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8" i="371" l="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8" i="371"/>
  <c r="U10" i="371"/>
  <c r="U12" i="371"/>
  <c r="U26" i="371"/>
  <c r="U28" i="371"/>
  <c r="U30" i="371"/>
  <c r="U32" i="371"/>
  <c r="U34" i="371"/>
  <c r="U36" i="371"/>
  <c r="U38" i="371"/>
  <c r="U40" i="371"/>
  <c r="U42" i="371"/>
  <c r="U44" i="371"/>
  <c r="U46" i="371"/>
  <c r="U48" i="371"/>
  <c r="U50" i="371"/>
  <c r="U54" i="371"/>
  <c r="U56" i="371"/>
  <c r="U58" i="371"/>
  <c r="U60" i="371"/>
  <c r="U62" i="371"/>
  <c r="U66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S6" i="419"/>
  <c r="K6" i="419"/>
  <c r="AH6" i="419"/>
  <c r="AE6" i="419"/>
  <c r="AA6" i="419"/>
  <c r="W6" i="419"/>
  <c r="O6" i="419"/>
  <c r="AD6" i="419"/>
  <c r="Z6" i="419"/>
  <c r="V6" i="419"/>
  <c r="R6" i="419"/>
  <c r="N6" i="419"/>
  <c r="J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<sst xmlns="http://schemas.openxmlformats.org/spreadsheetml/2006/main" count="44095" uniqueCount="5084">
  <si>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</si>
  <si>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</si>
  <si>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</si>
  <si>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</si>
  <si>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</si>
  <si>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</si>
  <si>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</si>
  <si>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</si>
  <si>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</si>
  <si>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</si>
  <si>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</si>
  <si>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</si>
  <si>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</si>
  <si>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</si>
  <si>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</si>
  <si>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</si>
  <si>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</si>
  <si>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</si>
  <si>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</si>
  <si>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</si>
  <si>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</si>
  <si>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</si>
  <si>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</si>
  <si>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</si>
  <si>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</si>
  <si>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</si>
  <si>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</si>
  <si>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</si>
  <si>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</si>
  <si>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</si>
  <si>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</si>
  <si>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</si>
  <si>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</si>
  <si>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</si>
  <si>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</si>
  <si>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</si>
  <si>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</si>
  <si>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</si>
  <si>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</si>
  <si>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</si>
  <si>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</si>
  <si>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</si>
  <si>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</si>
  <si>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</si>
  <si>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</si>
  <si>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</si>
  <si>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</si>
  <si>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</si>
  <si>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</si>
  <si>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</si>
  <si>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</si>
  <si>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</si>
  <si>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</si>
  <si>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</si>
  <si>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</si>
  <si>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</si>
  <si>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</si>
  <si>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</si>
  <si>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</si>
  <si>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</si>
  <si>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</si>
  <si>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</si>
  <si>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</si>
  <si>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</si>
  <si>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</si>
  <si>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</si>
  <si>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</si>
  <si>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</si>
  <si>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</si>
  <si>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</si>
  <si>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</si>
  <si>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</si>
  <si>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</si>
  <si>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</si>
  <si>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</si>
  <si>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</si>
  <si>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</si>
  <si>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</si>
  <si>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</si>
  <si>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</si>
  <si>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</si>
  <si>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</si>
  <si>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</si>
  <si>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</si>
  <si>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</si>
  <si>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</si>
  <si>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</si>
  <si>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</si>
  <si>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</si>
  <si>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</si>
  <si>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</si>
  <si>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</si>
  <si>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</si>
  <si>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</si>
  <si>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</si>
  <si>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</si>
  <si>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</si>
  <si>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</si>
  <si>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</si>
  <si>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</si>
  <si>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</si>
  <si>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</si>
  <si>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</si>
  <si>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</si>
  <si>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</si>
  <si>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</si>
  <si>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</si>
  <si>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</si>
  <si>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</si>
  <si>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</si>
  <si>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</si>
  <si>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</si>
  <si>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</si>
  <si>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</si>
  <si>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</si>
  <si>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</si>
  <si>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</si>
  <si>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</si>
  <si>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</si>
  <si>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</si>
  <si>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</si>
  <si>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</si>
  <si>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</si>
  <si>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</si>
  <si>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</si>
  <si>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</si>
  <si>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</si>
  <si>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</si>
  <si>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</si>
  <si>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</si>
  <si>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</si>
  <si>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</si>
  <si>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</si>
  <si>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</si>
  <si>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</si>
  <si>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</si>
  <si>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</si>
  <si>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</si>
  <si>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</si>
  <si>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</si>
  <si>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</si>
  <si>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</si>
  <si>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</si>
  <si>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</si>
  <si>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</si>
  <si>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</si>
  <si>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</si>
  <si>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</si>
  <si>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</si>
  <si>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</si>
  <si>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</si>
  <si>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</si>
  <si>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</si>
  <si>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</si>
  <si>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</si>
  <si>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</si>
  <si>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</si>
  <si>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</si>
  <si>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</si>
  <si>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</si>
  <si>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</si>
  <si>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</si>
  <si>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</si>
  <si>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</si>
  <si>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</si>
  <si>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</si>
  <si>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</si>
  <si>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</si>
  <si>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</si>
  <si>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</si>
  <si>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</si>
  <si>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</si>
  <si>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</si>
  <si>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</si>
  <si>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</si>
  <si>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</si>
  <si>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</si>
  <si>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</si>
  <si>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</si>
  <si>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</si>
  <si>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</si>
  <si>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</si>
  <si>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</si>
  <si>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</si>
  <si>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</si>
  <si>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</si>
  <si>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</si>
  <si>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</si>
  <si>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</si>
  <si>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</si>
  <si>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</si>
  <si>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</si>
  <si>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</si>
  <si>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</si>
  <si>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</si>
  <si>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</si>
  <si>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</si>
  <si>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</si>
  <si>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</si>
  <si>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</si>
  <si>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</si>
  <si>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</si>
  <si>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</si>
  <si>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</si>
  <si>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</si>
  <si>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</si>
  <si>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</si>
  <si>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</si>
  <si>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</si>
  <si>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</si>
  <si>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</si>
  <si>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</si>
  <si>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</si>
  <si>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</si>
  <si>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</si>
  <si>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</si>
  <si>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</si>
  <si>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</si>
  <si>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</si>
  <si>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</si>
  <si>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</si>
  <si>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</si>
  <si>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</si>
  <si>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</si>
  <si>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</si>
  <si>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</si>
  <si>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</si>
  <si>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</si>
  <si>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</si>
  <si>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</si>
  <si>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</si>
  <si>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</si>
  <si>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</si>
  <si>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</si>
  <si>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</si>
  <si>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</si>
  <si>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</si>
  <si>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</si>
  <si>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</si>
  <si>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</si>
  <si>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</si>
  <si>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</si>
  <si>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</si>
  <si>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</si>
  <si>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</si>
  <si>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</si>
  <si>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</si>
  <si>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</si>
  <si>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</si>
  <si>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</si>
  <si>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</si>
  <si>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</si>
  <si>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</si>
  <si>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</si>
  <si>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</si>
  <si>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</si>
  <si>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</si>
  <si>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</si>
  <si>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</si>
  <si>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</si>
  <si>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</si>
  <si>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</si>
  <si>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</si>
  <si>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</si>
  <si>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</si>
  <si>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</si>
  <si>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</si>
  <si>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</si>
  <si>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</si>
  <si>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</si>
  <si>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</si>
  <si>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</si>
  <si>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</si>
  <si>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</si>
  <si>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</si>
  <si>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</si>
  <si>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</si>
  <si>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</si>
  <si>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</si>
  <si>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</si>
  <si>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</si>
  <si>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</si>
  <si>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</si>
  <si>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</si>
  <si>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</si>
  <si>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</si>
  <si>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</si>
  <si>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</si>
  <si>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</si>
  <si>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</si>
  <si>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</si>
  <si>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</si>
  <si>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</si>
  <si>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</si>
  <si>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</si>
  <si>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</si>
  <si>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</si>
  <si>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</si>
  <si>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</si>
  <si>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</si>
  <si>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</si>
  <si>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</si>
  <si>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</si>
  <si>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</si>
  <si>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</si>
  <si>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</si>
  <si>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</si>
  <si>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</si>
  <si>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</si>
  <si>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</si>
  <si>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</si>
  <si>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</si>
  <si>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</si>
  <si>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</si>
  <si>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</si>
  <si>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</si>
  <si>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</si>
  <si>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</si>
  <si>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</si>
  <si>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</si>
  <si>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</si>
  <si>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</si>
  <si>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</si>
  <si>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</si>
  <si>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</si>
  <si>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</si>
  <si>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</si>
  <si>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</si>
  <si>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</si>
  <si>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</si>
  <si>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</si>
  <si>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</si>
  <si>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</si>
  <si>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</si>
  <si>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</si>
  <si>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</si>
  <si>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</si>
  <si>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</si>
  <si>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</si>
  <si>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</si>
  <si>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</si>
  <si>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</si>
  <si>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</si>
  <si>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</si>
  <si>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</si>
  <si>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</si>
  <si>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</si>
  <si>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</si>
  <si>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</si>
  <si>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</si>
  <si>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</si>
  <si>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</si>
  <si>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</si>
  <si>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</si>
  <si>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</si>
  <si>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</si>
  <si>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</si>
  <si>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</si>
  <si>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</si>
  <si>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</si>
  <si>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</si>
  <si>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</si>
  <si>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</si>
  <si>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</si>
  <si>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</si>
  <si>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</si>
  <si>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</si>
  <si>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</si>
  <si>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</si>
  <si>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</si>
  <si>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</si>
  <si>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</si>
  <si>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</si>
  <si>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</si>
  <si>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</si>
  <si>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</si>
  <si>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</si>
  <si>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</si>
  <si>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</si>
  <si>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</si>
  <si>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</si>
  <si>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</si>
  <si>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</si>
  <si>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</si>
  <si>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</si>
  <si>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</si>
  <si>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</si>
  <si>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</si>
  <si>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</si>
  <si>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</si>
  <si>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</si>
  <si>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</si>
  <si>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</si>
  <si>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</si>
  <si>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</si>
  <si>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</si>
  <si>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</si>
  <si>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</si>
  <si>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</si>
  <si>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</si>
  <si>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</si>
  <si>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</si>
  <si>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</si>
  <si>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</si>
  <si>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</si>
  <si>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</si>
  <si>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</si>
  <si>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</si>
  <si>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</si>
  <si>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</si>
  <si>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</si>
  <si>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</si>
  <si>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</si>
  <si>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</si>
  <si>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</si>
  <si>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</si>
  <si>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</si>
  <si>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</si>
  <si>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</si>
  <si>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</si>
  <si>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</si>
  <si>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</si>
  <si>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</si>
  <si>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</si>
  <si>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</si>
  <si>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</si>
  <si>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</si>
  <si>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</si>
  <si>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</si>
  <si>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</si>
  <si>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</si>
  <si>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</si>
  <si>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</si>
  <si>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</si>
  <si>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</si>
  <si>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</si>
  <si>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</si>
  <si>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</si>
  <si>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</si>
  <si>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</si>
  <si>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</si>
  <si>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</si>
  <si>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</si>
  <si>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</si>
  <si>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</si>
  <si>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</si>
  <si>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</si>
  <si>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</si>
  <si>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</si>
  <si>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</si>
  <si>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</si>
  <si>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</si>
  <si>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</si>
  <si>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</si>
  <si>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</si>
  <si>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</si>
  <si>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</si>
  <si>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</si>
  <si>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</si>
  <si>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</si>
  <si>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</si>
  <si>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</si>
  <si>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</si>
  <si>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</si>
  <si>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</si>
  <si>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</si>
  <si>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</si>
  <si>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</si>
  <si>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</si>
  <si>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</si>
  <si>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</si>
  <si>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</si>
  <si>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</si>
  <si>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</si>
  <si>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</si>
  <si>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</si>
  <si>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</si>
  <si>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</si>
  <si>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</si>
  <si>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</si>
  <si>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</si>
  <si>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</si>
  <si>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</si>
  <si>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</si>
  <si>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</si>
  <si>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</si>
  <si>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</si>
  <si>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</si>
  <si>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</si>
  <si>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</si>
  <si>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</si>
  <si>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</si>
  <si>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</si>
  <si>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</si>
  <si>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</si>
  <si>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</si>
  <si>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</si>
  <si>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</si>
  <si>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</si>
  <si>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</si>
  <si>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</si>
  <si>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</si>
  <si>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</si>
  <si>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</si>
  <si>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</si>
  <si>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</si>
  <si>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</si>
  <si>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</si>
  <si>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</si>
  <si>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</si>
  <si>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</si>
  <si>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</si>
  <si>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</si>
  <si>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</si>
  <si>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</si>
  <si>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</si>
  <si>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</si>
  <si>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</si>
  <si>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</si>
  <si>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</si>
  <si>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</si>
  <si>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</si>
  <si>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</si>
  <si>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</si>
  <si>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</si>
  <si>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</si>
  <si>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</si>
  <si>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</si>
  <si>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</si>
  <si>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</si>
  <si>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</si>
  <si>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</si>
  <si>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</si>
  <si>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</si>
  <si>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</si>
  <si>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</si>
  <si>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</si>
  <si>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</si>
  <si>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</si>
  <si>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</si>
  <si>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</si>
  <si>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</si>
  <si>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</si>
  <si>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</si>
  <si>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</si>
  <si>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</si>
  <si>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</si>
  <si>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</si>
  <si>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</si>
  <si>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</si>
  <si>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</si>
  <si>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</si>
  <si>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</si>
  <si>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</si>
  <si>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</si>
  <si>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</si>
  <si>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</si>
  <si>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</si>
  <si>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</si>
  <si>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</si>
  <si>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</si>
  <si>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</si>
  <si>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</si>
  <si>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</si>
  <si>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</si>
  <si>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</si>
  <si>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</si>
  <si>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</si>
  <si>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</si>
  <si>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120132</t>
  </si>
  <si>
    <t>20132</t>
  </si>
  <si>
    <t>CIPRALEX 10 MG</t>
  </si>
  <si>
    <t>POR TBL FLM 28X10MG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</si>
  <si>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</si>
  <si>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</si>
  <si>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</si>
  <si>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</si>
  <si>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</si>
  <si>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</si>
  <si>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</si>
  <si>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850190</t>
  </si>
  <si>
    <t>129831</t>
  </si>
  <si>
    <t>APO-QUETIAPIN 200 MG</t>
  </si>
  <si>
    <t>POR TBL FLM 30X200MG</t>
  </si>
  <si>
    <t>136097</t>
  </si>
  <si>
    <t>QUETIAPIN TEVA 100 MG POTAHOVANÉ TABLETY</t>
  </si>
  <si>
    <t>POR TBL FLM 30X100MG</t>
  </si>
  <si>
    <t>849747</t>
  </si>
  <si>
    <t>107953</t>
  </si>
  <si>
    <t>DENIBAN</t>
  </si>
  <si>
    <t>POR TBL NOB 60X50MG</t>
  </si>
  <si>
    <t>136105</t>
  </si>
  <si>
    <t>QUETIAPIN TEVA 200 MG POTAHOVANÉ TABLETY</t>
  </si>
  <si>
    <t>195423</t>
  </si>
  <si>
    <t>ELICEA ORO TAB 15 MG</t>
  </si>
  <si>
    <t>POR TBL DIS28X15MG I</t>
  </si>
  <si>
    <t>174759</t>
  </si>
  <si>
    <t>QUETIAPIN TEVA 300 MG RETARD</t>
  </si>
  <si>
    <t>POR TBL PRO 60X300MG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</si>
  <si>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</si>
  <si>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</si>
  <si>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</si>
  <si>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</si>
  <si>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</si>
  <si>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</si>
  <si>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</si>
  <si>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</si>
  <si>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</si>
  <si>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</si>
  <si>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</si>
  <si>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</si>
  <si>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</si>
  <si>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</si>
  <si>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</si>
  <si>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</si>
  <si>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</si>
  <si>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</si>
  <si>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</si>
  <si>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</si>
  <si>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</si>
  <si>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</si>
  <si>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</si>
  <si>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</si>
  <si>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</si>
  <si>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</si>
  <si>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</si>
  <si>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</si>
  <si>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</si>
  <si>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</si>
  <si>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</si>
  <si>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</si>
  <si>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</si>
  <si>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</si>
  <si>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</si>
  <si>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</si>
  <si>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</si>
  <si>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</si>
  <si>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</si>
  <si>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</si>
  <si>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</si>
  <si>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</si>
  <si>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</si>
  <si>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</si>
  <si>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</si>
  <si>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</si>
  <si>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</si>
  <si>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</si>
  <si>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</si>
  <si>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</si>
  <si>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</si>
  <si>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</si>
  <si>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</si>
  <si>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</si>
  <si>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</si>
  <si>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</si>
  <si>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</si>
  <si>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</si>
  <si>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</si>
  <si>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</si>
  <si>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</si>
  <si>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</si>
  <si>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</si>
  <si>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</si>
  <si>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</si>
  <si>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</si>
  <si>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</si>
  <si>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</si>
  <si>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</si>
  <si>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</si>
  <si>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</si>
  <si>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</si>
  <si>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</si>
  <si>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</si>
  <si>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</si>
  <si>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</si>
  <si>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</si>
  <si>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</si>
  <si>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</si>
  <si>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</si>
  <si>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</si>
  <si>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</si>
  <si>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</si>
  <si>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</si>
  <si>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</si>
  <si>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</si>
  <si>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</si>
  <si>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</si>
  <si>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</si>
  <si>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</si>
  <si>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</si>
  <si>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</si>
  <si>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</si>
  <si>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</si>
  <si>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</si>
  <si>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</si>
  <si>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</si>
  <si>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</si>
  <si>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</si>
  <si>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</si>
  <si>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</si>
  <si>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</si>
  <si>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</si>
  <si>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</si>
  <si>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</si>
  <si>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</si>
  <si>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</si>
  <si>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</si>
  <si>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</si>
  <si>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</si>
  <si>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</si>
  <si>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</si>
  <si>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</si>
  <si>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</si>
  <si>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</si>
  <si>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</si>
  <si>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</si>
  <si>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</si>
  <si>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</si>
  <si>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</si>
  <si>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</si>
  <si>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</si>
  <si>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153439</t>
  </si>
  <si>
    <t>53439</t>
  </si>
  <si>
    <t>VITACALCIN TABLETY</t>
  </si>
  <si>
    <t>TBL 60X250MG</t>
  </si>
  <si>
    <t>155823</t>
  </si>
  <si>
    <t>55823</t>
  </si>
  <si>
    <t>NOVALGIN</t>
  </si>
  <si>
    <t>TBL OBD 20X500MG</t>
  </si>
  <si>
    <t>157396</t>
  </si>
  <si>
    <t>57396</t>
  </si>
  <si>
    <t>ACC LONG</t>
  </si>
  <si>
    <t>TBL EFF 20X600MG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</si>
  <si>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</si>
  <si>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</si>
  <si>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</si>
  <si>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</si>
  <si>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</si>
  <si>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</si>
  <si>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</si>
  <si>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</si>
  <si>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</si>
  <si>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</si>
  <si>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</si>
  <si>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</si>
  <si>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</si>
  <si>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</si>
  <si>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</si>
  <si>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</si>
  <si>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</si>
  <si>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</si>
  <si>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</si>
  <si>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</si>
  <si>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</si>
  <si>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</si>
  <si>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</si>
  <si>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</si>
  <si>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</si>
  <si>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</si>
  <si>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</si>
  <si>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</si>
  <si>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</si>
  <si>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</si>
  <si>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</si>
  <si>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</si>
  <si>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</si>
  <si>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</si>
  <si>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</si>
  <si>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</si>
  <si>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</si>
  <si>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DEGAN</t>
  </si>
  <si>
    <t>TBL 40X10MG</t>
  </si>
  <si>
    <t>194804</t>
  </si>
  <si>
    <t>94804</t>
  </si>
  <si>
    <t>MODURETIC</t>
  </si>
  <si>
    <t>POR TBL NOB 30</t>
  </si>
  <si>
    <t>198219</t>
  </si>
  <si>
    <t>98219</t>
  </si>
  <si>
    <t>FURON</t>
  </si>
  <si>
    <t>TBL 50X40MG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</si>
  <si>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</si>
  <si>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</si>
  <si>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</si>
  <si>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</si>
  <si>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</si>
  <si>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</si>
  <si>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</si>
  <si>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</si>
  <si>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</si>
  <si>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</si>
  <si>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</si>
  <si>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</si>
  <si>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</si>
  <si>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</si>
  <si>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</si>
  <si>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</si>
  <si>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</si>
  <si>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</si>
  <si>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</si>
  <si>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</si>
  <si>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</si>
  <si>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</si>
  <si>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</si>
  <si>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</si>
  <si>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</si>
  <si>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</si>
  <si>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</si>
  <si>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</si>
  <si>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</si>
  <si>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</si>
  <si>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</si>
  <si>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</si>
  <si>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</si>
  <si>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</si>
  <si>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</si>
  <si>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</si>
  <si>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</si>
  <si>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</si>
  <si>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</si>
  <si>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</si>
  <si>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</si>
  <si>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</si>
  <si>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</si>
  <si>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</si>
  <si>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</si>
  <si>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53761</t>
  </si>
  <si>
    <t>NEBILET</t>
  </si>
  <si>
    <t>POR TBL NOB 28X5MG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</si>
  <si>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</si>
  <si>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</si>
  <si>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</si>
  <si>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</si>
  <si>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</si>
  <si>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</si>
  <si>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</si>
  <si>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</si>
  <si>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</si>
  <si>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</si>
  <si>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</si>
  <si>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</si>
  <si>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</si>
  <si>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</si>
  <si>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</si>
  <si>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</si>
  <si>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</si>
  <si>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</si>
  <si>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</si>
  <si>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</si>
  <si>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</si>
  <si>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</si>
  <si>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</si>
  <si>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</si>
  <si>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</si>
  <si>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</si>
  <si>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</si>
  <si>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</si>
  <si>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</si>
  <si>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</si>
  <si>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</si>
  <si>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</si>
  <si>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</si>
  <si>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</si>
  <si>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</si>
  <si>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</si>
  <si>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</si>
  <si>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</si>
  <si>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</si>
  <si>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</si>
  <si>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</si>
  <si>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</si>
  <si>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</si>
  <si>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</si>
  <si>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</si>
  <si>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</si>
  <si>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</si>
  <si>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</si>
  <si>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</si>
  <si>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</si>
  <si>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184530</t>
  </si>
  <si>
    <t>84530</t>
  </si>
  <si>
    <t>MONOPRIL 20MG</t>
  </si>
  <si>
    <t>TBL 28X20MG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</si>
  <si>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</si>
  <si>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</si>
  <si>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</si>
  <si>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</si>
  <si>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</si>
  <si>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</si>
  <si>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</si>
  <si>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</si>
  <si>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</si>
  <si>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</si>
  <si>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</si>
  <si>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</si>
  <si>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</si>
  <si>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</si>
  <si>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</si>
  <si>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</si>
  <si>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</si>
  <si>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</si>
  <si>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</si>
  <si>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</si>
  <si>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843056</t>
  </si>
  <si>
    <t>Sanimed indiferentní gel 500ml</t>
  </si>
  <si>
    <t>116445</t>
  </si>
  <si>
    <t>16445</t>
  </si>
  <si>
    <t>TEGRETOL CR 400</t>
  </si>
  <si>
    <t>TBL RET 30X400MG</t>
  </si>
  <si>
    <t>841498</t>
  </si>
  <si>
    <t>Carbosorb tbl.20-blistr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</si>
  <si>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</si>
  <si>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</si>
  <si>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</si>
  <si>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</si>
  <si>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</si>
  <si>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</si>
  <si>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</si>
  <si>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</si>
  <si>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</si>
  <si>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</si>
  <si>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</si>
  <si>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</si>
  <si>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</si>
  <si>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</si>
  <si>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</si>
  <si>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</si>
  <si>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</si>
  <si>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</si>
  <si>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</si>
  <si>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</si>
  <si>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</si>
  <si>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</si>
  <si>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</si>
  <si>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</si>
  <si>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</si>
  <si>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</si>
  <si>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</si>
  <si>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</si>
  <si>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</si>
  <si>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</si>
  <si>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</si>
  <si>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</si>
  <si>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</si>
  <si>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</si>
  <si>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</si>
  <si>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</si>
  <si>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</si>
  <si>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</si>
  <si>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</si>
  <si>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</si>
  <si>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175289</t>
  </si>
  <si>
    <t>75289</t>
  </si>
  <si>
    <t>CRM 1X100GM/5GM</t>
  </si>
  <si>
    <t>185060</t>
  </si>
  <si>
    <t>85060</t>
  </si>
  <si>
    <t>ATARAX</t>
  </si>
  <si>
    <t>TBL OBD 25X25MG</t>
  </si>
  <si>
    <t>104178</t>
  </si>
  <si>
    <t>4178</t>
  </si>
  <si>
    <t>TRIAMCINOLON E LECIVA</t>
  </si>
  <si>
    <t>117166</t>
  </si>
  <si>
    <t>17166</t>
  </si>
  <si>
    <t>BELOSALIC</t>
  </si>
  <si>
    <t>DRM UNG 1X30GM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</si>
  <si>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</si>
  <si>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</si>
  <si>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</si>
  <si>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</si>
  <si>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</si>
  <si>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</si>
  <si>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</si>
  <si>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</si>
  <si>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</si>
  <si>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</si>
  <si>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</si>
  <si>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</si>
  <si>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</si>
  <si>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</si>
  <si>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</si>
  <si>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</si>
  <si>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</si>
  <si>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</si>
  <si>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</si>
  <si>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</si>
  <si>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</si>
  <si>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</si>
  <si>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</si>
  <si>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</si>
  <si>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</si>
  <si>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</si>
  <si>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</si>
  <si>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</si>
  <si>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</si>
  <si>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</si>
  <si>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</si>
  <si>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</si>
  <si>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</si>
  <si>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</si>
  <si>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159642</t>
  </si>
  <si>
    <t>59642</t>
  </si>
  <si>
    <t>ENAP 10MG</t>
  </si>
  <si>
    <t>TBL 100X10MG</t>
  </si>
  <si>
    <t>162047</t>
  </si>
  <si>
    <t>62047</t>
  </si>
  <si>
    <t>LOCOID LIPOCREAM</t>
  </si>
  <si>
    <t>CRM 1X30GM 0.1%</t>
  </si>
  <si>
    <t>187167</t>
  </si>
  <si>
    <t>87167</t>
  </si>
  <si>
    <t>AMITRIPTYLIN SLOVAKOFARMA</t>
  </si>
  <si>
    <t>TBL OBD 50X28.3MG</t>
  </si>
  <si>
    <t>921017</t>
  </si>
  <si>
    <t>KL KAL.PERMANGANAS 2G</t>
  </si>
  <si>
    <t>100810</t>
  </si>
  <si>
    <t>810</t>
  </si>
  <si>
    <t>SANORIN EMULSIO</t>
  </si>
  <si>
    <t>GTT NAS 10ML 0.1%</t>
  </si>
  <si>
    <t>175025</t>
  </si>
  <si>
    <t>75025</t>
  </si>
  <si>
    <t>THIAMIN LECIVA</t>
  </si>
  <si>
    <t>TBL 20X50MG(BLISTR)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</si>
  <si>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</si>
  <si>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</si>
  <si>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</si>
  <si>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</si>
  <si>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</si>
  <si>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</si>
  <si>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</si>
  <si>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</si>
  <si>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158659</t>
  </si>
  <si>
    <t>58659</t>
  </si>
  <si>
    <t>ATENOLOL AL 25</t>
  </si>
  <si>
    <t>POR TBL NOB 30X25MG</t>
  </si>
  <si>
    <t>175428</t>
  </si>
  <si>
    <t>75428</t>
  </si>
  <si>
    <t>TBL OBD 30X50MG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</si>
  <si>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</si>
  <si>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</si>
  <si>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</si>
  <si>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</si>
  <si>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</si>
  <si>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</si>
  <si>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</si>
  <si>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</si>
  <si>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111243</t>
  </si>
  <si>
    <t>11243</t>
  </si>
  <si>
    <t>TBL OBD 100X1200MG</t>
  </si>
  <si>
    <t>175280</t>
  </si>
  <si>
    <t>CANOCORD 16 MG</t>
  </si>
  <si>
    <t>POR TBL NOB 28X16MG</t>
  </si>
  <si>
    <t>100616</t>
  </si>
  <si>
    <t>616</t>
  </si>
  <si>
    <t>INJ 10X2ML/100MG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</si>
  <si>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</si>
  <si>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</si>
  <si>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</si>
  <si>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</si>
  <si>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</si>
  <si>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</si>
  <si>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</si>
  <si>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112061</t>
  </si>
  <si>
    <t>12061</t>
  </si>
  <si>
    <t>HALOPERIDOL DECANOAT</t>
  </si>
  <si>
    <t>INJ 5X1ML/50MG</t>
  </si>
  <si>
    <t>166990</t>
  </si>
  <si>
    <t>66990</t>
  </si>
  <si>
    <t>DOLGIT 800</t>
  </si>
  <si>
    <t>TBL OBD 20X800MG</t>
  </si>
  <si>
    <t>921135</t>
  </si>
  <si>
    <t>KL UNG.ICHT.2G,CaCO3 10G,ZnO 6G,VAS.LEN. AA AD</t>
  </si>
  <si>
    <t>100G, 2% ichtamolu</t>
  </si>
  <si>
    <t>911928</t>
  </si>
  <si>
    <t>KL ETHANOL.C.BENZINO 250G</t>
  </si>
  <si>
    <t>850674</t>
  </si>
  <si>
    <t>500892</t>
  </si>
  <si>
    <t>IFIRMASTA 300 MG</t>
  </si>
  <si>
    <t>POR TBL FLM 28X300MG</t>
  </si>
  <si>
    <t>849009</t>
  </si>
  <si>
    <t>162304</t>
  </si>
  <si>
    <t>TIMO-COMOD 0,5%</t>
  </si>
  <si>
    <t>99884</t>
  </si>
  <si>
    <t>CINARIZIN LEK 75 MG</t>
  </si>
  <si>
    <t>POR TBL NOB 50X75MG</t>
  </si>
  <si>
    <t>168104</t>
  </si>
  <si>
    <t>IFIRMACOMBI 300 MG/12,5 MG</t>
  </si>
  <si>
    <t>POR TBL FLM 28</t>
  </si>
  <si>
    <t>116458</t>
  </si>
  <si>
    <t>16458</t>
  </si>
  <si>
    <t>ARICEPT 5 MG</t>
  </si>
  <si>
    <t>TBL OBD 28X5MG</t>
  </si>
  <si>
    <t>157823</t>
  </si>
  <si>
    <t>57823</t>
  </si>
  <si>
    <t>CISORDINOL 10MG</t>
  </si>
  <si>
    <t>TBL OBD 50X10MG-PP</t>
  </si>
  <si>
    <t>114821</t>
  </si>
  <si>
    <t>14821</t>
  </si>
  <si>
    <t>CONDROSULF 800</t>
  </si>
  <si>
    <t>TBL OBD 30X800MG</t>
  </si>
  <si>
    <t>168903</t>
  </si>
  <si>
    <t>XARELTO 20 MG</t>
  </si>
  <si>
    <t>POR TBL FLM 28X20MG</t>
  </si>
  <si>
    <t>116033</t>
  </si>
  <si>
    <t>16033</t>
  </si>
  <si>
    <t>LEPONEX 25 MG</t>
  </si>
  <si>
    <t>116034</t>
  </si>
  <si>
    <t>16034</t>
  </si>
  <si>
    <t>LEPONEX 100 MG</t>
  </si>
  <si>
    <t>TBL 50X100MG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</si>
  <si>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</si>
  <si>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</si>
  <si>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</si>
  <si>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</si>
  <si>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</si>
  <si>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</si>
  <si>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</si>
  <si>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</si>
  <si>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125937</t>
  </si>
  <si>
    <t>25937</t>
  </si>
  <si>
    <t>ZYPREXA 10 MG</t>
  </si>
  <si>
    <t>INJ PLV SOL 1X10MG</t>
  </si>
  <si>
    <t>131875</t>
  </si>
  <si>
    <t>31875</t>
  </si>
  <si>
    <t>ZOLEPTIL 50</t>
  </si>
  <si>
    <t>POR TBL OBD 30X50MG</t>
  </si>
  <si>
    <t>157827</t>
  </si>
  <si>
    <t>57827</t>
  </si>
  <si>
    <t>CISORDINOL 25MG</t>
  </si>
  <si>
    <t>TBL OBD 50X25MG-PP</t>
  </si>
  <si>
    <t>186901</t>
  </si>
  <si>
    <t>86901</t>
  </si>
  <si>
    <t>CISORDINOL DEPOT(CLOPIXOL DEP.)</t>
  </si>
  <si>
    <t>INJ 10X1ML/200MG</t>
  </si>
  <si>
    <t>188143</t>
  </si>
  <si>
    <t>88143</t>
  </si>
  <si>
    <t>FLUANXOL 1MG</t>
  </si>
  <si>
    <t>DRG 100X1MG</t>
  </si>
  <si>
    <t>193252</t>
  </si>
  <si>
    <t>93252</t>
  </si>
  <si>
    <t>CISORDINOL-ACUTARD</t>
  </si>
  <si>
    <t>INJ 10X1ML/50MG</t>
  </si>
  <si>
    <t>921248</t>
  </si>
  <si>
    <t>KL CPS PLACEBO</t>
  </si>
  <si>
    <t>146967</t>
  </si>
  <si>
    <t>46967</t>
  </si>
  <si>
    <t>RISPERDAL 2MG</t>
  </si>
  <si>
    <t>TBL OBD 60X2MG</t>
  </si>
  <si>
    <t>845180</t>
  </si>
  <si>
    <t>100301</t>
  </si>
  <si>
    <t>DUSPATALIN RETARD</t>
  </si>
  <si>
    <t>POR CPS RDR 30X200MG</t>
  </si>
  <si>
    <t>146965</t>
  </si>
  <si>
    <t>46965</t>
  </si>
  <si>
    <t>RISPERDAL 1MG</t>
  </si>
  <si>
    <t>TBL OBD 60X1MG</t>
  </si>
  <si>
    <t>128162</t>
  </si>
  <si>
    <t>28162</t>
  </si>
  <si>
    <t>ABILIFY 10 MG</t>
  </si>
  <si>
    <t>POR TBL NOB 28X10MG</t>
  </si>
  <si>
    <t>159893</t>
  </si>
  <si>
    <t>59893</t>
  </si>
  <si>
    <t>EGILOK 100MG</t>
  </si>
  <si>
    <t>TBL 60X100MG</t>
  </si>
  <si>
    <t>103481</t>
  </si>
  <si>
    <t>3481</t>
  </si>
  <si>
    <t>KEMADRIN</t>
  </si>
  <si>
    <t>180087</t>
  </si>
  <si>
    <t>SYMBICORT TURBUHALER 200 MIKROGRAMŮ/ 6 MIKROGRAMŮ/</t>
  </si>
  <si>
    <t>INH PLV 1X120DÁV</t>
  </si>
  <si>
    <t>116043</t>
  </si>
  <si>
    <t>16043</t>
  </si>
  <si>
    <t>PARLODEL</t>
  </si>
  <si>
    <t>POR TBL NOB 30X2.5MG</t>
  </si>
  <si>
    <t>126330</t>
  </si>
  <si>
    <t>26330</t>
  </si>
  <si>
    <t>AERIUS</t>
  </si>
  <si>
    <t>POR TBL FLM 50X5MG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</si>
  <si>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</si>
  <si>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</si>
  <si>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</si>
  <si>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</si>
  <si>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</si>
  <si>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</si>
  <si>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</si>
  <si>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200863</t>
  </si>
  <si>
    <t>OPH GTT SOL 1X10ML PLAST</t>
  </si>
  <si>
    <t>395712</t>
  </si>
  <si>
    <t>HBF Calcium panthotenát mast 30g</t>
  </si>
  <si>
    <t>202701</t>
  </si>
  <si>
    <t>AESCIN-TEVA</t>
  </si>
  <si>
    <t>POR TBL ENT 90X20MG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</si>
  <si>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</si>
  <si>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</si>
  <si>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</si>
  <si>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</si>
  <si>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</si>
  <si>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</si>
  <si>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</si>
  <si>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198054</t>
  </si>
  <si>
    <t>SANVAL 10 MG</t>
  </si>
  <si>
    <t>POR TBL FLM 20X10MG</t>
  </si>
  <si>
    <t>198058</t>
  </si>
  <si>
    <t>POR TBL FLM 100X10MG</t>
  </si>
  <si>
    <t>187406</t>
  </si>
  <si>
    <t>PANGROL 20000</t>
  </si>
  <si>
    <t>POR TBL ENT 50 II</t>
  </si>
  <si>
    <t>191877</t>
  </si>
  <si>
    <t>INDAPAMID PMCS 2,5 MG</t>
  </si>
  <si>
    <t>185369</t>
  </si>
  <si>
    <t>AFLUDITEN 25 MG/ML</t>
  </si>
  <si>
    <t>INJ SOL 5X1ML/25MG</t>
  </si>
  <si>
    <t>200410</t>
  </si>
  <si>
    <t>EGIRAMLON 5 MG/5 MG</t>
  </si>
  <si>
    <t>POR CPS DUR 100</t>
  </si>
  <si>
    <t>131572</t>
  </si>
  <si>
    <t>31572</t>
  </si>
  <si>
    <t>GIONA EASYHALER 100</t>
  </si>
  <si>
    <t>INH PLV 1X200DÁVEK</t>
  </si>
  <si>
    <t>145609</t>
  </si>
  <si>
    <t>176504</t>
  </si>
  <si>
    <t>SUBUTEX 2MG</t>
  </si>
  <si>
    <t>TBL SLG 7X2MG</t>
  </si>
  <si>
    <t>211078</t>
  </si>
  <si>
    <t>ARYZALERA 15 MG</t>
  </si>
  <si>
    <t>POR TBL NOB 30X15MG</t>
  </si>
  <si>
    <t>211068</t>
  </si>
  <si>
    <t>ARYZALERA 10 MG</t>
  </si>
  <si>
    <t>380094</t>
  </si>
  <si>
    <t>80094</t>
  </si>
  <si>
    <t>KRYTI HYDROGEL NU-GEL 25G</t>
  </si>
  <si>
    <t>MNG 025</t>
  </si>
  <si>
    <t>132857</t>
  </si>
  <si>
    <t>32857</t>
  </si>
  <si>
    <t>NAC AL 600 ŠUMIVÉ TABLETY</t>
  </si>
  <si>
    <t>POR TBL EFF10X600MG</t>
  </si>
  <si>
    <t>157139</t>
  </si>
  <si>
    <t>ZULBEX 20 MG</t>
  </si>
  <si>
    <t>POR TBL ENT 28X20MG</t>
  </si>
  <si>
    <t>P</t>
  </si>
  <si>
    <t>56976</t>
  </si>
  <si>
    <t>TRITACE 2,5 MG</t>
  </si>
  <si>
    <t>POR TBL NOB 20X2.5MG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</si>
  <si>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</si>
  <si>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</si>
  <si>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</si>
  <si>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</si>
  <si>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</si>
  <si>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</si>
  <si>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</si>
  <si>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</si>
  <si>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</si>
  <si>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</si>
  <si>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</si>
  <si>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</si>
  <si>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</si>
  <si>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</si>
  <si>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</si>
  <si>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</si>
  <si>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</si>
  <si>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</si>
  <si>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</si>
  <si>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</si>
  <si>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</si>
  <si>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</si>
  <si>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</si>
  <si>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</si>
  <si>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</si>
  <si>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</si>
  <si>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</si>
  <si>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</si>
  <si>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</si>
  <si>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</si>
  <si>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</si>
  <si>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</si>
  <si>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</si>
  <si>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</si>
  <si>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</si>
  <si>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</si>
  <si>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</si>
  <si>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</si>
  <si>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</si>
  <si>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</si>
  <si>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</si>
  <si>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</si>
  <si>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</si>
  <si>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</si>
  <si>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</si>
  <si>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</si>
  <si>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149113</t>
  </si>
  <si>
    <t>49113</t>
  </si>
  <si>
    <t>149123</t>
  </si>
  <si>
    <t>49123</t>
  </si>
  <si>
    <t>CONTROLOC 40 MG</t>
  </si>
  <si>
    <t>POR TBL ENT 28X40MG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</si>
  <si>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</si>
  <si>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</si>
  <si>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</si>
  <si>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</si>
  <si>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</si>
  <si>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</si>
  <si>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</si>
  <si>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</si>
  <si>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</si>
  <si>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</si>
  <si>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</si>
  <si>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</si>
  <si>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</si>
  <si>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</si>
  <si>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</si>
  <si>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</si>
  <si>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166030</t>
  </si>
  <si>
    <t>66030</t>
  </si>
  <si>
    <t>ZODAC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</si>
  <si>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</si>
  <si>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</si>
  <si>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</si>
  <si>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</si>
  <si>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</si>
  <si>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</si>
  <si>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</si>
  <si>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</si>
  <si>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</si>
  <si>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</si>
  <si>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</si>
  <si>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</si>
  <si>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</si>
  <si>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</si>
  <si>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</si>
  <si>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</si>
  <si>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</si>
  <si>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</si>
  <si>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</si>
  <si>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</si>
  <si>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</si>
  <si>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</si>
  <si>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</si>
  <si>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</si>
  <si>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</si>
  <si>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</si>
  <si>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</si>
  <si>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</si>
  <si>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</si>
  <si>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</si>
  <si>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</si>
  <si>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</si>
  <si>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</si>
  <si>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</si>
  <si>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</si>
  <si>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</si>
  <si>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</si>
  <si>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848545</t>
  </si>
  <si>
    <t>127546</t>
  </si>
  <si>
    <t>AMESOS 10 MG/5 MG TABLETY</t>
  </si>
  <si>
    <t>849059</t>
  </si>
  <si>
    <t>107885</t>
  </si>
  <si>
    <t>APO-SERTRAL 50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</si>
  <si>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</si>
  <si>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</si>
  <si>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</si>
  <si>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</si>
  <si>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</si>
  <si>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</si>
  <si>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</si>
  <si>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</si>
  <si>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</si>
  <si>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</si>
  <si>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</si>
  <si>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</si>
  <si>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</si>
  <si>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</si>
  <si>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</si>
  <si>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</si>
  <si>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</si>
  <si>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</si>
  <si>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</si>
  <si>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</si>
  <si>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</si>
  <si>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</si>
  <si>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</si>
  <si>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</si>
  <si>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</si>
  <si>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</si>
  <si>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</si>
  <si>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</si>
  <si>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</si>
  <si>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</si>
  <si>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</si>
  <si>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</si>
  <si>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</si>
  <si>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</si>
  <si>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</si>
  <si>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</si>
  <si>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</si>
  <si>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</si>
  <si>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</si>
  <si>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</si>
  <si>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</si>
  <si>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</si>
  <si>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</si>
  <si>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</si>
  <si>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</si>
  <si>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</si>
  <si>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</si>
  <si>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</si>
  <si>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</si>
  <si>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132058</t>
  </si>
  <si>
    <t>32058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</si>
  <si>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</si>
  <si>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</si>
  <si>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</si>
  <si>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</si>
  <si>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</si>
  <si>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</si>
  <si>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</si>
  <si>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</si>
  <si>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</si>
  <si>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</si>
  <si>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</si>
  <si>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</si>
  <si>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</si>
  <si>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</si>
  <si>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</si>
  <si>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</si>
  <si>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</si>
  <si>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</si>
  <si>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</si>
  <si>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</si>
  <si>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</si>
  <si>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</si>
  <si>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</si>
  <si>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</si>
  <si>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</si>
  <si>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</si>
  <si>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</si>
  <si>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</si>
  <si>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</si>
  <si>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</si>
  <si>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</si>
  <si>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</si>
  <si>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</si>
  <si>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</si>
  <si>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</si>
  <si>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</si>
  <si>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</si>
  <si>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</si>
  <si>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</si>
  <si>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</si>
  <si>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</si>
  <si>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</si>
  <si>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</si>
  <si>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</si>
  <si>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</si>
  <si>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</si>
  <si>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</si>
  <si>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</si>
  <si>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</si>
  <si>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</si>
  <si>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</si>
  <si>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</si>
  <si>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</si>
  <si>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</si>
  <si>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</si>
  <si>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</si>
  <si>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</si>
  <si>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845433</t>
  </si>
  <si>
    <t>114356</t>
  </si>
  <si>
    <t>RORENDO ORO TAB 0,5 MG</t>
  </si>
  <si>
    <t>POR TBL DIS 30X0,5MG</t>
  </si>
  <si>
    <t>144794</t>
  </si>
  <si>
    <t>AMESOS 20 MG/10 MG TABLETY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</si>
  <si>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</si>
  <si>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</si>
  <si>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</si>
  <si>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</si>
  <si>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</si>
  <si>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</si>
  <si>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</si>
  <si>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</si>
  <si>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</si>
  <si>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</si>
  <si>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</si>
  <si>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</si>
  <si>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144641</t>
  </si>
  <si>
    <t>44641</t>
  </si>
  <si>
    <t>ZELDOX 60 MG</t>
  </si>
  <si>
    <t>CPS 30X60MG</t>
  </si>
  <si>
    <t>158172</t>
  </si>
  <si>
    <t>58172</t>
  </si>
  <si>
    <t>SOLIAN 200 MG</t>
  </si>
  <si>
    <t>TBL 30X200MG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</si>
  <si>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</si>
  <si>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</si>
  <si>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</si>
  <si>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</si>
  <si>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</si>
  <si>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</si>
  <si>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</si>
  <si>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169714</t>
  </si>
  <si>
    <t>LETROX 125</t>
  </si>
  <si>
    <t>POR TBL NOB 100X125MCG</t>
  </si>
  <si>
    <t>119592</t>
  </si>
  <si>
    <t>19592</t>
  </si>
  <si>
    <t>TORVACARD 20</t>
  </si>
  <si>
    <t>POR TBL FLM 30X20MG</t>
  </si>
  <si>
    <t>213480</t>
  </si>
  <si>
    <t>FRAXIPARINE FORTE</t>
  </si>
  <si>
    <t>213494</t>
  </si>
  <si>
    <t>213487</t>
  </si>
  <si>
    <t>213489</t>
  </si>
  <si>
    <t>50113006</t>
  </si>
  <si>
    <t>149415</t>
  </si>
  <si>
    <t>49415</t>
  </si>
  <si>
    <t>AMINOPLASMAL B.BRAUN 10%</t>
  </si>
  <si>
    <t>INF SOL 10X500ML</t>
  </si>
  <si>
    <t>50113013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</si>
  <si>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</si>
  <si>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</si>
  <si>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</si>
  <si>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</si>
  <si>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</si>
  <si>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</si>
  <si>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</si>
  <si>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</si>
  <si>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</si>
  <si>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</si>
  <si>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</si>
  <si>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</si>
  <si>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</si>
  <si>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</si>
  <si>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</si>
  <si>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</si>
  <si>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</si>
  <si>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</si>
  <si>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</si>
  <si>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</si>
  <si>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</si>
  <si>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</si>
  <si>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</si>
  <si>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</si>
  <si>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</si>
  <si>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</si>
  <si>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</si>
  <si>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</si>
  <si>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</si>
  <si>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</si>
  <si>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</si>
  <si>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</si>
  <si>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</si>
  <si>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</si>
  <si>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</si>
  <si>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</si>
  <si>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</si>
  <si>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</si>
  <si>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203854</t>
  </si>
  <si>
    <t>POR TBL FLM 14X500MG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</si>
  <si>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</si>
  <si>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</si>
  <si>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</si>
  <si>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</si>
  <si>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</si>
  <si>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</si>
  <si>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</si>
  <si>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</si>
  <si>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</si>
  <si>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</si>
  <si>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</si>
  <si>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</si>
  <si>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50113014</t>
  </si>
  <si>
    <t>199248</t>
  </si>
  <si>
    <t>99248</t>
  </si>
  <si>
    <t>MYFUNGAR</t>
  </si>
  <si>
    <t>136107</t>
  </si>
  <si>
    <t>POR TBL FLM 60X200MG</t>
  </si>
  <si>
    <t>146010</t>
  </si>
  <si>
    <t>QUETIAPIN MYLAN 100 MG</t>
  </si>
  <si>
    <t>POR TBL FLM 60X100MG</t>
  </si>
  <si>
    <t>146917</t>
  </si>
  <si>
    <t>ZOLOFT 50 MG</t>
  </si>
  <si>
    <t>POR TBL FLM 100X50MG</t>
  </si>
  <si>
    <t>167694</t>
  </si>
  <si>
    <t>OLANZAPIN APOTEX 10 MG</t>
  </si>
  <si>
    <t>51367</t>
  </si>
  <si>
    <t>INF SOL 10X250MLPELAH</t>
  </si>
  <si>
    <t>102949</t>
  </si>
  <si>
    <t>2949</t>
  </si>
  <si>
    <t>ATENOLOL AL 50</t>
  </si>
  <si>
    <t>POR TBL NOB 30X50MG</t>
  </si>
  <si>
    <t>103550</t>
  </si>
  <si>
    <t>3550</t>
  </si>
  <si>
    <t>TBL 20X25MG</t>
  </si>
  <si>
    <t>117992</t>
  </si>
  <si>
    <t>17992</t>
  </si>
  <si>
    <t>MAGNESII LACTICI 0.5 TBL.MVM</t>
  </si>
  <si>
    <t>PORTBLNOB100X0.5GM</t>
  </si>
  <si>
    <t>132225</t>
  </si>
  <si>
    <t>32225</t>
  </si>
  <si>
    <t>TBL RET 28X25MG</t>
  </si>
  <si>
    <t>146964</t>
  </si>
  <si>
    <t>46964</t>
  </si>
  <si>
    <t>TBL OBD 20X1MG</t>
  </si>
  <si>
    <t>146981</t>
  </si>
  <si>
    <t>46981</t>
  </si>
  <si>
    <t>BETALOC SR 200MG</t>
  </si>
  <si>
    <t>TBL RET 30X200MG</t>
  </si>
  <si>
    <t>148888</t>
  </si>
  <si>
    <t>48888</t>
  </si>
  <si>
    <t>ATARALGIN</t>
  </si>
  <si>
    <t>POR TBL NOB 20</t>
  </si>
  <si>
    <t>154150</t>
  </si>
  <si>
    <t>54150</t>
  </si>
  <si>
    <t>EGILOK 25MG</t>
  </si>
  <si>
    <t>TBL 60X25MG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</si>
  <si>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</si>
  <si>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</si>
  <si>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</si>
  <si>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</si>
  <si>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</si>
  <si>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</si>
  <si>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</si>
  <si>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</si>
  <si>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169623</t>
  </si>
  <si>
    <t>KAPIDIN 10 MG</t>
  </si>
  <si>
    <t>176155</t>
  </si>
  <si>
    <t>76155</t>
  </si>
  <si>
    <t>CORVATON FORTE</t>
  </si>
  <si>
    <t>TBL 30X4MG</t>
  </si>
  <si>
    <t>196303</t>
  </si>
  <si>
    <t>96303</t>
  </si>
  <si>
    <t>ASCORUTIN (BLISTR)</t>
  </si>
  <si>
    <t>TBL OBD 50</t>
  </si>
  <si>
    <t>199295</t>
  </si>
  <si>
    <t>99295</t>
  </si>
  <si>
    <t>TBL 20X100MG</t>
  </si>
  <si>
    <t>848866</t>
  </si>
  <si>
    <t>119654</t>
  </si>
  <si>
    <t>SORBIFER DURULES</t>
  </si>
  <si>
    <t>POR TBL FLM 100X100MG</t>
  </si>
  <si>
    <t>849561</t>
  </si>
  <si>
    <t>125060</t>
  </si>
  <si>
    <t>POR TBL NOB 30X5MG</t>
  </si>
  <si>
    <t>850552</t>
  </si>
  <si>
    <t>167852</t>
  </si>
  <si>
    <t>TWYNSTA 80 MG/5 MG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</si>
  <si>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</si>
  <si>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</si>
  <si>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</si>
  <si>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</si>
  <si>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</si>
  <si>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</si>
  <si>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</si>
  <si>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</si>
  <si>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117983</t>
  </si>
  <si>
    <t>17983</t>
  </si>
  <si>
    <t>OXYPHYLLIN</t>
  </si>
  <si>
    <t>125925</t>
  </si>
  <si>
    <t>25925</t>
  </si>
  <si>
    <t>ZYPREXA 5 MG</t>
  </si>
  <si>
    <t>POR TBL FLM 28X5MG</t>
  </si>
  <si>
    <t>145324</t>
  </si>
  <si>
    <t>45324</t>
  </si>
  <si>
    <t>MUCOSOLVAN</t>
  </si>
  <si>
    <t>TBL 20X30MG</t>
  </si>
  <si>
    <t>175567</t>
  </si>
  <si>
    <t>75567</t>
  </si>
  <si>
    <t>SALOFALK 500</t>
  </si>
  <si>
    <t>TBLOBD ENT100X500MG</t>
  </si>
  <si>
    <t>848625</t>
  </si>
  <si>
    <t>138841</t>
  </si>
  <si>
    <t>DORETA 37,5 MG/325 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</si>
  <si>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</si>
  <si>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</si>
  <si>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</si>
  <si>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</si>
  <si>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</si>
  <si>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</si>
  <si>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</si>
  <si>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</si>
  <si>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</si>
  <si>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</si>
  <si>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</si>
  <si>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</si>
  <si>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</si>
  <si>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</si>
  <si>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</si>
  <si>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</si>
  <si>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</si>
  <si>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</si>
  <si>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845265</t>
  </si>
  <si>
    <t>107935</t>
  </si>
  <si>
    <t>GLYVENOL 400</t>
  </si>
  <si>
    <t>POR CPS MOL 60X400MG</t>
  </si>
  <si>
    <t>58880</t>
  </si>
  <si>
    <t>DOLMINA 100 SR</t>
  </si>
  <si>
    <t>POR TBL PRO 20X100MG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</si>
  <si>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</si>
  <si>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</si>
  <si>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</si>
  <si>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</si>
  <si>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</si>
  <si>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</si>
  <si>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</si>
  <si>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</si>
  <si>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930589</t>
  </si>
  <si>
    <t>KL ETHANOLUM BENZ.DENAT. 900 ml / 720g/</t>
  </si>
  <si>
    <t>UN 1170</t>
  </si>
  <si>
    <t>114808</t>
  </si>
  <si>
    <t>14808</t>
  </si>
  <si>
    <t>COAXIL</t>
  </si>
  <si>
    <t>TBL OBD 90X12.5MG</t>
  </si>
  <si>
    <t>849295</t>
  </si>
  <si>
    <t>163150</t>
  </si>
  <si>
    <t>VASOCARDIN SR 200</t>
  </si>
  <si>
    <t>POR TBL PRO 30X200MG</t>
  </si>
  <si>
    <t>849695</t>
  </si>
  <si>
    <t>500578</t>
  </si>
  <si>
    <t>VALDOXAN 25 MG</t>
  </si>
  <si>
    <t>POR TBL FLM 28X25MG</t>
  </si>
  <si>
    <t>136398</t>
  </si>
  <si>
    <t>MESTINON</t>
  </si>
  <si>
    <t>POR TBL OBD 150X60MG</t>
  </si>
  <si>
    <t>154432</t>
  </si>
  <si>
    <t>54432</t>
  </si>
  <si>
    <t>PROSULPIN 50MG</t>
  </si>
  <si>
    <t>TBL 30X50MG</t>
  </si>
  <si>
    <t>168096</t>
  </si>
  <si>
    <t>IFIRMACOMBI 150 MG/12,5 MG</t>
  </si>
  <si>
    <t>192204</t>
  </si>
  <si>
    <t>ELOCOM</t>
  </si>
  <si>
    <t>DRM UNG 1X15GM 0.1%</t>
  </si>
  <si>
    <t>171547</t>
  </si>
  <si>
    <t>CARZAP 16 MG</t>
  </si>
  <si>
    <t>185256</t>
  </si>
  <si>
    <t>85256</t>
  </si>
  <si>
    <t>RIVOTRIL 2.5MG/ML</t>
  </si>
  <si>
    <t>POR GTT SOL 1x10ML</t>
  </si>
  <si>
    <t>166131</t>
  </si>
  <si>
    <t>66131</t>
  </si>
  <si>
    <t>BUSPIRON-EGIS 5MG</t>
  </si>
  <si>
    <t>TBL 60X5MG</t>
  </si>
  <si>
    <t>159596</t>
  </si>
  <si>
    <t>59596</t>
  </si>
  <si>
    <t>FAMOSAN 40MG</t>
  </si>
  <si>
    <t>TBL OBD 50X40MG</t>
  </si>
  <si>
    <t>116051</t>
  </si>
  <si>
    <t>16051</t>
  </si>
  <si>
    <t>SIRDALUD 2 MG</t>
  </si>
  <si>
    <t>POR TBL NOB 30X2MG</t>
  </si>
  <si>
    <t>125094</t>
  </si>
  <si>
    <t>25094</t>
  </si>
  <si>
    <t>FEVARIN 100</t>
  </si>
  <si>
    <t>149522</t>
  </si>
  <si>
    <t>49522</t>
  </si>
  <si>
    <t>FLAMEXIN</t>
  </si>
  <si>
    <t>TBL 30X20MG</t>
  </si>
  <si>
    <t>102481</t>
  </si>
  <si>
    <t>2481</t>
  </si>
  <si>
    <t>LITHIUM CARBONICUM SLOVAKOFARMA</t>
  </si>
  <si>
    <t>TBL 100X300MG</t>
  </si>
  <si>
    <t>849098</t>
  </si>
  <si>
    <t>107901</t>
  </si>
  <si>
    <t>APO-FLUOXETINE</t>
  </si>
  <si>
    <t>POR CPS DUR 100X20MG</t>
  </si>
  <si>
    <t>849377</t>
  </si>
  <si>
    <t>107899</t>
  </si>
  <si>
    <t>POR CPS DUR 30X20MG</t>
  </si>
  <si>
    <t>150748</t>
  </si>
  <si>
    <t>FOSINOPRIL +PHARMA 20 MG</t>
  </si>
  <si>
    <t>921174</t>
  </si>
  <si>
    <t>KL UNG.ASVA, 100G</t>
  </si>
  <si>
    <t>849627</t>
  </si>
  <si>
    <t>155643</t>
  </si>
  <si>
    <t>KYLOTAN PLUS H 160/12,5 MG</t>
  </si>
  <si>
    <t>125092</t>
  </si>
  <si>
    <t>25092</t>
  </si>
  <si>
    <t>FEVARIN 50</t>
  </si>
  <si>
    <t>192575</t>
  </si>
  <si>
    <t>APO-RABEPRAZOL 20 MG ENTEROSOLVENTNÍ TABLETY</t>
  </si>
  <si>
    <t>12343</t>
  </si>
  <si>
    <t>NORTRILEN</t>
  </si>
  <si>
    <t>POR TBL FLM 50X25MG I PP</t>
  </si>
  <si>
    <t>201992</t>
  </si>
  <si>
    <t>POR TBL FLM 120X500MG</t>
  </si>
  <si>
    <t>111468</t>
  </si>
  <si>
    <t>11468</t>
  </si>
  <si>
    <t>TBL 60X50MG</t>
  </si>
  <si>
    <t>115562</t>
  </si>
  <si>
    <t>VENLAFAXIN MYLAN 150 MG</t>
  </si>
  <si>
    <t>POR CPS PRO 30X150MG</t>
  </si>
  <si>
    <t>155960</t>
  </si>
  <si>
    <t>EGILOK SUCC 25 MG</t>
  </si>
  <si>
    <t>POR TBL PRO 30X25MG</t>
  </si>
  <si>
    <t>202790</t>
  </si>
  <si>
    <t>VERAL 1% GEL</t>
  </si>
  <si>
    <t>DRM GEL 1X100GM II</t>
  </si>
  <si>
    <t>136150</t>
  </si>
  <si>
    <t>AURORIX 150 MG</t>
  </si>
  <si>
    <t>POR TBL FLM 30X150MG</t>
  </si>
  <si>
    <t>179326</t>
  </si>
  <si>
    <t>DORETA 75 MG/650 MG</t>
  </si>
  <si>
    <t>POR TBL FLM 20</t>
  </si>
  <si>
    <t>121728</t>
  </si>
  <si>
    <t>21728</t>
  </si>
  <si>
    <t>VERAL 75 RETARD</t>
  </si>
  <si>
    <t>54423</t>
  </si>
  <si>
    <t>MAGRILAN</t>
  </si>
  <si>
    <t>158392</t>
  </si>
  <si>
    <t>58392</t>
  </si>
  <si>
    <t>PROVERA 100MG</t>
  </si>
  <si>
    <t>TBL 100X100MG</t>
  </si>
  <si>
    <t>124903</t>
  </si>
  <si>
    <t>SPASMED 30 MG</t>
  </si>
  <si>
    <t>POR TBL FLM 50X30MG</t>
  </si>
  <si>
    <t>178689</t>
  </si>
  <si>
    <t>PROTEVASC 35 MG TABLETY S PRODLOUŽENÝM UVOLŇOVÁNÍM</t>
  </si>
  <si>
    <t>POR TBL PRO 60X35MG</t>
  </si>
  <si>
    <t>142888</t>
  </si>
  <si>
    <t>42888</t>
  </si>
  <si>
    <t>SARIDON</t>
  </si>
  <si>
    <t>188157</t>
  </si>
  <si>
    <t>TRITTICO PROLONG 150 MG TABLETY S PRODLOUŽENÝM UVO</t>
  </si>
  <si>
    <t>POR TBL PRO 14X150MG</t>
  </si>
  <si>
    <t>145963</t>
  </si>
  <si>
    <t>PARTRAMEC 37,5 MG/325 MG</t>
  </si>
  <si>
    <t>186135</t>
  </si>
  <si>
    <t>OLFEN</t>
  </si>
  <si>
    <t>DRM GEL 1X100GM</t>
  </si>
  <si>
    <t>158271</t>
  </si>
  <si>
    <t>58271</t>
  </si>
  <si>
    <t>LIPANTHYL 267 M</t>
  </si>
  <si>
    <t>CPS 30X267MG</t>
  </si>
  <si>
    <t>184398</t>
  </si>
  <si>
    <t>84398</t>
  </si>
  <si>
    <t>NEURONTIN 100MG</t>
  </si>
  <si>
    <t>CPS 100X100MG</t>
  </si>
  <si>
    <t>190957</t>
  </si>
  <si>
    <t>90957</t>
  </si>
  <si>
    <t>TBL 30X0.25MG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</si>
  <si>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</si>
  <si>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</si>
  <si>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</si>
  <si>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</si>
  <si>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</si>
  <si>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</si>
  <si>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</si>
  <si>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</si>
  <si>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</si>
  <si>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</si>
  <si>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</si>
  <si>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848923</t>
  </si>
  <si>
    <t>148076</t>
  </si>
  <si>
    <t>ROSUCARD 40 MG POTAHOVANÉ TABLETY</t>
  </si>
  <si>
    <t>POR TBL FLM 30X40MG</t>
  </si>
  <si>
    <t>128217</t>
  </si>
  <si>
    <t>28217</t>
  </si>
  <si>
    <t>LYRICA 75 MG</t>
  </si>
  <si>
    <t>POR CPSDUR56X75MG</t>
  </si>
  <si>
    <t>845370</t>
  </si>
  <si>
    <t>105845</t>
  </si>
  <si>
    <t>POR TBL DIS 90X15MG</t>
  </si>
  <si>
    <t>128223</t>
  </si>
  <si>
    <t>28223</t>
  </si>
  <si>
    <t>LYRICA 150 MG</t>
  </si>
  <si>
    <t>POR CPSDUR 56X150MG</t>
  </si>
  <si>
    <t>166760</t>
  </si>
  <si>
    <t>KINITO 50 MG, POTAHOVANÉ TABLETY</t>
  </si>
  <si>
    <t>849054</t>
  </si>
  <si>
    <t>107847</t>
  </si>
  <si>
    <t>APO-PAROX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</si>
  <si>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</si>
  <si>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</si>
  <si>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</si>
  <si>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</si>
  <si>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</si>
  <si>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</si>
  <si>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</si>
  <si>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</si>
  <si>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114786</t>
  </si>
  <si>
    <t>14786</t>
  </si>
  <si>
    <t>ROSEMIG 100 MG</t>
  </si>
  <si>
    <t>POR TBLFLM 2X100MG</t>
  </si>
  <si>
    <t>180071</t>
  </si>
  <si>
    <t>HELIDES 40 MG ENTEROSOLVENTNÍ TVRDÉ TOBOLKY</t>
  </si>
  <si>
    <t>POR CPS ETD 28X40MG</t>
  </si>
  <si>
    <t>848722</t>
  </si>
  <si>
    <t>151057</t>
  </si>
  <si>
    <t>POR TBL NOB 98X100MG</t>
  </si>
  <si>
    <t>849290</t>
  </si>
  <si>
    <t>107848</t>
  </si>
  <si>
    <t>POR TBL FLM 100X20MG</t>
  </si>
  <si>
    <t>122094</t>
  </si>
  <si>
    <t>22094</t>
  </si>
  <si>
    <t>ROSEMIG SPRINTAB 50 MG</t>
  </si>
  <si>
    <t>POR TBL DIS 6X50MG</t>
  </si>
  <si>
    <t>158702</t>
  </si>
  <si>
    <t>58702</t>
  </si>
  <si>
    <t>TAMOXIFEN EBEWE 20MG</t>
  </si>
  <si>
    <t>TBL 100X20MG</t>
  </si>
  <si>
    <t>184245</t>
  </si>
  <si>
    <t>LETROX 75</t>
  </si>
  <si>
    <t>POR TBL NOB 100X75MCG II</t>
  </si>
  <si>
    <t>114569</t>
  </si>
  <si>
    <t>OLANZAPIN SANDOZ 10 MG</t>
  </si>
  <si>
    <t>149483</t>
  </si>
  <si>
    <t>POR TBL FLM 56X75MG</t>
  </si>
  <si>
    <t>159942</t>
  </si>
  <si>
    <t>59942</t>
  </si>
  <si>
    <t>PROPANORM 150MG</t>
  </si>
  <si>
    <t>191788</t>
  </si>
  <si>
    <t>91788</t>
  </si>
  <si>
    <t>NEUROL 0.25</t>
  </si>
  <si>
    <t>129359</t>
  </si>
  <si>
    <t>QUETIAPIN ACTAVIS 200 MG</t>
  </si>
  <si>
    <t>191865</t>
  </si>
  <si>
    <t>CIPRALEX OROTAB 10 MG</t>
  </si>
  <si>
    <t>POR TBL DIS 30X10MG</t>
  </si>
  <si>
    <t>100498</t>
  </si>
  <si>
    <t>498</t>
  </si>
  <si>
    <t>INJ 5X10ML 10%</t>
  </si>
  <si>
    <t>100889</t>
  </si>
  <si>
    <t>889</t>
  </si>
  <si>
    <t>PITYOL</t>
  </si>
  <si>
    <t>127542</t>
  </si>
  <si>
    <t>27542</t>
  </si>
  <si>
    <t>LUMIGAN 0.3 MG/ML</t>
  </si>
  <si>
    <t>OPH GTT SOL 1X3ML</t>
  </si>
  <si>
    <t>147193</t>
  </si>
  <si>
    <t>47193</t>
  </si>
  <si>
    <t>HUMULIN R 100 M.J./ML</t>
  </si>
  <si>
    <t>INJ 1X10ML/1KU</t>
  </si>
  <si>
    <t>149017</t>
  </si>
  <si>
    <t>49017</t>
  </si>
  <si>
    <t>POR GTT SOL 1X15ML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</si>
  <si>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</si>
  <si>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</si>
  <si>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</si>
  <si>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</si>
  <si>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</si>
  <si>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</si>
  <si>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</si>
  <si>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</si>
  <si>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158425</t>
  </si>
  <si>
    <t>58425</t>
  </si>
  <si>
    <t>DOLMINA 50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</si>
  <si>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</si>
  <si>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</si>
  <si>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</si>
  <si>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</si>
  <si>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</si>
  <si>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</si>
  <si>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</si>
  <si>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</si>
  <si>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184360</t>
  </si>
  <si>
    <t>84360</t>
  </si>
  <si>
    <t>TENAXUM</t>
  </si>
  <si>
    <t>187076</t>
  </si>
  <si>
    <t>87076</t>
  </si>
  <si>
    <t>ERDOMED 300MG</t>
  </si>
  <si>
    <t>CPS 20X300MG</t>
  </si>
  <si>
    <t>193105</t>
  </si>
  <si>
    <t>93105</t>
  </si>
  <si>
    <t>INJ 50X2ML/10MG</t>
  </si>
  <si>
    <t>196696</t>
  </si>
  <si>
    <t>96696</t>
  </si>
  <si>
    <t>INDAP</t>
  </si>
  <si>
    <t>CPS 30X2.5MG</t>
  </si>
  <si>
    <t>197522</t>
  </si>
  <si>
    <t>97522</t>
  </si>
  <si>
    <t>TBL OBD 30</t>
  </si>
  <si>
    <t>845008</t>
  </si>
  <si>
    <t>107806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</si>
  <si>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</si>
  <si>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</si>
  <si>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</si>
  <si>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</si>
  <si>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</si>
  <si>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</si>
  <si>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</si>
  <si>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</si>
  <si>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</si>
  <si>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</si>
  <si>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</si>
  <si>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</si>
  <si>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847974</t>
  </si>
  <si>
    <t>125525</t>
  </si>
  <si>
    <t>POR TBL FLM 30X400MG</t>
  </si>
  <si>
    <t>849254</t>
  </si>
  <si>
    <t>155780</t>
  </si>
  <si>
    <t>GODASAL 100</t>
  </si>
  <si>
    <t>102546</t>
  </si>
  <si>
    <t>2546</t>
  </si>
  <si>
    <t>MAXITROL</t>
  </si>
  <si>
    <t>SUS OPH 1X5ML</t>
  </si>
  <si>
    <t>126329</t>
  </si>
  <si>
    <t>26329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</si>
  <si>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</si>
  <si>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</si>
  <si>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</si>
  <si>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</si>
  <si>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</si>
  <si>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</si>
  <si>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</si>
  <si>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</si>
  <si>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</si>
  <si>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</si>
  <si>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</si>
  <si>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</si>
  <si>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</si>
  <si>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</si>
  <si>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</si>
  <si>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</si>
  <si>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162858</t>
  </si>
  <si>
    <t>ASPIRIN PROTECT 100</t>
  </si>
  <si>
    <t>POR TBL ENT 28X100MG</t>
  </si>
  <si>
    <t>190991</t>
  </si>
  <si>
    <t>90991</t>
  </si>
  <si>
    <t>BROMHEXIN 8</t>
  </si>
  <si>
    <t>GTT 20ML 8MG/ML</t>
  </si>
  <si>
    <t>394130</t>
  </si>
  <si>
    <t>B-komplex Zentiva 30drg</t>
  </si>
  <si>
    <t>58038</t>
  </si>
  <si>
    <t>BETALOC ZOK 50 MG</t>
  </si>
  <si>
    <t>POR TBL PRO 100X50MG</t>
  </si>
  <si>
    <t>146980</t>
  </si>
  <si>
    <t>46980</t>
  </si>
  <si>
    <t>TBL RET 100X200MG</t>
  </si>
  <si>
    <t>844078</t>
  </si>
  <si>
    <t>Lacrisyn gtt.ophth.10ml</t>
  </si>
  <si>
    <t>148675</t>
  </si>
  <si>
    <t>XADOS 20 MG TABLETY</t>
  </si>
  <si>
    <t>POR TBL NOB 50X20MG</t>
  </si>
  <si>
    <t>103128</t>
  </si>
  <si>
    <t>3128</t>
  </si>
  <si>
    <t>STOPANGIN</t>
  </si>
  <si>
    <t>SPR 1X30ML</t>
  </si>
  <si>
    <t>112317</t>
  </si>
  <si>
    <t>12317</t>
  </si>
  <si>
    <t>TRANSMETIL 500MG TABLETY</t>
  </si>
  <si>
    <t>TBL ENT 10X500MG</t>
  </si>
  <si>
    <t>125930</t>
  </si>
  <si>
    <t>25930</t>
  </si>
  <si>
    <t>127899</t>
  </si>
  <si>
    <t>27899</t>
  </si>
  <si>
    <t>POR TBL FLM 90X5MG</t>
  </si>
  <si>
    <t>165388</t>
  </si>
  <si>
    <t>65388</t>
  </si>
  <si>
    <t>TENORMIN</t>
  </si>
  <si>
    <t>846609</t>
  </si>
  <si>
    <t>112584</t>
  </si>
  <si>
    <t>NEBIVOLOL SANDOZ 5 MG</t>
  </si>
  <si>
    <t>POR TBL NOB 14X5MG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</si>
  <si>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</si>
  <si>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</si>
  <si>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</si>
  <si>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</si>
  <si>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</si>
  <si>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</si>
  <si>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</si>
  <si>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</si>
  <si>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100809</t>
  </si>
  <si>
    <t>809</t>
  </si>
  <si>
    <t>SANORIN-ANALERGIN</t>
  </si>
  <si>
    <t>LIQ 1X10ML</t>
  </si>
  <si>
    <t>117168</t>
  </si>
  <si>
    <t>17168</t>
  </si>
  <si>
    <t>DRM SOL 1X50ML</t>
  </si>
  <si>
    <t>125414</t>
  </si>
  <si>
    <t>25414</t>
  </si>
  <si>
    <t>FOSAVANCE</t>
  </si>
  <si>
    <t>POR TBL NOB 4</t>
  </si>
  <si>
    <t>176976</t>
  </si>
  <si>
    <t>76976</t>
  </si>
  <si>
    <t>DRM UNG 1X30GM 0.1%</t>
  </si>
  <si>
    <t>188900</t>
  </si>
  <si>
    <t>88900</t>
  </si>
  <si>
    <t>STOPTUSSIN</t>
  </si>
  <si>
    <t>POR GTT SOL 1X25ML</t>
  </si>
  <si>
    <t>177047</t>
  </si>
  <si>
    <t>77047</t>
  </si>
  <si>
    <t>PROTHIADEN 75</t>
  </si>
  <si>
    <t>TBL OBD 30X75MG</t>
  </si>
  <si>
    <t>119759</t>
  </si>
  <si>
    <t>19759</t>
  </si>
  <si>
    <t>BELODERM</t>
  </si>
  <si>
    <t>DRM CRM1X30GM 0.05%</t>
  </si>
  <si>
    <t>140274</t>
  </si>
  <si>
    <t>40274</t>
  </si>
  <si>
    <t>TBL 50X10MG</t>
  </si>
  <si>
    <t>142848</t>
  </si>
  <si>
    <t>42848</t>
  </si>
  <si>
    <t>HIPRES 5</t>
  </si>
  <si>
    <t>143996</t>
  </si>
  <si>
    <t>43996</t>
  </si>
  <si>
    <t>BROMHEXIN 8 KM KAPKY</t>
  </si>
  <si>
    <t>GTT 1X50ML 8MG/ML</t>
  </si>
  <si>
    <t>101674</t>
  </si>
  <si>
    <t>1674</t>
  </si>
  <si>
    <t>JOX SPR 30ML</t>
  </si>
  <si>
    <t>199589</t>
  </si>
  <si>
    <t>99589</t>
  </si>
  <si>
    <t>ZOFRAN 8 MG</t>
  </si>
  <si>
    <t>TBL OBD 10X8MG</t>
  </si>
  <si>
    <t>130685</t>
  </si>
  <si>
    <t>30685</t>
  </si>
  <si>
    <t>NASOFAN</t>
  </si>
  <si>
    <t>NAS SPR SUS 120 DÁV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</si>
  <si>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</si>
  <si>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</si>
  <si>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</si>
  <si>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</si>
  <si>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</si>
  <si>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</si>
  <si>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</si>
  <si>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</si>
  <si>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28949</t>
  </si>
  <si>
    <t>INVEGA 3 MG</t>
  </si>
  <si>
    <t>POR TBL PRO 30X3MG</t>
  </si>
  <si>
    <t>128968</t>
  </si>
  <si>
    <t>28968</t>
  </si>
  <si>
    <t>INVEGA 6 MG</t>
  </si>
  <si>
    <t>POR TBL PRO 49X6MG BLI-A</t>
  </si>
  <si>
    <t>988071</t>
  </si>
  <si>
    <t>500874</t>
  </si>
  <si>
    <t>ZYPADHERA 405 MG</t>
  </si>
  <si>
    <t>INJ PLQ SUS PRO 1X405MG</t>
  </si>
  <si>
    <t>147544</t>
  </si>
  <si>
    <t>47544</t>
  </si>
  <si>
    <t>WELLBUTRIN SR</t>
  </si>
  <si>
    <t>POR TBL PRO30X150MG</t>
  </si>
  <si>
    <t>850145</t>
  </si>
  <si>
    <t>130175</t>
  </si>
  <si>
    <t>POR CPS PRO 100X75MG</t>
  </si>
  <si>
    <t>195459</t>
  </si>
  <si>
    <t>95459</t>
  </si>
  <si>
    <t>STOPTUSSIN TABLETY</t>
  </si>
  <si>
    <t>845414</t>
  </si>
  <si>
    <t>104692</t>
  </si>
  <si>
    <t>RISPERDAL CONSTA 37,5 MG</t>
  </si>
  <si>
    <t>INJ PSU LQF 37.5MG ALARIS</t>
  </si>
  <si>
    <t>900564</t>
  </si>
  <si>
    <t>KL UNG.AC.SALICYLICI 10%, 100G</t>
  </si>
  <si>
    <t>113705</t>
  </si>
  <si>
    <t>13705</t>
  </si>
  <si>
    <t>ZOVIRAX 800 MG</t>
  </si>
  <si>
    <t>POR TBL NOB35X800MG</t>
  </si>
  <si>
    <t>127543</t>
  </si>
  <si>
    <t>27543</t>
  </si>
  <si>
    <t>OPH GTT SOL 3X3ML</t>
  </si>
  <si>
    <t>121680</t>
  </si>
  <si>
    <t>91231</t>
  </si>
  <si>
    <t>PROVERA 5 MG</t>
  </si>
  <si>
    <t>POR TBL NOB 24X5MG</t>
  </si>
  <si>
    <t>500472</t>
  </si>
  <si>
    <t>180169</t>
  </si>
  <si>
    <t>TANTUM VERDE MINT</t>
  </si>
  <si>
    <t>ORM PAS 20X3MG</t>
  </si>
  <si>
    <t>142136</t>
  </si>
  <si>
    <t>DONEPEZIL MYLAN 10 MG POTAHOVANÉ TABLETY</t>
  </si>
  <si>
    <t>192521</t>
  </si>
  <si>
    <t>NASONEX</t>
  </si>
  <si>
    <t>NAS SPR SUS 140X50RG</t>
  </si>
  <si>
    <t>930053</t>
  </si>
  <si>
    <t>KL UNG.FLUCINAR 45G,LENIENS AD 300G</t>
  </si>
  <si>
    <t>136149</t>
  </si>
  <si>
    <t>AURORIX 300 MG</t>
  </si>
  <si>
    <t>POR TBL FLM 30X300MG</t>
  </si>
  <si>
    <t>203323</t>
  </si>
  <si>
    <t>DRM UNG 1X100GM 10%</t>
  </si>
  <si>
    <t>107387</t>
  </si>
  <si>
    <t>7387</t>
  </si>
  <si>
    <t>PROSULPIN</t>
  </si>
  <si>
    <t>117071</t>
  </si>
  <si>
    <t>17071</t>
  </si>
  <si>
    <t>VIGIL</t>
  </si>
  <si>
    <t>POR TBL NOB 30X100MG</t>
  </si>
  <si>
    <t>215172</t>
  </si>
  <si>
    <t>KREON 25 000</t>
  </si>
  <si>
    <t>POR CPS ETD 50</t>
  </si>
  <si>
    <t>66132</t>
  </si>
  <si>
    <t>BUSPIRON-EGIS 10 MG</t>
  </si>
  <si>
    <t>POR TBL NOB 60X10MG</t>
  </si>
  <si>
    <t>49115</t>
  </si>
  <si>
    <t>POR TBL ENT 100X20MG</t>
  </si>
  <si>
    <t>105496</t>
  </si>
  <si>
    <t>5496</t>
  </si>
  <si>
    <t>TBL OBD 60X10MG</t>
  </si>
  <si>
    <t>117121</t>
  </si>
  <si>
    <t>17121</t>
  </si>
  <si>
    <t>LANZUL</t>
  </si>
  <si>
    <t>CPS 28X30MG</t>
  </si>
  <si>
    <t>128222</t>
  </si>
  <si>
    <t>28222</t>
  </si>
  <si>
    <t>POR CPSDUR14X150MG</t>
  </si>
  <si>
    <t>132087</t>
  </si>
  <si>
    <t>32087</t>
  </si>
  <si>
    <t>TRALGIT 100 INJ</t>
  </si>
  <si>
    <t>INJ SOL 5X2ML/100MG</t>
  </si>
  <si>
    <t>140373</t>
  </si>
  <si>
    <t>40373</t>
  </si>
  <si>
    <t>MEDROL 16 MG</t>
  </si>
  <si>
    <t>POR TBLNOB50X16MG-B</t>
  </si>
  <si>
    <t>142776</t>
  </si>
  <si>
    <t>42776</t>
  </si>
  <si>
    <t>TRALGIT SR 150</t>
  </si>
  <si>
    <t>POR TBL RET30X150MG</t>
  </si>
  <si>
    <t>149910</t>
  </si>
  <si>
    <t>49910</t>
  </si>
  <si>
    <t>LOKREN 20 MG</t>
  </si>
  <si>
    <t>POR TBL FLM 98X20MG</t>
  </si>
  <si>
    <t>159673</t>
  </si>
  <si>
    <t>59673</t>
  </si>
  <si>
    <t>TRALGIT SR 100</t>
  </si>
  <si>
    <t>POR TBL RET50X100MG</t>
  </si>
  <si>
    <t>164788</t>
  </si>
  <si>
    <t>64788</t>
  </si>
  <si>
    <t>ACCUZIDE 20</t>
  </si>
  <si>
    <t>845220</t>
  </si>
  <si>
    <t>101211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</si>
  <si>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</si>
  <si>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</si>
  <si>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</si>
  <si>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</si>
  <si>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</si>
  <si>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</si>
  <si>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849453</t>
  </si>
  <si>
    <t>163077</t>
  </si>
  <si>
    <t>AMARYL 2 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</si>
  <si>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</si>
  <si>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</si>
  <si>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</si>
  <si>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</si>
  <si>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</si>
  <si>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</si>
  <si>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</si>
  <si>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145215</t>
  </si>
  <si>
    <t>45215</t>
  </si>
  <si>
    <t>ZOXON 4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</si>
  <si>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</si>
  <si>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</si>
  <si>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</si>
  <si>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</si>
  <si>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</si>
  <si>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</si>
  <si>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</si>
  <si>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848925</t>
  </si>
  <si>
    <t>148068</t>
  </si>
  <si>
    <t>ROSUCARD 10 MG POTAHOVANÉ TABLETY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</si>
  <si>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</si>
  <si>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</si>
  <si>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</si>
  <si>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</si>
  <si>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</si>
  <si>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</si>
  <si>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</si>
  <si>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850116</t>
  </si>
  <si>
    <t>120796</t>
  </si>
  <si>
    <t>POR TBL NOB 100X4MG</t>
  </si>
  <si>
    <t>146692</t>
  </si>
  <si>
    <t>46692</t>
  </si>
  <si>
    <t>EUTHYROX 75</t>
  </si>
  <si>
    <t>TBL 100X75RG</t>
  </si>
  <si>
    <t>132083</t>
  </si>
  <si>
    <t>32083</t>
  </si>
  <si>
    <t>TRALGIT GTT.</t>
  </si>
  <si>
    <t>847149</t>
  </si>
  <si>
    <t>124115</t>
  </si>
  <si>
    <t>PRESTANCE 10 MG/5 MG</t>
  </si>
  <si>
    <t>849151</t>
  </si>
  <si>
    <t>122210</t>
  </si>
  <si>
    <t>APO-FENO</t>
  </si>
  <si>
    <t>POR CPS DUR 30X200MG</t>
  </si>
  <si>
    <t>844378</t>
  </si>
  <si>
    <t>114067</t>
  </si>
  <si>
    <t>POR TBLFLM 90X50MG</t>
  </si>
  <si>
    <t>144637</t>
  </si>
  <si>
    <t>44637</t>
  </si>
  <si>
    <t>ZELDOX 40MG</t>
  </si>
  <si>
    <t>CPS 30X40MG</t>
  </si>
  <si>
    <t>191922</t>
  </si>
  <si>
    <t>SIOFOR 1000</t>
  </si>
  <si>
    <t>POR TBL FLM 60X1000MG</t>
  </si>
  <si>
    <t>175101</t>
  </si>
  <si>
    <t>DRETACEN 1000 MG</t>
  </si>
  <si>
    <t>POR TBL FLM 100X1000MG</t>
  </si>
  <si>
    <t>115572</t>
  </si>
  <si>
    <t>MEDORAM PLUS H 2,5/12,5 MG</t>
  </si>
  <si>
    <t>119593</t>
  </si>
  <si>
    <t>19593</t>
  </si>
  <si>
    <t>POR TBL FLM 90X20MG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</si>
  <si>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</si>
  <si>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</si>
  <si>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</si>
  <si>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</si>
  <si>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</si>
  <si>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</si>
  <si>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</si>
  <si>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</si>
  <si>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</si>
  <si>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</si>
  <si>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</si>
  <si>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</si>
  <si>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</si>
  <si>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</si>
  <si>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</si>
  <si>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850012</t>
  </si>
  <si>
    <t>154748</t>
  </si>
  <si>
    <t>NITROFURANTOIN - RATIOPHARM 100 MG</t>
  </si>
  <si>
    <t>POR CPS PRO 50X100MG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</si>
  <si>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</si>
  <si>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</si>
  <si>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</si>
  <si>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</si>
  <si>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</si>
  <si>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</si>
  <si>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</si>
  <si>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</si>
  <si>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</si>
  <si>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</si>
  <si>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</si>
  <si>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</si>
  <si>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</si>
  <si>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</si>
  <si>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</si>
  <si>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</si>
  <si>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</si>
  <si>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</si>
  <si>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</si>
  <si>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</si>
  <si>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</si>
  <si>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</si>
  <si>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</si>
  <si>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51384</t>
  </si>
  <si>
    <t>INF SOL 10X1000MLPLAH</t>
  </si>
  <si>
    <t>100394</t>
  </si>
  <si>
    <t>394</t>
  </si>
  <si>
    <t>ATROPIN BIOTIKA 1MG</t>
  </si>
  <si>
    <t>INJ 10X1ML/1MG</t>
  </si>
  <si>
    <t>849390</t>
  </si>
  <si>
    <t>163314</t>
  </si>
  <si>
    <t>ATROPIN-POS 0,5% gtt.</t>
  </si>
  <si>
    <t>GTT. OPh .1 x 10 ml</t>
  </si>
  <si>
    <t>123342</t>
  </si>
  <si>
    <t>23342</t>
  </si>
  <si>
    <t>ANDROCUR DEPOT</t>
  </si>
  <si>
    <t>INJ SOL 3X3ML/300MG</t>
  </si>
  <si>
    <t>191830</t>
  </si>
  <si>
    <t>91830</t>
  </si>
  <si>
    <t>FLUANXOL DEPOT</t>
  </si>
  <si>
    <t>INJ 10X2ML/40MG</t>
  </si>
  <si>
    <t>168089</t>
  </si>
  <si>
    <t>XEPLION 100 MG</t>
  </si>
  <si>
    <t>INJ SUS PRO 1X100MG+2JEHLY</t>
  </si>
  <si>
    <t>844231</t>
  </si>
  <si>
    <t>104693</t>
  </si>
  <si>
    <t>RISPERDAL CONSTA 25 MG</t>
  </si>
  <si>
    <t>INJ PSU LQF 25MG ALARIS</t>
  </si>
  <si>
    <t>987698</t>
  </si>
  <si>
    <t>500873</t>
  </si>
  <si>
    <t>ZYPADHERA 300 MG</t>
  </si>
  <si>
    <t>INJ PLQ SUS PRO 1X300MG</t>
  </si>
  <si>
    <t>845134</t>
  </si>
  <si>
    <t>104691</t>
  </si>
  <si>
    <t>RISPERDAL CONSTA 50 MG</t>
  </si>
  <si>
    <t>INJ PSU LQF 50MG ALARIS</t>
  </si>
  <si>
    <t>194643</t>
  </si>
  <si>
    <t>ABILIFY MAINTENA 400 MG</t>
  </si>
  <si>
    <t>INJ PSU LQF PRO 1X400MG+2ML</t>
  </si>
  <si>
    <t>183100</t>
  </si>
  <si>
    <t>83100</t>
  </si>
  <si>
    <t>TBL RET 30X1MG</t>
  </si>
  <si>
    <t>102684</t>
  </si>
  <si>
    <t>2684</t>
  </si>
  <si>
    <t>MESOCAIN</t>
  </si>
  <si>
    <t>GEL 1X20GM</t>
  </si>
  <si>
    <t>900321</t>
  </si>
  <si>
    <t>KL PRIPRAVEK</t>
  </si>
  <si>
    <t>501065</t>
  </si>
  <si>
    <t>KL SIGNATURY</t>
  </si>
  <si>
    <t>500038</t>
  </si>
  <si>
    <t>KL OBAL</t>
  </si>
  <si>
    <t>lékovky, kelímky</t>
  </si>
  <si>
    <t>500981</t>
  </si>
  <si>
    <t>KL METHADON 0,5% 500g</t>
  </si>
  <si>
    <t>841503</t>
  </si>
  <si>
    <t>MO BRALENKA  25ml</t>
  </si>
  <si>
    <t>930518</t>
  </si>
  <si>
    <t>MO BRALENKA  50 ml</t>
  </si>
  <si>
    <t>849972</t>
  </si>
  <si>
    <t>107758</t>
  </si>
  <si>
    <t>ROSEMIG 20 MG</t>
  </si>
  <si>
    <t>NAS SPR SOL 2X0.1ML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</si>
  <si>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</si>
  <si>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</si>
  <si>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</si>
  <si>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</si>
  <si>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</si>
  <si>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</si>
  <si>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enterární výživa</t>
  </si>
  <si>
    <t>Lékárna - antibiotika</t>
  </si>
  <si>
    <t>Lékárna - antimykotika</t>
  </si>
  <si>
    <t>1811 - Klinika psychiatrie, lůžkové oddělení 32A</t>
  </si>
  <si>
    <t>1813 - Klinika psychiatrie, lůžkové oddělení 32B</t>
  </si>
  <si>
    <t>1812 - PSY, lůžkové oddělení 32C + krizové centrum</t>
  </si>
  <si>
    <t>1823 - Klinika psychiatrie, ambulance AT centrum</t>
  </si>
  <si>
    <t>1821 - Klinika psychiatrie, ambulance</t>
  </si>
  <si>
    <t>N05AH04 - Kvetiapin</t>
  </si>
  <si>
    <t>B01AB06 - Nadroparin</t>
  </si>
  <si>
    <t>N05AH03 - Olanzapin</t>
  </si>
  <si>
    <t>N05AL05 - Amisulprid</t>
  </si>
  <si>
    <t>N06AX11 - Mirtazapin</t>
  </si>
  <si>
    <t>N06AB06 - Sertralin</t>
  </si>
  <si>
    <t>N06AB10 - Escitalopram</t>
  </si>
  <si>
    <t>C01BC03 - Propafenon</t>
  </si>
  <si>
    <t>J01AA02 - Doxycyklin</t>
  </si>
  <si>
    <t>N05BA12 - Alprazolam</t>
  </si>
  <si>
    <t>A02BC02 - Pantoprazol</t>
  </si>
  <si>
    <t>N03AG01 - Kyselina valproová</t>
  </si>
  <si>
    <t>R03AC02 - Salbutamol</t>
  </si>
  <si>
    <t>A10BA02 - Metformin</t>
  </si>
  <si>
    <t>B01AE07 - Dabigatran-etexilát</t>
  </si>
  <si>
    <t>J01FA09 - Klarithromycin</t>
  </si>
  <si>
    <t>A02BC05 - Esomeprazol</t>
  </si>
  <si>
    <t>N03AX16 - Pregabalin</t>
  </si>
  <si>
    <t>C02CA04 - Doxazosin</t>
  </si>
  <si>
    <t>N06AB05 - Paroxetin</t>
  </si>
  <si>
    <t>C07AB05 - Betaxolol</t>
  </si>
  <si>
    <t>A04AA01 - Ondansetron</t>
  </si>
  <si>
    <t>C07AB07 - Bisoprolol</t>
  </si>
  <si>
    <t>N02AX02 - Tramadol</t>
  </si>
  <si>
    <t>C08CA08 - Nitrendipin</t>
  </si>
  <si>
    <t>N03AX12 - Gabapentin</t>
  </si>
  <si>
    <t>C08DA01 - Verapamil</t>
  </si>
  <si>
    <t>A06AD11 - Laktulóza</t>
  </si>
  <si>
    <t>C09AA04 - Perindopril</t>
  </si>
  <si>
    <t>A10BB12 - Glimepirid</t>
  </si>
  <si>
    <t>C09AA05 - Ramipril</t>
  </si>
  <si>
    <t>A02BC03 - Lansoprazol</t>
  </si>
  <si>
    <t>C09BA04 - Perindopril a diuretika</t>
  </si>
  <si>
    <t>L02BA01 - Tamoxifen</t>
  </si>
  <si>
    <t>C09BA05 - Ramipril a diuretika</t>
  </si>
  <si>
    <t>J01CR02 - Amoxicilin a enzymový inhibitor</t>
  </si>
  <si>
    <t>C09BA06 - Chinapril a diuretika</t>
  </si>
  <si>
    <t>M01AX17 - Nimesulid</t>
  </si>
  <si>
    <t>C09BB03 - Lisinopril a amlodipin</t>
  </si>
  <si>
    <t>N02CC01 - Sumatriptan</t>
  </si>
  <si>
    <t>C09BB04 - Perindopril a amlodipin</t>
  </si>
  <si>
    <t>N03AX09 - Lamotrigin</t>
  </si>
  <si>
    <t>C09CA01 - Losartan</t>
  </si>
  <si>
    <t>N03AX14 - Levetiracetam</t>
  </si>
  <si>
    <t>C09CA07 - Telmisartan</t>
  </si>
  <si>
    <t>N05AE04 - Ziprasidon</t>
  </si>
  <si>
    <t>C10AA01 - Simvastatin</t>
  </si>
  <si>
    <t>A10AB05 - Inzulin aspart</t>
  </si>
  <si>
    <t>C10AA05 - Atorvastatin</t>
  </si>
  <si>
    <t>N05AX08 - Risperidon</t>
  </si>
  <si>
    <t>A03FA07 - Itopridum</t>
  </si>
  <si>
    <t>N06AB04 - Citalopram</t>
  </si>
  <si>
    <t>C10AB05 - Fenofibrát</t>
  </si>
  <si>
    <t>B01AA03 - Warfarin</t>
  </si>
  <si>
    <t>G04CA02 - Tamsulosin</t>
  </si>
  <si>
    <t>B01AC04 - Klopidogrel</t>
  </si>
  <si>
    <t>G04CB01 - Finasterid</t>
  </si>
  <si>
    <t>R06AE07 - Cetirizin</t>
  </si>
  <si>
    <t>H02AB04 - Methylprednisolon</t>
  </si>
  <si>
    <t>B01AC05 - Tiklopidin</t>
  </si>
  <si>
    <t>H03AA01 - Levothyroxin, sodná sůl</t>
  </si>
  <si>
    <t>C10AA07 - Rosuvastatin</t>
  </si>
  <si>
    <t>A02BC02</t>
  </si>
  <si>
    <t>POR TBL ENT 28X40MG I</t>
  </si>
  <si>
    <t>A02BC05</t>
  </si>
  <si>
    <t>A06AD11</t>
  </si>
  <si>
    <t>A10BA02</t>
  </si>
  <si>
    <t>POR TBL FLM 60X500MG</t>
  </si>
  <si>
    <t>POR TBL FLM 60X850MG</t>
  </si>
  <si>
    <t>B01AA03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</si>
  <si>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</si>
  <si>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</si>
  <si>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</si>
  <si>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</si>
  <si>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</si>
  <si>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</si>
  <si>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</si>
  <si>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C07AB07</t>
  </si>
  <si>
    <t>C08CA08</t>
  </si>
  <si>
    <t>C08DA01</t>
  </si>
  <si>
    <t>POR TBL RET 50X240MG</t>
  </si>
  <si>
    <t>C09AA04</t>
  </si>
  <si>
    <t>C09AA05</t>
  </si>
  <si>
    <t>TRITACE 10 MG</t>
  </si>
  <si>
    <t>TRITACE 5 MG</t>
  </si>
  <si>
    <t>C09BA04</t>
  </si>
  <si>
    <t>C09BB03</t>
  </si>
  <si>
    <t>C09BB04</t>
  </si>
  <si>
    <t>C09CA01</t>
  </si>
  <si>
    <t>LOZAP 12,5 ZENTIVA</t>
  </si>
  <si>
    <t>POR TBL FLM 30X12.5MG</t>
  </si>
  <si>
    <t>POR TBL FLM 30X50MG II</t>
  </si>
  <si>
    <t>C09CA07</t>
  </si>
  <si>
    <t>C10AA05</t>
  </si>
  <si>
    <t>SORTIS 40 MG</t>
  </si>
  <si>
    <t>G04CA02</t>
  </si>
  <si>
    <t>POR CPS RDR 30X0.4MG</t>
  </si>
  <si>
    <t>G04CB01</t>
  </si>
  <si>
    <t>POR TBL FLM 90X5MG II</t>
  </si>
  <si>
    <t>H02AB04</t>
  </si>
  <si>
    <t>H03AA01</t>
  </si>
  <si>
    <t>POR TBL NOB 100X100RG I</t>
  </si>
  <si>
    <t>EUTHYROX 50 MIKROGRAMŮ</t>
  </si>
  <si>
    <t>POR TBL NOB 100X50RG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</si>
  <si>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</si>
  <si>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</si>
  <si>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</si>
  <si>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</si>
  <si>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</si>
  <si>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</si>
  <si>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</si>
  <si>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J01FA09</t>
  </si>
  <si>
    <t>M01AX17</t>
  </si>
  <si>
    <t>N02AX02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</si>
  <si>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</si>
  <si>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</si>
  <si>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</si>
  <si>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</si>
  <si>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</si>
  <si>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</si>
  <si>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</si>
  <si>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</si>
  <si>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CPS DUR 50X300MG</t>
  </si>
  <si>
    <t>N05AE04</t>
  </si>
  <si>
    <t>POR CPS DUR 30X60MG</t>
  </si>
  <si>
    <t>N05AH04</t>
  </si>
  <si>
    <t>N05AL05</t>
  </si>
  <si>
    <t>POR TBL NOB 30X200MG</t>
  </si>
  <si>
    <t>N05AX08</t>
  </si>
  <si>
    <t>POR TBL DIS 30X0.5MG</t>
  </si>
  <si>
    <t>N05BA12</t>
  </si>
  <si>
    <t>XANAX 0,5 MG</t>
  </si>
  <si>
    <t>POR TBL NOB 30X0.5MG</t>
  </si>
  <si>
    <t>XANAX 1 MG</t>
  </si>
  <si>
    <t>POR TBL NOB 30X1MG</t>
  </si>
  <si>
    <t>N06AB04</t>
  </si>
  <si>
    <t>N06AB06</t>
  </si>
  <si>
    <t>POR TBL FLM 28X50MG</t>
  </si>
  <si>
    <t>ZOLOFT 100 MG</t>
  </si>
  <si>
    <t>POR TBL FLM 28X100MG</t>
  </si>
  <si>
    <t>N06AB10</t>
  </si>
  <si>
    <t>POR TBL FLM 28X10MG I</t>
  </si>
  <si>
    <t>N06AX11</t>
  </si>
  <si>
    <t>MIRZATEN 45 MG</t>
  </si>
  <si>
    <t>MIRZATEN 30 MG</t>
  </si>
  <si>
    <t>R03AC02</t>
  </si>
  <si>
    <t>INH SUS PSS 200X100RG</t>
  </si>
  <si>
    <t>R06AE07</t>
  </si>
  <si>
    <t>A03FA07</t>
  </si>
  <si>
    <t>C10AA07</t>
  </si>
  <si>
    <t>C10AB05</t>
  </si>
  <si>
    <t>POR CPS DUR 30X267MG</t>
  </si>
  <si>
    <t>EUTHYROX 150 MIKROGRAMŮ</t>
  </si>
  <si>
    <t>POR TBL NOB 100X150RG</t>
  </si>
  <si>
    <t>L02BA01</t>
  </si>
  <si>
    <t>TAMOXIFEN 'EBEWE' 20 MG</t>
  </si>
  <si>
    <t>POR TBL NOB 100X20MG</t>
  </si>
  <si>
    <t>N02CC01</t>
  </si>
  <si>
    <t>POR TBL FLM 2X100MG I</t>
  </si>
  <si>
    <t>POR TBL SUS 6X50MG I</t>
  </si>
  <si>
    <t>NEURONTIN 100 MG</t>
  </si>
  <si>
    <t>POR CPS DUR 100X100MG</t>
  </si>
  <si>
    <t>N03AX16</t>
  </si>
  <si>
    <t>POR CPS DUR 56X75MG</t>
  </si>
  <si>
    <t>POR CPS DUR 56X150MG</t>
  </si>
  <si>
    <t>N05AH03</t>
  </si>
  <si>
    <t>XANAX SR 0,5 MG</t>
  </si>
  <si>
    <t>POR TBL PRO 30X0.5MG</t>
  </si>
  <si>
    <t>XANAX 0,25 MG</t>
  </si>
  <si>
    <t>POR TBL NOB 30X0.25MG</t>
  </si>
  <si>
    <t>N06AB05</t>
  </si>
  <si>
    <t>A02BC03</t>
  </si>
  <si>
    <t>LANZUL 30 MG</t>
  </si>
  <si>
    <t>POR CPS DUR 28X30MG</t>
  </si>
  <si>
    <t>A04AA01</t>
  </si>
  <si>
    <t>POR TBL FLM 10X8MG</t>
  </si>
  <si>
    <t>A10AB05</t>
  </si>
  <si>
    <t>SDR+IVN INJ SOL 1X10ML</t>
  </si>
  <si>
    <t>A10BB12</t>
  </si>
  <si>
    <t>WARFARIN ORION 3 MG</t>
  </si>
  <si>
    <t>POR TBL NOB 100X3MG</t>
  </si>
  <si>
    <t>PROPANORM 150 MG</t>
  </si>
  <si>
    <t>C02CA04</t>
  </si>
  <si>
    <t>C07AB05</t>
  </si>
  <si>
    <t>PRESTARIUM NEO COMBI 5 MG/1,25 MG</t>
  </si>
  <si>
    <t>C09BA05</t>
  </si>
  <si>
    <t>C09BA06</t>
  </si>
  <si>
    <t>POR TBL FLM 90X50MG II</t>
  </si>
  <si>
    <t>C10AA01</t>
  </si>
  <si>
    <t>POR TBL NOB 50X16MG</t>
  </si>
  <si>
    <t>EUTHYROX 75 MIKROGRAMŮ</t>
  </si>
  <si>
    <t>POR TBL NOB 100X75RG</t>
  </si>
  <si>
    <t>J01AA02</t>
  </si>
  <si>
    <t>DOXYBENE 100 MG</t>
  </si>
  <si>
    <t>POR CPS MOL 10X100MG</t>
  </si>
  <si>
    <t>POR GTT SOL 1X10ML</t>
  </si>
  <si>
    <t>POR TBL PRO 50X100MG</t>
  </si>
  <si>
    <t>N03AX14</t>
  </si>
  <si>
    <t>POR CPS DUR 14X150MG</t>
  </si>
  <si>
    <t>ZELDOX 40 MG</t>
  </si>
  <si>
    <t>POR CPS DUR 30X40MG</t>
  </si>
  <si>
    <t>NEUROL 0,25</t>
  </si>
  <si>
    <t>POR TBL FLM 60X10MG</t>
  </si>
  <si>
    <t>XANAX SR 1 MG</t>
  </si>
  <si>
    <t>POR TBL PRO 30X1MG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</si>
  <si>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</si>
  <si>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</si>
  <si>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</si>
  <si>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</si>
  <si>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</si>
  <si>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</si>
  <si>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</si>
  <si>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</si>
  <si>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</si>
  <si>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</si>
  <si>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</si>
  <si>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</si>
  <si>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</si>
  <si>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</si>
  <si>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</si>
  <si>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</si>
  <si>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</si>
  <si>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</si>
  <si>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</si>
  <si>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</si>
  <si>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</si>
  <si>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 xml:space="preserve"> </t>
  </si>
  <si>
    <t>* Legenda</t>
  </si>
  <si>
    <t>DIAPZT = Pomůcky pro diabetiky, jejichž název začíná slovem "Pumpa"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</si>
  <si>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</si>
  <si>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</si>
  <si>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</si>
  <si>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</si>
  <si>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</si>
  <si>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</si>
  <si>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</si>
  <si>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</si>
  <si>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</si>
  <si>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</si>
  <si>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</si>
  <si>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</si>
  <si>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</si>
  <si>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</si>
  <si>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</si>
  <si>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Kylarová Dana</t>
  </si>
  <si>
    <t>Hajda Miroslav</t>
  </si>
  <si>
    <t>Alprazolam</t>
  </si>
  <si>
    <t>Bromazepam</t>
  </si>
  <si>
    <t>LEXAURIN 3</t>
  </si>
  <si>
    <t>POR TBL NOB 30X3MG</t>
  </si>
  <si>
    <t>132600</t>
  </si>
  <si>
    <t>LEXAURIN 1,5</t>
  </si>
  <si>
    <t>POR TBL NOB 30X1.5MG</t>
  </si>
  <si>
    <t>132728</t>
  </si>
  <si>
    <t>Bupropion</t>
  </si>
  <si>
    <t>47545</t>
  </si>
  <si>
    <t>POR TBL PRO 60X150MG</t>
  </si>
  <si>
    <t>Dexamethason a antiinfektiva</t>
  </si>
  <si>
    <t>2547</t>
  </si>
  <si>
    <t>OPH UNG 1X3.5GM</t>
  </si>
  <si>
    <t>Escitalopram</t>
  </si>
  <si>
    <t>Prednison</t>
  </si>
  <si>
    <t>84003</t>
  </si>
  <si>
    <t>RECTODELT 100 MG</t>
  </si>
  <si>
    <t>RCT SUP 6X100MG</t>
  </si>
  <si>
    <t>Promethazin</t>
  </si>
  <si>
    <t>Salbutamol</t>
  </si>
  <si>
    <t>Sertralin</t>
  </si>
  <si>
    <t>Venlafaxin</t>
  </si>
  <si>
    <t>Desogestrel a ethinylestradiol</t>
  </si>
  <si>
    <t>83991</t>
  </si>
  <si>
    <t>MERCILON</t>
  </si>
  <si>
    <t>POR TBL NOB 1X21</t>
  </si>
  <si>
    <t>Chlorprotixen</t>
  </si>
  <si>
    <t>CHLORPROTHIXEN 15 LÉČIVA</t>
  </si>
  <si>
    <t>POR TBL FLM 30X15MG</t>
  </si>
  <si>
    <t>Olanzapin</t>
  </si>
  <si>
    <t>Propiverin</t>
  </si>
  <si>
    <t>66819</t>
  </si>
  <si>
    <t>MICTONETTEN</t>
  </si>
  <si>
    <t>POR TBL OBD 50X5MG</t>
  </si>
  <si>
    <t>115551</t>
  </si>
  <si>
    <t>VENLAFAXIN MYLAN 75 MG</t>
  </si>
  <si>
    <t>Zolpidem</t>
  </si>
  <si>
    <t>146893</t>
  </si>
  <si>
    <t>ZOLPIDEM MYLAN 10 MG</t>
  </si>
  <si>
    <t>Agomelatin</t>
  </si>
  <si>
    <t>500581</t>
  </si>
  <si>
    <t>POR TBL FLM 84X25MG</t>
  </si>
  <si>
    <t>Aripiprazol</t>
  </si>
  <si>
    <t>27157</t>
  </si>
  <si>
    <t>Atomoxetin</t>
  </si>
  <si>
    <t>23864</t>
  </si>
  <si>
    <t>STRATTERA 25 MG</t>
  </si>
  <si>
    <t>POR CPS DUR 28X25MG</t>
  </si>
  <si>
    <t>23870</t>
  </si>
  <si>
    <t>STRATTERA 40 MG</t>
  </si>
  <si>
    <t>POR CPS DUR 28X40MG</t>
  </si>
  <si>
    <t>Betamethason a antibiotika</t>
  </si>
  <si>
    <t>DRM CRM 30GM</t>
  </si>
  <si>
    <t>Betaxolol</t>
  </si>
  <si>
    <t>Bilastin</t>
  </si>
  <si>
    <t>148673</t>
  </si>
  <si>
    <t>Cinolazepam</t>
  </si>
  <si>
    <t>68603</t>
  </si>
  <si>
    <t>GERODORM</t>
  </si>
  <si>
    <t>POR TBL NOB 30X40MG</t>
  </si>
  <si>
    <t>Citalopram</t>
  </si>
  <si>
    <t>Diklofenak</t>
  </si>
  <si>
    <t>14827</t>
  </si>
  <si>
    <t>FLECTOR EP RAPID 50 MG</t>
  </si>
  <si>
    <t>POR GRA 10X50MG</t>
  </si>
  <si>
    <t>Ekonazol</t>
  </si>
  <si>
    <t>146804</t>
  </si>
  <si>
    <t>GYNO-PEVARYL 150 COMBIPACK</t>
  </si>
  <si>
    <t>VAG GLB 3+DRM CRM 15GM</t>
  </si>
  <si>
    <t>Fluoxetin</t>
  </si>
  <si>
    <t>Fluvoxamin</t>
  </si>
  <si>
    <t>Gabapentin</t>
  </si>
  <si>
    <t>Hydroxyzin</t>
  </si>
  <si>
    <t>POR TBL FLM 25X25MG</t>
  </si>
  <si>
    <t>Klotrimazol</t>
  </si>
  <si>
    <t>58654</t>
  </si>
  <si>
    <t>CLOTRIMAZOL AL 200</t>
  </si>
  <si>
    <t>VAG TBL 3X200MG+APL</t>
  </si>
  <si>
    <t>Kyselina acetylsalicylová</t>
  </si>
  <si>
    <t>ANOPYRIN 100 MG</t>
  </si>
  <si>
    <t>POR TBL NOB 3X20X100MG</t>
  </si>
  <si>
    <t>Kyselina valproová</t>
  </si>
  <si>
    <t>198664</t>
  </si>
  <si>
    <t>ORFIRIL LONG 150 MG</t>
  </si>
  <si>
    <t>POR CPS PRO 50X150MG-HDPE</t>
  </si>
  <si>
    <t>Levomepromazin</t>
  </si>
  <si>
    <t>POR TBL FLM 50X25MG</t>
  </si>
  <si>
    <t>Mirtazapin</t>
  </si>
  <si>
    <t>Perindopril</t>
  </si>
  <si>
    <t>Risperidon</t>
  </si>
  <si>
    <t>RISPERDAL 1 MG</t>
  </si>
  <si>
    <t>POR TBL FLM 60X1MG</t>
  </si>
  <si>
    <t>31866</t>
  </si>
  <si>
    <t>ASENTRA 50</t>
  </si>
  <si>
    <t>Tiaprid</t>
  </si>
  <si>
    <t>POR TBL NOB 50X100MG</t>
  </si>
  <si>
    <t>Trazodon</t>
  </si>
  <si>
    <t>POR TBL RET 60X150MG</t>
  </si>
  <si>
    <t>130178</t>
  </si>
  <si>
    <t>APO-VENLAFAXIN PROLONG 150 MG</t>
  </si>
  <si>
    <t>163149</t>
  </si>
  <si>
    <t>HYPNOGEN</t>
  </si>
  <si>
    <t>23876</t>
  </si>
  <si>
    <t>STRATTERA 60 MG</t>
  </si>
  <si>
    <t>POR CPS DUR 28X60MG</t>
  </si>
  <si>
    <t>Drotaverin</t>
  </si>
  <si>
    <t>192729</t>
  </si>
  <si>
    <t>NO-SPA</t>
  </si>
  <si>
    <t>POR TBL NOB 24X40MG</t>
  </si>
  <si>
    <t>123264</t>
  </si>
  <si>
    <t>CIPRALEX 20 MG/ML</t>
  </si>
  <si>
    <t>125184</t>
  </si>
  <si>
    <t>POR TBL FLM 98X10MG I</t>
  </si>
  <si>
    <t>215481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</si>
  <si>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</si>
  <si>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</si>
  <si>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</si>
  <si>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</si>
  <si>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</si>
  <si>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</si>
  <si>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57709</t>
  </si>
  <si>
    <t>POR CPS PRO 50X150MG-PP</t>
  </si>
  <si>
    <t>Melperon</t>
  </si>
  <si>
    <t>107228</t>
  </si>
  <si>
    <t>127760</t>
  </si>
  <si>
    <t>MIRZATEN ORO TAB 15 MG</t>
  </si>
  <si>
    <t>Nimesulid</t>
  </si>
  <si>
    <t>12895</t>
  </si>
  <si>
    <t>POR GRA SUS 30X100MG I</t>
  </si>
  <si>
    <t>RISPERDAL 2 MG</t>
  </si>
  <si>
    <t>POR TBL FLM 60X2MG</t>
  </si>
  <si>
    <t>169115</t>
  </si>
  <si>
    <t>EFECTIN ER 150 MG</t>
  </si>
  <si>
    <t>POR CPS PRO 28X150MG I</t>
  </si>
  <si>
    <t>Ziprasidon</t>
  </si>
  <si>
    <t>Jiná</t>
  </si>
  <si>
    <t>*1005</t>
  </si>
  <si>
    <t>Jiný</t>
  </si>
  <si>
    <t>96983</t>
  </si>
  <si>
    <t>XANAX 2 MG</t>
  </si>
  <si>
    <t>Amisulprid</t>
  </si>
  <si>
    <t>Amitriptylin</t>
  </si>
  <si>
    <t>AMITRIPTYLIN-SLOVAKOFARMA</t>
  </si>
  <si>
    <t>POR TBL FLM 50X28.3MG</t>
  </si>
  <si>
    <t>87168</t>
  </si>
  <si>
    <t>POR TBL FLM 100X28.3MG</t>
  </si>
  <si>
    <t>27160</t>
  </si>
  <si>
    <t>POR TBL DIS 28X15MG</t>
  </si>
  <si>
    <t>28166</t>
  </si>
  <si>
    <t>POR TBL NOB 14X15MG</t>
  </si>
  <si>
    <t>197974</t>
  </si>
  <si>
    <t>STRATTERA 80 MG</t>
  </si>
  <si>
    <t>POR CPS DUR 56X80MG</t>
  </si>
  <si>
    <t>Desogestrel</t>
  </si>
  <si>
    <t>43197</t>
  </si>
  <si>
    <t>CERAZETTE</t>
  </si>
  <si>
    <t>POR TBL FLM 84X75RG</t>
  </si>
  <si>
    <t>Diazepam</t>
  </si>
  <si>
    <t>DIAZEPAM SLOVAKOFARMA 5 MG</t>
  </si>
  <si>
    <t>POR TBL NOB 20X5MG</t>
  </si>
  <si>
    <t>DIAZEPAM SLOVAKOFARMA 10 MG</t>
  </si>
  <si>
    <t>POR TBL NOB 20X10MG</t>
  </si>
  <si>
    <t>Donepezil</t>
  </si>
  <si>
    <t>131506</t>
  </si>
  <si>
    <t>APO-DONEPEZIL 10 MG POTAHOVANÉ TABLETY</t>
  </si>
  <si>
    <t>147488</t>
  </si>
  <si>
    <t>DONEPEZIL ACCORD 10 MG POTAHOVANÉ TABLETY</t>
  </si>
  <si>
    <t>59074</t>
  </si>
  <si>
    <t>PEVARYL</t>
  </si>
  <si>
    <t>DRM CRM 1X30GM 1%</t>
  </si>
  <si>
    <t>Epinefrin (adrenalin)</t>
  </si>
  <si>
    <t>180471</t>
  </si>
  <si>
    <t>EPIPEN 300 MIKROGRAMŮ</t>
  </si>
  <si>
    <t>INJ SOL PEP 1X0.3ML</t>
  </si>
  <si>
    <t>Gestoden a ethinylestradiol</t>
  </si>
  <si>
    <t>132818</t>
  </si>
  <si>
    <t>ARTIZIA 0,075 MG/0,020 MG OBALENÉ TABLETY</t>
  </si>
  <si>
    <t>POR TBL OBD 3X21</t>
  </si>
  <si>
    <t>75429</t>
  </si>
  <si>
    <t>POR TBL FLM 50X15MG</t>
  </si>
  <si>
    <t>Karbamazepin</t>
  </si>
  <si>
    <t>96305</t>
  </si>
  <si>
    <t>NEUROTOP RETARD 300</t>
  </si>
  <si>
    <t>POR TBL PRO 50X300MG</t>
  </si>
  <si>
    <t>Klozapin</t>
  </si>
  <si>
    <t>POR TBL NOB 50X100MG I</t>
  </si>
  <si>
    <t>Kvetiapin</t>
  </si>
  <si>
    <t>122654</t>
  </si>
  <si>
    <t>QUETIAPIN SANDOZ 200 MG</t>
  </si>
  <si>
    <t>122665</t>
  </si>
  <si>
    <t>QUETIAPIN SANDOZ 100 MG</t>
  </si>
  <si>
    <t>122678</t>
  </si>
  <si>
    <t>QUETIAPIN SANDOZ 25 MG</t>
  </si>
  <si>
    <t>174771</t>
  </si>
  <si>
    <t>QUETIAPIN TEVA 400 MG RETARD</t>
  </si>
  <si>
    <t>POR TBL PRO 60X400MG</t>
  </si>
  <si>
    <t>Lamotrigin</t>
  </si>
  <si>
    <t>17137</t>
  </si>
  <si>
    <t>Lithium</t>
  </si>
  <si>
    <t>POR TBL NOB 100X300MG</t>
  </si>
  <si>
    <t>Losartan a diuretika</t>
  </si>
  <si>
    <t>122491</t>
  </si>
  <si>
    <t>LOZAP H</t>
  </si>
  <si>
    <t>POR TBL FLM 90</t>
  </si>
  <si>
    <t>Metoprolol</t>
  </si>
  <si>
    <t>132559</t>
  </si>
  <si>
    <t>25931</t>
  </si>
  <si>
    <t>Oxazepam</t>
  </si>
  <si>
    <t>OXAZEPAM LÉČIVA</t>
  </si>
  <si>
    <t>Paliperidon</t>
  </si>
  <si>
    <t>POR TBL PRO 49X6MG I</t>
  </si>
  <si>
    <t>Paroxetin</t>
  </si>
  <si>
    <t>Tianeptin</t>
  </si>
  <si>
    <t>POR TBL OBD 90X12.5MG</t>
  </si>
  <si>
    <t>67436</t>
  </si>
  <si>
    <t>POR TBL OBD 30X12.5MG</t>
  </si>
  <si>
    <t>48577</t>
  </si>
  <si>
    <t>POR TBL NOB 20X100MG</t>
  </si>
  <si>
    <t>POR TBL RET 30X75MG</t>
  </si>
  <si>
    <t>130177</t>
  </si>
  <si>
    <t>POR CPS PRO 28X150MG</t>
  </si>
  <si>
    <t>115561</t>
  </si>
  <si>
    <t>Verapamil</t>
  </si>
  <si>
    <t>54034</t>
  </si>
  <si>
    <t>POR TBL RET 100X240MG</t>
  </si>
  <si>
    <t>Alopurinol</t>
  </si>
  <si>
    <t>2592</t>
  </si>
  <si>
    <t>MILURIT 100</t>
  </si>
  <si>
    <t>59759</t>
  </si>
  <si>
    <t>FRONTIN 1 MG</t>
  </si>
  <si>
    <t>POR TBL NOB 100X1MG</t>
  </si>
  <si>
    <t>6618</t>
  </si>
  <si>
    <t>NEUROL 0,5</t>
  </si>
  <si>
    <t>86656</t>
  </si>
  <si>
    <t>NEUROL 1,0</t>
  </si>
  <si>
    <t>59755</t>
  </si>
  <si>
    <t>FRONTIN 0,25 MG</t>
  </si>
  <si>
    <t>POR TBL NOB 100X0.25MG</t>
  </si>
  <si>
    <t>44324</t>
  </si>
  <si>
    <t>POR TBL NOB 150X200MG</t>
  </si>
  <si>
    <t>141122</t>
  </si>
  <si>
    <t>AMISULPRID MYLAN 50 MG</t>
  </si>
  <si>
    <t>141121</t>
  </si>
  <si>
    <t>87166</t>
  </si>
  <si>
    <t>POR TBL FLM 20X28.3MG</t>
  </si>
  <si>
    <t>197973</t>
  </si>
  <si>
    <t>POR CPS DUR 28X80MG</t>
  </si>
  <si>
    <t>23868</t>
  </si>
  <si>
    <t>POR CPS DUR 7X40MG</t>
  </si>
  <si>
    <t>23871</t>
  </si>
  <si>
    <t>POR CPS DUR 56X40MG</t>
  </si>
  <si>
    <t>Betahistin</t>
  </si>
  <si>
    <t>50339</t>
  </si>
  <si>
    <t>BETASERC 24</t>
  </si>
  <si>
    <t>POR TBL NOB 50X24MG</t>
  </si>
  <si>
    <t>215708</t>
  </si>
  <si>
    <t>Biperiden</t>
  </si>
  <si>
    <t>Bisoprolol</t>
  </si>
  <si>
    <t>132601</t>
  </si>
  <si>
    <t>132639</t>
  </si>
  <si>
    <t>132764</t>
  </si>
  <si>
    <t>Buspiron</t>
  </si>
  <si>
    <t>Cetirizin</t>
  </si>
  <si>
    <t>132523</t>
  </si>
  <si>
    <t>132524</t>
  </si>
  <si>
    <t>132802</t>
  </si>
  <si>
    <t>Desloratadin</t>
  </si>
  <si>
    <t>28812</t>
  </si>
  <si>
    <t>POR TBL DIS 90X5MG</t>
  </si>
  <si>
    <t>75603</t>
  </si>
  <si>
    <t>DICLOFENAC AL 25</t>
  </si>
  <si>
    <t>Dimetinden</t>
  </si>
  <si>
    <t>15520</t>
  </si>
  <si>
    <t>FENISTIL</t>
  </si>
  <si>
    <t>POR GTT SOL 1X20ML</t>
  </si>
  <si>
    <t>Disulfiram</t>
  </si>
  <si>
    <t>128705</t>
  </si>
  <si>
    <t>ANTABUS 400 MG</t>
  </si>
  <si>
    <t>POR TBL EFF 50X400MG</t>
  </si>
  <si>
    <t>131504</t>
  </si>
  <si>
    <t>APO-DONEPEZIL 5 MG POTAHOVANÉ TABLETY</t>
  </si>
  <si>
    <t>142191</t>
  </si>
  <si>
    <t>DONPETHON 10 MG</t>
  </si>
  <si>
    <t>16459</t>
  </si>
  <si>
    <t>ARICEPT 10 MG</t>
  </si>
  <si>
    <t>147487</t>
  </si>
  <si>
    <t>142180</t>
  </si>
  <si>
    <t>DONPETHON 5 MG</t>
  </si>
  <si>
    <t>142198</t>
  </si>
  <si>
    <t>POR TBL FLM 98X10MG</t>
  </si>
  <si>
    <t>Dosulepin</t>
  </si>
  <si>
    <t>PROTHIADEN 25</t>
  </si>
  <si>
    <t>POR TBL OBD 30X25MG</t>
  </si>
  <si>
    <t>POR TBL FLM 30X75MG</t>
  </si>
  <si>
    <t>107807</t>
  </si>
  <si>
    <t>POR TBL NOB 20X40MG</t>
  </si>
  <si>
    <t>Ergokalciferol</t>
  </si>
  <si>
    <t>352</t>
  </si>
  <si>
    <t>VITAMIN D SLOVAKOFARMA</t>
  </si>
  <si>
    <t>POR CPS MOL 50X300KU</t>
  </si>
  <si>
    <t>130475</t>
  </si>
  <si>
    <t>LENUXIN 10 MG POTAHOVANÉ TABLETY</t>
  </si>
  <si>
    <t>134502</t>
  </si>
  <si>
    <t>ELICEA 10 MG</t>
  </si>
  <si>
    <t>134503</t>
  </si>
  <si>
    <t>134507</t>
  </si>
  <si>
    <t>143809</t>
  </si>
  <si>
    <t>MIRAKLIDE 10 MG</t>
  </si>
  <si>
    <t>143810</t>
  </si>
  <si>
    <t>143856</t>
  </si>
  <si>
    <t>138974</t>
  </si>
  <si>
    <t>ESCITALOPRAM MYLAN 10 MG</t>
  </si>
  <si>
    <t>187330</t>
  </si>
  <si>
    <t>98791</t>
  </si>
  <si>
    <t>DEPREX LÉČIVA</t>
  </si>
  <si>
    <t>32738</t>
  </si>
  <si>
    <t>FLUZAK</t>
  </si>
  <si>
    <t>132788</t>
  </si>
  <si>
    <t>Flupentixol</t>
  </si>
  <si>
    <t>FLUANXOL 1 MG</t>
  </si>
  <si>
    <t>POR TBL OBD 100X1MG I</t>
  </si>
  <si>
    <t>162749</t>
  </si>
  <si>
    <t>POR TBL OBD 100X1MG II</t>
  </si>
  <si>
    <t>215479</t>
  </si>
  <si>
    <t>Haloperidol</t>
  </si>
  <si>
    <t>HALOPERIDOL-RICHTER 1,5 MG</t>
  </si>
  <si>
    <t>POR TBL NOB 50X1.5MG</t>
  </si>
  <si>
    <t>HALOPERIDOL-RICHTER</t>
  </si>
  <si>
    <t>POR GTT SOL 1X10ML/20MG</t>
  </si>
  <si>
    <t>Hořčík (různé sole v kombinaci)</t>
  </si>
  <si>
    <t>POR GRA SOL SCC 30X365MG</t>
  </si>
  <si>
    <t>CHLORPROTHIXEN 50 LÉČIVA</t>
  </si>
  <si>
    <t>Jiná antihistaminika pro systémovou aplikaci</t>
  </si>
  <si>
    <t>2479</t>
  </si>
  <si>
    <t>DITHIADEN</t>
  </si>
  <si>
    <t>POR TBL NOB 20X2MG</t>
  </si>
  <si>
    <t>Kaptopril</t>
  </si>
  <si>
    <t>TENSIOMIN 12,5 MG</t>
  </si>
  <si>
    <t>POR TBL NOB 30X12.5MG</t>
  </si>
  <si>
    <t>16444</t>
  </si>
  <si>
    <t>TEGRETOL CR 200</t>
  </si>
  <si>
    <t>POR TBL PRO 50X200MG</t>
  </si>
  <si>
    <t>POR TBL PRO 30X400MG</t>
  </si>
  <si>
    <t>POR TBL NOB 50X200MG</t>
  </si>
  <si>
    <t>Klarithromycin</t>
  </si>
  <si>
    <t>75490</t>
  </si>
  <si>
    <t>KLACID 250</t>
  </si>
  <si>
    <t>POR TBL FLM 14X250MG</t>
  </si>
  <si>
    <t>Klomipramin</t>
  </si>
  <si>
    <t>POR TBL RET 20X75MG</t>
  </si>
  <si>
    <t>RIVOTRIL 2,5 MG/ML</t>
  </si>
  <si>
    <t>POR TBL NOB 50X25MG I</t>
  </si>
  <si>
    <t>42825</t>
  </si>
  <si>
    <t>CLOZAPIN DESITIN 100 MG</t>
  </si>
  <si>
    <t>42824</t>
  </si>
  <si>
    <t>CLOZAPIN DESITIN 25 MG</t>
  </si>
  <si>
    <t>Kombinace různých antibiotik</t>
  </si>
  <si>
    <t>OPH UNG 1X5GM</t>
  </si>
  <si>
    <t>116107</t>
  </si>
  <si>
    <t>KETILEPT 100 MG</t>
  </si>
  <si>
    <t>174762</t>
  </si>
  <si>
    <t>129471</t>
  </si>
  <si>
    <t>DERIN 200 MG POTAHOVANÉ TABLETY</t>
  </si>
  <si>
    <t>POR TBL FLM 100X200MG</t>
  </si>
  <si>
    <t>147787</t>
  </si>
  <si>
    <t>QUETIAPIN MYLAN 300 MG</t>
  </si>
  <si>
    <t>POR TBL FLM 90X300MG</t>
  </si>
  <si>
    <t>108699</t>
  </si>
  <si>
    <t>QUESTAX 200 MG</t>
  </si>
  <si>
    <t>129437</t>
  </si>
  <si>
    <t>DERIN 25 MG POTAHOVANÉ TABLETY</t>
  </si>
  <si>
    <t>129469</t>
  </si>
  <si>
    <t>116124</t>
  </si>
  <si>
    <t>KETILEPT 200 MG</t>
  </si>
  <si>
    <t>116132</t>
  </si>
  <si>
    <t>KETILEPT 300 MG</t>
  </si>
  <si>
    <t>POR TBL FLM 60X300MG</t>
  </si>
  <si>
    <t>174768</t>
  </si>
  <si>
    <t>155781</t>
  </si>
  <si>
    <t>POR TBL NOB 50</t>
  </si>
  <si>
    <t>17143</t>
  </si>
  <si>
    <t>POR TBL NOB 100X100MG</t>
  </si>
  <si>
    <t>Melatonin</t>
  </si>
  <si>
    <t>29957</t>
  </si>
  <si>
    <t>CIRCADIN 2 MG</t>
  </si>
  <si>
    <t>POR TBL PRO 21X2MG</t>
  </si>
  <si>
    <t>69447</t>
  </si>
  <si>
    <t>Memantin</t>
  </si>
  <si>
    <t>26501</t>
  </si>
  <si>
    <t>POR TBL FLM 56X10MG I</t>
  </si>
  <si>
    <t>29468</t>
  </si>
  <si>
    <t>EBIXA 20 MG</t>
  </si>
  <si>
    <t>POR TBL FLM 28X20MG I</t>
  </si>
  <si>
    <t>29475</t>
  </si>
  <si>
    <t>POR TBL FLM 98X20MG I</t>
  </si>
  <si>
    <t>Mianserin</t>
  </si>
  <si>
    <t>45771</t>
  </si>
  <si>
    <t>MIABENE 30 MG</t>
  </si>
  <si>
    <t>POR TBL FLM 20X30MG</t>
  </si>
  <si>
    <t>85809</t>
  </si>
  <si>
    <t>LERIVON 10 MG</t>
  </si>
  <si>
    <t>85811</t>
  </si>
  <si>
    <t>LERIVON 60 MG</t>
  </si>
  <si>
    <t>POR TBL FLM 30X60MG</t>
  </si>
  <si>
    <t>Midazolam</t>
  </si>
  <si>
    <t>15010</t>
  </si>
  <si>
    <t>DORMICUM 15 MG</t>
  </si>
  <si>
    <t>POR TBL FLM 10X15MG</t>
  </si>
  <si>
    <t>107639</t>
  </si>
  <si>
    <t>MIRTAZAPIN SANDOZ 15 MG</t>
  </si>
  <si>
    <t>Moklobemid</t>
  </si>
  <si>
    <t>149904</t>
  </si>
  <si>
    <t>OLAZAX 5 MG</t>
  </si>
  <si>
    <t>25936</t>
  </si>
  <si>
    <t>ZYPREXA 20 MG</t>
  </si>
  <si>
    <t>160199</t>
  </si>
  <si>
    <t>ZOLAFREN RAPID 10 MG</t>
  </si>
  <si>
    <t>160198</t>
  </si>
  <si>
    <t>ZOLAFREN RAPID 5 MG</t>
  </si>
  <si>
    <t>171680</t>
  </si>
  <si>
    <t>ZOLAFREN 10 MG TABLETY</t>
  </si>
  <si>
    <t>148772</t>
  </si>
  <si>
    <t>EGOLANZA 10 MG</t>
  </si>
  <si>
    <t>25932</t>
  </si>
  <si>
    <t>ZYPREXA 7,5 MG</t>
  </si>
  <si>
    <t>POR TBL FLM 28X7.5MG</t>
  </si>
  <si>
    <t>171678</t>
  </si>
  <si>
    <t>ZOLAFREN 5 MG TABLETY</t>
  </si>
  <si>
    <t>Omeprazol</t>
  </si>
  <si>
    <t>Otilonium-bromid</t>
  </si>
  <si>
    <t>84098</t>
  </si>
  <si>
    <t>SPASMOMEN</t>
  </si>
  <si>
    <t>28966</t>
  </si>
  <si>
    <t>POR TBL PRO 49X6MG III</t>
  </si>
  <si>
    <t>28976</t>
  </si>
  <si>
    <t>INVEGA 9 MG</t>
  </si>
  <si>
    <t>POR TBL PRO 28X9MG III</t>
  </si>
  <si>
    <t>28977</t>
  </si>
  <si>
    <t>POR TBL PRO 28X9MG II</t>
  </si>
  <si>
    <t>28985</t>
  </si>
  <si>
    <t>POR TBL PRO 49X9MG I</t>
  </si>
  <si>
    <t>Pantoprazol</t>
  </si>
  <si>
    <t>180640</t>
  </si>
  <si>
    <t>POR TBL ENT 30X40MG II</t>
  </si>
  <si>
    <t>30805</t>
  </si>
  <si>
    <t>REMOOD 20 MG</t>
  </si>
  <si>
    <t>Pentoxifylin</t>
  </si>
  <si>
    <t>47085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</si>
  <si>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</si>
  <si>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</si>
  <si>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</si>
  <si>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</si>
  <si>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</si>
  <si>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</si>
  <si>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66648</t>
  </si>
  <si>
    <t>PIRACETAM AL 800</t>
  </si>
  <si>
    <t>POR TBL FLM 100X800MG</t>
  </si>
  <si>
    <t>Pregabalin</t>
  </si>
  <si>
    <t>RISPERDAL 3 MG</t>
  </si>
  <si>
    <t>POR TBL FLM 20X3MG</t>
  </si>
  <si>
    <t>Rivastigmin</t>
  </si>
  <si>
    <t>26530</t>
  </si>
  <si>
    <t>EXELON 1,5 MG</t>
  </si>
  <si>
    <t>POR CPS DUR 56X1.5MG</t>
  </si>
  <si>
    <t>26533</t>
  </si>
  <si>
    <t>EXELON 3 MG</t>
  </si>
  <si>
    <t>POR CPS DUR 56X3MG</t>
  </si>
  <si>
    <t>26536</t>
  </si>
  <si>
    <t>EXELON 4,5 MG</t>
  </si>
  <si>
    <t>POR CPS DUR 56X4.5MG</t>
  </si>
  <si>
    <t>26539</t>
  </si>
  <si>
    <t>EXELON 6 MG</t>
  </si>
  <si>
    <t>POR CPS DUR 56X6MG</t>
  </si>
  <si>
    <t>29188</t>
  </si>
  <si>
    <t>EXELON 9,5 MG/24H</t>
  </si>
  <si>
    <t>DRM EMP TDR 30X18MG</t>
  </si>
  <si>
    <t>107887</t>
  </si>
  <si>
    <t>POR CPS DUR 100X50MG</t>
  </si>
  <si>
    <t>132551</t>
  </si>
  <si>
    <t>ASENTRA 100</t>
  </si>
  <si>
    <t>162877</t>
  </si>
  <si>
    <t>SERTIVAN 100 MG</t>
  </si>
  <si>
    <t>31867</t>
  </si>
  <si>
    <t>23882</t>
  </si>
  <si>
    <t>SERTRALIN ACTAVIS 100 MG</t>
  </si>
  <si>
    <t>15420</t>
  </si>
  <si>
    <t>SERTRALIN 100 GENERICON</t>
  </si>
  <si>
    <t>151773</t>
  </si>
  <si>
    <t>SERTRALIN VIPHARM 100 MG POTAHOVANÉ TABLETY</t>
  </si>
  <si>
    <t>POR TBL FLM 30X100MG I</t>
  </si>
  <si>
    <t>Sulpirid</t>
  </si>
  <si>
    <t>PROSULPIN 50 MG</t>
  </si>
  <si>
    <t>11149</t>
  </si>
  <si>
    <t>PROSULPIN 200 MG</t>
  </si>
  <si>
    <t>POR TBL NOB 60X200MG</t>
  </si>
  <si>
    <t>46751</t>
  </si>
  <si>
    <t>SULPIROL 50</t>
  </si>
  <si>
    <t>207067</t>
  </si>
  <si>
    <t>TIANEPTIN MYLAN 12,5 MG</t>
  </si>
  <si>
    <t>POR TBL FLM 90X12.5MG I</t>
  </si>
  <si>
    <t>207068</t>
  </si>
  <si>
    <t>POR TBL FLM 90X12.5MG II</t>
  </si>
  <si>
    <t>164069</t>
  </si>
  <si>
    <t>TIAPRALAN 100 MG</t>
  </si>
  <si>
    <t>132673</t>
  </si>
  <si>
    <t>50415</t>
  </si>
  <si>
    <t>TIAPRID-RATIOPHARM 100 MG</t>
  </si>
  <si>
    <t>Tolperison</t>
  </si>
  <si>
    <t>MYDOCALM 150 MG</t>
  </si>
  <si>
    <t>Tramadol, kombinace</t>
  </si>
  <si>
    <t>17925</t>
  </si>
  <si>
    <t>ZALDIAR</t>
  </si>
  <si>
    <t>54093</t>
  </si>
  <si>
    <t>POR TBL RET 20X150MG</t>
  </si>
  <si>
    <t>130193</t>
  </si>
  <si>
    <t>POR CPS PRO 100X150MG</t>
  </si>
  <si>
    <t>162842</t>
  </si>
  <si>
    <t>23815</t>
  </si>
  <si>
    <t>VELAXIN 50 MG</t>
  </si>
  <si>
    <t>24986</t>
  </si>
  <si>
    <t>OLWEXYA 150 MG</t>
  </si>
  <si>
    <t>24973</t>
  </si>
  <si>
    <t>OLWEXYA 75 MG</t>
  </si>
  <si>
    <t>POR CPS PRO 28X75MG</t>
  </si>
  <si>
    <t>24987</t>
  </si>
  <si>
    <t>112153</t>
  </si>
  <si>
    <t>ELIFY 75 MG</t>
  </si>
  <si>
    <t>142083</t>
  </si>
  <si>
    <t>POR CPS PRO 90X75MG</t>
  </si>
  <si>
    <t>112185</t>
  </si>
  <si>
    <t>ELIFY 150 MG</t>
  </si>
  <si>
    <t>142080</t>
  </si>
  <si>
    <t>POR CPS PRO 90X150MG</t>
  </si>
  <si>
    <t>44645</t>
  </si>
  <si>
    <t>ZELDOX 80 MG</t>
  </si>
  <si>
    <t>POR CPS DUR 30X80MG</t>
  </si>
  <si>
    <t>146889</t>
  </si>
  <si>
    <t>POR TBL FLM 10X10MG</t>
  </si>
  <si>
    <t>146894</t>
  </si>
  <si>
    <t>146898</t>
  </si>
  <si>
    <t>146899</t>
  </si>
  <si>
    <t>POR TBL FLM 50X10MG</t>
  </si>
  <si>
    <t>146900</t>
  </si>
  <si>
    <t>16286</t>
  </si>
  <si>
    <t>STILNOX</t>
  </si>
  <si>
    <t>163146</t>
  </si>
  <si>
    <t>84798</t>
  </si>
  <si>
    <t>ZOLPIDEM-RATIOPHARM 10 MG</t>
  </si>
  <si>
    <t>94744</t>
  </si>
  <si>
    <t>ZOLPINOX</t>
  </si>
  <si>
    <t>94776</t>
  </si>
  <si>
    <t>163145</t>
  </si>
  <si>
    <t>146897</t>
  </si>
  <si>
    <t>146901</t>
  </si>
  <si>
    <t>198056</t>
  </si>
  <si>
    <t>84795</t>
  </si>
  <si>
    <t>198057</t>
  </si>
  <si>
    <t>135900</t>
  </si>
  <si>
    <t>ZOLPIDEM ORION 10 MG</t>
  </si>
  <si>
    <t>Zopiklon</t>
  </si>
  <si>
    <t>102591</t>
  </si>
  <si>
    <t>ZOPITIN 7,5 MG</t>
  </si>
  <si>
    <t>POR TBL FLM 30X7,5MG</t>
  </si>
  <si>
    <t>102592</t>
  </si>
  <si>
    <t>POR TBL FLM 100X7,5MG</t>
  </si>
  <si>
    <t>Zuklopentixol</t>
  </si>
  <si>
    <t>CISORDINOL 10 MG</t>
  </si>
  <si>
    <t>169152</t>
  </si>
  <si>
    <t>Dibenzepin</t>
  </si>
  <si>
    <t>16313</t>
  </si>
  <si>
    <t>NOVERIL 240</t>
  </si>
  <si>
    <t>POR TBL PRO 20X240MG</t>
  </si>
  <si>
    <t>*1004</t>
  </si>
  <si>
    <t>59756</t>
  </si>
  <si>
    <t>FRONTIN 0,5 MG</t>
  </si>
  <si>
    <t>107954</t>
  </si>
  <si>
    <t>POR TBL NOB 12X50MG</t>
  </si>
  <si>
    <t>Amoxicilin a enzymový inhibitor</t>
  </si>
  <si>
    <t>Antipropulziva</t>
  </si>
  <si>
    <t>30652</t>
  </si>
  <si>
    <t>REASEC</t>
  </si>
  <si>
    <t>132810</t>
  </si>
  <si>
    <t>132763</t>
  </si>
  <si>
    <t>94948</t>
  </si>
  <si>
    <t>SEROPRAM 20 MG</t>
  </si>
  <si>
    <t>95457</t>
  </si>
  <si>
    <t>FLUOXETIN-RATIOPHARM 20 MG</t>
  </si>
  <si>
    <t>Chlormadinon a ethinylestradiol</t>
  </si>
  <si>
    <t>132692</t>
  </si>
  <si>
    <t>BELARA</t>
  </si>
  <si>
    <t>POR TBL FLM 3X21</t>
  </si>
  <si>
    <t>75424</t>
  </si>
  <si>
    <t>POR TBL FLM 50X50MG</t>
  </si>
  <si>
    <t>Jiná antibiotika pro lokální aplikaci</t>
  </si>
  <si>
    <t>1066</t>
  </si>
  <si>
    <t>FRAMYKOIN</t>
  </si>
  <si>
    <t>DRM UNG 10GM</t>
  </si>
  <si>
    <t>Klindamycin</t>
  </si>
  <si>
    <t>108689</t>
  </si>
  <si>
    <t>QUESTAX 100 MG</t>
  </si>
  <si>
    <t>200214</t>
  </si>
  <si>
    <t>POR TBL NOB 56X100MG</t>
  </si>
  <si>
    <t>24427</t>
  </si>
  <si>
    <t>VALPROAT CHRONO SANDOZ 500 MG</t>
  </si>
  <si>
    <t>POR TBL PRO 100X500MG</t>
  </si>
  <si>
    <t>101899</t>
  </si>
  <si>
    <t>VALPROAT-RATIOPHARM CHRONO 500 MG</t>
  </si>
  <si>
    <t>85810</t>
  </si>
  <si>
    <t>LERIVON 30 MG</t>
  </si>
  <si>
    <t>53480</t>
  </si>
  <si>
    <t>TRENTAL 400</t>
  </si>
  <si>
    <t>POR TBL RET 100X400MG</t>
  </si>
  <si>
    <t>10032</t>
  </si>
  <si>
    <t>POR TBL FLM 60X800MG</t>
  </si>
  <si>
    <t>Sulfamethoxazol a trimethoprim</t>
  </si>
  <si>
    <t>203954</t>
  </si>
  <si>
    <t>POR TBL NOB 28X480MG</t>
  </si>
  <si>
    <t>Telmisartan a diuretika</t>
  </si>
  <si>
    <t>29384</t>
  </si>
  <si>
    <t>MICARDISPLUS 80 MG/25 MG</t>
  </si>
  <si>
    <t>29385</t>
  </si>
  <si>
    <t>POR TBL NOB 28X1</t>
  </si>
  <si>
    <t>115554</t>
  </si>
  <si>
    <t>115565</t>
  </si>
  <si>
    <t>115550</t>
  </si>
  <si>
    <t>115556</t>
  </si>
  <si>
    <t>POR CPS PRO 1000X75MG</t>
  </si>
  <si>
    <t>Vinpocetin</t>
  </si>
  <si>
    <t>4063</t>
  </si>
  <si>
    <t>CAVINTON</t>
  </si>
  <si>
    <t>POR TBL NOB 50X5MG</t>
  </si>
  <si>
    <t>198055</t>
  </si>
  <si>
    <t>198052</t>
  </si>
  <si>
    <t>POR TBL FLM 14X10MG</t>
  </si>
  <si>
    <t>Salmeterol a flutikason</t>
  </si>
  <si>
    <t>45964</t>
  </si>
  <si>
    <t>SERETIDE DISKUS 50/250</t>
  </si>
  <si>
    <t>INH PLV 1X60DÁV</t>
  </si>
  <si>
    <t>Nalmefen</t>
  </si>
  <si>
    <t>193857</t>
  </si>
  <si>
    <t>SELINCRO 18 MG</t>
  </si>
  <si>
    <t>POR TBL FLM 28X18MG</t>
  </si>
  <si>
    <t>Itopridum</t>
  </si>
  <si>
    <t>23853</t>
  </si>
  <si>
    <t>STRATTERA 10 MG</t>
  </si>
  <si>
    <t>POR CPS DUR 28X10MG</t>
  </si>
  <si>
    <t>23851</t>
  </si>
  <si>
    <t>POR CPS DUR 7X10MG</t>
  </si>
  <si>
    <t>Azithromycin</t>
  </si>
  <si>
    <t>45011</t>
  </si>
  <si>
    <t>AZITROMYCIN SANDOZ 500 MG</t>
  </si>
  <si>
    <t>POR TBL FLM 6X500MG</t>
  </si>
  <si>
    <t>Benzoyl-peroxid</t>
  </si>
  <si>
    <t>47279</t>
  </si>
  <si>
    <t>ECLARAN 5</t>
  </si>
  <si>
    <t>DRM GEL 1X45GM</t>
  </si>
  <si>
    <t>184494</t>
  </si>
  <si>
    <t>ZYRTEC</t>
  </si>
  <si>
    <t>119509</t>
  </si>
  <si>
    <t>75426</t>
  </si>
  <si>
    <t>POR TBL FLM 20X50MG</t>
  </si>
  <si>
    <t>111875</t>
  </si>
  <si>
    <t>KVENTIAX 300 MG POTAHOVANÉ TABLETY</t>
  </si>
  <si>
    <t>174750</t>
  </si>
  <si>
    <t>QUETIAPIN TEVA 200 MG RETARD</t>
  </si>
  <si>
    <t>POR TBL PRO 60X200MG</t>
  </si>
  <si>
    <t>174764</t>
  </si>
  <si>
    <t>132622</t>
  </si>
  <si>
    <t>QUETIAPIN MYLAN 200 MG</t>
  </si>
  <si>
    <t>17133</t>
  </si>
  <si>
    <t>17141</t>
  </si>
  <si>
    <t>29466</t>
  </si>
  <si>
    <t>EBIXA 5 MG+10 MG+15 MG+20 MG</t>
  </si>
  <si>
    <t>POR TBL FLM 28(7+7+7+7) I</t>
  </si>
  <si>
    <t>45769</t>
  </si>
  <si>
    <t>MIABENE 10 MG</t>
  </si>
  <si>
    <t>Norethisteron</t>
  </si>
  <si>
    <t>125226</t>
  </si>
  <si>
    <t>NORETHISTERON ZENTIVA</t>
  </si>
  <si>
    <t>28348</t>
  </si>
  <si>
    <t>POR TBL FLM 56X5MG</t>
  </si>
  <si>
    <t>15404</t>
  </si>
  <si>
    <t>SEROXAT 20 MG</t>
  </si>
  <si>
    <t>POR TBL FLM 30X20MG I</t>
  </si>
  <si>
    <t>46966</t>
  </si>
  <si>
    <t>POR TBL FLM 20X2MG</t>
  </si>
  <si>
    <t>26540</t>
  </si>
  <si>
    <t>POR CPS DUR 28X6MG</t>
  </si>
  <si>
    <t>99927</t>
  </si>
  <si>
    <t>TIAPRA</t>
  </si>
  <si>
    <t>178515</t>
  </si>
  <si>
    <t>MEDRACET 37,5 MG/325 MG</t>
  </si>
  <si>
    <t>17926</t>
  </si>
  <si>
    <t>130171</t>
  </si>
  <si>
    <t>146895</t>
  </si>
  <si>
    <t>132642</t>
  </si>
  <si>
    <t>Formoterol a budesonid</t>
  </si>
  <si>
    <t>180098</t>
  </si>
  <si>
    <t>SYMBICORT TURBUHALER 100 MIKROGRAMŮ/6 MIKROGRAMŮ/INHALACE</t>
  </si>
  <si>
    <t>*2021</t>
  </si>
  <si>
    <t>55759</t>
  </si>
  <si>
    <t>PAMYCON NA PŘÍPRAVU KAPEK</t>
  </si>
  <si>
    <t>DRM PLV SOL 1</t>
  </si>
  <si>
    <t>16030</t>
  </si>
  <si>
    <t>POR TBL OBD 150X25MG</t>
  </si>
  <si>
    <t>127833</t>
  </si>
  <si>
    <t>111879</t>
  </si>
  <si>
    <t>81427</t>
  </si>
  <si>
    <t>PIRACETAM-EGIS 1200 MG</t>
  </si>
  <si>
    <t>31237</t>
  </si>
  <si>
    <t>POR TBL PRO 60X75MG</t>
  </si>
  <si>
    <t>23813</t>
  </si>
  <si>
    <t>VELAXIN 37,5 MG</t>
  </si>
  <si>
    <t>POR TBL NOB 56X37.5MG</t>
  </si>
  <si>
    <t>10252</t>
  </si>
  <si>
    <t>CAVINTON FORTE</t>
  </si>
  <si>
    <t>Dienogest a ethinylestradiol</t>
  </si>
  <si>
    <t>126920</t>
  </si>
  <si>
    <t>DIENILLE POTAHOVANÉ TABLETY</t>
  </si>
  <si>
    <t>Aceklofenak</t>
  </si>
  <si>
    <t>160838</t>
  </si>
  <si>
    <t>BIOFENAC 100 MG POTAHOVANÉ TABLETY</t>
  </si>
  <si>
    <t>POR TBL FLM 20X100MG</t>
  </si>
  <si>
    <t>Cefuroxim</t>
  </si>
  <si>
    <t>47725</t>
  </si>
  <si>
    <t>ZINNAT 250 MG</t>
  </si>
  <si>
    <t>POR TBL FLM 10X250MG</t>
  </si>
  <si>
    <t>26327</t>
  </si>
  <si>
    <t>POR TBL FLM 20X5MG</t>
  </si>
  <si>
    <t>28839</t>
  </si>
  <si>
    <t>AERIUS 0,5 MG/ML</t>
  </si>
  <si>
    <t>POR SOL 1X120ML LŽIČKA</t>
  </si>
  <si>
    <t>14479</t>
  </si>
  <si>
    <t>TOBRADEX OČNÍ MAST</t>
  </si>
  <si>
    <t>OPH UNG 3.5GM</t>
  </si>
  <si>
    <t>OPH GTT SUS 1X5ML</t>
  </si>
  <si>
    <t>OPH GTT SUS 5ML</t>
  </si>
  <si>
    <t>Erdostein</t>
  </si>
  <si>
    <t>87073</t>
  </si>
  <si>
    <t>ERDOMED</t>
  </si>
  <si>
    <t>POR PLV SOL 20</t>
  </si>
  <si>
    <t>POR CPS DUR 20X300MG</t>
  </si>
  <si>
    <t>Měkký parafin a tukové produkty</t>
  </si>
  <si>
    <t>100273</t>
  </si>
  <si>
    <t>LIPOBASE</t>
  </si>
  <si>
    <t>DRM CRM 1X100GM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</si>
  <si>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</si>
  <si>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</si>
  <si>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</si>
  <si>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</si>
  <si>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</si>
  <si>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</si>
  <si>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</si>
  <si>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OPH GTT SOL 1X5ML</t>
  </si>
  <si>
    <t>56676</t>
  </si>
  <si>
    <t>OPH UNG 1X3GM</t>
  </si>
  <si>
    <t>Pitofenon a analgetika</t>
  </si>
  <si>
    <t>88708</t>
  </si>
  <si>
    <t>ALGIFEN</t>
  </si>
  <si>
    <t>2963</t>
  </si>
  <si>
    <t>PREDNISON 20 LÉČIVA</t>
  </si>
  <si>
    <t>POR TBL NOB 20X20MG</t>
  </si>
  <si>
    <t>POR TBL FLM 20X1MG</t>
  </si>
  <si>
    <t>Síran hořečnatý</t>
  </si>
  <si>
    <t>MAGNESIUM SULFURICUM BIOTIKA 20%</t>
  </si>
  <si>
    <t>INJ SOL 5X10ML 20%</t>
  </si>
  <si>
    <t>POR TBL NOB 20X480MG</t>
  </si>
  <si>
    <t>Thiokolchikosid</t>
  </si>
  <si>
    <t>107943</t>
  </si>
  <si>
    <t>MUSCORIL CPS</t>
  </si>
  <si>
    <t>POR CPS DUR 20X4MG</t>
  </si>
  <si>
    <t>94292</t>
  </si>
  <si>
    <t>Aciklovir</t>
  </si>
  <si>
    <t>13703</t>
  </si>
  <si>
    <t>ZOVIRAX 200 MG</t>
  </si>
  <si>
    <t>POR TBL NOB 25X200MG</t>
  </si>
  <si>
    <t>500582</t>
  </si>
  <si>
    <t>POR TBL FLM 98X25MG</t>
  </si>
  <si>
    <t>500579</t>
  </si>
  <si>
    <t>POR TBL FLM 42X25MG</t>
  </si>
  <si>
    <t>134645</t>
  </si>
  <si>
    <t>AMILIA 50 MG TABLETY</t>
  </si>
  <si>
    <t>141123</t>
  </si>
  <si>
    <t>POR TBL NOB 90X50MG</t>
  </si>
  <si>
    <t>134659</t>
  </si>
  <si>
    <t>AMILIA 200 MG TABLETY</t>
  </si>
  <si>
    <t>Atorvastatin</t>
  </si>
  <si>
    <t>Buprenorfin, kombinace</t>
  </si>
  <si>
    <t>27903</t>
  </si>
  <si>
    <t>SUBOXONE 8 MG/2 MG</t>
  </si>
  <si>
    <t>ORM TBL SLG 7</t>
  </si>
  <si>
    <t>47546</t>
  </si>
  <si>
    <t>POR TBL PRO 100X150MG</t>
  </si>
  <si>
    <t>162696</t>
  </si>
  <si>
    <t>68602</t>
  </si>
  <si>
    <t>POR TBL NOB 10X40MG</t>
  </si>
  <si>
    <t>114285</t>
  </si>
  <si>
    <t>APO-CITAL 20 MG</t>
  </si>
  <si>
    <t>POR TBL FLM 4X20MG</t>
  </si>
  <si>
    <t>75605</t>
  </si>
  <si>
    <t>POR TBL FLM 100X25MG</t>
  </si>
  <si>
    <t>41447</t>
  </si>
  <si>
    <t>YASNAL 10 MG</t>
  </si>
  <si>
    <t>131509</t>
  </si>
  <si>
    <t>142192</t>
  </si>
  <si>
    <t>151596</t>
  </si>
  <si>
    <t>DONEPEZIL ACTAVIS 10 MG</t>
  </si>
  <si>
    <t>170314</t>
  </si>
  <si>
    <t>ESCIRDEC NEO 10 MG</t>
  </si>
  <si>
    <t>191866</t>
  </si>
  <si>
    <t>POR TBL DIS 60X10MG</t>
  </si>
  <si>
    <t>170315</t>
  </si>
  <si>
    <t>134513</t>
  </si>
  <si>
    <t>ELICEA 20 MG</t>
  </si>
  <si>
    <t>189165</t>
  </si>
  <si>
    <t>ELICEA ORO TAB 10 MG</t>
  </si>
  <si>
    <t>POR TBL DIS 28X10MG I</t>
  </si>
  <si>
    <t>95458</t>
  </si>
  <si>
    <t>Furosemid</t>
  </si>
  <si>
    <t>98218</t>
  </si>
  <si>
    <t>FURON 40 MG</t>
  </si>
  <si>
    <t>40777</t>
  </si>
  <si>
    <t>NEURONTIN 600 MG</t>
  </si>
  <si>
    <t>POR TBL FLM 50X600MG</t>
  </si>
  <si>
    <t>84401</t>
  </si>
  <si>
    <t>NEURONTIN 400 MG</t>
  </si>
  <si>
    <t>POR CPS DUR 50X400MG</t>
  </si>
  <si>
    <t>INJ SOL 5X1ML/5MG</t>
  </si>
  <si>
    <t>Chlorid draselný</t>
  </si>
  <si>
    <t>17188</t>
  </si>
  <si>
    <t>POR TBL ENT 50X500MG</t>
  </si>
  <si>
    <t>Ivabradin</t>
  </si>
  <si>
    <t>25972</t>
  </si>
  <si>
    <t>PROCORALAN 5 MG</t>
  </si>
  <si>
    <t>POR TBL FLM 100X5MG</t>
  </si>
  <si>
    <t>137824</t>
  </si>
  <si>
    <t>132731</t>
  </si>
  <si>
    <t>42828</t>
  </si>
  <si>
    <t>POR TBL NOB 300X100MG</t>
  </si>
  <si>
    <t>114967</t>
  </si>
  <si>
    <t>SEROQUEL PROLONG 200 MG TABLETY S PRODLOUŽENÝM UVOLŇOVÁNÍM</t>
  </si>
  <si>
    <t>122652</t>
  </si>
  <si>
    <t>174753</t>
  </si>
  <si>
    <t>174770</t>
  </si>
  <si>
    <t>116099</t>
  </si>
  <si>
    <t>KETILEPT 25 MG</t>
  </si>
  <si>
    <t>Laktulóza</t>
  </si>
  <si>
    <t>Levocetirizin</t>
  </si>
  <si>
    <t>32720</t>
  </si>
  <si>
    <t>XYZAL</t>
  </si>
  <si>
    <t>INJ SOL 10X1ML/25MG</t>
  </si>
  <si>
    <t>Loperamid</t>
  </si>
  <si>
    <t>146255</t>
  </si>
  <si>
    <t>POR CPS DUR 60X2MG</t>
  </si>
  <si>
    <t>Magnesium-laktát</t>
  </si>
  <si>
    <t>MAGNESII LACTICI 0,5 TBL. MEDICAMENTA</t>
  </si>
  <si>
    <t>POR TBL NOB 100X0.5GM</t>
  </si>
  <si>
    <t>168012</t>
  </si>
  <si>
    <t>POR TBL PRO 30X2MG</t>
  </si>
  <si>
    <t>199465</t>
  </si>
  <si>
    <t>26504</t>
  </si>
  <si>
    <t>POR TBL FLM 30X10MG I</t>
  </si>
  <si>
    <t>29471</t>
  </si>
  <si>
    <t>POR TBL FLM 56X20MG I</t>
  </si>
  <si>
    <t>190759</t>
  </si>
  <si>
    <t>MEMANTINE VIPHARM 10 MG POTAHOVANÉ TABLETY</t>
  </si>
  <si>
    <t>29335</t>
  </si>
  <si>
    <t>POR TBL FLM 56X1X10MG I</t>
  </si>
  <si>
    <t>194025</t>
  </si>
  <si>
    <t>MEMANTIN MYLAN 10 MG POTAHOVANÉ TABLETY</t>
  </si>
  <si>
    <t>190281</t>
  </si>
  <si>
    <t>MEMANTIN SANDOZ 10 MG</t>
  </si>
  <si>
    <t>190640</t>
  </si>
  <si>
    <t>MEMANTIN STADA 10 MG POTAHOVANÉ TABLETY</t>
  </si>
  <si>
    <t>Methylfenidát</t>
  </si>
  <si>
    <t>15622</t>
  </si>
  <si>
    <t>RITALIN</t>
  </si>
  <si>
    <t>POR TBL PRO 28X25MG</t>
  </si>
  <si>
    <t>107215</t>
  </si>
  <si>
    <t>POR TBL FLM 20X15MG</t>
  </si>
  <si>
    <t>IMS INJ PLV SOL 1X10MG</t>
  </si>
  <si>
    <t>70933</t>
  </si>
  <si>
    <t>ORTANOL 20 MG</t>
  </si>
  <si>
    <t>28965</t>
  </si>
  <si>
    <t>POR TBL PRO 56X6MG III</t>
  </si>
  <si>
    <t>500532</t>
  </si>
  <si>
    <t>INVEGA 1,5 MG</t>
  </si>
  <si>
    <t>POR TBL PRO 28X1.5MG I</t>
  </si>
  <si>
    <t>28954</t>
  </si>
  <si>
    <t>POR TBL PRO 56X3MG III</t>
  </si>
  <si>
    <t>64865</t>
  </si>
  <si>
    <t>PIRACETAM AL 1200</t>
  </si>
  <si>
    <t>64866</t>
  </si>
  <si>
    <t>POR TBL FLM 120X1200MG</t>
  </si>
  <si>
    <t>46969</t>
  </si>
  <si>
    <t>POR TBL FLM 60X3MG</t>
  </si>
  <si>
    <t>168344</t>
  </si>
  <si>
    <t>RIVASTIGMIN ACTAVIS 1,5 MG</t>
  </si>
  <si>
    <t>149183</t>
  </si>
  <si>
    <t>NIMVASTID 3 MG</t>
  </si>
  <si>
    <t>POR TBL DIS 28X1X3MG</t>
  </si>
  <si>
    <t>191901</t>
  </si>
  <si>
    <t>64590</t>
  </si>
  <si>
    <t>DOGMATIL 200 MG</t>
  </si>
  <si>
    <t>POR TBL NOB 120X200MG</t>
  </si>
  <si>
    <t>Sumatriptan</t>
  </si>
  <si>
    <t>14784</t>
  </si>
  <si>
    <t>ROSEMIG 50 MG</t>
  </si>
  <si>
    <t>POR TBL FLM 2X50MG I</t>
  </si>
  <si>
    <t>99926</t>
  </si>
  <si>
    <t>POR TBL FLM 50X100MG</t>
  </si>
  <si>
    <t>188159</t>
  </si>
  <si>
    <t>TRITTICO PROLONG 150 MG TABLETY S PRODLOUŽENÝM UVOLŇOVÁNÍM</t>
  </si>
  <si>
    <t>POR TBL PRO 28X150MG</t>
  </si>
  <si>
    <t>188165</t>
  </si>
  <si>
    <t>TRITTICO PROLONG 300 MG TABLETY S PRODLOUŽENÝM UVOLŇOVÁNÍM</t>
  </si>
  <si>
    <t>POR TBL PRO 30X300MG</t>
  </si>
  <si>
    <t>40684</t>
  </si>
  <si>
    <t>192619</t>
  </si>
  <si>
    <t>EFECTIN ER 75 MG</t>
  </si>
  <si>
    <t>POR CPS PRO 60X75MG I</t>
  </si>
  <si>
    <t>169113</t>
  </si>
  <si>
    <t>POR CPS PRO 30X150MG I</t>
  </si>
  <si>
    <t>130180</t>
  </si>
  <si>
    <t>POR CPS PRO 98X150MG</t>
  </si>
  <si>
    <t>23816</t>
  </si>
  <si>
    <t>VELAXIN 75 MG</t>
  </si>
  <si>
    <t>POR TBL NOB 28X75MG</t>
  </si>
  <si>
    <t>10253</t>
  </si>
  <si>
    <t>POR TBL NOB 90X10MG</t>
  </si>
  <si>
    <t>146877</t>
  </si>
  <si>
    <t>APO-ZOLPIDEM 10 MG</t>
  </si>
  <si>
    <t>94775</t>
  </si>
  <si>
    <t>132803</t>
  </si>
  <si>
    <t>500580</t>
  </si>
  <si>
    <t>POR TBL FLM 56X25MG</t>
  </si>
  <si>
    <t>59754</t>
  </si>
  <si>
    <t>132620</t>
  </si>
  <si>
    <t>132676</t>
  </si>
  <si>
    <t>21006</t>
  </si>
  <si>
    <t>15170</t>
  </si>
  <si>
    <t>CITALON 20 MG</t>
  </si>
  <si>
    <t>131507</t>
  </si>
  <si>
    <t>147479</t>
  </si>
  <si>
    <t>DONEPEZIL ACCORD 5 MG POTAHOVANÉ TABLETY</t>
  </si>
  <si>
    <t>151603</t>
  </si>
  <si>
    <t>95560</t>
  </si>
  <si>
    <t>POR CPS DUR 30X300MG</t>
  </si>
  <si>
    <t>125183</t>
  </si>
  <si>
    <t>143814</t>
  </si>
  <si>
    <t>134514</t>
  </si>
  <si>
    <t>161632</t>
  </si>
  <si>
    <t>FLUOXETINE VITABALANS 20 MG POTAHOVANÉ TABLETY</t>
  </si>
  <si>
    <t>25093</t>
  </si>
  <si>
    <t>POR TBL FLM 60X50MG</t>
  </si>
  <si>
    <t>Galantamin</t>
  </si>
  <si>
    <t>191794</t>
  </si>
  <si>
    <t>GALANTAMIN MYLAN 8 MG</t>
  </si>
  <si>
    <t>POR CPS PRO 28X8MG II</t>
  </si>
  <si>
    <t>75431</t>
  </si>
  <si>
    <t>129361</t>
  </si>
  <si>
    <t>136136</t>
  </si>
  <si>
    <t>HEDONIN 25 MG</t>
  </si>
  <si>
    <t>POR TBL FLM 60X25MG</t>
  </si>
  <si>
    <t>111878</t>
  </si>
  <si>
    <t>29482</t>
  </si>
  <si>
    <t>POR TBL FLM 28X20MG II</t>
  </si>
  <si>
    <t>190311</t>
  </si>
  <si>
    <t>MEMANTIN SANDOZ 20 MG</t>
  </si>
  <si>
    <t>190362</t>
  </si>
  <si>
    <t>129251</t>
  </si>
  <si>
    <t>MIRTAZAPIN BLUEFISH 15 MG TABLETY DISPERGOVATELNÉ V ÚSTECH</t>
  </si>
  <si>
    <t>POR TBL DIS 6X15MG</t>
  </si>
  <si>
    <t>29581</t>
  </si>
  <si>
    <t>ZALASTA 5 MG</t>
  </si>
  <si>
    <t>28948</t>
  </si>
  <si>
    <t>POR TBL PRO 30X3MG I</t>
  </si>
  <si>
    <t>102970</t>
  </si>
  <si>
    <t>MEDORISPER 1 MG</t>
  </si>
  <si>
    <t>105386</t>
  </si>
  <si>
    <t>POR TBL DIS 28X0.5MG</t>
  </si>
  <si>
    <t>137462</t>
  </si>
  <si>
    <t>RISPERIDON VIPHARM 2 MG</t>
  </si>
  <si>
    <t>POR TBL FLM 50X2MG</t>
  </si>
  <si>
    <t>26531</t>
  </si>
  <si>
    <t>POR CPS DUR 112X1.5MG</t>
  </si>
  <si>
    <t>168352</t>
  </si>
  <si>
    <t>RIVASTIGMIN ACTAVIS 4,5 MG</t>
  </si>
  <si>
    <t>17966</t>
  </si>
  <si>
    <t>POR TBL FLM 56X100MG</t>
  </si>
  <si>
    <t>107890</t>
  </si>
  <si>
    <t>17967</t>
  </si>
  <si>
    <t>POR TBL FLM 84X100MG</t>
  </si>
  <si>
    <t>188160</t>
  </si>
  <si>
    <t>24974</t>
  </si>
  <si>
    <t>24990</t>
  </si>
  <si>
    <t>169250</t>
  </si>
  <si>
    <t>VELAXIN 150 MG</t>
  </si>
  <si>
    <t>POR CPS PRO 56X150MG</t>
  </si>
  <si>
    <t>132603</t>
  </si>
  <si>
    <t>Zotepin</t>
  </si>
  <si>
    <t>31873</t>
  </si>
  <si>
    <t>ZOLEPTIL 25</t>
  </si>
  <si>
    <t>POR TBL OBD 100X25MG</t>
  </si>
  <si>
    <t>193855</t>
  </si>
  <si>
    <t>POR TBL FLM 7X18MG</t>
  </si>
  <si>
    <t>28164</t>
  </si>
  <si>
    <t>POR TBL NOB 56X10MG</t>
  </si>
  <si>
    <t>28165</t>
  </si>
  <si>
    <t>POR TBL NOB 98X10MG</t>
  </si>
  <si>
    <t>23873</t>
  </si>
  <si>
    <t>POR CPS DUR 14X60MG</t>
  </si>
  <si>
    <t>142199</t>
  </si>
  <si>
    <t>125189</t>
  </si>
  <si>
    <t>POR TBL FLM 100X10MG II</t>
  </si>
  <si>
    <t>197149</t>
  </si>
  <si>
    <t>ESCIRDEC DISTAB 10 MG TABLETY DISPERGOVATELNÉ V ÚSTECH</t>
  </si>
  <si>
    <t>187351</t>
  </si>
  <si>
    <t>POR TBL FLM 56X10MG II</t>
  </si>
  <si>
    <t>187335</t>
  </si>
  <si>
    <t>191790</t>
  </si>
  <si>
    <t>POR CPS PRO 98X8MG I</t>
  </si>
  <si>
    <t>192395</t>
  </si>
  <si>
    <t>POR TBL NOB 50X100MG II</t>
  </si>
  <si>
    <t>129827</t>
  </si>
  <si>
    <t>APO-QUETIAPIN 25 MG</t>
  </si>
  <si>
    <t>174755</t>
  </si>
  <si>
    <t>174756</t>
  </si>
  <si>
    <t>174765</t>
  </si>
  <si>
    <t>POR TBL PRO 50X400MG</t>
  </si>
  <si>
    <t>146042</t>
  </si>
  <si>
    <t>26506</t>
  </si>
  <si>
    <t>POR TBL FLM 100X10MG I</t>
  </si>
  <si>
    <t>190769</t>
  </si>
  <si>
    <t>MEMANTINE VIPHARM 20 MG POTAHOVANÉ TABLETY</t>
  </si>
  <si>
    <t>190773</t>
  </si>
  <si>
    <t>POR TBL FLM 56X20MG</t>
  </si>
  <si>
    <t>107216</t>
  </si>
  <si>
    <t>148689</t>
  </si>
  <si>
    <t>OLPINAT 5 MG</t>
  </si>
  <si>
    <t>148690</t>
  </si>
  <si>
    <t>OLPINAT 10 MG</t>
  </si>
  <si>
    <t>148691</t>
  </si>
  <si>
    <t>149906</t>
  </si>
  <si>
    <t>OLAZAX 10 MG</t>
  </si>
  <si>
    <t>28957</t>
  </si>
  <si>
    <t>POR TBL PRO 98X3MG I</t>
  </si>
  <si>
    <t>149175</t>
  </si>
  <si>
    <t>NIMVASTID 6 MG</t>
  </si>
  <si>
    <t>POR CPS DUR 112X6MG</t>
  </si>
  <si>
    <t>151769</t>
  </si>
  <si>
    <t>POR TBL FLM 84X100MG II</t>
  </si>
  <si>
    <t>151788</t>
  </si>
  <si>
    <t>POR TBL FLM 98X100MG II</t>
  </si>
  <si>
    <t>162886</t>
  </si>
  <si>
    <t>151778</t>
  </si>
  <si>
    <t>POR TBL FLM 100X100MG II</t>
  </si>
  <si>
    <t>151747</t>
  </si>
  <si>
    <t>SERTRALIN VIPHARM 50 MG POTAHOVANÉ TABLETY</t>
  </si>
  <si>
    <t>POR TBL FLM 100X50MG II</t>
  </si>
  <si>
    <t>151751</t>
  </si>
  <si>
    <t>POR TBL FLM 30X50MG I</t>
  </si>
  <si>
    <t>201609</t>
  </si>
  <si>
    <t>130174</t>
  </si>
  <si>
    <t>POR CPS PRO 98X75MG</t>
  </si>
  <si>
    <t>40872</t>
  </si>
  <si>
    <t>112183</t>
  </si>
  <si>
    <t>POR CPS PRO 20X150MG</t>
  </si>
  <si>
    <t>120372</t>
  </si>
  <si>
    <t>POR CPS PRO 3X10X150MG</t>
  </si>
  <si>
    <t>112152</t>
  </si>
  <si>
    <t>112154</t>
  </si>
  <si>
    <t>POR CPS PRO 50X75MG</t>
  </si>
  <si>
    <t>Diosmin, kombinace</t>
  </si>
  <si>
    <t>132632</t>
  </si>
  <si>
    <t>Mefenoxalon</t>
  </si>
  <si>
    <t>85656</t>
  </si>
  <si>
    <t>DORSIFLEX 200 MG</t>
  </si>
  <si>
    <t>Piroxikam</t>
  </si>
  <si>
    <t>166986</t>
  </si>
  <si>
    <t>ZALDIAR EFFERVESCENS 37,5 MG/325 MG ŠUMIVÉ TABLETY</t>
  </si>
  <si>
    <t>POR TBL EFF 30</t>
  </si>
  <si>
    <t>115552</t>
  </si>
  <si>
    <t>16285</t>
  </si>
  <si>
    <t>Homeopatika (česká ATC skupina)</t>
  </si>
  <si>
    <t>70655</t>
  </si>
  <si>
    <t>LITHIUM CARBONICUM</t>
  </si>
  <si>
    <t>POR GRA 4GM CH3-CH200</t>
  </si>
  <si>
    <t>176690</t>
  </si>
  <si>
    <t>BETAHISTIN ACTAVIS 24 MG</t>
  </si>
  <si>
    <t>POR TBL NOB 60X24MG</t>
  </si>
  <si>
    <t>21888</t>
  </si>
  <si>
    <t>15169</t>
  </si>
  <si>
    <t>195676</t>
  </si>
  <si>
    <t>POR TBL NOB 3X21</t>
  </si>
  <si>
    <t>Erythromycin, kombinace</t>
  </si>
  <si>
    <t>30902</t>
  </si>
  <si>
    <t>AKNEMYCIN PLUS</t>
  </si>
  <si>
    <t>DRM SOL 1X25ML</t>
  </si>
  <si>
    <t>Fenoxymethylpenicilin</t>
  </si>
  <si>
    <t>45996</t>
  </si>
  <si>
    <t>OSPEN 500</t>
  </si>
  <si>
    <t>POR TBL FLM 30X500KU</t>
  </si>
  <si>
    <t>1634</t>
  </si>
  <si>
    <t>DALACIN T KOŽNÍ ROZTOK</t>
  </si>
  <si>
    <t>DRM SOL 1X60ML</t>
  </si>
  <si>
    <t>Mometason</t>
  </si>
  <si>
    <t>47302</t>
  </si>
  <si>
    <t>DRM CRM 1X100GM 0.1%</t>
  </si>
  <si>
    <t>Podofylotoxin</t>
  </si>
  <si>
    <t>169167</t>
  </si>
  <si>
    <t>WARTEC CREAM</t>
  </si>
  <si>
    <t>DRM CRM 1X10GM/15MG</t>
  </si>
  <si>
    <t>28216</t>
  </si>
  <si>
    <t>POR CPS DUR 14X75MG</t>
  </si>
  <si>
    <t>Rifaximin</t>
  </si>
  <si>
    <t>44285</t>
  </si>
  <si>
    <t>NORMIX</t>
  </si>
  <si>
    <t>POR TBL FLM 12X200MG</t>
  </si>
  <si>
    <t>115564</t>
  </si>
  <si>
    <t>21013</t>
  </si>
  <si>
    <t>BUSPIRON-EGIS 5 MG</t>
  </si>
  <si>
    <t>192394</t>
  </si>
  <si>
    <t>POR TBL NOB 50X25MG II</t>
  </si>
  <si>
    <t>25963</t>
  </si>
  <si>
    <t>POR TBL FLM 49X1X10MG I</t>
  </si>
  <si>
    <t>115548</t>
  </si>
  <si>
    <t>POR CPS PRO 20X75MG</t>
  </si>
  <si>
    <t>115557</t>
  </si>
  <si>
    <t>POR CPS PRO 10X150MG</t>
  </si>
  <si>
    <t>142081</t>
  </si>
  <si>
    <t>POR CPS PRO 7X75MG</t>
  </si>
  <si>
    <t>146885</t>
  </si>
  <si>
    <t>POR TBL FLM 4X10MG</t>
  </si>
  <si>
    <t>146891</t>
  </si>
  <si>
    <t>24989</t>
  </si>
  <si>
    <t>POR CPS PRO 60X150MG</t>
  </si>
  <si>
    <t>198051</t>
  </si>
  <si>
    <t>Mebendazol</t>
  </si>
  <si>
    <t>122198</t>
  </si>
  <si>
    <t>VERMOX</t>
  </si>
  <si>
    <t>POR TBL NOB 6X100MG</t>
  </si>
  <si>
    <t>28172</t>
  </si>
  <si>
    <t>ABILIFY 30 MG</t>
  </si>
  <si>
    <t>POR TBL NOB 28X30MG</t>
  </si>
  <si>
    <t>Gliklazid</t>
  </si>
  <si>
    <t>147116</t>
  </si>
  <si>
    <t>GLICLAZID MYLAN 30 MG</t>
  </si>
  <si>
    <t>POR TBL RET 120X30MG</t>
  </si>
  <si>
    <t>Hydrochlorothiazid a kalium šetřící diuretika</t>
  </si>
  <si>
    <t>76380</t>
  </si>
  <si>
    <t>RHEFLUIN</t>
  </si>
  <si>
    <t>Metformin</t>
  </si>
  <si>
    <t>12354</t>
  </si>
  <si>
    <t>28971</t>
  </si>
  <si>
    <t>POR TBL PRO 30X6MG</t>
  </si>
  <si>
    <t>120805</t>
  </si>
  <si>
    <t>APO-PERINDO 8 MG</t>
  </si>
  <si>
    <t>POR TBL NOB 30X8MG</t>
  </si>
  <si>
    <t>Různé jiné kombinace železa</t>
  </si>
  <si>
    <t>94329</t>
  </si>
  <si>
    <t>AKTIFERRIN</t>
  </si>
  <si>
    <t>POR CPS MOL 20</t>
  </si>
  <si>
    <t>Simvastatin</t>
  </si>
  <si>
    <t>125073</t>
  </si>
  <si>
    <t>APO-SIMVA 10</t>
  </si>
  <si>
    <t>Acetylcystein</t>
  </si>
  <si>
    <t>5853</t>
  </si>
  <si>
    <t>ACC 200</t>
  </si>
  <si>
    <t>POR CPS DUR 100X200MG</t>
  </si>
  <si>
    <t>23855</t>
  </si>
  <si>
    <t>STRATTERA 18 MG</t>
  </si>
  <si>
    <t>POR CPS DUR 7X18MG</t>
  </si>
  <si>
    <t>23858</t>
  </si>
  <si>
    <t>POR CPS DUR 28X18MG</t>
  </si>
  <si>
    <t>23860</t>
  </si>
  <si>
    <t>POR CPS DUR 7X25MG</t>
  </si>
  <si>
    <t>24383</t>
  </si>
  <si>
    <t>VALPROAT CHRONO SANDOZ 300 MG</t>
  </si>
  <si>
    <t>176644</t>
  </si>
  <si>
    <t>STYGAPON 10 MG POTAHOVANÉ TABLETY</t>
  </si>
  <si>
    <t>102963</t>
  </si>
  <si>
    <t>MEDORISPER 0,5 MG</t>
  </si>
  <si>
    <t>POR TBL FLM 60X0,5MG</t>
  </si>
  <si>
    <t>66085</t>
  </si>
  <si>
    <t>RISPERDAL</t>
  </si>
  <si>
    <t>POR SOL 1X30ML/30MG</t>
  </si>
  <si>
    <t>8626</t>
  </si>
  <si>
    <t>RILEPTID 1 MG</t>
  </si>
  <si>
    <t>125314</t>
  </si>
  <si>
    <t>Trandolapril</t>
  </si>
  <si>
    <t>45875</t>
  </si>
  <si>
    <t>GOPTEN 2 MG</t>
  </si>
  <si>
    <t>POR CPS DUR 98X2MG</t>
  </si>
  <si>
    <t>31869</t>
  </si>
  <si>
    <t>Imipramin</t>
  </si>
  <si>
    <t>176807</t>
  </si>
  <si>
    <t>MELIPRAMIN</t>
  </si>
  <si>
    <t>166203</t>
  </si>
  <si>
    <t>ZIPRASIDON MYLAN 40 MG</t>
  </si>
  <si>
    <t>48858</t>
  </si>
  <si>
    <t>ZELDOX 10 MG/ML PERORÁLNÍ SUSPENZE</t>
  </si>
  <si>
    <t>POR SUS 600MG/60ML</t>
  </si>
  <si>
    <t>94248</t>
  </si>
  <si>
    <t>197977</t>
  </si>
  <si>
    <t>STRATTERA 100 MG</t>
  </si>
  <si>
    <t>POR CPS DUR 28X100MG</t>
  </si>
  <si>
    <t>POR TBL NOB 60X5MG</t>
  </si>
  <si>
    <t>Levetiracetam</t>
  </si>
  <si>
    <t>175099</t>
  </si>
  <si>
    <t>POR TBL FLM 50X1000MG</t>
  </si>
  <si>
    <t>199429</t>
  </si>
  <si>
    <t>ZYPSILAN 60 MG</t>
  </si>
  <si>
    <t>22106</t>
  </si>
  <si>
    <t>BETASERC 16</t>
  </si>
  <si>
    <t>POR TBL NOB 60X16MG</t>
  </si>
  <si>
    <t>3801</t>
  </si>
  <si>
    <t>CONCOR COR 2,5 MG</t>
  </si>
  <si>
    <t>POR TBL FLM 28X2.5MG</t>
  </si>
  <si>
    <t>94164</t>
  </si>
  <si>
    <t>CONCOR 5</t>
  </si>
  <si>
    <t>Buprenorfin</t>
  </si>
  <si>
    <t>SUBUTEX 2 MG</t>
  </si>
  <si>
    <t>ORM TBL SLG 7X2MG</t>
  </si>
  <si>
    <t>27900</t>
  </si>
  <si>
    <t>SUBOXONE 2 MG/0,5 MG</t>
  </si>
  <si>
    <t>185435</t>
  </si>
  <si>
    <t>Eletriptan</t>
  </si>
  <si>
    <t>59768</t>
  </si>
  <si>
    <t>RELPAX 80 MG</t>
  </si>
  <si>
    <t>POR TBL FLM 2X80MG-ACL</t>
  </si>
  <si>
    <t>59769</t>
  </si>
  <si>
    <t>POR TBL FLM 2X80MG-AL</t>
  </si>
  <si>
    <t>130476</t>
  </si>
  <si>
    <t>Hydrochlorothiazid</t>
  </si>
  <si>
    <t>168</t>
  </si>
  <si>
    <t>HYDROCHLOROTHIAZID LÉČIVA</t>
  </si>
  <si>
    <t>POR TBL NOB 20X25MG</t>
  </si>
  <si>
    <t>Inosin pranobex</t>
  </si>
  <si>
    <t>107676</t>
  </si>
  <si>
    <t>ISOPRINOSINE</t>
  </si>
  <si>
    <t>POR TBL NOB 50X500MG</t>
  </si>
  <si>
    <t>Irbesartan a diuretika</t>
  </si>
  <si>
    <t>28640</t>
  </si>
  <si>
    <t>IRBESARTAN HYDROCHLOROTHIAZIDE ZENTIVA 300 MG/12,5 MG</t>
  </si>
  <si>
    <t>Karvedilol</t>
  </si>
  <si>
    <t>14837</t>
  </si>
  <si>
    <t>DILATREND 25</t>
  </si>
  <si>
    <t>203290</t>
  </si>
  <si>
    <t>KLACID SR</t>
  </si>
  <si>
    <t>POR TBL RET 14X500MG</t>
  </si>
  <si>
    <t>111792</t>
  </si>
  <si>
    <t>KVENTIAX 25 MG POTAHOVANÉ TABLETY</t>
  </si>
  <si>
    <t>129829</t>
  </si>
  <si>
    <t>APO-QUETIAPIN 100 MG</t>
  </si>
  <si>
    <t>122647</t>
  </si>
  <si>
    <t>POR TBL FLM 1X200MG</t>
  </si>
  <si>
    <t>136322</t>
  </si>
  <si>
    <t>QUETIAPIN MYLAN 25 MG</t>
  </si>
  <si>
    <t>127835</t>
  </si>
  <si>
    <t>Léčiva k terapii onemocnění jater</t>
  </si>
  <si>
    <t>15373</t>
  </si>
  <si>
    <t>SIMEPAR</t>
  </si>
  <si>
    <t>POR CPS DUR 40</t>
  </si>
  <si>
    <t>Levothyroxin, sodná sůl</t>
  </si>
  <si>
    <t>186334</t>
  </si>
  <si>
    <t>MAGNESIUM LACTATE BIOMEDICA 500 MG TABLETY</t>
  </si>
  <si>
    <t>POR TBL NOB 100X500MG</t>
  </si>
  <si>
    <t>Medazepam</t>
  </si>
  <si>
    <t>ANSILAN 10 MG TVRDÉ TOBOLKY</t>
  </si>
  <si>
    <t>POR CPS DUR 25X10MG</t>
  </si>
  <si>
    <t>15013</t>
  </si>
  <si>
    <t>DORMICUM 7,5 MG</t>
  </si>
  <si>
    <t>POR TBL FLM 10X7.5MG</t>
  </si>
  <si>
    <t>146071</t>
  </si>
  <si>
    <t>MIRTAZAPIN MYLAN 30 MG</t>
  </si>
  <si>
    <t>POR TBL DIS 30X30MG</t>
  </si>
  <si>
    <t>162522</t>
  </si>
  <si>
    <t>MIRTAZAPIN +PHARMA 30 MG</t>
  </si>
  <si>
    <t>POR TBL DIS 96X30MG</t>
  </si>
  <si>
    <t>167696</t>
  </si>
  <si>
    <t>OLANZAPIN APOTEX 5 MG</t>
  </si>
  <si>
    <t>167698</t>
  </si>
  <si>
    <t>167038</t>
  </si>
  <si>
    <t>OLAZAX DISPERZI 5 MG</t>
  </si>
  <si>
    <t>167040</t>
  </si>
  <si>
    <t>OLAZAX DISPERZI 10 MG</t>
  </si>
  <si>
    <t>142390</t>
  </si>
  <si>
    <t>OLANZAPIN ACTAVIS 10 MG</t>
  </si>
  <si>
    <t>POR TBL DIS 70X10MG II</t>
  </si>
  <si>
    <t>29607</t>
  </si>
  <si>
    <t>167042</t>
  </si>
  <si>
    <t>OLAZAX DISPERZI 20 MG</t>
  </si>
  <si>
    <t>POR TBL DIS 28X20MG</t>
  </si>
  <si>
    <t>8817</t>
  </si>
  <si>
    <t>RILEPTID 3 MG</t>
  </si>
  <si>
    <t>15421</t>
  </si>
  <si>
    <t>101934</t>
  </si>
  <si>
    <t>SERTRALIN-TEVA 100 MG</t>
  </si>
  <si>
    <t>151742</t>
  </si>
  <si>
    <t>207102</t>
  </si>
  <si>
    <t>Silymarin</t>
  </si>
  <si>
    <t>1147</t>
  </si>
  <si>
    <t>SILYMARIN AL 50</t>
  </si>
  <si>
    <t>POR TBL OBD 100X50MG</t>
  </si>
  <si>
    <t>19571</t>
  </si>
  <si>
    <t>LAGOSA</t>
  </si>
  <si>
    <t>POR TBL OBD 100X150MG</t>
  </si>
  <si>
    <t>MAGNESIUM SULFURICUM BIOTIKA 10%</t>
  </si>
  <si>
    <t>INJ SOL 5X10ML 10%</t>
  </si>
  <si>
    <t>Theofylin</t>
  </si>
  <si>
    <t>76650</t>
  </si>
  <si>
    <t>AFONILUM SR 250 MG</t>
  </si>
  <si>
    <t>POR CPS PRO 50X250MG</t>
  </si>
  <si>
    <t>Thiamin (vitamin B1)</t>
  </si>
  <si>
    <t>THIAMIN LÉČIVA</t>
  </si>
  <si>
    <t>POR TBL NOB 20X50MG</t>
  </si>
  <si>
    <t>171690</t>
  </si>
  <si>
    <t>TIANEPTINE-LUPIN 12,5 MG POTAHOVANÉ TABLETY</t>
  </si>
  <si>
    <t>171691</t>
  </si>
  <si>
    <t>203391</t>
  </si>
  <si>
    <t>164067</t>
  </si>
  <si>
    <t>164066</t>
  </si>
  <si>
    <t>POR TBL NOB 60X100MG</t>
  </si>
  <si>
    <t>164065</t>
  </si>
  <si>
    <t>Trimetazidin</t>
  </si>
  <si>
    <t>32917</t>
  </si>
  <si>
    <t>PREDUCTAL MR</t>
  </si>
  <si>
    <t>POR TBL RET 60X35MG</t>
  </si>
  <si>
    <t>94735</t>
  </si>
  <si>
    <t>163148</t>
  </si>
  <si>
    <t>POR TBL FLM 7X10MG</t>
  </si>
  <si>
    <t>Topiramát</t>
  </si>
  <si>
    <t>15834</t>
  </si>
  <si>
    <t>TOPAMAX 25 MG</t>
  </si>
  <si>
    <t>176763</t>
  </si>
  <si>
    <t>*2002</t>
  </si>
  <si>
    <t>107643</t>
  </si>
  <si>
    <t>MIRTAZAPIN SANDOZ 45 MG</t>
  </si>
  <si>
    <t>109397</t>
  </si>
  <si>
    <t>NOLPAZA 20 MG ENTEROSOLVENTNÍ TABLETY</t>
  </si>
  <si>
    <t>POR TBL ENT 14X20MG</t>
  </si>
  <si>
    <t>Amidy</t>
  </si>
  <si>
    <t>URT GEL 1X20GM/200MG</t>
  </si>
  <si>
    <t>Amidy, kombinace</t>
  </si>
  <si>
    <t>1681</t>
  </si>
  <si>
    <t>EMLA KRÉM 5%</t>
  </si>
  <si>
    <t>DRM CRM 1X30GM</t>
  </si>
  <si>
    <t>Cyproteron</t>
  </si>
  <si>
    <t>Estradiol</t>
  </si>
  <si>
    <t>53797</t>
  </si>
  <si>
    <t>ESTROFEM 1 MG</t>
  </si>
  <si>
    <t>POR TBL FLM 28X1MG</t>
  </si>
  <si>
    <t>Estriol</t>
  </si>
  <si>
    <t>96991</t>
  </si>
  <si>
    <t>OVESTIN</t>
  </si>
  <si>
    <t>VAG GLB 15X0.5MG</t>
  </si>
  <si>
    <t>Hydrogenované námelové alkaloidy</t>
  </si>
  <si>
    <t>91032</t>
  </si>
  <si>
    <t>SECATOXIN FORTE</t>
  </si>
  <si>
    <t>Cholekalciferol</t>
  </si>
  <si>
    <t>12023</t>
  </si>
  <si>
    <t>VIGANTOL</t>
  </si>
  <si>
    <t>Kabergolin</t>
  </si>
  <si>
    <t>25273</t>
  </si>
  <si>
    <t>DOSTINEX 0,5 MG</t>
  </si>
  <si>
    <t>POR TBL NOB 8X0.5MG</t>
  </si>
  <si>
    <t>30018</t>
  </si>
  <si>
    <t>POR TBL NOB 100X75MCG I</t>
  </si>
  <si>
    <t>Rutosid, kombinace</t>
  </si>
  <si>
    <t>98194</t>
  </si>
  <si>
    <t>CYCLO 3 FORT</t>
  </si>
  <si>
    <t>POR CPS DUR 30</t>
  </si>
  <si>
    <t>Sildenafil</t>
  </si>
  <si>
    <t>166801</t>
  </si>
  <si>
    <t>OLVION 100 MG</t>
  </si>
  <si>
    <t>POR TBL FLM 8X100MG</t>
  </si>
  <si>
    <t>26912</t>
  </si>
  <si>
    <t>VIAGRA 100 MG</t>
  </si>
  <si>
    <t>POR TBL FLM 4X100MG</t>
  </si>
  <si>
    <t>Testosteron</t>
  </si>
  <si>
    <t>17932</t>
  </si>
  <si>
    <t>UNDESTOR</t>
  </si>
  <si>
    <t>POR CPS MOL 120X40MG</t>
  </si>
  <si>
    <t>80218</t>
  </si>
  <si>
    <t>POR CPS MOL 60X40MG</t>
  </si>
  <si>
    <t>92181</t>
  </si>
  <si>
    <t>SUSTANON 250</t>
  </si>
  <si>
    <t>INJ SOL 1X1ML/250MG</t>
  </si>
  <si>
    <t>Vápník, kombinace s vitaminem D a/nebo jinými léčivy</t>
  </si>
  <si>
    <t>189079</t>
  </si>
  <si>
    <t>CALCICHEW D3 LEMON 400 IU</t>
  </si>
  <si>
    <t>POR TBL MND 60</t>
  </si>
  <si>
    <t>189076</t>
  </si>
  <si>
    <t>POR TBL MND 20</t>
  </si>
  <si>
    <t>Vardenafil</t>
  </si>
  <si>
    <t>25898</t>
  </si>
  <si>
    <t>LEVITRA 20 MG</t>
  </si>
  <si>
    <t>Dapoxetin</t>
  </si>
  <si>
    <t>171657</t>
  </si>
  <si>
    <t>PRILIGY 60 MG POTAHOVANÉ TABLETY</t>
  </si>
  <si>
    <t>POR TBL FLM 3X60MG</t>
  </si>
  <si>
    <t>200237</t>
  </si>
  <si>
    <t>*1011</t>
  </si>
  <si>
    <t>207063</t>
  </si>
  <si>
    <t>POR TBL FLM 30X12.5MG I</t>
  </si>
  <si>
    <t>129253</t>
  </si>
  <si>
    <t>45560</t>
  </si>
  <si>
    <t>SEROPRAM 40 MG/ML</t>
  </si>
  <si>
    <t>163147</t>
  </si>
  <si>
    <t>POR TBL FLM 15X10MG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</si>
  <si>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</si>
  <si>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</si>
  <si>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</si>
  <si>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</si>
  <si>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</si>
  <si>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</si>
  <si>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</si>
  <si>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</si>
  <si>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</si>
  <si>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N07CA01 - Betahistin</t>
  </si>
  <si>
    <t>C07AG02 - Karvedilol</t>
  </si>
  <si>
    <t>R06AE09 - Levocetirizin</t>
  </si>
  <si>
    <t>J01FA10 - Azithromycin</t>
  </si>
  <si>
    <t>N05CD08 - Midazolam</t>
  </si>
  <si>
    <t>C09DA01 - Losartan a diuretika</t>
  </si>
  <si>
    <t>N06BX18 - Vinpocetin</t>
  </si>
  <si>
    <t>G02CB03 - Kabergolin</t>
  </si>
  <si>
    <t>A07DA - Antipropulziva</t>
  </si>
  <si>
    <t>R03AK06 - Salmeterol a flutikason</t>
  </si>
  <si>
    <t>N07CA01</t>
  </si>
  <si>
    <t>C09DA01</t>
  </si>
  <si>
    <t>G02CB03</t>
  </si>
  <si>
    <t>N05CD08</t>
  </si>
  <si>
    <t>A07DA</t>
  </si>
  <si>
    <t>N06BX18</t>
  </si>
  <si>
    <t>R03AK06</t>
  </si>
  <si>
    <t>J01FA10</t>
  </si>
  <si>
    <t>C07AG02</t>
  </si>
  <si>
    <t>N06DX01</t>
  </si>
  <si>
    <t>ESOPREX 15 MG</t>
  </si>
  <si>
    <t>R06AE09</t>
  </si>
  <si>
    <t>Přehled plnění PL - Preskripce léčivých přípravků - orientační přehled</t>
  </si>
  <si>
    <t>ZA339</t>
  </si>
  <si>
    <t>Obinadlo hydrofilní   8 cm x   5 m 13006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</si>
  <si>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</si>
  <si>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</si>
  <si>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</si>
  <si>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</si>
  <si>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</si>
  <si>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</si>
  <si>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</si>
  <si>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</si>
  <si>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ZA530</t>
  </si>
  <si>
    <t>Vložky hygienické samu 7162212</t>
  </si>
  <si>
    <t>ZA539</t>
  </si>
  <si>
    <t>Kompresa NT 10 x 10 cm nesterilní 06103</t>
  </si>
  <si>
    <t>ZA557</t>
  </si>
  <si>
    <t>Kompresa gáza sterilní 10 x 20 cm / 5 ks 26013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</si>
  <si>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</si>
  <si>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</si>
  <si>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</si>
  <si>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</si>
  <si>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</si>
  <si>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</si>
  <si>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</si>
  <si>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</si>
  <si>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</si>
  <si>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</si>
  <si>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ZD668</t>
  </si>
  <si>
    <t>Kompresa gáza 10 x 10 cm / 5 ks sterilní 1325019275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</si>
  <si>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</si>
  <si>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</si>
  <si>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</si>
  <si>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</si>
  <si>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</si>
  <si>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</si>
  <si>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ZA705</t>
  </si>
  <si>
    <t>Hadička spojovací HS 1,8 x 450UNIV</t>
  </si>
  <si>
    <t>ZA727</t>
  </si>
  <si>
    <t>Kontejner 30 ml sterilní 331690251750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</si>
  <si>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</si>
  <si>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</si>
  <si>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</si>
  <si>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</si>
  <si>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</si>
  <si>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</si>
  <si>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</si>
  <si>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</si>
  <si>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</si>
  <si>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</si>
  <si>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</si>
  <si>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</si>
  <si>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</si>
  <si>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</si>
  <si>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</si>
  <si>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</si>
  <si>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</si>
  <si>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</si>
  <si>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</si>
  <si>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</si>
  <si>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</si>
  <si>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</si>
  <si>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</si>
  <si>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</si>
  <si>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</si>
  <si>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</si>
  <si>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</si>
  <si>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</si>
  <si>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</si>
  <si>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</si>
  <si>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</si>
  <si>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33 x 51 mm pro dospělé H-108006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</si>
  <si>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</si>
  <si>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</si>
  <si>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</si>
  <si>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</si>
  <si>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</si>
  <si>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</si>
  <si>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</si>
  <si>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</si>
  <si>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</si>
  <si>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</si>
  <si>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</si>
  <si>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</si>
  <si>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ZH817</t>
  </si>
  <si>
    <t>Katetr močový foley CH18 180605-000180</t>
  </si>
  <si>
    <t>ZI179</t>
  </si>
  <si>
    <t>Zkumavka s mediem+ flovakovaný tampon eSwab růžový 490CE.A</t>
  </si>
  <si>
    <t>ZK977</t>
  </si>
  <si>
    <t>Cévka odsávací CH14 s přerušovačem sání P01173a</t>
  </si>
  <si>
    <t>ZK979</t>
  </si>
  <si>
    <t>Cévka odsávací CH18 s přerušovačem sání P01177a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</si>
  <si>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</si>
  <si>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</si>
  <si>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</si>
  <si>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</si>
  <si>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</si>
  <si>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</si>
  <si>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</si>
  <si>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</si>
  <si>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</si>
  <si>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</si>
  <si>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</si>
  <si>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</si>
  <si>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</si>
  <si>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</si>
  <si>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</si>
  <si>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</si>
  <si>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</si>
  <si>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</si>
  <si>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</si>
  <si>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</si>
  <si>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</si>
  <si>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</si>
  <si>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</si>
  <si>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</si>
  <si>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</si>
  <si>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</si>
  <si>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</si>
  <si>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</si>
  <si>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</si>
  <si>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</si>
  <si>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</si>
  <si>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</si>
  <si>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</si>
  <si>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</si>
  <si>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</si>
  <si>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</si>
  <si>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</si>
  <si>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</si>
  <si>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</si>
  <si>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</si>
  <si>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ZA419</t>
  </si>
  <si>
    <t>Náplast octacare cotton tape- betaplast 10 cm x 5 m (510W) 10510</t>
  </si>
  <si>
    <t>ZA423</t>
  </si>
  <si>
    <t>Obinadlo elastické idealtex 12 cm x 5 m 9310633</t>
  </si>
  <si>
    <t>ZA464</t>
  </si>
  <si>
    <t>Kompresa NT 10 x 10 cm / 2 ks sterilní 26520</t>
  </si>
  <si>
    <t>ZB404</t>
  </si>
  <si>
    <t>Náplast cosmos 8 cm x 1 m 5403353</t>
  </si>
  <si>
    <t>ZD104</t>
  </si>
  <si>
    <t>Náplast omniplast 10,0 cm x 10,0 m 9004472 (900535)</t>
  </si>
  <si>
    <t>ZA831</t>
  </si>
  <si>
    <t>Rourka rektální CH20 délka 40 cm 19-20.100</t>
  </si>
  <si>
    <t>ZA883</t>
  </si>
  <si>
    <t>Rourka rektální CH18 délka 40 cm 19-18.100</t>
  </si>
  <si>
    <t>ZH818</t>
  </si>
  <si>
    <t>Katetr močový foley CH20 180605-000200</t>
  </si>
  <si>
    <t>ZK884</t>
  </si>
  <si>
    <t>Kohout trojcestný discofix modrý 4095111</t>
  </si>
  <si>
    <t>ZB905</t>
  </si>
  <si>
    <t>Elektroda defibrilační CPR-D Zoll 8900-0800-01</t>
  </si>
  <si>
    <t>ZC733</t>
  </si>
  <si>
    <t>Vzduchovod ústní guedell 80 mm 24105</t>
  </si>
  <si>
    <t>ZC734</t>
  </si>
  <si>
    <t>Vzduchovod ústní guedell 90 mm 24106</t>
  </si>
  <si>
    <t>ZC732</t>
  </si>
  <si>
    <t>Vzduchovod ústní guedell 70 mm 24104</t>
  </si>
  <si>
    <t>ZN296</t>
  </si>
  <si>
    <t>Hadička spojovací Gamaplus 1,8 x 450 UNIV NO DOP 606306-ND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</si>
  <si>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</si>
  <si>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</si>
  <si>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</si>
  <si>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</si>
  <si>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</si>
  <si>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</si>
  <si>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ZA321</t>
  </si>
  <si>
    <t>Kompresa gáza 7,5 cm x 7,5 cm / 100 ks 17 nití, 8 vrstev 06002</t>
  </si>
  <si>
    <t>ZD103</t>
  </si>
  <si>
    <t>Náplast omniplast 2,5 cm x 9,2 m 9004530</t>
  </si>
  <si>
    <t>ZL999</t>
  </si>
  <si>
    <t>Rychloobvaz 8 x 4 cm / 3 ks ( pro obj. 1 kus = 3 náplasti) 001445510</t>
  </si>
  <si>
    <t>ZA748</t>
  </si>
  <si>
    <t>Kanyla venofix 25G oranžová 4056370</t>
  </si>
  <si>
    <t>ZB586</t>
  </si>
  <si>
    <t>Vzduchovod nosní PVC 7/9 KVS 321028 (579209)</t>
  </si>
  <si>
    <t>ZB588</t>
  </si>
  <si>
    <t>Vzduchovod nosní PVC 8,5/11 KVS 321034</t>
  </si>
  <si>
    <t>ZE159</t>
  </si>
  <si>
    <t>Nádoba na kontaminovaný odpad 2 l 15-0003</t>
  </si>
  <si>
    <t>ZB585</t>
  </si>
  <si>
    <t>Vzduchovod nosní PVC 6/8 KVS 321024 (579208)</t>
  </si>
  <si>
    <t>ZC731</t>
  </si>
  <si>
    <t>Vzduchovod ústní guedell 60 mm 24103</t>
  </si>
  <si>
    <t>ZJ187</t>
  </si>
  <si>
    <t>Zkumavka 2 ml K3 edta fialová 454087</t>
  </si>
  <si>
    <t>ZA836</t>
  </si>
  <si>
    <t>Jehla injekční 0,9 x 70 mm žlutá 4665791</t>
  </si>
  <si>
    <t>ZB767</t>
  </si>
  <si>
    <t>Jehla vakuová 226/38 mm černá 450075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</si>
  <si>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</si>
  <si>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</si>
  <si>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</si>
  <si>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</si>
  <si>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</si>
  <si>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</si>
  <si>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8,0 303506(303366)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</si>
  <si>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</si>
  <si>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</si>
  <si>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</si>
  <si>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</si>
  <si>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</si>
  <si>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</si>
  <si>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</si>
  <si>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</si>
  <si>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</si>
  <si>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</si>
  <si>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</si>
  <si>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</si>
  <si>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</si>
  <si>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</si>
  <si>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</si>
  <si>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</si>
  <si>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</si>
  <si>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</si>
  <si>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</si>
  <si>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</si>
  <si>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Zdravotní výkony vykázané na pracovišti v rámci ambulantní péče *</t>
  </si>
  <si>
    <t>1822</t>
  </si>
  <si>
    <t>1891</t>
  </si>
  <si>
    <t>Ambulantní péče znamená, že pacient v den poskytnutí zdravotní péče není hospitalizován ve FNOL</t>
  </si>
  <si>
    <t>beze jména</t>
  </si>
  <si>
    <t>Brozda Bohdan</t>
  </si>
  <si>
    <t>Cinculová Andrea</t>
  </si>
  <si>
    <t>EichnerProcházková Marie</t>
  </si>
  <si>
    <t>Kasalová Petra</t>
  </si>
  <si>
    <t>Ocisková Marie</t>
  </si>
  <si>
    <t>Pastucha Petr</t>
  </si>
  <si>
    <t>Svozilová Simona</t>
  </si>
  <si>
    <t>Šmejkalová Lucie</t>
  </si>
  <si>
    <t>Velartová Hana</t>
  </si>
  <si>
    <t>Zdravotní výkony vykázané na pracovišti v rámci ambulantní péče dle lékařů *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</si>
  <si>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</si>
  <si>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</si>
  <si>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</si>
  <si>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</si>
  <si>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</si>
  <si>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</si>
  <si>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</si>
  <si>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</si>
  <si>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0104692</t>
  </si>
  <si>
    <t>0104693</t>
  </si>
  <si>
    <t>0162857</t>
  </si>
  <si>
    <t>0168089</t>
  </si>
  <si>
    <t>0500873</t>
  </si>
  <si>
    <t>0500874</t>
  </si>
  <si>
    <t>0185369</t>
  </si>
  <si>
    <t>0194643</t>
  </si>
  <si>
    <t>0093252</t>
  </si>
  <si>
    <t>V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</si>
  <si>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</si>
  <si>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</si>
  <si>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</si>
  <si>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</si>
  <si>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</si>
  <si>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</si>
  <si>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</si>
  <si>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</si>
  <si>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</si>
  <si>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</si>
  <si>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</si>
  <si>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</si>
  <si>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</si>
  <si>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</si>
  <si>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</si>
  <si>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</si>
  <si>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</si>
  <si>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</si>
  <si>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</si>
  <si>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</si>
  <si>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</si>
  <si>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</si>
  <si>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</si>
  <si>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</si>
  <si>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</si>
  <si>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</si>
  <si>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</si>
  <si>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</si>
  <si>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</si>
  <si>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</si>
  <si>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</si>
  <si>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</si>
  <si>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</si>
  <si>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</si>
  <si>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</si>
  <si>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</si>
  <si>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</si>
  <si>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</si>
  <si>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</si>
  <si>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</si>
  <si>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</si>
  <si>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</si>
  <si>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</si>
  <si>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</si>
  <si>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</si>
  <si>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</si>
  <si>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</si>
  <si>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</si>
  <si>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36022</t>
  </si>
  <si>
    <t>CÍLENÉ VYŠETŘENÍ DĚTSKÝM PSYCHIATREM</t>
  </si>
  <si>
    <t>29113</t>
  </si>
  <si>
    <t>EEG STANDARDNÍ VYŠETŘENÍ VČETNĚ HYPERVENTILACE (JE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</si>
  <si>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</si>
  <si>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</si>
  <si>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</si>
  <si>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</si>
  <si>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</si>
  <si>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</si>
  <si>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</si>
  <si>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</si>
  <si>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0168088</t>
  </si>
  <si>
    <t>XEPLION 75 MG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</si>
  <si>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</si>
  <si>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</si>
  <si>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</si>
  <si>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</si>
  <si>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</si>
  <si>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</si>
  <si>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</si>
  <si>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</si>
  <si>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</si>
  <si>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3F5</t>
  </si>
  <si>
    <t>09544</t>
  </si>
  <si>
    <t>SIGNÁLNÍ VÝKON POBYTU V ZAŘÍZENÍ LŮŽKOVÉ PÉČE / DO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</si>
  <si>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</si>
  <si>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</si>
  <si>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</si>
  <si>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</si>
  <si>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</si>
  <si>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</si>
  <si>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</si>
  <si>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</si>
  <si>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</si>
  <si>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</si>
  <si>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</si>
  <si>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</si>
  <si>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</si>
  <si>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</si>
  <si>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</si>
  <si>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</si>
  <si>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</si>
  <si>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</si>
  <si>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</si>
  <si>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</si>
  <si>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</si>
  <si>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</si>
  <si>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</si>
  <si>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</si>
  <si>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</si>
  <si>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</si>
  <si>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</si>
  <si>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</si>
  <si>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</si>
  <si>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</si>
  <si>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</si>
  <si>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</si>
  <si>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</si>
  <si>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</si>
  <si>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</si>
  <si>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</si>
  <si>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</si>
  <si>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</si>
  <si>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</si>
  <si>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</si>
  <si>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</si>
  <si>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</si>
  <si>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</si>
  <si>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</si>
  <si>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</si>
  <si>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</si>
  <si>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</si>
  <si>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</si>
  <si>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</si>
  <si>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</si>
  <si>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</si>
  <si>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</si>
  <si>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</si>
  <si>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</si>
  <si>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</si>
  <si>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</si>
  <si>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</si>
  <si>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</si>
  <si>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</si>
  <si>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</si>
  <si>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</si>
  <si>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</si>
  <si>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</si>
  <si>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</si>
  <si>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</si>
  <si>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</si>
  <si>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</si>
  <si>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</si>
  <si>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</si>
  <si>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</si>
  <si>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</si>
  <si>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</si>
  <si>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</si>
  <si>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</si>
  <si>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</si>
  <si>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</si>
  <si>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</si>
  <si>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</si>
  <si>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</si>
  <si>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</si>
  <si>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</si>
  <si>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</si>
  <si>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</si>
  <si>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5F1</t>
  </si>
  <si>
    <t>56324</t>
  </si>
  <si>
    <t>DEKOMPRESE OSTATNÍCH VELKÝCH A STŘEDNÍCH NERVŮ</t>
  </si>
  <si>
    <t>62310</t>
  </si>
  <si>
    <t>NEKREKTOMIE DO 1% POVRCHU TĚLA</t>
  </si>
  <si>
    <t>51125</t>
  </si>
  <si>
    <t>TYREOIDEKTOMIE TOTÁLNÍ NEBO OBOUSTRANNÁ SUBTOTÁLNÍ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</si>
  <si>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</si>
  <si>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</si>
  <si>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</si>
  <si>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</si>
  <si>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</si>
  <si>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</si>
  <si>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</si>
  <si>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</si>
  <si>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</si>
  <si>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</si>
  <si>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</si>
  <si>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902</t>
  </si>
  <si>
    <t>21219</t>
  </si>
  <si>
    <t xml:space="preserve">LÉČEBNÁ TĚLESNÁ VÝCHOVA INDIVIDUÁLNÍ POD DOHLEDEM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</si>
  <si>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</si>
  <si>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</si>
  <si>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</si>
  <si>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</si>
  <si>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</si>
  <si>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</si>
  <si>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</si>
  <si>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</si>
  <si>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</si>
  <si>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</si>
  <si>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</si>
  <si>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</si>
  <si>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</si>
  <si>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</si>
  <si>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</si>
  <si>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</si>
  <si>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</si>
  <si>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</si>
  <si>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</si>
  <si>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</si>
  <si>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</si>
  <si>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</si>
  <si>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</si>
  <si>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</si>
  <si>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</si>
  <si>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</si>
  <si>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</si>
  <si>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</si>
  <si>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</si>
  <si>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</si>
  <si>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05012</t>
  </si>
  <si>
    <t xml:space="preserve">SRDEČNÍ DEFIBRILÁTOR A IMPLANTÁT PRO PODPORU FUNKCE SRDCE S CC                                      </t>
  </si>
  <si>
    <t>06322</t>
  </si>
  <si>
    <t xml:space="preserve">PORUCHY JÍCNU S CC                                                                                  </t>
  </si>
  <si>
    <t>07322</t>
  </si>
  <si>
    <t xml:space="preserve">PORUCHY PANKREATU, KROMĚ MALIGNÍHO ONEMOCNĚNÍ S CC                 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</si>
  <si>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</si>
  <si>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</si>
  <si>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</si>
  <si>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</si>
  <si>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08411</t>
  </si>
  <si>
    <t xml:space="preserve">JINÉ PORUCHY MUSKULOSKELETÁLNÍHO SYSTÉMU A POJIVOVÉ TKÁNĚ BEZ CC                                    </t>
  </si>
  <si>
    <t>10301</t>
  </si>
  <si>
    <t xml:space="preserve">DIABETES, NUTRIČNÍ A JINÉ METABOLICKÉ PORUCHY BEZ CC   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</si>
  <si>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</si>
  <si>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</si>
  <si>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</si>
  <si>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</si>
  <si>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</si>
  <si>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</si>
  <si>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17323</t>
  </si>
  <si>
    <t xml:space="preserve">RADIOTERAPIE S MCC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</si>
  <si>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</si>
  <si>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</si>
  <si>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</si>
  <si>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</si>
  <si>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</si>
  <si>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</si>
  <si>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</si>
  <si>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</si>
  <si>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</si>
  <si>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</si>
  <si>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</si>
  <si>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</si>
  <si>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</si>
  <si>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</si>
  <si>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</si>
  <si>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</si>
  <si>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</si>
  <si>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</si>
  <si>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</si>
  <si>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</si>
  <si>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</si>
  <si>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</si>
  <si>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</si>
  <si>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</si>
  <si>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</si>
  <si>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</si>
  <si>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</si>
  <si>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</si>
  <si>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</si>
  <si>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</si>
  <si>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</si>
  <si>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</si>
  <si>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</si>
  <si>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</si>
  <si>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</si>
  <si>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</si>
  <si>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</si>
  <si>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</si>
  <si>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</si>
  <si>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</si>
  <si>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</si>
  <si>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</si>
  <si>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19353</t>
  </si>
  <si>
    <t xml:space="preserve">AKUTNÍ REAKCE,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</si>
  <si>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</si>
  <si>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</si>
  <si>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</si>
  <si>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</si>
  <si>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</si>
  <si>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</si>
  <si>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</si>
  <si>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</si>
  <si>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</si>
  <si>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</si>
  <si>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</si>
  <si>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</si>
  <si>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</si>
  <si>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</si>
  <si>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</si>
  <si>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</si>
  <si>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</si>
  <si>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</si>
  <si>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</si>
  <si>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>DUŠEVNÍ PORUCHY S ELEKTROKONVULZIVNÍ TERAPIÍ NEBO S REPETITIVNÍ TRANSKRANIÁLNÍ MAGNETICKOU STIMULACÍ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</si>
  <si>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</si>
  <si>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</si>
  <si>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</si>
  <si>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</si>
  <si>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</si>
  <si>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</si>
  <si>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</si>
  <si>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</si>
  <si>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</si>
  <si>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</si>
  <si>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</si>
  <si>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</si>
  <si>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</si>
  <si>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</si>
  <si>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</si>
  <si>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</si>
  <si>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</si>
  <si>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</si>
  <si>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</si>
  <si>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</si>
  <si>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</si>
  <si>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</si>
  <si>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</si>
  <si>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</si>
  <si>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</si>
  <si>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</si>
  <si>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</si>
  <si>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</si>
  <si>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</si>
  <si>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</si>
  <si>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</si>
  <si>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</si>
  <si>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</si>
  <si>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</si>
  <si>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</si>
  <si>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</si>
  <si>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</si>
  <si>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</si>
  <si>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</si>
  <si>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</si>
  <si>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</si>
  <si>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</si>
  <si>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</si>
  <si>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</si>
  <si>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</si>
  <si>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</si>
  <si>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</si>
  <si>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</si>
  <si>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</si>
  <si>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</si>
  <si>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</si>
  <si>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</si>
  <si>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</si>
  <si>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</si>
  <si>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</si>
  <si>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47023</t>
  </si>
  <si>
    <t>KONTROLNÍ VYŠETŘENÍ LÉKAŘEM SE SPECIALIZOVANOU ZPŮ</t>
  </si>
  <si>
    <t>47259</t>
  </si>
  <si>
    <t>SCINTIGRAFIE PLIC VENTILAČNÍ STATICKÁ</t>
  </si>
  <si>
    <t>47147</t>
  </si>
  <si>
    <t>SCINTIGRAFIE ŠTÍTNÉ ŽLÁZY PROSTÁ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</si>
  <si>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</si>
  <si>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</si>
  <si>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</si>
  <si>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</si>
  <si>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</si>
  <si>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</si>
  <si>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</si>
  <si>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</si>
  <si>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</si>
  <si>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</si>
  <si>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</si>
  <si>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</si>
  <si>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</si>
  <si>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</si>
  <si>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</si>
  <si>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</si>
  <si>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</si>
  <si>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</si>
  <si>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</si>
  <si>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</si>
  <si>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</si>
  <si>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</si>
  <si>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</si>
  <si>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</si>
  <si>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</si>
  <si>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</si>
  <si>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</si>
  <si>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</si>
  <si>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</si>
  <si>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</si>
  <si>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</si>
  <si>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</si>
  <si>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</si>
  <si>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</si>
  <si>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</si>
  <si>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</si>
  <si>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</si>
  <si>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</si>
  <si>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</si>
  <si>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</si>
  <si>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</si>
  <si>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</si>
  <si>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</si>
  <si>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</si>
  <si>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</si>
  <si>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</si>
  <si>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</si>
  <si>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</si>
  <si>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</si>
  <si>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</si>
  <si>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</si>
  <si>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</si>
  <si>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</si>
  <si>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</si>
  <si>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</si>
  <si>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</si>
  <si>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</si>
  <si>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</si>
  <si>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</si>
  <si>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</si>
  <si>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</si>
  <si>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</si>
  <si>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</si>
  <si>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</si>
  <si>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</si>
  <si>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</si>
  <si>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</si>
  <si>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</si>
  <si>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</si>
  <si>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</si>
  <si>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</si>
  <si>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</si>
  <si>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</si>
  <si>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</si>
  <si>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</si>
  <si>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</si>
  <si>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</si>
  <si>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</si>
  <si>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</si>
  <si>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</si>
  <si>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</si>
  <si>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</si>
  <si>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</si>
  <si>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</si>
  <si>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</si>
  <si>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</si>
  <si>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</si>
  <si>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</si>
  <si>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</si>
  <si>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</si>
  <si>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</si>
  <si>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</si>
  <si>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</si>
  <si>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</si>
  <si>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</si>
  <si>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</si>
  <si>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</si>
  <si>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</si>
  <si>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</si>
  <si>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</si>
  <si>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</si>
  <si>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</si>
  <si>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</si>
  <si>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</si>
  <si>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</si>
  <si>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</si>
  <si>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</si>
  <si>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</si>
  <si>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</si>
  <si>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</si>
  <si>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</si>
  <si>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</si>
  <si>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93137</t>
  </si>
  <si>
    <t>PROGESTERON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</si>
  <si>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</si>
  <si>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</si>
  <si>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</si>
  <si>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</si>
  <si>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</si>
  <si>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</si>
  <si>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</si>
  <si>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</si>
  <si>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</si>
  <si>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</si>
  <si>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</si>
  <si>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</si>
  <si>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</si>
  <si>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</si>
  <si>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</si>
  <si>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</si>
  <si>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</si>
  <si>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</si>
  <si>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</si>
  <si>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</si>
  <si>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</si>
  <si>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</si>
  <si>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</si>
  <si>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</si>
  <si>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</si>
  <si>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</si>
  <si>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</si>
  <si>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</si>
  <si>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</si>
  <si>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</si>
  <si>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</si>
  <si>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</si>
  <si>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</si>
  <si>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</si>
  <si>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</si>
  <si>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</si>
  <si>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</si>
  <si>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</si>
  <si>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</si>
  <si>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</si>
  <si>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</si>
  <si>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</si>
  <si>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</si>
  <si>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</si>
  <si>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</si>
  <si>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</si>
  <si>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</si>
  <si>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</si>
  <si>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</si>
  <si>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</si>
  <si>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</si>
  <si>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</si>
  <si>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</si>
  <si>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</si>
  <si>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</si>
  <si>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</si>
  <si>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</si>
  <si>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</si>
  <si>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</si>
  <si>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</si>
  <si>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</si>
  <si>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</si>
  <si>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</si>
  <si>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</si>
  <si>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</si>
  <si>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</si>
  <si>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</si>
  <si>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</si>
  <si>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</si>
  <si>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</si>
  <si>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</si>
  <si>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</si>
  <si>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</si>
  <si>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</si>
  <si>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</si>
  <si>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</si>
  <si>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</si>
  <si>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</si>
  <si>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</si>
  <si>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</si>
  <si>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</si>
  <si>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</si>
  <si>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</si>
  <si>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</si>
  <si>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</si>
  <si>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</si>
  <si>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</si>
  <si>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</si>
  <si>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</si>
  <si>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</si>
  <si>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</si>
  <si>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</si>
  <si>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</si>
  <si>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</si>
  <si>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</si>
  <si>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</si>
  <si>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</si>
  <si>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</si>
  <si>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</si>
  <si>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</si>
  <si>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</si>
  <si>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</si>
  <si>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</si>
  <si>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</si>
  <si>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</si>
  <si>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</si>
  <si>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</si>
  <si>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</si>
  <si>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</si>
  <si>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</si>
  <si>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</si>
  <si>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</si>
  <si>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</si>
  <si>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</si>
  <si>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</si>
  <si>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</si>
  <si>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</si>
  <si>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</si>
  <si>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</si>
  <si>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</si>
  <si>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</si>
  <si>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</si>
  <si>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</si>
  <si>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</si>
  <si>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</si>
  <si>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</si>
  <si>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</si>
  <si>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</si>
  <si>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</si>
  <si>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</si>
  <si>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</si>
  <si>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</si>
  <si>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</si>
  <si>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</si>
  <si>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</si>
  <si>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</si>
  <si>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</si>
  <si>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</si>
  <si>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91413</t>
  </si>
  <si>
    <t>STANOVENÍ OLIGOKLONÁLNÍHO IgG V MOZKOMÍŠNÍM MOKU I</t>
  </si>
  <si>
    <t>91151</t>
  </si>
  <si>
    <t>STANOVENÍ OROSOMUKOIDU</t>
  </si>
  <si>
    <t>34</t>
  </si>
  <si>
    <t>0002920</t>
  </si>
  <si>
    <t>MULTIHANCE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</si>
  <si>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</si>
  <si>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</si>
  <si>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</si>
  <si>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</si>
  <si>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</si>
  <si>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</si>
  <si>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</si>
  <si>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ULTRAVIST 370</t>
  </si>
  <si>
    <t>0077019</t>
  </si>
  <si>
    <t>0093626</t>
  </si>
  <si>
    <t>0095607</t>
  </si>
  <si>
    <t>MICROPAQUE</t>
  </si>
  <si>
    <t>0151208</t>
  </si>
  <si>
    <t>3</t>
  </si>
  <si>
    <t>0006707</t>
  </si>
  <si>
    <t>JEHLA BIOPTICKÁ K SYSTÉMU MAMMOTOME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</si>
  <si>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</si>
  <si>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</si>
  <si>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</si>
  <si>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</si>
  <si>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</si>
  <si>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</si>
  <si>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</si>
  <si>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</si>
  <si>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</si>
  <si>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</si>
  <si>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</si>
  <si>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</si>
  <si>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</si>
  <si>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</si>
  <si>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</si>
  <si>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</si>
  <si>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89343</t>
  </si>
  <si>
    <t>DIAGNOSTICKÁ MINIINVAZIVNÍ VAKUOVÁ BIOPSIE PRSU ZA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</si>
  <si>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</si>
  <si>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</si>
  <si>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</si>
  <si>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</si>
  <si>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</si>
  <si>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</si>
  <si>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</si>
  <si>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</si>
  <si>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</si>
  <si>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</si>
  <si>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</si>
  <si>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</si>
  <si>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</si>
  <si>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</si>
  <si>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</si>
  <si>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</si>
  <si>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</si>
  <si>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</si>
  <si>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</si>
  <si>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</si>
  <si>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</si>
  <si>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</si>
  <si>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</si>
  <si>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</si>
  <si>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</si>
  <si>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</si>
  <si>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</si>
  <si>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</si>
  <si>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</si>
  <si>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</si>
  <si>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</si>
  <si>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</si>
  <si>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</si>
  <si>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</si>
  <si>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</si>
  <si>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</si>
  <si>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</si>
  <si>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</si>
  <si>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</si>
  <si>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</si>
  <si>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</si>
  <si>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</si>
  <si>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</si>
  <si>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</si>
  <si>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</si>
  <si>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</si>
  <si>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</si>
  <si>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</si>
  <si>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</si>
  <si>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</si>
  <si>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</si>
  <si>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</si>
  <si>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</si>
  <si>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</si>
  <si>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</si>
  <si>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</si>
  <si>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</si>
  <si>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</si>
  <si>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</si>
  <si>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</si>
  <si>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</si>
  <si>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</si>
  <si>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</si>
  <si>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</si>
  <si>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</si>
  <si>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</si>
  <si>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</si>
  <si>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</si>
  <si>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</si>
  <si>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</si>
  <si>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</si>
  <si>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</si>
  <si>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</si>
  <si>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</si>
  <si>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</si>
  <si>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</si>
  <si>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</si>
  <si>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</si>
  <si>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</si>
  <si>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</si>
  <si>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</si>
  <si>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</si>
  <si>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</si>
  <si>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</si>
  <si>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</si>
  <si>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</si>
  <si>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</si>
  <si>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</si>
  <si>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</si>
  <si>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</si>
  <si>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82233</t>
  </si>
  <si>
    <t>IDENTIFIKACE MYKOPLASMAT</t>
  </si>
  <si>
    <t>41</t>
  </si>
  <si>
    <t>813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</si>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</sst>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0.65423448559338737</c:v>
                </c:pt>
                <c:pt idx="1">
                  <c:v>0.78886963722654335</c:v>
                </c:pt>
                <c:pt idx="2">
                  <c:v>0.82941099749485292</c:v>
                </c:pt>
                <c:pt idx="3">
                  <c:v>0.89129501543184431</c:v>
                </c:pt>
                <c:pt idx="4">
                  <c:v>0.90206638101799408</c:v>
                </c:pt>
                <c:pt idx="5">
                  <c:v>0.91768468592962027</c:v>
                </c:pt>
                <c:pt idx="6">
                  <c:v>0.88182141281708548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7504"/>
        <c:axId val="1801776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0.92191079883932259</c:v>
                </c:pt>
                <c:pt idx="1">
                  <c:v>0.92191079883932259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8592"/>
        <c:axId val="1801770976"/>
      </c:scatterChart>
      <c:catAx>
        <c:axId val="18017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6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7504"/>
        <c:crosses val="autoZero"/>
        <c:crossBetween val="between"/>
      </c:valAx>
      <c:valAx>
        <c:axId val="1801778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0976"/>
        <c:crosses val="max"/>
        <c:crossBetween val="midCat"/>
      </c:valAx>
      <c:valAx>
        <c:axId val="1801770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8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1.0962100620544644</c:v>
                </c:pt>
                <c:pt idx="1">
                  <c:v>1.255520573702392</c:v>
                </c:pt>
                <c:pt idx="2">
                  <c:v>1.19886532263074</c:v>
                </c:pt>
                <c:pt idx="3">
                  <c:v>1.2791960954825148</c:v>
                </c:pt>
                <c:pt idx="4">
                  <c:v>1.2585523210655607</c:v>
                </c:pt>
                <c:pt idx="5">
                  <c:v>1.3169795972877323</c:v>
                </c:pt>
                <c:pt idx="6">
                  <c:v>1.3618498514333865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80768"/>
        <c:axId val="18017660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2064"/>
        <c:axId val="1801766624"/>
      </c:scatterChart>
      <c:catAx>
        <c:axId val="180178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6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80768"/>
        <c:crosses val="autoZero"/>
        <c:crossBetween val="between"/>
      </c:valAx>
      <c:valAx>
        <c:axId val="1801772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6624"/>
        <c:crosses val="max"/>
        <c:crossBetween val="midCat"/>
      </c:valAx>
      <c:valAx>
        <c:axId val="1801766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20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2607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4066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4067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4091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4299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4307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4321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4429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4528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4658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5082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27444.938308407622</v>
      </c>
      <c r="D4" s="287">
        <f ca="1">IF(ISERROR(VLOOKUP("Náklady celkem",INDIRECT("HI!$A:$G"),5,0)),0,VLOOKUP("Náklady celkem",INDIRECT("HI!$A:$G"),5,0))</f>
        <v>28142.943060000005</v>
      </c>
      <c r="E4" s="288">
        <f ca="1">IF(C4=0,0,D4/C4)</f>
        <v>1.0254329138491287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1332.5928648566626</v>
      </c>
      <c r="D7" s="295">
        <f>IF(ISERROR(HI!E5),"",HI!E5)</f>
        <v>1144.296149999999</v>
      </c>
      <c r="E7" s="292">
        <f t="shared" ref="E7:E15" si="0">IF(C7=0,0,D7/C7)</f>
        <v>0.85869899215097678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0.85952827771702067</v>
      </c>
      <c r="E8" s="292">
        <f t="shared" si="0"/>
        <v>0.95503141968557848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0.18151815181518152</v>
      </c>
      <c r="E9" s="292">
        <f>IF(C9=0,0,D9/C9)</f>
        <v>0.60506050605060513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0.28626156436395717</v>
      </c>
      <c r="E11" s="292">
        <f t="shared" si="0"/>
        <v>0.47710260727326198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0.81948767816537182</v>
      </c>
      <c r="E12" s="292">
        <f t="shared" si="0"/>
        <v>1.0243595977067148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43.577145294090919</v>
      </c>
      <c r="D15" s="295">
        <f>IF(ISERROR(HI!E6),"",HI!E6)</f>
        <v>32.896929999999998</v>
      </c>
      <c r="E15" s="292">
        <f t="shared" si="0"/>
        <v>0.75491246106157484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22196.415967533336</v>
      </c>
      <c r="D16" s="291">
        <f ca="1">IF(ISERROR(VLOOKUP("Osobní náklady (Kč) *",INDIRECT("HI!$A:$G"),5,0)),0,VLOOKUP("Osobní náklady (Kč) *",INDIRECT("HI!$A:$G"),5,0))</f>
        <v>23346.849500000004</v>
      </c>
      <c r="E16" s="292">
        <f ca="1">IF(C16=0,0,D16/C16)</f>
        <v>1.0518296978282171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25301.784999999996</v>
      </c>
      <c r="D18" s="310">
        <f ca="1">IF(ISERROR(VLOOKUP("Výnosy celkem",INDIRECT("HI!$A:$G"),5,0)),0,VLOOKUP("Výnosy celkem",INDIRECT("HI!$A:$G"),5,0))</f>
        <v>24817.049880000002</v>
      </c>
      <c r="E18" s="311">
        <f t="shared" ref="E18:E28" ca="1" si="1">IF(C18=0,0,D18/C18)</f>
        <v>0.98084186076199786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4988.9049999999997</v>
      </c>
      <c r="D19" s="291">
        <f ca="1">IF(ISERROR(VLOOKUP("Ambulance *",INDIRECT("HI!$A:$G"),5,0)),0,VLOOKUP("Ambulance *",INDIRECT("HI!$A:$G"),5,0))</f>
        <v>5580.9898800000019</v>
      </c>
      <c r="E19" s="292">
        <f t="shared" ca="1" si="1"/>
        <v>1.1186803276470492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1.1186803276470492</v>
      </c>
      <c r="E20" s="292">
        <f t="shared" si="1"/>
        <v>1.1186803276470492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1.0482969199321126</v>
      </c>
      <c r="E21" s="292">
        <f t="shared" si="1"/>
        <v>1.2332904940377796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20312.879999999997</v>
      </c>
      <c r="D22" s="291">
        <f ca="1">IF(ISERROR(VLOOKUP("Hospitalizace *",INDIRECT("HI!$A:$G"),5,0)),0,VLOOKUP("Hospitalizace *",INDIRECT("HI!$A:$G"),5,0))</f>
        <v>19236.060000000001</v>
      </c>
      <c r="E22" s="292">
        <f ca="1">IF(C22=0,0,D22/C22)</f>
        <v>0.94698831480321866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0.94698831480321866</v>
      </c>
      <c r="E23" s="292">
        <f t="shared" si="1"/>
        <v>0.94698831480321866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0.96722721019477242</v>
      </c>
      <c r="E24" s="292">
        <f t="shared" si="1"/>
        <v>0.96722721019477242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1.0169230769230768</v>
      </c>
      <c r="E26" s="292">
        <f t="shared" si="1"/>
        <v>1.0704453441295545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1.3618498514333865</v>
      </c>
      <c r="E27" s="292">
        <f t="shared" si="1"/>
        <v>1.3618498514333865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0.84397662960643727</v>
      </c>
      <c r="D28" s="296">
        <f>IF(ISERROR(VLOOKUP("Celkem:",'ZV Vyžád.'!$A:$M,7,0)),"",VLOOKUP("Celkem:",'ZV Vyžád.'!$A:$M,7,0))</f>
        <v>1.6925276106017426</v>
      </c>
      <c r="E28" s="292">
        <f t="shared" si="1"/>
        <v>2.0054199976970941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1292.8263699999989</v>
      </c>
      <c r="C5" s="33">
        <v>996.13526999999999</v>
      </c>
      <c r="D5" s="12"/>
      <c r="E5" s="230">
        <v>1144.296149999999</v>
      </c>
      <c r="F5" s="32">
        <v>1332.5928648566626</v>
      </c>
      <c r="G5" s="229">
        <f>E5-F5</f>
        <v>-188.29671485666358</v>
      </c>
      <c r="H5" s="235">
        <f>IF(F5&lt;0.00000001,"",E5/F5)</f>
        <v>0.85869899215097678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41.719009999998995</v>
      </c>
      <c r="C6" s="35">
        <v>31.040480000000002</v>
      </c>
      <c r="D6" s="12"/>
      <c r="E6" s="231">
        <v>32.896929999999998</v>
      </c>
      <c r="F6" s="34">
        <v>43.577145294090919</v>
      </c>
      <c r="G6" s="232">
        <f>E6-F6</f>
        <v>-10.680215294090921</v>
      </c>
      <c r="H6" s="236">
        <f>IF(F6&lt;0.00000001,"",E6/F6)</f>
        <v>0.75491246106157484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21029.351709999995</v>
      </c>
      <c r="C7" s="35">
        <v>22007.776060000015</v>
      </c>
      <c r="D7" s="12"/>
      <c r="E7" s="231">
        <v>23346.849500000004</v>
      </c>
      <c r="F7" s="34">
        <v>22196.415967533336</v>
      </c>
      <c r="G7" s="232">
        <f>E7-F7</f>
        <v>1150.4335324666681</v>
      </c>
      <c r="H7" s="236">
        <f>IF(F7&lt;0.00000001,"",E7/F7)</f>
        <v>1.0518296978282171</v>
      </c>
    </row>
    <row r="8" spans="1:8" ht="14.4" customHeight="1" thickBot="1" x14ac:dyDescent="0.35">
      <c r="A8" s="1" t="s">
        <v>97</v>
      </c>
      <c r="B8" s="15">
        <v>3901.1190000000006</v>
      </c>
      <c r="C8" s="37">
        <v>3984.9902500000085</v>
      </c>
      <c r="D8" s="12"/>
      <c r="E8" s="233">
        <v>3618.9004800000057</v>
      </c>
      <c r="F8" s="36">
        <v>3872.3523307235328</v>
      </c>
      <c r="G8" s="234">
        <f>E8-F8</f>
        <v>-253.45185072352706</v>
      </c>
      <c r="H8" s="237">
        <f>IF(F8&lt;0.00000001,"",E8/F8)</f>
        <v>0.93454834966523548</v>
      </c>
    </row>
    <row r="9" spans="1:8" ht="14.4" customHeight="1" thickBot="1" x14ac:dyDescent="0.35">
      <c r="A9" s="2" t="s">
        <v>98</v>
      </c>
      <c r="B9" s="3">
        <v>26265.01608999999</v>
      </c>
      <c r="C9" s="39">
        <v>27019.942060000023</v>
      </c>
      <c r="D9" s="12"/>
      <c r="E9" s="3">
        <v>28142.943060000005</v>
      </c>
      <c r="F9" s="38">
        <v>27444.938308407622</v>
      </c>
      <c r="G9" s="38">
        <f>E9-F9</f>
        <v>698.0047515923834</v>
      </c>
      <c r="H9" s="238">
        <f>IF(F9&lt;0.00000001,"",E9/F9)</f>
        <v>1.0254329138491287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4988.9049999999997</v>
      </c>
      <c r="C11" s="33">
        <f>IF(ISERROR(VLOOKUP("Celkem:",'ZV Vykáz.-A'!A:F,4,0)),0,VLOOKUP("Celkem:",'ZV Vykáz.-A'!A:F,4,0)/1000)</f>
        <v>5339.3879999999999</v>
      </c>
      <c r="D11" s="12"/>
      <c r="E11" s="230">
        <f>IF(ISERROR(VLOOKUP("Celkem:",'ZV Vykáz.-A'!A:F,6,0)),0,VLOOKUP("Celkem:",'ZV Vykáz.-A'!A:F,6,0)/1000)</f>
        <v>5580.9898800000019</v>
      </c>
      <c r="F11" s="32">
        <f>B11</f>
        <v>4988.9049999999997</v>
      </c>
      <c r="G11" s="229">
        <f>E11-F11</f>
        <v>592.08488000000216</v>
      </c>
      <c r="H11" s="235">
        <f>IF(F11&lt;0.00000001,"",E11/F11)</f>
        <v>1.1186803276470492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20312.879999999997</v>
      </c>
      <c r="C12" s="37">
        <f>IF(ISERROR(VLOOKUP("Celkem",CaseMix!A:D,3,0)),0,VLOOKUP("Celkem",CaseMix!A:D,3,0)*30)</f>
        <v>20013.87</v>
      </c>
      <c r="D12" s="12"/>
      <c r="E12" s="233">
        <f>IF(ISERROR(VLOOKUP("Celkem",CaseMix!A:D,4,0)),0,VLOOKUP("Celkem",CaseMix!A:D,4,0)*30)</f>
        <v>19236.060000000001</v>
      </c>
      <c r="F12" s="36">
        <f>B12</f>
        <v>20312.879999999997</v>
      </c>
      <c r="G12" s="234">
        <f>E12-F12</f>
        <v>-1076.8199999999961</v>
      </c>
      <c r="H12" s="237">
        <f>IF(F12&lt;0.00000001,"",E12/F12)</f>
        <v>0.94698831480321866</v>
      </c>
    </row>
    <row r="13" spans="1:8" ht="14.4" customHeight="1" thickBot="1" x14ac:dyDescent="0.35">
      <c r="A13" s="4" t="s">
        <v>101</v>
      </c>
      <c r="B13" s="9">
        <f>SUM(B11:B12)</f>
        <v>25301.784999999996</v>
      </c>
      <c r="C13" s="41">
        <f>SUM(C11:C12)</f>
        <v>25353.257999999998</v>
      </c>
      <c r="D13" s="12"/>
      <c r="E13" s="9">
        <f>SUM(E11:E12)</f>
        <v>24817.049880000002</v>
      </c>
      <c r="F13" s="40">
        <f>SUM(F11:F12)</f>
        <v>25301.784999999996</v>
      </c>
      <c r="G13" s="40">
        <f>E13-F13</f>
        <v>-484.73511999999391</v>
      </c>
      <c r="H13" s="239">
        <f>IF(F13&lt;0.00000001,"",E13/F13)</f>
        <v>0.98084186076199786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0.96332646107280595</v>
      </c>
      <c r="C15" s="43">
        <f>IF(C9=0,"",C13/C9)</f>
        <v>0.93831651983934627</v>
      </c>
      <c r="D15" s="12"/>
      <c r="E15" s="10">
        <f>IF(E9=0,"",E13/E9)</f>
        <v>0.88182141530438773</v>
      </c>
      <c r="F15" s="42">
        <f>IF(F9=0,"",F13/F9)</f>
        <v>0.92191079883932259</v>
      </c>
      <c r="G15" s="42">
        <f>IF(ISERROR(F15-E15),"",E15-F15)</f>
        <v>-4.0089383534934853E-2</v>
      </c>
      <c r="H15" s="240">
        <f>IF(ISERROR(F15-E15),"",IF(F15&lt;0.00000001,"",E15/F15))</f>
        <v>0.95651489972196113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0.65423448559338737</v>
      </c>
      <c r="C4" s="330">
        <f t="shared" ref="C4:M4" si="0">(C10+C8)/C6</f>
        <v>0.78886963722654335</v>
      </c>
      <c r="D4" s="330">
        <f t="shared" si="0"/>
        <v>0.82941099749485292</v>
      </c>
      <c r="E4" s="330">
        <f t="shared" si="0"/>
        <v>0.89129501543184431</v>
      </c>
      <c r="F4" s="330">
        <f t="shared" si="0"/>
        <v>0.90206638101799408</v>
      </c>
      <c r="G4" s="330">
        <f t="shared" si="0"/>
        <v>0.91768468592962027</v>
      </c>
      <c r="H4" s="330">
        <f t="shared" si="0"/>
        <v>0.88182141281708548</v>
      </c>
      <c r="I4" s="330">
        <f t="shared" si="0"/>
        <v>0.1983086771735805</v>
      </c>
      <c r="J4" s="330">
        <f t="shared" si="0"/>
        <v>0.1983086771735805</v>
      </c>
      <c r="K4" s="330">
        <f t="shared" si="0"/>
        <v>0.1983086771735805</v>
      </c>
      <c r="L4" s="330">
        <f t="shared" si="0"/>
        <v>0.1983086771735805</v>
      </c>
      <c r="M4" s="330">
        <f t="shared" si="0"/>
        <v>0.1983086771735805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3875.6216399999998</v>
      </c>
      <c r="C5" s="330">
        <f>IF(ISERROR(VLOOKUP($A5,'Man Tab'!$A:$Q,COLUMN()+2,0)),0,VLOOKUP($A5,'Man Tab'!$A:$Q,COLUMN()+2,0))</f>
        <v>3732.39669000001</v>
      </c>
      <c r="D5" s="330">
        <f>IF(ISERROR(VLOOKUP($A5,'Man Tab'!$A:$Q,COLUMN()+2,0)),0,VLOOKUP($A5,'Man Tab'!$A:$Q,COLUMN()+2,0))</f>
        <v>3896.8307</v>
      </c>
      <c r="E5" s="330">
        <f>IF(ISERROR(VLOOKUP($A5,'Man Tab'!$A:$Q,COLUMN()+2,0)),0,VLOOKUP($A5,'Man Tab'!$A:$Q,COLUMN()+2,0))</f>
        <v>3814.1845600000001</v>
      </c>
      <c r="F5" s="330">
        <f>IF(ISERROR(VLOOKUP($A5,'Man Tab'!$A:$Q,COLUMN()+2,0)),0,VLOOKUP($A5,'Man Tab'!$A:$Q,COLUMN()+2,0))</f>
        <v>4042.69479</v>
      </c>
      <c r="G5" s="330">
        <f>IF(ISERROR(VLOOKUP($A5,'Man Tab'!$A:$Q,COLUMN()+2,0)),0,VLOOKUP($A5,'Man Tab'!$A:$Q,COLUMN()+2,0))</f>
        <v>3794.3535900000002</v>
      </c>
      <c r="H5" s="330">
        <f>IF(ISERROR(VLOOKUP($A5,'Man Tab'!$A:$Q,COLUMN()+2,0)),0,VLOOKUP($A5,'Man Tab'!$A:$Q,COLUMN()+2,0))</f>
        <v>4986.8610900000003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3875.6216399999998</v>
      </c>
      <c r="C6" s="332">
        <f t="shared" ref="C6:M6" si="1">C5+B6</f>
        <v>7608.0183300000099</v>
      </c>
      <c r="D6" s="332">
        <f t="shared" si="1"/>
        <v>11504.84903000001</v>
      </c>
      <c r="E6" s="332">
        <f t="shared" si="1"/>
        <v>15319.03359000001</v>
      </c>
      <c r="F6" s="332">
        <f t="shared" si="1"/>
        <v>19361.728380000011</v>
      </c>
      <c r="G6" s="332">
        <f t="shared" si="1"/>
        <v>23156.08197000001</v>
      </c>
      <c r="H6" s="332">
        <f t="shared" si="1"/>
        <v>28142.943060000012</v>
      </c>
      <c r="I6" s="332">
        <f t="shared" si="1"/>
        <v>28142.943060000012</v>
      </c>
      <c r="J6" s="332">
        <f t="shared" si="1"/>
        <v>28142.943060000012</v>
      </c>
      <c r="K6" s="332">
        <f t="shared" si="1"/>
        <v>28142.943060000012</v>
      </c>
      <c r="L6" s="332">
        <f t="shared" si="1"/>
        <v>28142.943060000012</v>
      </c>
      <c r="M6" s="332">
        <f t="shared" si="1"/>
        <v>28142.943060000012</v>
      </c>
    </row>
    <row r="7" spans="1:13" ht="14.4" customHeight="1" x14ac:dyDescent="0.3">
      <c r="A7" s="331" t="s">
        <v>126</v>
      </c>
      <c r="B7" s="331">
        <v>58.072000000000003</v>
      </c>
      <c r="C7" s="331">
        <v>145.94</v>
      </c>
      <c r="D7" s="331">
        <v>232.55</v>
      </c>
      <c r="E7" s="331">
        <v>341.28399999999999</v>
      </c>
      <c r="F7" s="331">
        <v>440.62700000000001</v>
      </c>
      <c r="G7" s="331">
        <v>540.89300000000003</v>
      </c>
      <c r="H7" s="331">
        <v>641.202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1742.16</v>
      </c>
      <c r="C8" s="332">
        <f t="shared" ref="C8:M8" si="2">C7*30</f>
        <v>4378.2</v>
      </c>
      <c r="D8" s="332">
        <f t="shared" si="2"/>
        <v>6976.5</v>
      </c>
      <c r="E8" s="332">
        <f t="shared" si="2"/>
        <v>10238.52</v>
      </c>
      <c r="F8" s="332">
        <f t="shared" si="2"/>
        <v>13218.81</v>
      </c>
      <c r="G8" s="332">
        <f t="shared" si="2"/>
        <v>16226.79</v>
      </c>
      <c r="H8" s="332">
        <f t="shared" si="2"/>
        <v>19236.060000000001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793405.33000000007</v>
      </c>
      <c r="C9" s="331">
        <v>830129.33</v>
      </c>
      <c r="D9" s="331">
        <v>942213.65</v>
      </c>
      <c r="E9" s="331">
        <v>849509.97</v>
      </c>
      <c r="F9" s="331">
        <v>831495.97000000009</v>
      </c>
      <c r="G9" s="331">
        <v>776437.55999999994</v>
      </c>
      <c r="H9" s="331">
        <v>557798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793.40533000000005</v>
      </c>
      <c r="C10" s="332">
        <f t="shared" ref="C10:M10" si="3">C9/1000+B10</f>
        <v>1623.53466</v>
      </c>
      <c r="D10" s="332">
        <f t="shared" si="3"/>
        <v>2565.7483099999999</v>
      </c>
      <c r="E10" s="332">
        <f t="shared" si="3"/>
        <v>3415.25828</v>
      </c>
      <c r="F10" s="332">
        <f t="shared" si="3"/>
        <v>4246.75425</v>
      </c>
      <c r="G10" s="332">
        <f t="shared" si="3"/>
        <v>5023.1918100000003</v>
      </c>
      <c r="H10" s="332">
        <f t="shared" si="3"/>
        <v>5580.98981</v>
      </c>
      <c r="I10" s="332">
        <f t="shared" si="3"/>
        <v>5580.98981</v>
      </c>
      <c r="J10" s="332">
        <f t="shared" si="3"/>
        <v>5580.98981</v>
      </c>
      <c r="K10" s="332">
        <f t="shared" si="3"/>
        <v>5580.98981</v>
      </c>
      <c r="L10" s="332">
        <f t="shared" si="3"/>
        <v>5580.98981</v>
      </c>
      <c r="M10" s="332">
        <f t="shared" si="3"/>
        <v>5580.98981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0.92191079883932259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0.92191079883932259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2284.4449111828499</v>
      </c>
      <c r="C7" s="56">
        <v>190.37040926523801</v>
      </c>
      <c r="D7" s="56">
        <v>141.90117000000001</v>
      </c>
      <c r="E7" s="56">
        <v>101.99311</v>
      </c>
      <c r="F7" s="56">
        <v>176.42245</v>
      </c>
      <c r="G7" s="56">
        <v>123.65831</v>
      </c>
      <c r="H7" s="56">
        <v>193.32458</v>
      </c>
      <c r="I7" s="56">
        <v>259.42541999999997</v>
      </c>
      <c r="J7" s="56">
        <v>147.57111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1144.2961499999999</v>
      </c>
      <c r="Q7" s="189">
        <v>0.85869899215000001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336</v>
      </c>
    </row>
    <row r="9" spans="1:17" ht="14.4" customHeight="1" x14ac:dyDescent="0.3">
      <c r="A9" s="19" t="s">
        <v>37</v>
      </c>
      <c r="B9" s="55">
        <v>74.703677647014999</v>
      </c>
      <c r="C9" s="56">
        <v>6.225306470584</v>
      </c>
      <c r="D9" s="56">
        <v>7.5002199999999997</v>
      </c>
      <c r="E9" s="56">
        <v>2.1545299999999998</v>
      </c>
      <c r="F9" s="56">
        <v>4.6865899999999998</v>
      </c>
      <c r="G9" s="56">
        <v>4.0616099999999999</v>
      </c>
      <c r="H9" s="56">
        <v>4.9498499999999996</v>
      </c>
      <c r="I9" s="56">
        <v>5.2148500000000002</v>
      </c>
      <c r="J9" s="56">
        <v>4.3292799999999998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32.896929999999998</v>
      </c>
      <c r="Q9" s="189">
        <v>0.75491246106099996</v>
      </c>
    </row>
    <row r="10" spans="1:17" ht="14.4" customHeight="1" x14ac:dyDescent="0.3">
      <c r="A10" s="19" t="s">
        <v>38</v>
      </c>
      <c r="B10" s="55">
        <v>1266.9999600925701</v>
      </c>
      <c r="C10" s="56">
        <v>105.583330007714</v>
      </c>
      <c r="D10" s="56">
        <v>86.214299999999994</v>
      </c>
      <c r="E10" s="56">
        <v>81.525899999999993</v>
      </c>
      <c r="F10" s="56">
        <v>95.970659999999995</v>
      </c>
      <c r="G10" s="56">
        <v>98.029060000000001</v>
      </c>
      <c r="H10" s="56">
        <v>98.216999999999999</v>
      </c>
      <c r="I10" s="56">
        <v>99.484409999999997</v>
      </c>
      <c r="J10" s="56">
        <v>96.537279999999996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655.97861</v>
      </c>
      <c r="Q10" s="189">
        <v>0.88755706031500003</v>
      </c>
    </row>
    <row r="11" spans="1:17" ht="14.4" customHeight="1" x14ac:dyDescent="0.3">
      <c r="A11" s="19" t="s">
        <v>39</v>
      </c>
      <c r="B11" s="55">
        <v>202.19794495494801</v>
      </c>
      <c r="C11" s="56">
        <v>16.849828746244999</v>
      </c>
      <c r="D11" s="56">
        <v>15.80302</v>
      </c>
      <c r="E11" s="56">
        <v>16.844000000000001</v>
      </c>
      <c r="F11" s="56">
        <v>18.219100000000001</v>
      </c>
      <c r="G11" s="56">
        <v>15.055770000000001</v>
      </c>
      <c r="H11" s="56">
        <v>18.511749999999999</v>
      </c>
      <c r="I11" s="56">
        <v>14.4079</v>
      </c>
      <c r="J11" s="56">
        <v>19.131769999999999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117.97331</v>
      </c>
      <c r="Q11" s="189">
        <v>1.000207791652</v>
      </c>
    </row>
    <row r="12" spans="1:17" ht="14.4" customHeight="1" x14ac:dyDescent="0.3">
      <c r="A12" s="19" t="s">
        <v>40</v>
      </c>
      <c r="B12" s="55">
        <v>17.575137575635001</v>
      </c>
      <c r="C12" s="56">
        <v>1.4645947979689999</v>
      </c>
      <c r="D12" s="56">
        <v>3.4626299999999999</v>
      </c>
      <c r="E12" s="56">
        <v>0.23652999999999999</v>
      </c>
      <c r="F12" s="56">
        <v>1.8220000000000001</v>
      </c>
      <c r="G12" s="56">
        <v>1.22725</v>
      </c>
      <c r="H12" s="56">
        <v>2.1916699999999998</v>
      </c>
      <c r="I12" s="56">
        <v>7.1400000000000005E-2</v>
      </c>
      <c r="J12" s="56">
        <v>0.94279999999999997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9.9542800000000007</v>
      </c>
      <c r="Q12" s="189">
        <v>0.97094431986999996</v>
      </c>
    </row>
    <row r="13" spans="1:17" ht="14.4" customHeight="1" x14ac:dyDescent="0.3">
      <c r="A13" s="19" t="s">
        <v>41</v>
      </c>
      <c r="B13" s="55">
        <v>38.999998771594001</v>
      </c>
      <c r="C13" s="56">
        <v>3.2499998976320001</v>
      </c>
      <c r="D13" s="56">
        <v>1.6373500000000001</v>
      </c>
      <c r="E13" s="56">
        <v>0.96131</v>
      </c>
      <c r="F13" s="56">
        <v>2.0456300000000001</v>
      </c>
      <c r="G13" s="56">
        <v>1.5114799999999999</v>
      </c>
      <c r="H13" s="56">
        <v>2.1701700000000002</v>
      </c>
      <c r="I13" s="56">
        <v>0.46827999999999997</v>
      </c>
      <c r="J13" s="56">
        <v>0.69430000000000003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9.4885199999999994</v>
      </c>
      <c r="Q13" s="189">
        <v>0.41707781533400001</v>
      </c>
    </row>
    <row r="14" spans="1:17" ht="14.4" customHeight="1" x14ac:dyDescent="0.3">
      <c r="A14" s="19" t="s">
        <v>42</v>
      </c>
      <c r="B14" s="55">
        <v>2312.3003894394301</v>
      </c>
      <c r="C14" s="56">
        <v>192.69169911995201</v>
      </c>
      <c r="D14" s="56">
        <v>268.98</v>
      </c>
      <c r="E14" s="56">
        <v>231.79000000000099</v>
      </c>
      <c r="F14" s="56">
        <v>220.422</v>
      </c>
      <c r="G14" s="56">
        <v>180.191</v>
      </c>
      <c r="H14" s="56">
        <v>141.172</v>
      </c>
      <c r="I14" s="56">
        <v>119.45699999999999</v>
      </c>
      <c r="J14" s="56">
        <v>120.66500000000001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1282.6769999999999</v>
      </c>
      <c r="Q14" s="189">
        <v>0.95094688699800001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537.55810563943805</v>
      </c>
      <c r="C17" s="56">
        <v>44.796508803286002</v>
      </c>
      <c r="D17" s="56">
        <v>6.9268400000000003</v>
      </c>
      <c r="E17" s="56">
        <v>23.674610000000001</v>
      </c>
      <c r="F17" s="56">
        <v>11.85721</v>
      </c>
      <c r="G17" s="56">
        <v>8.8479899999999994</v>
      </c>
      <c r="H17" s="56">
        <v>16.952290000000001</v>
      </c>
      <c r="I17" s="56">
        <v>19.17689</v>
      </c>
      <c r="J17" s="56">
        <v>11.203889999999999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98.639719999999997</v>
      </c>
      <c r="Q17" s="189">
        <v>0.31456443700300002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2.7669999999999999</v>
      </c>
      <c r="E18" s="56">
        <v>0.876</v>
      </c>
      <c r="F18" s="56">
        <v>3.5670000000000002</v>
      </c>
      <c r="G18" s="56">
        <v>7.984</v>
      </c>
      <c r="H18" s="56">
        <v>8.8510000000000009</v>
      </c>
      <c r="I18" s="56">
        <v>7.0309999999999997</v>
      </c>
      <c r="J18" s="56">
        <v>0.314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31.39</v>
      </c>
      <c r="Q18" s="189" t="s">
        <v>336</v>
      </c>
    </row>
    <row r="19" spans="1:17" ht="14.4" customHeight="1" x14ac:dyDescent="0.3">
      <c r="A19" s="19" t="s">
        <v>47</v>
      </c>
      <c r="B19" s="55">
        <v>946.69301971756602</v>
      </c>
      <c r="C19" s="56">
        <v>78.891084976463006</v>
      </c>
      <c r="D19" s="56">
        <v>76.334309999998993</v>
      </c>
      <c r="E19" s="56">
        <v>63.8827</v>
      </c>
      <c r="F19" s="56">
        <v>67.575050000000005</v>
      </c>
      <c r="G19" s="56">
        <v>66.782560000000004</v>
      </c>
      <c r="H19" s="56">
        <v>57.629440000000002</v>
      </c>
      <c r="I19" s="56">
        <v>57.870759999999997</v>
      </c>
      <c r="J19" s="56">
        <v>82.367109999999997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472.44193000000001</v>
      </c>
      <c r="Q19" s="189">
        <v>0.855504830562</v>
      </c>
    </row>
    <row r="20" spans="1:17" ht="14.4" customHeight="1" x14ac:dyDescent="0.3">
      <c r="A20" s="19" t="s">
        <v>48</v>
      </c>
      <c r="B20" s="55">
        <v>38050.998801485701</v>
      </c>
      <c r="C20" s="56">
        <v>3170.9165667904799</v>
      </c>
      <c r="D20" s="56">
        <v>3127.0007999999998</v>
      </c>
      <c r="E20" s="56">
        <v>3054.7785000000099</v>
      </c>
      <c r="F20" s="56">
        <v>3166.8541599999999</v>
      </c>
      <c r="G20" s="56">
        <v>3181.7195299999998</v>
      </c>
      <c r="H20" s="56">
        <v>3336.1577900000002</v>
      </c>
      <c r="I20" s="56">
        <v>3095.4023000000002</v>
      </c>
      <c r="J20" s="56">
        <v>4384.93642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23346.8495</v>
      </c>
      <c r="Q20" s="189">
        <v>1.051829697828</v>
      </c>
    </row>
    <row r="21" spans="1:17" ht="14.4" customHeight="1" x14ac:dyDescent="0.3">
      <c r="A21" s="20" t="s">
        <v>49</v>
      </c>
      <c r="B21" s="55">
        <v>1269.99372504914</v>
      </c>
      <c r="C21" s="56">
        <v>105.83281042076101</v>
      </c>
      <c r="D21" s="56">
        <v>105.834</v>
      </c>
      <c r="E21" s="56">
        <v>105.834</v>
      </c>
      <c r="F21" s="56">
        <v>105.83199999999999</v>
      </c>
      <c r="G21" s="56">
        <v>105.83199999999999</v>
      </c>
      <c r="H21" s="56">
        <v>105.83199999999999</v>
      </c>
      <c r="I21" s="56">
        <v>105.83199999999999</v>
      </c>
      <c r="J21" s="56">
        <v>105.83199999999999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740.82799999999997</v>
      </c>
      <c r="Q21" s="189">
        <v>0.99999774179400003</v>
      </c>
    </row>
    <row r="22" spans="1:17" ht="14.4" customHeight="1" x14ac:dyDescent="0.3">
      <c r="A22" s="19" t="s">
        <v>50</v>
      </c>
      <c r="B22" s="55">
        <v>46</v>
      </c>
      <c r="C22" s="56">
        <v>3.833333333333</v>
      </c>
      <c r="D22" s="56">
        <v>0</v>
      </c>
      <c r="E22" s="56">
        <v>47.718000000000004</v>
      </c>
      <c r="F22" s="56">
        <v>0</v>
      </c>
      <c r="G22" s="56">
        <v>0</v>
      </c>
      <c r="H22" s="56">
        <v>0</v>
      </c>
      <c r="I22" s="56">
        <v>0</v>
      </c>
      <c r="J22" s="56">
        <v>10.41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58.128</v>
      </c>
      <c r="Q22" s="189">
        <v>2.1662608695649999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31.259999999999</v>
      </c>
      <c r="E24" s="56">
        <v>0.127499999999</v>
      </c>
      <c r="F24" s="56">
        <v>21.556849999998999</v>
      </c>
      <c r="G24" s="56">
        <v>19.283999999999999</v>
      </c>
      <c r="H24" s="56">
        <v>56.735250000000001</v>
      </c>
      <c r="I24" s="56">
        <v>10.511379999999001</v>
      </c>
      <c r="J24" s="56">
        <v>1.9261299999999999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141.40110999999999</v>
      </c>
      <c r="Q24" s="189"/>
    </row>
    <row r="25" spans="1:17" ht="14.4" customHeight="1" x14ac:dyDescent="0.3">
      <c r="A25" s="21" t="s">
        <v>53</v>
      </c>
      <c r="B25" s="58">
        <v>47048.465671555903</v>
      </c>
      <c r="C25" s="59">
        <v>3920.7054726296601</v>
      </c>
      <c r="D25" s="59">
        <v>3875.6216399999998</v>
      </c>
      <c r="E25" s="59">
        <v>3732.39669000001</v>
      </c>
      <c r="F25" s="59">
        <v>3896.8307</v>
      </c>
      <c r="G25" s="59">
        <v>3814.1845600000001</v>
      </c>
      <c r="H25" s="59">
        <v>4042.69479</v>
      </c>
      <c r="I25" s="59">
        <v>3794.3535900000002</v>
      </c>
      <c r="J25" s="59">
        <v>4986.8610900000003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28142.943060000001</v>
      </c>
      <c r="Q25" s="190">
        <v>1.0254329138489999</v>
      </c>
    </row>
    <row r="26" spans="1:17" ht="14.4" customHeight="1" x14ac:dyDescent="0.3">
      <c r="A26" s="19" t="s">
        <v>54</v>
      </c>
      <c r="B26" s="55">
        <v>5783.6122951064399</v>
      </c>
      <c r="C26" s="56">
        <v>481.96769125886999</v>
      </c>
      <c r="D26" s="56">
        <v>498.45124000000197</v>
      </c>
      <c r="E26" s="56">
        <v>490.91533000000197</v>
      </c>
      <c r="F26" s="56">
        <v>545.50764000000197</v>
      </c>
      <c r="G26" s="56">
        <v>499.722260000002</v>
      </c>
      <c r="H26" s="56">
        <v>461.64713999999998</v>
      </c>
      <c r="I26" s="56">
        <v>574.83659999999998</v>
      </c>
      <c r="J26" s="56">
        <v>629.49972000000002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3700.5799300000099</v>
      </c>
      <c r="Q26" s="189">
        <v>1.0968666267510001</v>
      </c>
    </row>
    <row r="27" spans="1:17" ht="14.4" customHeight="1" x14ac:dyDescent="0.3">
      <c r="A27" s="22" t="s">
        <v>55</v>
      </c>
      <c r="B27" s="58">
        <v>52832.0779666624</v>
      </c>
      <c r="C27" s="59">
        <v>4402.6731638885303</v>
      </c>
      <c r="D27" s="59">
        <v>4374.0728799999997</v>
      </c>
      <c r="E27" s="59">
        <v>4223.3120200000103</v>
      </c>
      <c r="F27" s="59">
        <v>4442.3383400000002</v>
      </c>
      <c r="G27" s="59">
        <v>4313.9068200000002</v>
      </c>
      <c r="H27" s="59">
        <v>4504.3419299999996</v>
      </c>
      <c r="I27" s="59">
        <v>4369.1901900000003</v>
      </c>
      <c r="J27" s="59">
        <v>5616.3608100000001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31843.522990000001</v>
      </c>
      <c r="Q27" s="190">
        <v>1.0332528769489999</v>
      </c>
    </row>
    <row r="28" spans="1:17" ht="14.4" customHeight="1" x14ac:dyDescent="0.3">
      <c r="A28" s="20" t="s">
        <v>56</v>
      </c>
      <c r="B28" s="55">
        <v>100.44280741776799</v>
      </c>
      <c r="C28" s="56">
        <v>8.3702339514799995</v>
      </c>
      <c r="D28" s="56">
        <v>7.3469899999999999</v>
      </c>
      <c r="E28" s="56">
        <v>12.05987</v>
      </c>
      <c r="F28" s="56">
        <v>30.165970000000002</v>
      </c>
      <c r="G28" s="56">
        <v>4.8646700000000003</v>
      </c>
      <c r="H28" s="56">
        <v>4.4406699999999999</v>
      </c>
      <c r="I28" s="56">
        <v>5.9767799999999998</v>
      </c>
      <c r="J28" s="56">
        <v>17.799569999999999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82.654520000000005</v>
      </c>
      <c r="Q28" s="189">
        <v>1.4106879974769999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46100.788349945899</v>
      </c>
      <c r="C6" s="616">
        <v>47309.099609999997</v>
      </c>
      <c r="D6" s="617">
        <v>1208.3112600540801</v>
      </c>
      <c r="E6" s="618">
        <v>1.026210208183</v>
      </c>
      <c r="F6" s="616">
        <v>47048.465671555903</v>
      </c>
      <c r="G6" s="617">
        <v>27444.9383084076</v>
      </c>
      <c r="H6" s="619">
        <v>4986.8610900000003</v>
      </c>
      <c r="I6" s="616">
        <v>28142.943060000001</v>
      </c>
      <c r="J6" s="617">
        <v>698.00475159239102</v>
      </c>
      <c r="K6" s="620">
        <v>0.59816919974500005</v>
      </c>
    </row>
    <row r="7" spans="1:11" ht="14.4" customHeight="1" thickBot="1" x14ac:dyDescent="0.35">
      <c r="A7" s="635" t="s">
        <v>339</v>
      </c>
      <c r="B7" s="616">
        <v>6468.2190288702805</v>
      </c>
      <c r="C7" s="616">
        <v>5854.6910099999996</v>
      </c>
      <c r="D7" s="617">
        <v>-613.52801887028204</v>
      </c>
      <c r="E7" s="618">
        <v>0.90514730312400005</v>
      </c>
      <c r="F7" s="616">
        <v>6197.2220196640401</v>
      </c>
      <c r="G7" s="617">
        <v>3615.0461781373601</v>
      </c>
      <c r="H7" s="619">
        <v>389.87177000000003</v>
      </c>
      <c r="I7" s="616">
        <v>3253.2664100000002</v>
      </c>
      <c r="J7" s="617">
        <v>-361.779768137357</v>
      </c>
      <c r="K7" s="620">
        <v>0.52495560102200001</v>
      </c>
    </row>
    <row r="8" spans="1:11" ht="14.4" customHeight="1" thickBot="1" x14ac:dyDescent="0.35">
      <c r="A8" s="636" t="s">
        <v>340</v>
      </c>
      <c r="B8" s="616">
        <v>3964.4270564206099</v>
      </c>
      <c r="C8" s="616">
        <v>3620.8230100000001</v>
      </c>
      <c r="D8" s="617">
        <v>-343.604046420614</v>
      </c>
      <c r="E8" s="618">
        <v>0.91332819559199996</v>
      </c>
      <c r="F8" s="616">
        <v>3884.92163022462</v>
      </c>
      <c r="G8" s="617">
        <v>2266.2042842976898</v>
      </c>
      <c r="H8" s="619">
        <v>269.20677000000001</v>
      </c>
      <c r="I8" s="616">
        <v>1970.58941</v>
      </c>
      <c r="J8" s="617">
        <v>-295.61487429769198</v>
      </c>
      <c r="K8" s="620">
        <v>0.50724045362100001</v>
      </c>
    </row>
    <row r="9" spans="1:11" ht="14.4" customHeight="1" thickBot="1" x14ac:dyDescent="0.35">
      <c r="A9" s="637" t="s">
        <v>341</v>
      </c>
      <c r="B9" s="621">
        <v>0</v>
      </c>
      <c r="C9" s="621">
        <v>-3.6000000000000002E-4</v>
      </c>
      <c r="D9" s="622">
        <v>-3.6000000000000002E-4</v>
      </c>
      <c r="E9" s="623" t="s">
        <v>336</v>
      </c>
      <c r="F9" s="621">
        <v>0</v>
      </c>
      <c r="G9" s="622">
        <v>0</v>
      </c>
      <c r="H9" s="624">
        <v>2.3000000000000001E-4</v>
      </c>
      <c r="I9" s="621">
        <v>1.6100000000000001E-3</v>
      </c>
      <c r="J9" s="622">
        <v>1.6100000000000001E-3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-3.6000000000000002E-4</v>
      </c>
      <c r="D10" s="617">
        <v>-3.6000000000000002E-4</v>
      </c>
      <c r="E10" s="626" t="s">
        <v>336</v>
      </c>
      <c r="F10" s="616">
        <v>0</v>
      </c>
      <c r="G10" s="617">
        <v>0</v>
      </c>
      <c r="H10" s="619">
        <v>2.3000000000000001E-4</v>
      </c>
      <c r="I10" s="616">
        <v>1.6100000000000001E-3</v>
      </c>
      <c r="J10" s="617">
        <v>1.6100000000000001E-3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2390.4720395999302</v>
      </c>
      <c r="C11" s="621">
        <v>2101.7466599999998</v>
      </c>
      <c r="D11" s="622">
        <v>-288.72537959993201</v>
      </c>
      <c r="E11" s="628">
        <v>0.87921825697300005</v>
      </c>
      <c r="F11" s="621">
        <v>2284.4449111828499</v>
      </c>
      <c r="G11" s="622">
        <v>1332.5928648566601</v>
      </c>
      <c r="H11" s="624">
        <v>147.57111</v>
      </c>
      <c r="I11" s="621">
        <v>1144.2961499999999</v>
      </c>
      <c r="J11" s="622">
        <v>-188.29671485666401</v>
      </c>
      <c r="K11" s="629">
        <v>0.50090774542100003</v>
      </c>
    </row>
    <row r="12" spans="1:11" ht="14.4" customHeight="1" thickBot="1" x14ac:dyDescent="0.35">
      <c r="A12" s="638" t="s">
        <v>344</v>
      </c>
      <c r="B12" s="616">
        <v>2342.2682789743099</v>
      </c>
      <c r="C12" s="616">
        <v>2073.8449500000002</v>
      </c>
      <c r="D12" s="617">
        <v>-268.42332897431203</v>
      </c>
      <c r="E12" s="618">
        <v>0.88540026290499996</v>
      </c>
      <c r="F12" s="616">
        <v>2245.9180709338402</v>
      </c>
      <c r="G12" s="617">
        <v>1310.1188747114099</v>
      </c>
      <c r="H12" s="619">
        <v>145.28179</v>
      </c>
      <c r="I12" s="616">
        <v>1132.22129</v>
      </c>
      <c r="J12" s="617">
        <v>-177.89758471140701</v>
      </c>
      <c r="K12" s="620">
        <v>0.50412403936399997</v>
      </c>
    </row>
    <row r="13" spans="1:11" ht="14.4" customHeight="1" thickBot="1" x14ac:dyDescent="0.35">
      <c r="A13" s="638" t="s">
        <v>345</v>
      </c>
      <c r="B13" s="616">
        <v>13.325821238447</v>
      </c>
      <c r="C13" s="616">
        <v>10.51815</v>
      </c>
      <c r="D13" s="617">
        <v>-2.807671238447</v>
      </c>
      <c r="E13" s="618">
        <v>0.78930595058899999</v>
      </c>
      <c r="F13" s="616">
        <v>11.478004046936</v>
      </c>
      <c r="G13" s="617">
        <v>6.6955023607120001</v>
      </c>
      <c r="H13" s="619">
        <v>0</v>
      </c>
      <c r="I13" s="616">
        <v>1.68058</v>
      </c>
      <c r="J13" s="617">
        <v>-5.0149223607120001</v>
      </c>
      <c r="K13" s="620">
        <v>0.146417442712</v>
      </c>
    </row>
    <row r="14" spans="1:11" ht="14.4" customHeight="1" thickBot="1" x14ac:dyDescent="0.35">
      <c r="A14" s="638" t="s">
        <v>346</v>
      </c>
      <c r="B14" s="616">
        <v>30.534994213824</v>
      </c>
      <c r="C14" s="616">
        <v>13.902049999999999</v>
      </c>
      <c r="D14" s="617">
        <v>-16.632944213824</v>
      </c>
      <c r="E14" s="618">
        <v>0.45528254901999998</v>
      </c>
      <c r="F14" s="616">
        <v>22.955850681914001</v>
      </c>
      <c r="G14" s="617">
        <v>13.390912897783</v>
      </c>
      <c r="H14" s="619">
        <v>1.36222</v>
      </c>
      <c r="I14" s="616">
        <v>5.4891500000000004</v>
      </c>
      <c r="J14" s="617">
        <v>-7.9017628977829997</v>
      </c>
      <c r="K14" s="620">
        <v>0.23911769056400001</v>
      </c>
    </row>
    <row r="15" spans="1:11" ht="14.4" customHeight="1" thickBot="1" x14ac:dyDescent="0.35">
      <c r="A15" s="638" t="s">
        <v>347</v>
      </c>
      <c r="B15" s="616">
        <v>1.242498828175</v>
      </c>
      <c r="C15" s="616">
        <v>1.7841100000000001</v>
      </c>
      <c r="D15" s="617">
        <v>0.54161117182399998</v>
      </c>
      <c r="E15" s="618">
        <v>1.4359047747510001</v>
      </c>
      <c r="F15" s="616">
        <v>0.956523366456</v>
      </c>
      <c r="G15" s="617">
        <v>0.557971963766</v>
      </c>
      <c r="H15" s="619">
        <v>0.5131</v>
      </c>
      <c r="I15" s="616">
        <v>2.0186299999999999</v>
      </c>
      <c r="J15" s="617">
        <v>1.4606580362329999</v>
      </c>
      <c r="K15" s="620">
        <v>2.110382318708</v>
      </c>
    </row>
    <row r="16" spans="1:11" ht="14.4" customHeight="1" thickBot="1" x14ac:dyDescent="0.35">
      <c r="A16" s="638" t="s">
        <v>348</v>
      </c>
      <c r="B16" s="616">
        <v>3.10044634517</v>
      </c>
      <c r="C16" s="616">
        <v>1.6974</v>
      </c>
      <c r="D16" s="617">
        <v>-1.4030463451699999</v>
      </c>
      <c r="E16" s="618">
        <v>0.54746956116199996</v>
      </c>
      <c r="F16" s="616">
        <v>3.1364621537040001</v>
      </c>
      <c r="G16" s="617">
        <v>1.8296029229940001</v>
      </c>
      <c r="H16" s="619">
        <v>0.41399999999999998</v>
      </c>
      <c r="I16" s="616">
        <v>2.8864999999999998</v>
      </c>
      <c r="J16" s="617">
        <v>1.0568970770049999</v>
      </c>
      <c r="K16" s="620">
        <v>0.92030442535000001</v>
      </c>
    </row>
    <row r="17" spans="1:11" ht="14.4" customHeight="1" thickBot="1" x14ac:dyDescent="0.35">
      <c r="A17" s="637" t="s">
        <v>349</v>
      </c>
      <c r="B17" s="621">
        <v>74.250026050597995</v>
      </c>
      <c r="C17" s="621">
        <v>63.93647</v>
      </c>
      <c r="D17" s="622">
        <v>-10.313556050598001</v>
      </c>
      <c r="E17" s="628">
        <v>0.86109693694099998</v>
      </c>
      <c r="F17" s="621">
        <v>74.703677647014999</v>
      </c>
      <c r="G17" s="622">
        <v>43.577145294091999</v>
      </c>
      <c r="H17" s="624">
        <v>4.3292799999999998</v>
      </c>
      <c r="I17" s="621">
        <v>32.896929999999998</v>
      </c>
      <c r="J17" s="622">
        <v>-10.680215294091999</v>
      </c>
      <c r="K17" s="629">
        <v>0.44036560228499999</v>
      </c>
    </row>
    <row r="18" spans="1:11" ht="14.4" customHeight="1" thickBot="1" x14ac:dyDescent="0.35">
      <c r="A18" s="638" t="s">
        <v>350</v>
      </c>
      <c r="B18" s="616">
        <v>0.108009885601</v>
      </c>
      <c r="C18" s="616">
        <v>0.27888000000000002</v>
      </c>
      <c r="D18" s="617">
        <v>0.17087011439800001</v>
      </c>
      <c r="E18" s="618">
        <v>2.5819858844230001</v>
      </c>
      <c r="F18" s="616">
        <v>0.27887999121500001</v>
      </c>
      <c r="G18" s="617">
        <v>0.16267999487500001</v>
      </c>
      <c r="H18" s="619">
        <v>0</v>
      </c>
      <c r="I18" s="616">
        <v>0</v>
      </c>
      <c r="J18" s="617">
        <v>-0.16267999487500001</v>
      </c>
      <c r="K18" s="620">
        <v>0</v>
      </c>
    </row>
    <row r="19" spans="1:11" ht="14.4" customHeight="1" thickBot="1" x14ac:dyDescent="0.35">
      <c r="A19" s="638" t="s">
        <v>351</v>
      </c>
      <c r="B19" s="616">
        <v>2.2401416088E-2</v>
      </c>
      <c r="C19" s="616">
        <v>0</v>
      </c>
      <c r="D19" s="617">
        <v>-2.2401416088E-2</v>
      </c>
      <c r="E19" s="618">
        <v>0</v>
      </c>
      <c r="F19" s="616">
        <v>0</v>
      </c>
      <c r="G19" s="617">
        <v>0</v>
      </c>
      <c r="H19" s="619">
        <v>0</v>
      </c>
      <c r="I19" s="616">
        <v>0</v>
      </c>
      <c r="J19" s="617">
        <v>0</v>
      </c>
      <c r="K19" s="620">
        <v>0</v>
      </c>
    </row>
    <row r="20" spans="1:11" ht="14.4" customHeight="1" thickBot="1" x14ac:dyDescent="0.35">
      <c r="A20" s="638" t="s">
        <v>352</v>
      </c>
      <c r="B20" s="616">
        <v>6.711517708073</v>
      </c>
      <c r="C20" s="616">
        <v>9.0189199999999996</v>
      </c>
      <c r="D20" s="617">
        <v>2.307402291926</v>
      </c>
      <c r="E20" s="618">
        <v>1.3437973931210001</v>
      </c>
      <c r="F20" s="616">
        <v>8.9999997165209997</v>
      </c>
      <c r="G20" s="617">
        <v>5.2499998346370003</v>
      </c>
      <c r="H20" s="619">
        <v>0.65102000000000004</v>
      </c>
      <c r="I20" s="616">
        <v>3.9803999999999999</v>
      </c>
      <c r="J20" s="617">
        <v>-1.2695998346370001</v>
      </c>
      <c r="K20" s="620">
        <v>0.44226668059599999</v>
      </c>
    </row>
    <row r="21" spans="1:11" ht="14.4" customHeight="1" thickBot="1" x14ac:dyDescent="0.35">
      <c r="A21" s="638" t="s">
        <v>353</v>
      </c>
      <c r="B21" s="616">
        <v>51.697362127932998</v>
      </c>
      <c r="C21" s="616">
        <v>35.976149999999997</v>
      </c>
      <c r="D21" s="617">
        <v>-15.721212127933001</v>
      </c>
      <c r="E21" s="618">
        <v>0.69589914299599998</v>
      </c>
      <c r="F21" s="616">
        <v>46.999998519613001</v>
      </c>
      <c r="G21" s="617">
        <v>27.416665803108</v>
      </c>
      <c r="H21" s="619">
        <v>2.37486</v>
      </c>
      <c r="I21" s="616">
        <v>18.58023</v>
      </c>
      <c r="J21" s="617">
        <v>-8.8364358031079995</v>
      </c>
      <c r="K21" s="620">
        <v>0.39532405500399997</v>
      </c>
    </row>
    <row r="22" spans="1:11" ht="14.4" customHeight="1" thickBot="1" x14ac:dyDescent="0.35">
      <c r="A22" s="638" t="s">
        <v>354</v>
      </c>
      <c r="B22" s="616">
        <v>1.439068205104</v>
      </c>
      <c r="C22" s="616">
        <v>1.2253000000000001</v>
      </c>
      <c r="D22" s="617">
        <v>-0.21376820510399999</v>
      </c>
      <c r="E22" s="618">
        <v>0.85145373628099996</v>
      </c>
      <c r="F22" s="616">
        <v>1.2252999614060001</v>
      </c>
      <c r="G22" s="617">
        <v>0.71475831081999996</v>
      </c>
      <c r="H22" s="619">
        <v>0</v>
      </c>
      <c r="I22" s="616">
        <v>0.24510000000000001</v>
      </c>
      <c r="J22" s="617">
        <v>-0.46965831081999998</v>
      </c>
      <c r="K22" s="620">
        <v>0.20003265136699999</v>
      </c>
    </row>
    <row r="23" spans="1:11" ht="14.4" customHeight="1" thickBot="1" x14ac:dyDescent="0.35">
      <c r="A23" s="638" t="s">
        <v>355</v>
      </c>
      <c r="B23" s="616">
        <v>1.4265609523030001</v>
      </c>
      <c r="C23" s="616">
        <v>3.1004999999999998</v>
      </c>
      <c r="D23" s="617">
        <v>1.6739390476960001</v>
      </c>
      <c r="E23" s="618">
        <v>2.1734087106429998</v>
      </c>
      <c r="F23" s="616">
        <v>3.1994998992229999</v>
      </c>
      <c r="G23" s="617">
        <v>1.866374941213</v>
      </c>
      <c r="H23" s="619">
        <v>0.21</v>
      </c>
      <c r="I23" s="616">
        <v>1.9670000000000001</v>
      </c>
      <c r="J23" s="617">
        <v>0.100625058786</v>
      </c>
      <c r="K23" s="620">
        <v>0.61478357929500005</v>
      </c>
    </row>
    <row r="24" spans="1:11" ht="14.4" customHeight="1" thickBot="1" x14ac:dyDescent="0.35">
      <c r="A24" s="638" t="s">
        <v>356</v>
      </c>
      <c r="B24" s="616">
        <v>12.845105755494</v>
      </c>
      <c r="C24" s="616">
        <v>14.33672</v>
      </c>
      <c r="D24" s="617">
        <v>1.491614244505</v>
      </c>
      <c r="E24" s="618">
        <v>1.116123157948</v>
      </c>
      <c r="F24" s="616">
        <v>13.999999559033</v>
      </c>
      <c r="G24" s="617">
        <v>8.1666664094360009</v>
      </c>
      <c r="H24" s="619">
        <v>1.0933999999999999</v>
      </c>
      <c r="I24" s="616">
        <v>7.8673299999999999</v>
      </c>
      <c r="J24" s="617">
        <v>-0.29933640943599998</v>
      </c>
      <c r="K24" s="620">
        <v>0.56195216055700004</v>
      </c>
    </row>
    <row r="25" spans="1:11" ht="14.4" customHeight="1" thickBot="1" x14ac:dyDescent="0.35">
      <c r="A25" s="638" t="s">
        <v>357</v>
      </c>
      <c r="B25" s="616">
        <v>0</v>
      </c>
      <c r="C25" s="616">
        <v>0</v>
      </c>
      <c r="D25" s="617">
        <v>0</v>
      </c>
      <c r="E25" s="618">
        <v>1</v>
      </c>
      <c r="F25" s="616">
        <v>0</v>
      </c>
      <c r="G25" s="617">
        <v>0</v>
      </c>
      <c r="H25" s="619">
        <v>0</v>
      </c>
      <c r="I25" s="616">
        <v>0.25686999999999999</v>
      </c>
      <c r="J25" s="617">
        <v>0.25686999999999999</v>
      </c>
      <c r="K25" s="627" t="s">
        <v>358</v>
      </c>
    </row>
    <row r="26" spans="1:11" ht="14.4" customHeight="1" thickBot="1" x14ac:dyDescent="0.35">
      <c r="A26" s="637" t="s">
        <v>359</v>
      </c>
      <c r="B26" s="621">
        <v>1265.4955368456499</v>
      </c>
      <c r="C26" s="621">
        <v>1226.73768</v>
      </c>
      <c r="D26" s="622">
        <v>-38.757856845646998</v>
      </c>
      <c r="E26" s="628">
        <v>0.96937337531599999</v>
      </c>
      <c r="F26" s="621">
        <v>1266.9999600925701</v>
      </c>
      <c r="G26" s="622">
        <v>739.08331005399896</v>
      </c>
      <c r="H26" s="624">
        <v>96.537279999999996</v>
      </c>
      <c r="I26" s="621">
        <v>655.97861</v>
      </c>
      <c r="J26" s="622">
        <v>-83.104700053998997</v>
      </c>
      <c r="K26" s="629">
        <v>0.51774161851699996</v>
      </c>
    </row>
    <row r="27" spans="1:11" ht="14.4" customHeight="1" thickBot="1" x14ac:dyDescent="0.35">
      <c r="A27" s="638" t="s">
        <v>360</v>
      </c>
      <c r="B27" s="616">
        <v>1100.49611876621</v>
      </c>
      <c r="C27" s="616">
        <v>1059.02791</v>
      </c>
      <c r="D27" s="617">
        <v>-41.468208766206999</v>
      </c>
      <c r="E27" s="618">
        <v>0.962318623338</v>
      </c>
      <c r="F27" s="616">
        <v>1085.9999657936301</v>
      </c>
      <c r="G27" s="617">
        <v>633.49998004628503</v>
      </c>
      <c r="H27" s="619">
        <v>78.308760000000007</v>
      </c>
      <c r="I27" s="616">
        <v>509.1986</v>
      </c>
      <c r="J27" s="617">
        <v>-124.301380046285</v>
      </c>
      <c r="K27" s="620">
        <v>0.46887533705200002</v>
      </c>
    </row>
    <row r="28" spans="1:11" ht="14.4" customHeight="1" thickBot="1" x14ac:dyDescent="0.35">
      <c r="A28" s="638" t="s">
        <v>361</v>
      </c>
      <c r="B28" s="616">
        <v>164.99941807944001</v>
      </c>
      <c r="C28" s="616">
        <v>166.55440999999999</v>
      </c>
      <c r="D28" s="617">
        <v>1.5549919205589999</v>
      </c>
      <c r="E28" s="618">
        <v>1.009424226695</v>
      </c>
      <c r="F28" s="616">
        <v>180.99999429893899</v>
      </c>
      <c r="G28" s="617">
        <v>105.583330007714</v>
      </c>
      <c r="H28" s="619">
        <v>18.22852</v>
      </c>
      <c r="I28" s="616">
        <v>146.78001</v>
      </c>
      <c r="J28" s="617">
        <v>41.196679992284999</v>
      </c>
      <c r="K28" s="620">
        <v>0.81093930730999997</v>
      </c>
    </row>
    <row r="29" spans="1:11" ht="14.4" customHeight="1" thickBot="1" x14ac:dyDescent="0.35">
      <c r="A29" s="638" t="s">
        <v>362</v>
      </c>
      <c r="B29" s="616">
        <v>0</v>
      </c>
      <c r="C29" s="616">
        <v>1.1553599999999999</v>
      </c>
      <c r="D29" s="617">
        <v>1.1553599999999999</v>
      </c>
      <c r="E29" s="626" t="s">
        <v>336</v>
      </c>
      <c r="F29" s="616">
        <v>0</v>
      </c>
      <c r="G29" s="617">
        <v>0</v>
      </c>
      <c r="H29" s="619">
        <v>0</v>
      </c>
      <c r="I29" s="616">
        <v>0</v>
      </c>
      <c r="J29" s="617">
        <v>0</v>
      </c>
      <c r="K29" s="627" t="s">
        <v>336</v>
      </c>
    </row>
    <row r="30" spans="1:11" ht="14.4" customHeight="1" thickBot="1" x14ac:dyDescent="0.35">
      <c r="A30" s="637" t="s">
        <v>363</v>
      </c>
      <c r="B30" s="621">
        <v>195.95998992518599</v>
      </c>
      <c r="C30" s="621">
        <v>185.05821</v>
      </c>
      <c r="D30" s="622">
        <v>-10.901779925185</v>
      </c>
      <c r="E30" s="628">
        <v>0.94436731738199997</v>
      </c>
      <c r="F30" s="621">
        <v>202.19794495494801</v>
      </c>
      <c r="G30" s="622">
        <v>117.94880122372</v>
      </c>
      <c r="H30" s="624">
        <v>19.131769999999999</v>
      </c>
      <c r="I30" s="621">
        <v>117.97331</v>
      </c>
      <c r="J30" s="622">
        <v>2.4508776279999998E-2</v>
      </c>
      <c r="K30" s="629">
        <v>0.58345454512999995</v>
      </c>
    </row>
    <row r="31" spans="1:11" ht="14.4" customHeight="1" thickBot="1" x14ac:dyDescent="0.35">
      <c r="A31" s="638" t="s">
        <v>364</v>
      </c>
      <c r="B31" s="616">
        <v>2.736383393328</v>
      </c>
      <c r="C31" s="616">
        <v>13.18459</v>
      </c>
      <c r="D31" s="617">
        <v>10.448206606671</v>
      </c>
      <c r="E31" s="618">
        <v>4.8182539157860003</v>
      </c>
      <c r="F31" s="616">
        <v>7.8720155108409999</v>
      </c>
      <c r="G31" s="617">
        <v>4.5920090479900004</v>
      </c>
      <c r="H31" s="619">
        <v>10.888999999999999</v>
      </c>
      <c r="I31" s="616">
        <v>19.199149999999999</v>
      </c>
      <c r="J31" s="617">
        <v>14.607140952009001</v>
      </c>
      <c r="K31" s="620">
        <v>2.4389116070150001</v>
      </c>
    </row>
    <row r="32" spans="1:11" ht="14.4" customHeight="1" thickBot="1" x14ac:dyDescent="0.35">
      <c r="A32" s="638" t="s">
        <v>365</v>
      </c>
      <c r="B32" s="616">
        <v>16.658293227308999</v>
      </c>
      <c r="C32" s="616">
        <v>14.63926</v>
      </c>
      <c r="D32" s="617">
        <v>-2.0190332273089999</v>
      </c>
      <c r="E32" s="618">
        <v>0.87879711325999998</v>
      </c>
      <c r="F32" s="616">
        <v>17</v>
      </c>
      <c r="G32" s="617">
        <v>9.9166666666659999</v>
      </c>
      <c r="H32" s="619">
        <v>1.4628300000000001</v>
      </c>
      <c r="I32" s="616">
        <v>10.71433</v>
      </c>
      <c r="J32" s="617">
        <v>0.79766333333299999</v>
      </c>
      <c r="K32" s="620">
        <v>0.63025470588200005</v>
      </c>
    </row>
    <row r="33" spans="1:11" ht="14.4" customHeight="1" thickBot="1" x14ac:dyDescent="0.35">
      <c r="A33" s="638" t="s">
        <v>366</v>
      </c>
      <c r="B33" s="616">
        <v>39.383213986929</v>
      </c>
      <c r="C33" s="616">
        <v>43.497889999999998</v>
      </c>
      <c r="D33" s="617">
        <v>4.1146760130700004</v>
      </c>
      <c r="E33" s="618">
        <v>1.104477913215</v>
      </c>
      <c r="F33" s="616">
        <v>45.205936132555998</v>
      </c>
      <c r="G33" s="617">
        <v>26.370129410657</v>
      </c>
      <c r="H33" s="619">
        <v>1.5205500000000001</v>
      </c>
      <c r="I33" s="616">
        <v>24.661909999999999</v>
      </c>
      <c r="J33" s="617">
        <v>-1.7082194106569999</v>
      </c>
      <c r="K33" s="620">
        <v>0.54554583114199995</v>
      </c>
    </row>
    <row r="34" spans="1:11" ht="14.4" customHeight="1" thickBot="1" x14ac:dyDescent="0.35">
      <c r="A34" s="638" t="s">
        <v>367</v>
      </c>
      <c r="B34" s="616">
        <v>36.642633581376003</v>
      </c>
      <c r="C34" s="616">
        <v>33.043489999999998</v>
      </c>
      <c r="D34" s="617">
        <v>-3.599143581376</v>
      </c>
      <c r="E34" s="618">
        <v>0.90177715874599995</v>
      </c>
      <c r="F34" s="616">
        <v>32.999999559033</v>
      </c>
      <c r="G34" s="617">
        <v>19.249999742768999</v>
      </c>
      <c r="H34" s="619">
        <v>2.0699399999999999</v>
      </c>
      <c r="I34" s="616">
        <v>21.036110000000001</v>
      </c>
      <c r="J34" s="617">
        <v>1.7861102572300001</v>
      </c>
      <c r="K34" s="620">
        <v>0.63745788730499997</v>
      </c>
    </row>
    <row r="35" spans="1:11" ht="14.4" customHeight="1" thickBot="1" x14ac:dyDescent="0.35">
      <c r="A35" s="638" t="s">
        <v>368</v>
      </c>
      <c r="B35" s="616">
        <v>36.442628058118999</v>
      </c>
      <c r="C35" s="616">
        <v>11.8911</v>
      </c>
      <c r="D35" s="617">
        <v>-24.551528058119001</v>
      </c>
      <c r="E35" s="618">
        <v>0.32629644549800002</v>
      </c>
      <c r="F35" s="616">
        <v>31.999998992077</v>
      </c>
      <c r="G35" s="617">
        <v>18.666666078712002</v>
      </c>
      <c r="H35" s="619">
        <v>0.28439999999999999</v>
      </c>
      <c r="I35" s="616">
        <v>3.2509000000000001</v>
      </c>
      <c r="J35" s="617">
        <v>-15.415766078712</v>
      </c>
      <c r="K35" s="620">
        <v>0.101590628199</v>
      </c>
    </row>
    <row r="36" spans="1:11" ht="14.4" customHeight="1" thickBot="1" x14ac:dyDescent="0.35">
      <c r="A36" s="638" t="s">
        <v>369</v>
      </c>
      <c r="B36" s="616">
        <v>0</v>
      </c>
      <c r="C36" s="616">
        <v>0.184</v>
      </c>
      <c r="D36" s="617">
        <v>0.184</v>
      </c>
      <c r="E36" s="626" t="s">
        <v>358</v>
      </c>
      <c r="F36" s="616">
        <v>5.5860933113E-2</v>
      </c>
      <c r="G36" s="617">
        <v>3.2585544315999998E-2</v>
      </c>
      <c r="H36" s="619">
        <v>0</v>
      </c>
      <c r="I36" s="616">
        <v>0</v>
      </c>
      <c r="J36" s="617">
        <v>-3.2585544315999998E-2</v>
      </c>
      <c r="K36" s="620">
        <v>0</v>
      </c>
    </row>
    <row r="37" spans="1:11" ht="14.4" customHeight="1" thickBot="1" x14ac:dyDescent="0.35">
      <c r="A37" s="638" t="s">
        <v>370</v>
      </c>
      <c r="B37" s="616">
        <v>6.8817462962999995E-2</v>
      </c>
      <c r="C37" s="616">
        <v>0.12587000000000001</v>
      </c>
      <c r="D37" s="617">
        <v>5.7052537036000002E-2</v>
      </c>
      <c r="E37" s="618">
        <v>1.8290415627050001</v>
      </c>
      <c r="F37" s="616">
        <v>0</v>
      </c>
      <c r="G37" s="617">
        <v>0</v>
      </c>
      <c r="H37" s="619">
        <v>0</v>
      </c>
      <c r="I37" s="616">
        <v>0.29330000000000001</v>
      </c>
      <c r="J37" s="617">
        <v>0.29330000000000001</v>
      </c>
      <c r="K37" s="627" t="s">
        <v>358</v>
      </c>
    </row>
    <row r="38" spans="1:11" ht="14.4" customHeight="1" thickBot="1" x14ac:dyDescent="0.35">
      <c r="A38" s="638" t="s">
        <v>371</v>
      </c>
      <c r="B38" s="616">
        <v>26.031246234478999</v>
      </c>
      <c r="C38" s="616">
        <v>17.49907</v>
      </c>
      <c r="D38" s="617">
        <v>-8.5321762344789995</v>
      </c>
      <c r="E38" s="618">
        <v>0.67223327851299997</v>
      </c>
      <c r="F38" s="616">
        <v>17.064133827325001</v>
      </c>
      <c r="G38" s="617">
        <v>9.9540780659389991</v>
      </c>
      <c r="H38" s="619">
        <v>0.62919999999999998</v>
      </c>
      <c r="I38" s="616">
        <v>10.08225</v>
      </c>
      <c r="J38" s="617">
        <v>0.12817193405999999</v>
      </c>
      <c r="K38" s="620">
        <v>0.59084452231899998</v>
      </c>
    </row>
    <row r="39" spans="1:11" ht="14.4" customHeight="1" thickBot="1" x14ac:dyDescent="0.35">
      <c r="A39" s="638" t="s">
        <v>372</v>
      </c>
      <c r="B39" s="616">
        <v>0</v>
      </c>
      <c r="C39" s="616">
        <v>1.0149999999999999</v>
      </c>
      <c r="D39" s="617">
        <v>1.0149999999999999</v>
      </c>
      <c r="E39" s="626" t="s">
        <v>336</v>
      </c>
      <c r="F39" s="616">
        <v>0</v>
      </c>
      <c r="G39" s="617">
        <v>0</v>
      </c>
      <c r="H39" s="619">
        <v>0</v>
      </c>
      <c r="I39" s="616">
        <v>0</v>
      </c>
      <c r="J39" s="617">
        <v>0</v>
      </c>
      <c r="K39" s="620">
        <v>7</v>
      </c>
    </row>
    <row r="40" spans="1:11" ht="14.4" customHeight="1" thickBot="1" x14ac:dyDescent="0.35">
      <c r="A40" s="638" t="s">
        <v>373</v>
      </c>
      <c r="B40" s="616">
        <v>37.996773980679997</v>
      </c>
      <c r="C40" s="616">
        <v>49.977939999999997</v>
      </c>
      <c r="D40" s="617">
        <v>11.981166019319</v>
      </c>
      <c r="E40" s="618">
        <v>1.315320611834</v>
      </c>
      <c r="F40" s="616">
        <v>50</v>
      </c>
      <c r="G40" s="617">
        <v>29.166666666666</v>
      </c>
      <c r="H40" s="619">
        <v>2.2758500000000002</v>
      </c>
      <c r="I40" s="616">
        <v>28.73536</v>
      </c>
      <c r="J40" s="617">
        <v>-0.43130666666599998</v>
      </c>
      <c r="K40" s="620">
        <v>0.57470719999999997</v>
      </c>
    </row>
    <row r="41" spans="1:11" ht="14.4" customHeight="1" thickBot="1" x14ac:dyDescent="0.35">
      <c r="A41" s="637" t="s">
        <v>374</v>
      </c>
      <c r="B41" s="621">
        <v>14.379962792565999</v>
      </c>
      <c r="C41" s="621">
        <v>9.4253199999999993</v>
      </c>
      <c r="D41" s="622">
        <v>-4.9546427925660002</v>
      </c>
      <c r="E41" s="628">
        <v>0.65544814934200002</v>
      </c>
      <c r="F41" s="621">
        <v>17.575137575635001</v>
      </c>
      <c r="G41" s="622">
        <v>10.252163585787001</v>
      </c>
      <c r="H41" s="624">
        <v>0.94279999999999997</v>
      </c>
      <c r="I41" s="621">
        <v>9.9542800000000007</v>
      </c>
      <c r="J41" s="622">
        <v>-0.29788358578700003</v>
      </c>
      <c r="K41" s="629">
        <v>0.56638418659</v>
      </c>
    </row>
    <row r="42" spans="1:11" ht="14.4" customHeight="1" thickBot="1" x14ac:dyDescent="0.35">
      <c r="A42" s="638" t="s">
        <v>375</v>
      </c>
      <c r="B42" s="616">
        <v>0</v>
      </c>
      <c r="C42" s="616">
        <v>0</v>
      </c>
      <c r="D42" s="617">
        <v>0</v>
      </c>
      <c r="E42" s="618">
        <v>1</v>
      </c>
      <c r="F42" s="616">
        <v>0</v>
      </c>
      <c r="G42" s="617">
        <v>0</v>
      </c>
      <c r="H42" s="619">
        <v>0</v>
      </c>
      <c r="I42" s="616">
        <v>2.5510000000000001E-2</v>
      </c>
      <c r="J42" s="617">
        <v>2.5510000000000001E-2</v>
      </c>
      <c r="K42" s="627" t="s">
        <v>358</v>
      </c>
    </row>
    <row r="43" spans="1:11" ht="14.4" customHeight="1" thickBot="1" x14ac:dyDescent="0.35">
      <c r="A43" s="638" t="s">
        <v>376</v>
      </c>
      <c r="B43" s="616">
        <v>0</v>
      </c>
      <c r="C43" s="616">
        <v>2.5192199999999998</v>
      </c>
      <c r="D43" s="617">
        <v>2.5192199999999998</v>
      </c>
      <c r="E43" s="626" t="s">
        <v>336</v>
      </c>
      <c r="F43" s="616">
        <v>0</v>
      </c>
      <c r="G43" s="617">
        <v>0</v>
      </c>
      <c r="H43" s="619">
        <v>0.88329999999999997</v>
      </c>
      <c r="I43" s="616">
        <v>2.7345999999999999</v>
      </c>
      <c r="J43" s="617">
        <v>2.7345999999999999</v>
      </c>
      <c r="K43" s="627" t="s">
        <v>336</v>
      </c>
    </row>
    <row r="44" spans="1:11" ht="14.4" customHeight="1" thickBot="1" x14ac:dyDescent="0.35">
      <c r="A44" s="638" t="s">
        <v>377</v>
      </c>
      <c r="B44" s="616">
        <v>0</v>
      </c>
      <c r="C44" s="616">
        <v>0.109</v>
      </c>
      <c r="D44" s="617">
        <v>0.109</v>
      </c>
      <c r="E44" s="626" t="s">
        <v>358</v>
      </c>
      <c r="F44" s="616">
        <v>0.196638893797</v>
      </c>
      <c r="G44" s="617">
        <v>0.114706021381</v>
      </c>
      <c r="H44" s="619">
        <v>0</v>
      </c>
      <c r="I44" s="616">
        <v>1.8220000000000001</v>
      </c>
      <c r="J44" s="617">
        <v>1.7072939786179999</v>
      </c>
      <c r="K44" s="620">
        <v>0</v>
      </c>
    </row>
    <row r="45" spans="1:11" ht="14.4" customHeight="1" thickBot="1" x14ac:dyDescent="0.35">
      <c r="A45" s="638" t="s">
        <v>378</v>
      </c>
      <c r="B45" s="616">
        <v>1.1009767579680001</v>
      </c>
      <c r="C45" s="616">
        <v>1.4011800000000001</v>
      </c>
      <c r="D45" s="617">
        <v>0.30020324203100002</v>
      </c>
      <c r="E45" s="618">
        <v>1.272669917742</v>
      </c>
      <c r="F45" s="616">
        <v>1.3784991857990001</v>
      </c>
      <c r="G45" s="617">
        <v>0.80412452504900001</v>
      </c>
      <c r="H45" s="619">
        <v>0</v>
      </c>
      <c r="I45" s="616">
        <v>3.5656500000000002</v>
      </c>
      <c r="J45" s="617">
        <v>2.76152547495</v>
      </c>
      <c r="K45" s="620">
        <v>2.586617414599</v>
      </c>
    </row>
    <row r="46" spans="1:11" ht="14.4" customHeight="1" thickBot="1" x14ac:dyDescent="0.35">
      <c r="A46" s="638" t="s">
        <v>379</v>
      </c>
      <c r="B46" s="616">
        <v>0</v>
      </c>
      <c r="C46" s="616">
        <v>0.60987999999999998</v>
      </c>
      <c r="D46" s="617">
        <v>0.60987999999999998</v>
      </c>
      <c r="E46" s="626" t="s">
        <v>358</v>
      </c>
      <c r="F46" s="616">
        <v>0</v>
      </c>
      <c r="G46" s="617">
        <v>0</v>
      </c>
      <c r="H46" s="619">
        <v>0</v>
      </c>
      <c r="I46" s="616">
        <v>0</v>
      </c>
      <c r="J46" s="617">
        <v>0</v>
      </c>
      <c r="K46" s="627" t="s">
        <v>336</v>
      </c>
    </row>
    <row r="47" spans="1:11" ht="14.4" customHeight="1" thickBot="1" x14ac:dyDescent="0.35">
      <c r="A47" s="638" t="s">
        <v>380</v>
      </c>
      <c r="B47" s="616">
        <v>13.278986034597001</v>
      </c>
      <c r="C47" s="616">
        <v>4.7860399999999998</v>
      </c>
      <c r="D47" s="617">
        <v>-8.4929460345970007</v>
      </c>
      <c r="E47" s="618">
        <v>0.36042209755499999</v>
      </c>
      <c r="F47" s="616">
        <v>15.999999496038001</v>
      </c>
      <c r="G47" s="617">
        <v>9.3333330393550007</v>
      </c>
      <c r="H47" s="619">
        <v>5.9499999999999997E-2</v>
      </c>
      <c r="I47" s="616">
        <v>1.8065199999999999</v>
      </c>
      <c r="J47" s="617">
        <v>-7.5268130393549999</v>
      </c>
      <c r="K47" s="620">
        <v>0.112907503556</v>
      </c>
    </row>
    <row r="48" spans="1:11" ht="14.4" customHeight="1" thickBot="1" x14ac:dyDescent="0.35">
      <c r="A48" s="637" t="s">
        <v>381</v>
      </c>
      <c r="B48" s="621">
        <v>23.869501206683001</v>
      </c>
      <c r="C48" s="621">
        <v>32.433030000000002</v>
      </c>
      <c r="D48" s="622">
        <v>8.5635287933159994</v>
      </c>
      <c r="E48" s="628">
        <v>1.3587644634530001</v>
      </c>
      <c r="F48" s="621">
        <v>38.999998771594001</v>
      </c>
      <c r="G48" s="622">
        <v>22.749999283428998</v>
      </c>
      <c r="H48" s="624">
        <v>0.69430000000000003</v>
      </c>
      <c r="I48" s="621">
        <v>9.4885199999999994</v>
      </c>
      <c r="J48" s="622">
        <v>-13.261479283429001</v>
      </c>
      <c r="K48" s="629">
        <v>0.24329539227800001</v>
      </c>
    </row>
    <row r="49" spans="1:11" ht="14.4" customHeight="1" thickBot="1" x14ac:dyDescent="0.35">
      <c r="A49" s="638" t="s">
        <v>382</v>
      </c>
      <c r="B49" s="616">
        <v>14.523479186513001</v>
      </c>
      <c r="C49" s="616">
        <v>20.293949999999999</v>
      </c>
      <c r="D49" s="617">
        <v>5.7704708134859999</v>
      </c>
      <c r="E49" s="618">
        <v>1.3973201420520001</v>
      </c>
      <c r="F49" s="616">
        <v>22.999999275554998</v>
      </c>
      <c r="G49" s="617">
        <v>13.416666244073999</v>
      </c>
      <c r="H49" s="619">
        <v>0</v>
      </c>
      <c r="I49" s="616">
        <v>5.7144399999999997</v>
      </c>
      <c r="J49" s="617">
        <v>-7.7022262440729996</v>
      </c>
      <c r="K49" s="620">
        <v>0.24845392086900001</v>
      </c>
    </row>
    <row r="50" spans="1:11" ht="14.4" customHeight="1" thickBot="1" x14ac:dyDescent="0.35">
      <c r="A50" s="638" t="s">
        <v>383</v>
      </c>
      <c r="B50" s="616">
        <v>0</v>
      </c>
      <c r="C50" s="616">
        <v>0</v>
      </c>
      <c r="D50" s="617">
        <v>0</v>
      </c>
      <c r="E50" s="618">
        <v>1</v>
      </c>
      <c r="F50" s="616">
        <v>0.99999996850200001</v>
      </c>
      <c r="G50" s="617">
        <v>0.58333331495899998</v>
      </c>
      <c r="H50" s="619">
        <v>0</v>
      </c>
      <c r="I50" s="616">
        <v>0</v>
      </c>
      <c r="J50" s="617">
        <v>-0.58333331495899998</v>
      </c>
      <c r="K50" s="620">
        <v>0</v>
      </c>
    </row>
    <row r="51" spans="1:11" ht="14.4" customHeight="1" thickBot="1" x14ac:dyDescent="0.35">
      <c r="A51" s="638" t="s">
        <v>384</v>
      </c>
      <c r="B51" s="616">
        <v>0</v>
      </c>
      <c r="C51" s="616">
        <v>4.7614999999999998</v>
      </c>
      <c r="D51" s="617">
        <v>4.7614999999999998</v>
      </c>
      <c r="E51" s="626" t="s">
        <v>336</v>
      </c>
      <c r="F51" s="616">
        <v>5.9999998110139998</v>
      </c>
      <c r="G51" s="617">
        <v>3.499999889758</v>
      </c>
      <c r="H51" s="619">
        <v>0</v>
      </c>
      <c r="I51" s="616">
        <v>1.0631299999999999</v>
      </c>
      <c r="J51" s="617">
        <v>-2.4368698897579999</v>
      </c>
      <c r="K51" s="620">
        <v>0.17718833891399999</v>
      </c>
    </row>
    <row r="52" spans="1:11" ht="14.4" customHeight="1" thickBot="1" x14ac:dyDescent="0.35">
      <c r="A52" s="638" t="s">
        <v>385</v>
      </c>
      <c r="B52" s="616">
        <v>1.1736228846879999</v>
      </c>
      <c r="C52" s="616">
        <v>8.9969999999999994E-2</v>
      </c>
      <c r="D52" s="617">
        <v>-1.083652884688</v>
      </c>
      <c r="E52" s="618">
        <v>7.6660059353999999E-2</v>
      </c>
      <c r="F52" s="616">
        <v>0.99999996850200001</v>
      </c>
      <c r="G52" s="617">
        <v>0.58333331495899998</v>
      </c>
      <c r="H52" s="619">
        <v>0</v>
      </c>
      <c r="I52" s="616">
        <v>0.109</v>
      </c>
      <c r="J52" s="617">
        <v>-0.474333314959</v>
      </c>
      <c r="K52" s="620">
        <v>0.109000003433</v>
      </c>
    </row>
    <row r="53" spans="1:11" ht="14.4" customHeight="1" thickBot="1" x14ac:dyDescent="0.35">
      <c r="A53" s="638" t="s">
        <v>386</v>
      </c>
      <c r="B53" s="616">
        <v>8.1723991354809993</v>
      </c>
      <c r="C53" s="616">
        <v>7.2876099999999999</v>
      </c>
      <c r="D53" s="617">
        <v>-0.88478913548100002</v>
      </c>
      <c r="E53" s="618">
        <v>0.891734468567</v>
      </c>
      <c r="F53" s="616">
        <v>7.9999997480190004</v>
      </c>
      <c r="G53" s="617">
        <v>4.6666665196770003</v>
      </c>
      <c r="H53" s="619">
        <v>0.69430000000000003</v>
      </c>
      <c r="I53" s="616">
        <v>2.60195</v>
      </c>
      <c r="J53" s="617">
        <v>-2.0647165196769999</v>
      </c>
      <c r="K53" s="620">
        <v>0.32524376024399998</v>
      </c>
    </row>
    <row r="54" spans="1:11" ht="14.4" customHeight="1" thickBot="1" x14ac:dyDescent="0.35">
      <c r="A54" s="637" t="s">
        <v>387</v>
      </c>
      <c r="B54" s="621">
        <v>0</v>
      </c>
      <c r="C54" s="621">
        <v>0.28000000000000003</v>
      </c>
      <c r="D54" s="622">
        <v>0.28000000000000003</v>
      </c>
      <c r="E54" s="623" t="s">
        <v>358</v>
      </c>
      <c r="F54" s="621">
        <v>0</v>
      </c>
      <c r="G54" s="622">
        <v>0</v>
      </c>
      <c r="H54" s="624">
        <v>0</v>
      </c>
      <c r="I54" s="621">
        <v>0</v>
      </c>
      <c r="J54" s="622">
        <v>0</v>
      </c>
      <c r="K54" s="625" t="s">
        <v>336</v>
      </c>
    </row>
    <row r="55" spans="1:11" ht="14.4" customHeight="1" thickBot="1" x14ac:dyDescent="0.35">
      <c r="A55" s="638" t="s">
        <v>388</v>
      </c>
      <c r="B55" s="616">
        <v>0</v>
      </c>
      <c r="C55" s="616">
        <v>0.28000000000000003</v>
      </c>
      <c r="D55" s="617">
        <v>0.28000000000000003</v>
      </c>
      <c r="E55" s="626" t="s">
        <v>358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336</v>
      </c>
    </row>
    <row r="56" spans="1:11" ht="14.4" customHeight="1" thickBot="1" x14ac:dyDescent="0.35">
      <c r="A56" s="637" t="s">
        <v>389</v>
      </c>
      <c r="B56" s="621">
        <v>0</v>
      </c>
      <c r="C56" s="621">
        <v>1.206</v>
      </c>
      <c r="D56" s="622">
        <v>1.206</v>
      </c>
      <c r="E56" s="623" t="s">
        <v>358</v>
      </c>
      <c r="F56" s="621">
        <v>0</v>
      </c>
      <c r="G56" s="622">
        <v>0</v>
      </c>
      <c r="H56" s="624">
        <v>0</v>
      </c>
      <c r="I56" s="621">
        <v>0</v>
      </c>
      <c r="J56" s="622">
        <v>0</v>
      </c>
      <c r="K56" s="629">
        <v>0</v>
      </c>
    </row>
    <row r="57" spans="1:11" ht="14.4" customHeight="1" thickBot="1" x14ac:dyDescent="0.35">
      <c r="A57" s="638" t="s">
        <v>390</v>
      </c>
      <c r="B57" s="616">
        <v>0</v>
      </c>
      <c r="C57" s="616">
        <v>1.206</v>
      </c>
      <c r="D57" s="617">
        <v>1.206</v>
      </c>
      <c r="E57" s="626" t="s">
        <v>358</v>
      </c>
      <c r="F57" s="616">
        <v>0</v>
      </c>
      <c r="G57" s="617">
        <v>0</v>
      </c>
      <c r="H57" s="619">
        <v>0</v>
      </c>
      <c r="I57" s="616">
        <v>0</v>
      </c>
      <c r="J57" s="617">
        <v>0</v>
      </c>
      <c r="K57" s="620">
        <v>0</v>
      </c>
    </row>
    <row r="58" spans="1:11" ht="14.4" customHeight="1" thickBot="1" x14ac:dyDescent="0.35">
      <c r="A58" s="636" t="s">
        <v>42</v>
      </c>
      <c r="B58" s="616">
        <v>2503.7919724496701</v>
      </c>
      <c r="C58" s="616">
        <v>2233.8679999999999</v>
      </c>
      <c r="D58" s="617">
        <v>-269.92397244966799</v>
      </c>
      <c r="E58" s="618">
        <v>0.89219393007799996</v>
      </c>
      <c r="F58" s="616">
        <v>2312.3003894394301</v>
      </c>
      <c r="G58" s="617">
        <v>1348.8418938396701</v>
      </c>
      <c r="H58" s="619">
        <v>120.66500000000001</v>
      </c>
      <c r="I58" s="616">
        <v>1282.6769999999999</v>
      </c>
      <c r="J58" s="617">
        <v>-66.164893839664998</v>
      </c>
      <c r="K58" s="620">
        <v>0.55471901741499996</v>
      </c>
    </row>
    <row r="59" spans="1:11" ht="14.4" customHeight="1" thickBot="1" x14ac:dyDescent="0.35">
      <c r="A59" s="637" t="s">
        <v>391</v>
      </c>
      <c r="B59" s="621">
        <v>2503.7919724496701</v>
      </c>
      <c r="C59" s="621">
        <v>2233.8679999999999</v>
      </c>
      <c r="D59" s="622">
        <v>-269.92397244966799</v>
      </c>
      <c r="E59" s="628">
        <v>0.89219393007799996</v>
      </c>
      <c r="F59" s="621">
        <v>2312.3003894394301</v>
      </c>
      <c r="G59" s="622">
        <v>1348.8418938396701</v>
      </c>
      <c r="H59" s="624">
        <v>120.66500000000001</v>
      </c>
      <c r="I59" s="621">
        <v>1282.6769999999999</v>
      </c>
      <c r="J59" s="622">
        <v>-66.164893839664998</v>
      </c>
      <c r="K59" s="629">
        <v>0.55471901741499996</v>
      </c>
    </row>
    <row r="60" spans="1:11" ht="14.4" customHeight="1" thickBot="1" x14ac:dyDescent="0.35">
      <c r="A60" s="638" t="s">
        <v>392</v>
      </c>
      <c r="B60" s="616">
        <v>1002.24105801704</v>
      </c>
      <c r="C60" s="616">
        <v>842.17399999999998</v>
      </c>
      <c r="D60" s="617">
        <v>-160.06705801704399</v>
      </c>
      <c r="E60" s="618">
        <v>0.84029085943199999</v>
      </c>
      <c r="F60" s="616">
        <v>865.029349984173</v>
      </c>
      <c r="G60" s="617">
        <v>504.600454157434</v>
      </c>
      <c r="H60" s="619">
        <v>78.16</v>
      </c>
      <c r="I60" s="616">
        <v>499.19099999999997</v>
      </c>
      <c r="J60" s="617">
        <v>-5.4094541574330002</v>
      </c>
      <c r="K60" s="620">
        <v>0.57707984128900003</v>
      </c>
    </row>
    <row r="61" spans="1:11" ht="14.4" customHeight="1" thickBot="1" x14ac:dyDescent="0.35">
      <c r="A61" s="638" t="s">
        <v>393</v>
      </c>
      <c r="B61" s="616">
        <v>100.001343770847</v>
      </c>
      <c r="C61" s="616">
        <v>91.513999999999996</v>
      </c>
      <c r="D61" s="617">
        <v>-8.4873437708469996</v>
      </c>
      <c r="E61" s="618">
        <v>0.91512770278</v>
      </c>
      <c r="F61" s="616">
        <v>100.271081882484</v>
      </c>
      <c r="G61" s="617">
        <v>58.491464431448001</v>
      </c>
      <c r="H61" s="619">
        <v>7.4550000000000001</v>
      </c>
      <c r="I61" s="616">
        <v>54.603000000000002</v>
      </c>
      <c r="J61" s="617">
        <v>-3.8884644314479999</v>
      </c>
      <c r="K61" s="620">
        <v>0.54455381327100005</v>
      </c>
    </row>
    <row r="62" spans="1:11" ht="14.4" customHeight="1" thickBot="1" x14ac:dyDescent="0.35">
      <c r="A62" s="638" t="s">
        <v>394</v>
      </c>
      <c r="B62" s="616">
        <v>1401.5495706617801</v>
      </c>
      <c r="C62" s="616">
        <v>1300.18</v>
      </c>
      <c r="D62" s="617">
        <v>-101.369570661776</v>
      </c>
      <c r="E62" s="618">
        <v>0.92767321771199995</v>
      </c>
      <c r="F62" s="616">
        <v>1346.99995757277</v>
      </c>
      <c r="G62" s="617">
        <v>785.749975250783</v>
      </c>
      <c r="H62" s="619">
        <v>35.049999999999997</v>
      </c>
      <c r="I62" s="616">
        <v>728.88300000000004</v>
      </c>
      <c r="J62" s="617">
        <v>-56.866975250781998</v>
      </c>
      <c r="K62" s="620">
        <v>0.54111582996100005</v>
      </c>
    </row>
    <row r="63" spans="1:11" ht="14.4" customHeight="1" thickBot="1" x14ac:dyDescent="0.35">
      <c r="A63" s="639" t="s">
        <v>395</v>
      </c>
      <c r="B63" s="621">
        <v>1272.40736259614</v>
      </c>
      <c r="C63" s="621">
        <v>1363.3105399999999</v>
      </c>
      <c r="D63" s="622">
        <v>90.903177403859004</v>
      </c>
      <c r="E63" s="628">
        <v>1.0714418825880001</v>
      </c>
      <c r="F63" s="621">
        <v>1484.2511253570001</v>
      </c>
      <c r="G63" s="622">
        <v>865.81315645825202</v>
      </c>
      <c r="H63" s="624">
        <v>93.885000000000005</v>
      </c>
      <c r="I63" s="621">
        <v>602.47164999999995</v>
      </c>
      <c r="J63" s="622">
        <v>-263.34150645825201</v>
      </c>
      <c r="K63" s="629">
        <v>0.405909512014</v>
      </c>
    </row>
    <row r="64" spans="1:11" ht="14.4" customHeight="1" thickBot="1" x14ac:dyDescent="0.35">
      <c r="A64" s="636" t="s">
        <v>45</v>
      </c>
      <c r="B64" s="616">
        <v>377.81811560827202</v>
      </c>
      <c r="C64" s="616">
        <v>297.92962999999997</v>
      </c>
      <c r="D64" s="617">
        <v>-79.888485608270997</v>
      </c>
      <c r="E64" s="618">
        <v>0.78855305685999999</v>
      </c>
      <c r="F64" s="616">
        <v>537.55810563943805</v>
      </c>
      <c r="G64" s="617">
        <v>313.57556162300602</v>
      </c>
      <c r="H64" s="619">
        <v>11.203889999999999</v>
      </c>
      <c r="I64" s="616">
        <v>98.639719999999997</v>
      </c>
      <c r="J64" s="617">
        <v>-214.93584162300601</v>
      </c>
      <c r="K64" s="620">
        <v>0.183495921585</v>
      </c>
    </row>
    <row r="65" spans="1:11" ht="14.4" customHeight="1" thickBot="1" x14ac:dyDescent="0.35">
      <c r="A65" s="640" t="s">
        <v>396</v>
      </c>
      <c r="B65" s="616">
        <v>377.81811560827202</v>
      </c>
      <c r="C65" s="616">
        <v>297.92962999999997</v>
      </c>
      <c r="D65" s="617">
        <v>-79.888485608270997</v>
      </c>
      <c r="E65" s="618">
        <v>0.78855305685999999</v>
      </c>
      <c r="F65" s="616">
        <v>537.55810563943805</v>
      </c>
      <c r="G65" s="617">
        <v>313.57556162300602</v>
      </c>
      <c r="H65" s="619">
        <v>11.203889999999999</v>
      </c>
      <c r="I65" s="616">
        <v>98.639719999999997</v>
      </c>
      <c r="J65" s="617">
        <v>-214.93584162300601</v>
      </c>
      <c r="K65" s="620">
        <v>0.183495921585</v>
      </c>
    </row>
    <row r="66" spans="1:11" ht="14.4" customHeight="1" thickBot="1" x14ac:dyDescent="0.35">
      <c r="A66" s="638" t="s">
        <v>397</v>
      </c>
      <c r="B66" s="616">
        <v>3.403618229768</v>
      </c>
      <c r="C66" s="616">
        <v>1.2430000000000001</v>
      </c>
      <c r="D66" s="617">
        <v>-2.1606182297680001</v>
      </c>
      <c r="E66" s="618">
        <v>0.36519959528000001</v>
      </c>
      <c r="F66" s="616">
        <v>1.2422500815549999</v>
      </c>
      <c r="G66" s="617">
        <v>0.724645880907</v>
      </c>
      <c r="H66" s="619">
        <v>0</v>
      </c>
      <c r="I66" s="616">
        <v>0.54500000000000004</v>
      </c>
      <c r="J66" s="617">
        <v>-0.17964588090700001</v>
      </c>
      <c r="K66" s="620">
        <v>0.43872003559599998</v>
      </c>
    </row>
    <row r="67" spans="1:11" ht="14.4" customHeight="1" thickBot="1" x14ac:dyDescent="0.35">
      <c r="A67" s="638" t="s">
        <v>398</v>
      </c>
      <c r="B67" s="616">
        <v>0</v>
      </c>
      <c r="C67" s="616">
        <v>9.3919999999999995</v>
      </c>
      <c r="D67" s="617">
        <v>9.3919999999999995</v>
      </c>
      <c r="E67" s="626" t="s">
        <v>336</v>
      </c>
      <c r="F67" s="616">
        <v>12.020426257964999</v>
      </c>
      <c r="G67" s="617">
        <v>7.0119153171460002</v>
      </c>
      <c r="H67" s="619">
        <v>0</v>
      </c>
      <c r="I67" s="616">
        <v>0</v>
      </c>
      <c r="J67" s="617">
        <v>-7.0119153171460002</v>
      </c>
      <c r="K67" s="620">
        <v>0</v>
      </c>
    </row>
    <row r="68" spans="1:11" ht="14.4" customHeight="1" thickBot="1" x14ac:dyDescent="0.35">
      <c r="A68" s="638" t="s">
        <v>399</v>
      </c>
      <c r="B68" s="616">
        <v>64.389665241596006</v>
      </c>
      <c r="C68" s="616">
        <v>100.37043</v>
      </c>
      <c r="D68" s="617">
        <v>35.980764758402998</v>
      </c>
      <c r="E68" s="618">
        <v>1.5587972017459999</v>
      </c>
      <c r="F68" s="616">
        <v>56.702455173662997</v>
      </c>
      <c r="G68" s="617">
        <v>33.076432184637</v>
      </c>
      <c r="H68" s="619">
        <v>2.6619999999999999</v>
      </c>
      <c r="I68" s="616">
        <v>44.40692</v>
      </c>
      <c r="J68" s="617">
        <v>11.330487815362</v>
      </c>
      <c r="K68" s="620">
        <v>0.78315691735000004</v>
      </c>
    </row>
    <row r="69" spans="1:11" ht="14.4" customHeight="1" thickBot="1" x14ac:dyDescent="0.35">
      <c r="A69" s="638" t="s">
        <v>400</v>
      </c>
      <c r="B69" s="616">
        <v>228.99961337851499</v>
      </c>
      <c r="C69" s="616">
        <v>89.361559999999997</v>
      </c>
      <c r="D69" s="617">
        <v>-139.638053378515</v>
      </c>
      <c r="E69" s="618">
        <v>0.39022581165800002</v>
      </c>
      <c r="F69" s="616">
        <v>383.99998790493203</v>
      </c>
      <c r="G69" s="617">
        <v>223.999992944544</v>
      </c>
      <c r="H69" s="619">
        <v>0.52029999999999998</v>
      </c>
      <c r="I69" s="616">
        <v>10.596080000000001</v>
      </c>
      <c r="J69" s="617">
        <v>-213.403912944544</v>
      </c>
      <c r="K69" s="620">
        <v>2.7593959202000001E-2</v>
      </c>
    </row>
    <row r="70" spans="1:11" ht="14.4" customHeight="1" thickBot="1" x14ac:dyDescent="0.35">
      <c r="A70" s="638" t="s">
        <v>401</v>
      </c>
      <c r="B70" s="616">
        <v>81.025218758391006</v>
      </c>
      <c r="C70" s="616">
        <v>97.562640000000002</v>
      </c>
      <c r="D70" s="617">
        <v>16.537421241608001</v>
      </c>
      <c r="E70" s="618">
        <v>1.204102148627</v>
      </c>
      <c r="F70" s="616">
        <v>83.592986221320999</v>
      </c>
      <c r="G70" s="617">
        <v>48.762575295771001</v>
      </c>
      <c r="H70" s="619">
        <v>8.0215899999999998</v>
      </c>
      <c r="I70" s="616">
        <v>43.091720000000002</v>
      </c>
      <c r="J70" s="617">
        <v>-5.67085529577</v>
      </c>
      <c r="K70" s="620">
        <v>0.51549444454399995</v>
      </c>
    </row>
    <row r="71" spans="1:11" ht="14.4" customHeight="1" thickBot="1" x14ac:dyDescent="0.35">
      <c r="A71" s="641" t="s">
        <v>46</v>
      </c>
      <c r="B71" s="621">
        <v>0</v>
      </c>
      <c r="C71" s="621">
        <v>100.477</v>
      </c>
      <c r="D71" s="622">
        <v>100.477</v>
      </c>
      <c r="E71" s="623" t="s">
        <v>336</v>
      </c>
      <c r="F71" s="621">
        <v>0</v>
      </c>
      <c r="G71" s="622">
        <v>0</v>
      </c>
      <c r="H71" s="624">
        <v>0.314</v>
      </c>
      <c r="I71" s="621">
        <v>31.39</v>
      </c>
      <c r="J71" s="622">
        <v>31.39</v>
      </c>
      <c r="K71" s="625" t="s">
        <v>336</v>
      </c>
    </row>
    <row r="72" spans="1:11" ht="14.4" customHeight="1" thickBot="1" x14ac:dyDescent="0.35">
      <c r="A72" s="637" t="s">
        <v>402</v>
      </c>
      <c r="B72" s="621">
        <v>0</v>
      </c>
      <c r="C72" s="621">
        <v>77.581999999999994</v>
      </c>
      <c r="D72" s="622">
        <v>77.581999999999994</v>
      </c>
      <c r="E72" s="623" t="s">
        <v>336</v>
      </c>
      <c r="F72" s="621">
        <v>0</v>
      </c>
      <c r="G72" s="622">
        <v>0</v>
      </c>
      <c r="H72" s="624">
        <v>0.314</v>
      </c>
      <c r="I72" s="621">
        <v>31.39</v>
      </c>
      <c r="J72" s="622">
        <v>31.39</v>
      </c>
      <c r="K72" s="625" t="s">
        <v>336</v>
      </c>
    </row>
    <row r="73" spans="1:11" ht="14.4" customHeight="1" thickBot="1" x14ac:dyDescent="0.35">
      <c r="A73" s="638" t="s">
        <v>403</v>
      </c>
      <c r="B73" s="616">
        <v>0</v>
      </c>
      <c r="C73" s="616">
        <v>74.501999999999995</v>
      </c>
      <c r="D73" s="617">
        <v>74.501999999999995</v>
      </c>
      <c r="E73" s="626" t="s">
        <v>336</v>
      </c>
      <c r="F73" s="616">
        <v>0</v>
      </c>
      <c r="G73" s="617">
        <v>0</v>
      </c>
      <c r="H73" s="619">
        <v>0.314</v>
      </c>
      <c r="I73" s="616">
        <v>26.77</v>
      </c>
      <c r="J73" s="617">
        <v>26.77</v>
      </c>
      <c r="K73" s="627" t="s">
        <v>336</v>
      </c>
    </row>
    <row r="74" spans="1:11" ht="14.4" customHeight="1" thickBot="1" x14ac:dyDescent="0.35">
      <c r="A74" s="638" t="s">
        <v>404</v>
      </c>
      <c r="B74" s="616">
        <v>0</v>
      </c>
      <c r="C74" s="616">
        <v>3.08</v>
      </c>
      <c r="D74" s="617">
        <v>3.08</v>
      </c>
      <c r="E74" s="626" t="s">
        <v>336</v>
      </c>
      <c r="F74" s="616">
        <v>0</v>
      </c>
      <c r="G74" s="617">
        <v>0</v>
      </c>
      <c r="H74" s="619">
        <v>0</v>
      </c>
      <c r="I74" s="616">
        <v>4.62</v>
      </c>
      <c r="J74" s="617">
        <v>4.62</v>
      </c>
      <c r="K74" s="627" t="s">
        <v>336</v>
      </c>
    </row>
    <row r="75" spans="1:11" ht="14.4" customHeight="1" thickBot="1" x14ac:dyDescent="0.35">
      <c r="A75" s="637" t="s">
        <v>405</v>
      </c>
      <c r="B75" s="621">
        <v>0</v>
      </c>
      <c r="C75" s="621">
        <v>22.895</v>
      </c>
      <c r="D75" s="622">
        <v>22.895</v>
      </c>
      <c r="E75" s="623" t="s">
        <v>358</v>
      </c>
      <c r="F75" s="621">
        <v>0</v>
      </c>
      <c r="G75" s="622">
        <v>0</v>
      </c>
      <c r="H75" s="624">
        <v>0</v>
      </c>
      <c r="I75" s="621">
        <v>0</v>
      </c>
      <c r="J75" s="622">
        <v>0</v>
      </c>
      <c r="K75" s="629">
        <v>0</v>
      </c>
    </row>
    <row r="76" spans="1:11" ht="14.4" customHeight="1" thickBot="1" x14ac:dyDescent="0.35">
      <c r="A76" s="638" t="s">
        <v>406</v>
      </c>
      <c r="B76" s="616">
        <v>0</v>
      </c>
      <c r="C76" s="616">
        <v>22.895</v>
      </c>
      <c r="D76" s="617">
        <v>22.895</v>
      </c>
      <c r="E76" s="626" t="s">
        <v>358</v>
      </c>
      <c r="F76" s="616">
        <v>0</v>
      </c>
      <c r="G76" s="617">
        <v>0</v>
      </c>
      <c r="H76" s="619">
        <v>0</v>
      </c>
      <c r="I76" s="616">
        <v>0</v>
      </c>
      <c r="J76" s="617">
        <v>0</v>
      </c>
      <c r="K76" s="620">
        <v>0</v>
      </c>
    </row>
    <row r="77" spans="1:11" ht="14.4" customHeight="1" thickBot="1" x14ac:dyDescent="0.35">
      <c r="A77" s="636" t="s">
        <v>47</v>
      </c>
      <c r="B77" s="616">
        <v>894.58924698786905</v>
      </c>
      <c r="C77" s="616">
        <v>964.90391000000102</v>
      </c>
      <c r="D77" s="617">
        <v>70.314663012131007</v>
      </c>
      <c r="E77" s="618">
        <v>1.0785999420950001</v>
      </c>
      <c r="F77" s="616">
        <v>946.69301971756602</v>
      </c>
      <c r="G77" s="617">
        <v>552.23759483524702</v>
      </c>
      <c r="H77" s="619">
        <v>82.367109999999997</v>
      </c>
      <c r="I77" s="616">
        <v>472.44193000000001</v>
      </c>
      <c r="J77" s="617">
        <v>-79.795664835246001</v>
      </c>
      <c r="K77" s="620">
        <v>0.499044484495</v>
      </c>
    </row>
    <row r="78" spans="1:11" ht="14.4" customHeight="1" thickBot="1" x14ac:dyDescent="0.35">
      <c r="A78" s="637" t="s">
        <v>407</v>
      </c>
      <c r="B78" s="621">
        <v>3.6048833454909999</v>
      </c>
      <c r="C78" s="621">
        <v>10.574999999999999</v>
      </c>
      <c r="D78" s="622">
        <v>6.9701166545079998</v>
      </c>
      <c r="E78" s="628">
        <v>2.933520723555</v>
      </c>
      <c r="F78" s="621">
        <v>10.310748304732</v>
      </c>
      <c r="G78" s="622">
        <v>6.0146031777599998</v>
      </c>
      <c r="H78" s="624">
        <v>0.13700000000000001</v>
      </c>
      <c r="I78" s="621">
        <v>2.9649999999999999</v>
      </c>
      <c r="J78" s="622">
        <v>-3.0496031777599999</v>
      </c>
      <c r="K78" s="629">
        <v>0.28756399752599998</v>
      </c>
    </row>
    <row r="79" spans="1:11" ht="14.4" customHeight="1" thickBot="1" x14ac:dyDescent="0.35">
      <c r="A79" s="638" t="s">
        <v>408</v>
      </c>
      <c r="B79" s="616">
        <v>3.6048833454909999</v>
      </c>
      <c r="C79" s="616">
        <v>10.574999999999999</v>
      </c>
      <c r="D79" s="617">
        <v>6.9701166545079998</v>
      </c>
      <c r="E79" s="618">
        <v>2.933520723555</v>
      </c>
      <c r="F79" s="616">
        <v>10.310748304732</v>
      </c>
      <c r="G79" s="617">
        <v>6.0146031777599998</v>
      </c>
      <c r="H79" s="619">
        <v>0.13700000000000001</v>
      </c>
      <c r="I79" s="616">
        <v>2.9649999999999999</v>
      </c>
      <c r="J79" s="617">
        <v>-3.0496031777599999</v>
      </c>
      <c r="K79" s="620">
        <v>0.28756399752599998</v>
      </c>
    </row>
    <row r="80" spans="1:11" ht="14.4" customHeight="1" thickBot="1" x14ac:dyDescent="0.35">
      <c r="A80" s="637" t="s">
        <v>409</v>
      </c>
      <c r="B80" s="621">
        <v>66.428798383940006</v>
      </c>
      <c r="C80" s="621">
        <v>71.412520000000001</v>
      </c>
      <c r="D80" s="622">
        <v>4.9837216160590003</v>
      </c>
      <c r="E80" s="628">
        <v>1.0750235099430001</v>
      </c>
      <c r="F80" s="621">
        <v>74.009038473816005</v>
      </c>
      <c r="G80" s="622">
        <v>43.171939109725997</v>
      </c>
      <c r="H80" s="624">
        <v>7.0380399999999996</v>
      </c>
      <c r="I80" s="621">
        <v>38.871879999999997</v>
      </c>
      <c r="J80" s="622">
        <v>-4.3000591097259999</v>
      </c>
      <c r="K80" s="629">
        <v>0.52523152308900001</v>
      </c>
    </row>
    <row r="81" spans="1:11" ht="14.4" customHeight="1" thickBot="1" x14ac:dyDescent="0.35">
      <c r="A81" s="638" t="s">
        <v>410</v>
      </c>
      <c r="B81" s="616">
        <v>38.398094954126996</v>
      </c>
      <c r="C81" s="616">
        <v>43.756999999999998</v>
      </c>
      <c r="D81" s="617">
        <v>5.3589050458719996</v>
      </c>
      <c r="E81" s="618">
        <v>1.13956174264</v>
      </c>
      <c r="F81" s="616">
        <v>42.040125364527</v>
      </c>
      <c r="G81" s="617">
        <v>24.523406462640999</v>
      </c>
      <c r="H81" s="619">
        <v>3.5268000000000002</v>
      </c>
      <c r="I81" s="616">
        <v>26.803000000000001</v>
      </c>
      <c r="J81" s="617">
        <v>2.2795935373590002</v>
      </c>
      <c r="K81" s="620">
        <v>0.63755756595799995</v>
      </c>
    </row>
    <row r="82" spans="1:11" ht="14.4" customHeight="1" thickBot="1" x14ac:dyDescent="0.35">
      <c r="A82" s="638" t="s">
        <v>411</v>
      </c>
      <c r="B82" s="616">
        <v>28.030703429812</v>
      </c>
      <c r="C82" s="616">
        <v>27.655519999999999</v>
      </c>
      <c r="D82" s="617">
        <v>-0.37518342981199998</v>
      </c>
      <c r="E82" s="618">
        <v>0.98661526883299999</v>
      </c>
      <c r="F82" s="616">
        <v>31.968913109289002</v>
      </c>
      <c r="G82" s="617">
        <v>18.648532647084998</v>
      </c>
      <c r="H82" s="619">
        <v>3.5112399999999999</v>
      </c>
      <c r="I82" s="616">
        <v>12.06888</v>
      </c>
      <c r="J82" s="617">
        <v>-6.5796526470850001</v>
      </c>
      <c r="K82" s="620">
        <v>0.37751924686100002</v>
      </c>
    </row>
    <row r="83" spans="1:11" ht="14.4" customHeight="1" thickBot="1" x14ac:dyDescent="0.35">
      <c r="A83" s="637" t="s">
        <v>412</v>
      </c>
      <c r="B83" s="621">
        <v>36.885592343615997</v>
      </c>
      <c r="C83" s="621">
        <v>41.885820000000002</v>
      </c>
      <c r="D83" s="622">
        <v>5.0002276563830002</v>
      </c>
      <c r="E83" s="628">
        <v>1.1355604543310001</v>
      </c>
      <c r="F83" s="621">
        <v>35.999998866086003</v>
      </c>
      <c r="G83" s="622">
        <v>20.999999338550001</v>
      </c>
      <c r="H83" s="624">
        <v>4.9950000000000001</v>
      </c>
      <c r="I83" s="621">
        <v>33.7029</v>
      </c>
      <c r="J83" s="622">
        <v>12.702900661449</v>
      </c>
      <c r="K83" s="629">
        <v>0.936191696154</v>
      </c>
    </row>
    <row r="84" spans="1:11" ht="14.4" customHeight="1" thickBot="1" x14ac:dyDescent="0.35">
      <c r="A84" s="638" t="s">
        <v>413</v>
      </c>
      <c r="B84" s="616">
        <v>20.187990771898999</v>
      </c>
      <c r="C84" s="616">
        <v>19.98</v>
      </c>
      <c r="D84" s="617">
        <v>-0.207990771899</v>
      </c>
      <c r="E84" s="618">
        <v>0.98969730201200001</v>
      </c>
      <c r="F84" s="616">
        <v>19.999999370047998</v>
      </c>
      <c r="G84" s="617">
        <v>11.666666299194</v>
      </c>
      <c r="H84" s="619">
        <v>4.9950000000000001</v>
      </c>
      <c r="I84" s="616">
        <v>15.795</v>
      </c>
      <c r="J84" s="617">
        <v>4.1283337008050003</v>
      </c>
      <c r="K84" s="620">
        <v>0.78975002487500001</v>
      </c>
    </row>
    <row r="85" spans="1:11" ht="14.4" customHeight="1" thickBot="1" x14ac:dyDescent="0.35">
      <c r="A85" s="638" t="s">
        <v>414</v>
      </c>
      <c r="B85" s="616">
        <v>16.697601571717001</v>
      </c>
      <c r="C85" s="616">
        <v>21.905819999999999</v>
      </c>
      <c r="D85" s="617">
        <v>5.2082184282819997</v>
      </c>
      <c r="E85" s="618">
        <v>1.3119141635939999</v>
      </c>
      <c r="F85" s="616">
        <v>15.999999496038001</v>
      </c>
      <c r="G85" s="617">
        <v>9.3333330393550007</v>
      </c>
      <c r="H85" s="619">
        <v>0</v>
      </c>
      <c r="I85" s="616">
        <v>17.907900000000001</v>
      </c>
      <c r="J85" s="617">
        <v>8.5745669606440007</v>
      </c>
      <c r="K85" s="620">
        <v>1.1192437852529999</v>
      </c>
    </row>
    <row r="86" spans="1:11" ht="14.4" customHeight="1" thickBot="1" x14ac:dyDescent="0.35">
      <c r="A86" s="637" t="s">
        <v>415</v>
      </c>
      <c r="B86" s="621">
        <v>0</v>
      </c>
      <c r="C86" s="621">
        <v>5.4</v>
      </c>
      <c r="D86" s="622">
        <v>5.4</v>
      </c>
      <c r="E86" s="623" t="s">
        <v>358</v>
      </c>
      <c r="F86" s="621">
        <v>0</v>
      </c>
      <c r="G86" s="622">
        <v>0</v>
      </c>
      <c r="H86" s="624">
        <v>0</v>
      </c>
      <c r="I86" s="621">
        <v>0</v>
      </c>
      <c r="J86" s="622">
        <v>0</v>
      </c>
      <c r="K86" s="625" t="s">
        <v>336</v>
      </c>
    </row>
    <row r="87" spans="1:11" ht="14.4" customHeight="1" thickBot="1" x14ac:dyDescent="0.35">
      <c r="A87" s="638" t="s">
        <v>416</v>
      </c>
      <c r="B87" s="616">
        <v>0</v>
      </c>
      <c r="C87" s="616">
        <v>5.4</v>
      </c>
      <c r="D87" s="617">
        <v>5.4</v>
      </c>
      <c r="E87" s="626" t="s">
        <v>358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336</v>
      </c>
    </row>
    <row r="88" spans="1:11" ht="14.4" customHeight="1" thickBot="1" x14ac:dyDescent="0.35">
      <c r="A88" s="637" t="s">
        <v>417</v>
      </c>
      <c r="B88" s="621">
        <v>654.52819467786196</v>
      </c>
      <c r="C88" s="621">
        <v>624.82579999999996</v>
      </c>
      <c r="D88" s="622">
        <v>-29.702394677861001</v>
      </c>
      <c r="E88" s="628">
        <v>0.95462014483099999</v>
      </c>
      <c r="F88" s="621">
        <v>670.1238592871</v>
      </c>
      <c r="G88" s="622">
        <v>390.90558458414199</v>
      </c>
      <c r="H88" s="624">
        <v>50.848469999999999</v>
      </c>
      <c r="I88" s="621">
        <v>359.67500000000001</v>
      </c>
      <c r="J88" s="622">
        <v>-31.230584584140999</v>
      </c>
      <c r="K88" s="629">
        <v>0.53672913598700001</v>
      </c>
    </row>
    <row r="89" spans="1:11" ht="14.4" customHeight="1" thickBot="1" x14ac:dyDescent="0.35">
      <c r="A89" s="638" t="s">
        <v>418</v>
      </c>
      <c r="B89" s="616">
        <v>629.59175204625205</v>
      </c>
      <c r="C89" s="616">
        <v>595.56083999999998</v>
      </c>
      <c r="D89" s="617">
        <v>-34.030912046251999</v>
      </c>
      <c r="E89" s="618">
        <v>0.94594765268799996</v>
      </c>
      <c r="F89" s="616">
        <v>640.38109625380105</v>
      </c>
      <c r="G89" s="617">
        <v>373.55563948138399</v>
      </c>
      <c r="H89" s="619">
        <v>48.576309999999999</v>
      </c>
      <c r="I89" s="616">
        <v>343.50434999999999</v>
      </c>
      <c r="J89" s="617">
        <v>-30.051289481384</v>
      </c>
      <c r="K89" s="620">
        <v>0.53640613692200001</v>
      </c>
    </row>
    <row r="90" spans="1:11" ht="14.4" customHeight="1" thickBot="1" x14ac:dyDescent="0.35">
      <c r="A90" s="638" t="s">
        <v>419</v>
      </c>
      <c r="B90" s="616">
        <v>0.62353259996300003</v>
      </c>
      <c r="C90" s="616">
        <v>1.147</v>
      </c>
      <c r="D90" s="617">
        <v>0.52346740003600001</v>
      </c>
      <c r="E90" s="618">
        <v>1.839518896153</v>
      </c>
      <c r="F90" s="616">
        <v>1.175592513375</v>
      </c>
      <c r="G90" s="617">
        <v>0.68576229946900003</v>
      </c>
      <c r="H90" s="619">
        <v>0</v>
      </c>
      <c r="I90" s="616">
        <v>0.66200000000000003</v>
      </c>
      <c r="J90" s="617">
        <v>-2.3762299468999999E-2</v>
      </c>
      <c r="K90" s="620">
        <v>0.56312029250499995</v>
      </c>
    </row>
    <row r="91" spans="1:11" ht="14.4" customHeight="1" thickBot="1" x14ac:dyDescent="0.35">
      <c r="A91" s="638" t="s">
        <v>420</v>
      </c>
      <c r="B91" s="616">
        <v>24.312910031645998</v>
      </c>
      <c r="C91" s="616">
        <v>28.11796</v>
      </c>
      <c r="D91" s="617">
        <v>3.8050499683529999</v>
      </c>
      <c r="E91" s="618">
        <v>1.1565032718579999</v>
      </c>
      <c r="F91" s="616">
        <v>28.567170519922001</v>
      </c>
      <c r="G91" s="617">
        <v>16.664182803288</v>
      </c>
      <c r="H91" s="619">
        <v>2.27216</v>
      </c>
      <c r="I91" s="616">
        <v>15.508649999999999</v>
      </c>
      <c r="J91" s="617">
        <v>-1.1555328032879999</v>
      </c>
      <c r="K91" s="620">
        <v>0.54288365692999996</v>
      </c>
    </row>
    <row r="92" spans="1:11" ht="14.4" customHeight="1" thickBot="1" x14ac:dyDescent="0.35">
      <c r="A92" s="637" t="s">
        <v>421</v>
      </c>
      <c r="B92" s="621">
        <v>133.141778236959</v>
      </c>
      <c r="C92" s="621">
        <v>210.07876999999999</v>
      </c>
      <c r="D92" s="622">
        <v>76.936991763040993</v>
      </c>
      <c r="E92" s="628">
        <v>1.57785762502</v>
      </c>
      <c r="F92" s="621">
        <v>156.24937478583001</v>
      </c>
      <c r="G92" s="622">
        <v>91.145468625066997</v>
      </c>
      <c r="H92" s="624">
        <v>19.348600000000001</v>
      </c>
      <c r="I92" s="621">
        <v>37.227150000000002</v>
      </c>
      <c r="J92" s="622">
        <v>-53.918318625067002</v>
      </c>
      <c r="K92" s="629">
        <v>0.23825471334500001</v>
      </c>
    </row>
    <row r="93" spans="1:11" ht="14.4" customHeight="1" thickBot="1" x14ac:dyDescent="0.35">
      <c r="A93" s="638" t="s">
        <v>422</v>
      </c>
      <c r="B93" s="616">
        <v>0</v>
      </c>
      <c r="C93" s="616">
        <v>44.107999999999997</v>
      </c>
      <c r="D93" s="617">
        <v>44.107999999999997</v>
      </c>
      <c r="E93" s="626" t="s">
        <v>358</v>
      </c>
      <c r="F93" s="616">
        <v>4.9999998425119996</v>
      </c>
      <c r="G93" s="617">
        <v>2.9166665747980001</v>
      </c>
      <c r="H93" s="619">
        <v>0</v>
      </c>
      <c r="I93" s="616">
        <v>3.0350000000000001</v>
      </c>
      <c r="J93" s="617">
        <v>0.118333425201</v>
      </c>
      <c r="K93" s="620">
        <v>0.60700001911900003</v>
      </c>
    </row>
    <row r="94" spans="1:11" ht="14.4" customHeight="1" thickBot="1" x14ac:dyDescent="0.35">
      <c r="A94" s="638" t="s">
        <v>423</v>
      </c>
      <c r="B94" s="616">
        <v>46.625660013356999</v>
      </c>
      <c r="C94" s="616">
        <v>81.991370000000003</v>
      </c>
      <c r="D94" s="617">
        <v>35.365709986642003</v>
      </c>
      <c r="E94" s="618">
        <v>1.7585031499070001</v>
      </c>
      <c r="F94" s="616">
        <v>79.583268384956995</v>
      </c>
      <c r="G94" s="617">
        <v>46.423573224557998</v>
      </c>
      <c r="H94" s="619">
        <v>9.68</v>
      </c>
      <c r="I94" s="616">
        <v>19.792449999999999</v>
      </c>
      <c r="J94" s="617">
        <v>-26.631123224557999</v>
      </c>
      <c r="K94" s="620">
        <v>0.24870114537400001</v>
      </c>
    </row>
    <row r="95" spans="1:11" ht="14.4" customHeight="1" thickBot="1" x14ac:dyDescent="0.35">
      <c r="A95" s="638" t="s">
        <v>424</v>
      </c>
      <c r="B95" s="616">
        <v>67.024415921620005</v>
      </c>
      <c r="C95" s="616">
        <v>71.148700000000005</v>
      </c>
      <c r="D95" s="617">
        <v>4.1242840783789996</v>
      </c>
      <c r="E95" s="618">
        <v>1.061534054742</v>
      </c>
      <c r="F95" s="616">
        <v>64.999997952656997</v>
      </c>
      <c r="G95" s="617">
        <v>37.916665472383002</v>
      </c>
      <c r="H95" s="619">
        <v>6.9340000000000002</v>
      </c>
      <c r="I95" s="616">
        <v>7.9141000000000004</v>
      </c>
      <c r="J95" s="617">
        <v>-30.002565472383001</v>
      </c>
      <c r="K95" s="620">
        <v>0.12175538845</v>
      </c>
    </row>
    <row r="96" spans="1:11" ht="14.4" customHeight="1" thickBot="1" x14ac:dyDescent="0.35">
      <c r="A96" s="638" t="s">
        <v>425</v>
      </c>
      <c r="B96" s="616">
        <v>14.886733534288</v>
      </c>
      <c r="C96" s="616">
        <v>9.7424599999999995</v>
      </c>
      <c r="D96" s="617">
        <v>-5.1442735342879997</v>
      </c>
      <c r="E96" s="618">
        <v>0.654439066673</v>
      </c>
      <c r="F96" s="616">
        <v>3.1405374369739998</v>
      </c>
      <c r="G96" s="617">
        <v>1.831980171568</v>
      </c>
      <c r="H96" s="619">
        <v>0.77439999999999998</v>
      </c>
      <c r="I96" s="616">
        <v>1.7423999999999999</v>
      </c>
      <c r="J96" s="617">
        <v>-8.9580171567999994E-2</v>
      </c>
      <c r="K96" s="620">
        <v>0.55480949836299998</v>
      </c>
    </row>
    <row r="97" spans="1:11" ht="14.4" customHeight="1" thickBot="1" x14ac:dyDescent="0.35">
      <c r="A97" s="638" t="s">
        <v>426</v>
      </c>
      <c r="B97" s="616">
        <v>4.6049687676920001</v>
      </c>
      <c r="C97" s="616">
        <v>3.0882399999999999</v>
      </c>
      <c r="D97" s="617">
        <v>-1.516728767692</v>
      </c>
      <c r="E97" s="618">
        <v>0.67063212711999998</v>
      </c>
      <c r="F97" s="616">
        <v>3.5255711687270002</v>
      </c>
      <c r="G97" s="617">
        <v>2.0565831817569999</v>
      </c>
      <c r="H97" s="619">
        <v>1.9601999999999999</v>
      </c>
      <c r="I97" s="616">
        <v>4.7431999999999999</v>
      </c>
      <c r="J97" s="617">
        <v>2.6866168182419998</v>
      </c>
      <c r="K97" s="620">
        <v>1.345370657121</v>
      </c>
    </row>
    <row r="98" spans="1:11" ht="14.4" customHeight="1" thickBot="1" x14ac:dyDescent="0.35">
      <c r="A98" s="637" t="s">
        <v>427</v>
      </c>
      <c r="B98" s="621">
        <v>0</v>
      </c>
      <c r="C98" s="621">
        <v>0.72599999999999998</v>
      </c>
      <c r="D98" s="622">
        <v>0.72599999999999998</v>
      </c>
      <c r="E98" s="623" t="s">
        <v>336</v>
      </c>
      <c r="F98" s="621">
        <v>0</v>
      </c>
      <c r="G98" s="622">
        <v>0</v>
      </c>
      <c r="H98" s="624">
        <v>0</v>
      </c>
      <c r="I98" s="621">
        <v>0</v>
      </c>
      <c r="J98" s="622">
        <v>0</v>
      </c>
      <c r="K98" s="625" t="s">
        <v>336</v>
      </c>
    </row>
    <row r="99" spans="1:11" ht="14.4" customHeight="1" thickBot="1" x14ac:dyDescent="0.35">
      <c r="A99" s="638" t="s">
        <v>428</v>
      </c>
      <c r="B99" s="616">
        <v>0</v>
      </c>
      <c r="C99" s="616">
        <v>0.72599999999999998</v>
      </c>
      <c r="D99" s="617">
        <v>0.72599999999999998</v>
      </c>
      <c r="E99" s="626" t="s">
        <v>358</v>
      </c>
      <c r="F99" s="616">
        <v>0</v>
      </c>
      <c r="G99" s="617">
        <v>0</v>
      </c>
      <c r="H99" s="619">
        <v>0</v>
      </c>
      <c r="I99" s="616">
        <v>0</v>
      </c>
      <c r="J99" s="617">
        <v>0</v>
      </c>
      <c r="K99" s="627" t="s">
        <v>336</v>
      </c>
    </row>
    <row r="100" spans="1:11" ht="14.4" customHeight="1" thickBot="1" x14ac:dyDescent="0.35">
      <c r="A100" s="635" t="s">
        <v>48</v>
      </c>
      <c r="B100" s="616">
        <v>37031.182149497297</v>
      </c>
      <c r="C100" s="616">
        <v>38360.787750000003</v>
      </c>
      <c r="D100" s="617">
        <v>1329.6056005027301</v>
      </c>
      <c r="E100" s="618">
        <v>1.0359050271500001</v>
      </c>
      <c r="F100" s="616">
        <v>38050.998801485701</v>
      </c>
      <c r="G100" s="617">
        <v>22196.415967533299</v>
      </c>
      <c r="H100" s="619">
        <v>4384.93642</v>
      </c>
      <c r="I100" s="616">
        <v>23346.8495</v>
      </c>
      <c r="J100" s="617">
        <v>1150.4335324666699</v>
      </c>
      <c r="K100" s="620">
        <v>0.61356732373300005</v>
      </c>
    </row>
    <row r="101" spans="1:11" ht="14.4" customHeight="1" thickBot="1" x14ac:dyDescent="0.35">
      <c r="A101" s="641" t="s">
        <v>429</v>
      </c>
      <c r="B101" s="621">
        <v>27507.999999999502</v>
      </c>
      <c r="C101" s="621">
        <v>28437.946</v>
      </c>
      <c r="D101" s="622">
        <v>929.946000000509</v>
      </c>
      <c r="E101" s="628">
        <v>1.0338063835969999</v>
      </c>
      <c r="F101" s="621">
        <v>28252.999110099001</v>
      </c>
      <c r="G101" s="622">
        <v>16480.916147557698</v>
      </c>
      <c r="H101" s="624">
        <v>3251.587</v>
      </c>
      <c r="I101" s="621">
        <v>17311.348999999998</v>
      </c>
      <c r="J101" s="622">
        <v>830.432852442274</v>
      </c>
      <c r="K101" s="629">
        <v>0.61272606609000002</v>
      </c>
    </row>
    <row r="102" spans="1:11" ht="14.4" customHeight="1" thickBot="1" x14ac:dyDescent="0.35">
      <c r="A102" s="637" t="s">
        <v>430</v>
      </c>
      <c r="B102" s="621">
        <v>27210.999999999502</v>
      </c>
      <c r="C102" s="621">
        <v>28209.735000000001</v>
      </c>
      <c r="D102" s="622">
        <v>998.73500000050296</v>
      </c>
      <c r="E102" s="628">
        <v>1.03670335526</v>
      </c>
      <c r="F102" s="621">
        <v>28000.999118036401</v>
      </c>
      <c r="G102" s="622">
        <v>16333.9161521879</v>
      </c>
      <c r="H102" s="624">
        <v>3230.5189999999998</v>
      </c>
      <c r="I102" s="621">
        <v>17190.722000000002</v>
      </c>
      <c r="J102" s="622">
        <v>856.80584781212895</v>
      </c>
      <c r="K102" s="629">
        <v>0.61393245032099997</v>
      </c>
    </row>
    <row r="103" spans="1:11" ht="14.4" customHeight="1" thickBot="1" x14ac:dyDescent="0.35">
      <c r="A103" s="638" t="s">
        <v>431</v>
      </c>
      <c r="B103" s="616">
        <v>27210.999999999502</v>
      </c>
      <c r="C103" s="616">
        <v>28209.735000000001</v>
      </c>
      <c r="D103" s="617">
        <v>998.73500000050296</v>
      </c>
      <c r="E103" s="618">
        <v>1.03670335526</v>
      </c>
      <c r="F103" s="616">
        <v>28000.999118036401</v>
      </c>
      <c r="G103" s="617">
        <v>16333.9161521879</v>
      </c>
      <c r="H103" s="619">
        <v>3230.5189999999998</v>
      </c>
      <c r="I103" s="616">
        <v>17190.722000000002</v>
      </c>
      <c r="J103" s="617">
        <v>856.80584781212895</v>
      </c>
      <c r="K103" s="620">
        <v>0.61393245032099997</v>
      </c>
    </row>
    <row r="104" spans="1:11" ht="14.4" customHeight="1" thickBot="1" x14ac:dyDescent="0.35">
      <c r="A104" s="637" t="s">
        <v>432</v>
      </c>
      <c r="B104" s="621">
        <v>208.99999999999599</v>
      </c>
      <c r="C104" s="621">
        <v>159</v>
      </c>
      <c r="D104" s="622">
        <v>-49.999999999994998</v>
      </c>
      <c r="E104" s="628">
        <v>0.76076555023900005</v>
      </c>
      <c r="F104" s="621">
        <v>164.99999480290001</v>
      </c>
      <c r="G104" s="622">
        <v>96.249996968358005</v>
      </c>
      <c r="H104" s="624">
        <v>7.45</v>
      </c>
      <c r="I104" s="621">
        <v>61.3</v>
      </c>
      <c r="J104" s="622">
        <v>-34.949996968358001</v>
      </c>
      <c r="K104" s="629">
        <v>0.37151516321599998</v>
      </c>
    </row>
    <row r="105" spans="1:11" ht="14.4" customHeight="1" thickBot="1" x14ac:dyDescent="0.35">
      <c r="A105" s="638" t="s">
        <v>433</v>
      </c>
      <c r="B105" s="616">
        <v>208.99999999999599</v>
      </c>
      <c r="C105" s="616">
        <v>159</v>
      </c>
      <c r="D105" s="617">
        <v>-49.999999999994998</v>
      </c>
      <c r="E105" s="618">
        <v>0.76076555023900005</v>
      </c>
      <c r="F105" s="616">
        <v>164.99999480290001</v>
      </c>
      <c r="G105" s="617">
        <v>96.249996968358005</v>
      </c>
      <c r="H105" s="619">
        <v>7.45</v>
      </c>
      <c r="I105" s="616">
        <v>61.3</v>
      </c>
      <c r="J105" s="617">
        <v>-34.949996968358001</v>
      </c>
      <c r="K105" s="620">
        <v>0.37151516321599998</v>
      </c>
    </row>
    <row r="106" spans="1:11" ht="14.4" customHeight="1" thickBot="1" x14ac:dyDescent="0.35">
      <c r="A106" s="637" t="s">
        <v>434</v>
      </c>
      <c r="B106" s="621">
        <v>87.999999999997996</v>
      </c>
      <c r="C106" s="621">
        <v>69.210999999999999</v>
      </c>
      <c r="D106" s="622">
        <v>-18.788999999998001</v>
      </c>
      <c r="E106" s="628">
        <v>0.78648863636300004</v>
      </c>
      <c r="F106" s="621">
        <v>86.99999725971</v>
      </c>
      <c r="G106" s="622">
        <v>50.749998401497997</v>
      </c>
      <c r="H106" s="624">
        <v>13.618</v>
      </c>
      <c r="I106" s="621">
        <v>59.326999999999998</v>
      </c>
      <c r="J106" s="622">
        <v>8.5770015985019992</v>
      </c>
      <c r="K106" s="629">
        <v>0.68191956170800005</v>
      </c>
    </row>
    <row r="107" spans="1:11" ht="14.4" customHeight="1" thickBot="1" x14ac:dyDescent="0.35">
      <c r="A107" s="638" t="s">
        <v>435</v>
      </c>
      <c r="B107" s="616">
        <v>87.999999999997996</v>
      </c>
      <c r="C107" s="616">
        <v>69.210999999999999</v>
      </c>
      <c r="D107" s="617">
        <v>-18.788999999998001</v>
      </c>
      <c r="E107" s="618">
        <v>0.78648863636300004</v>
      </c>
      <c r="F107" s="616">
        <v>86.99999725971</v>
      </c>
      <c r="G107" s="617">
        <v>50.749998401497997</v>
      </c>
      <c r="H107" s="619">
        <v>13.618</v>
      </c>
      <c r="I107" s="616">
        <v>59.326999999999998</v>
      </c>
      <c r="J107" s="617">
        <v>8.5770015985019992</v>
      </c>
      <c r="K107" s="620">
        <v>0.68191956170800005</v>
      </c>
    </row>
    <row r="108" spans="1:11" ht="14.4" customHeight="1" thickBot="1" x14ac:dyDescent="0.35">
      <c r="A108" s="636" t="s">
        <v>436</v>
      </c>
      <c r="B108" s="616">
        <v>9252.1821494977794</v>
      </c>
      <c r="C108" s="616">
        <v>9639.9321600000003</v>
      </c>
      <c r="D108" s="617">
        <v>387.75001050222602</v>
      </c>
      <c r="E108" s="618">
        <v>1.0419090333750001</v>
      </c>
      <c r="F108" s="616">
        <v>9517.99970020607</v>
      </c>
      <c r="G108" s="617">
        <v>5552.1664917868702</v>
      </c>
      <c r="H108" s="619">
        <v>1100.9074499999999</v>
      </c>
      <c r="I108" s="616">
        <v>5862.9991399999999</v>
      </c>
      <c r="J108" s="617">
        <v>310.83264821312798</v>
      </c>
      <c r="K108" s="620">
        <v>0.61599068340700003</v>
      </c>
    </row>
    <row r="109" spans="1:11" ht="14.4" customHeight="1" thickBot="1" x14ac:dyDescent="0.35">
      <c r="A109" s="637" t="s">
        <v>437</v>
      </c>
      <c r="B109" s="621">
        <v>2449.1821494979199</v>
      </c>
      <c r="C109" s="621">
        <v>2551.0771599999998</v>
      </c>
      <c r="D109" s="622">
        <v>101.895010502085</v>
      </c>
      <c r="E109" s="628">
        <v>1.041603688203</v>
      </c>
      <c r="F109" s="621">
        <v>2518.9999206575999</v>
      </c>
      <c r="G109" s="622">
        <v>1469.4166203836</v>
      </c>
      <c r="H109" s="624">
        <v>291.41520000000003</v>
      </c>
      <c r="I109" s="621">
        <v>1552.0264</v>
      </c>
      <c r="J109" s="622">
        <v>82.609779616397006</v>
      </c>
      <c r="K109" s="629">
        <v>0.61612800670300005</v>
      </c>
    </row>
    <row r="110" spans="1:11" ht="14.4" customHeight="1" thickBot="1" x14ac:dyDescent="0.35">
      <c r="A110" s="638" t="s">
        <v>438</v>
      </c>
      <c r="B110" s="616">
        <v>2449.1821494979199</v>
      </c>
      <c r="C110" s="616">
        <v>2551.0771599999998</v>
      </c>
      <c r="D110" s="617">
        <v>101.895010502085</v>
      </c>
      <c r="E110" s="618">
        <v>1.041603688203</v>
      </c>
      <c r="F110" s="616">
        <v>2518.9999206575999</v>
      </c>
      <c r="G110" s="617">
        <v>1469.4166203836</v>
      </c>
      <c r="H110" s="619">
        <v>291.41520000000003</v>
      </c>
      <c r="I110" s="616">
        <v>1552.0264</v>
      </c>
      <c r="J110" s="617">
        <v>82.609779616397006</v>
      </c>
      <c r="K110" s="620">
        <v>0.61612800670300005</v>
      </c>
    </row>
    <row r="111" spans="1:11" ht="14.4" customHeight="1" thickBot="1" x14ac:dyDescent="0.35">
      <c r="A111" s="637" t="s">
        <v>439</v>
      </c>
      <c r="B111" s="621">
        <v>6802.9999999998599</v>
      </c>
      <c r="C111" s="621">
        <v>7088.8549999999996</v>
      </c>
      <c r="D111" s="622">
        <v>285.85500000014002</v>
      </c>
      <c r="E111" s="628">
        <v>1.042018962222</v>
      </c>
      <c r="F111" s="621">
        <v>6998.9997795484596</v>
      </c>
      <c r="G111" s="622">
        <v>4082.7498714032699</v>
      </c>
      <c r="H111" s="624">
        <v>809.49225000000001</v>
      </c>
      <c r="I111" s="621">
        <v>4310.9727400000002</v>
      </c>
      <c r="J111" s="622">
        <v>228.22286859673099</v>
      </c>
      <c r="K111" s="629">
        <v>0.61594125957699997</v>
      </c>
    </row>
    <row r="112" spans="1:11" ht="14.4" customHeight="1" thickBot="1" x14ac:dyDescent="0.35">
      <c r="A112" s="638" t="s">
        <v>440</v>
      </c>
      <c r="B112" s="616">
        <v>6802.9999999998599</v>
      </c>
      <c r="C112" s="616">
        <v>7088.8549999999996</v>
      </c>
      <c r="D112" s="617">
        <v>285.85500000014002</v>
      </c>
      <c r="E112" s="618">
        <v>1.042018962222</v>
      </c>
      <c r="F112" s="616">
        <v>6998.9997795484596</v>
      </c>
      <c r="G112" s="617">
        <v>4082.7498714032699</v>
      </c>
      <c r="H112" s="619">
        <v>809.49225000000001</v>
      </c>
      <c r="I112" s="616">
        <v>4310.9727400000002</v>
      </c>
      <c r="J112" s="617">
        <v>228.22286859673099</v>
      </c>
      <c r="K112" s="620">
        <v>0.61594125957699997</v>
      </c>
    </row>
    <row r="113" spans="1:11" ht="14.4" customHeight="1" thickBot="1" x14ac:dyDescent="0.35">
      <c r="A113" s="636" t="s">
        <v>441</v>
      </c>
      <c r="B113" s="616">
        <v>270.999999999995</v>
      </c>
      <c r="C113" s="616">
        <v>282.90958999999998</v>
      </c>
      <c r="D113" s="617">
        <v>11.909590000005</v>
      </c>
      <c r="E113" s="618">
        <v>1.0439468265680001</v>
      </c>
      <c r="F113" s="616">
        <v>279.99999118067899</v>
      </c>
      <c r="G113" s="617">
        <v>163.33332818872901</v>
      </c>
      <c r="H113" s="619">
        <v>32.441969999999998</v>
      </c>
      <c r="I113" s="616">
        <v>172.50136000000001</v>
      </c>
      <c r="J113" s="617">
        <v>9.1680318112699997</v>
      </c>
      <c r="K113" s="620">
        <v>0.61607630511900002</v>
      </c>
    </row>
    <row r="114" spans="1:11" ht="14.4" customHeight="1" thickBot="1" x14ac:dyDescent="0.35">
      <c r="A114" s="637" t="s">
        <v>442</v>
      </c>
      <c r="B114" s="621">
        <v>270.999999999995</v>
      </c>
      <c r="C114" s="621">
        <v>282.90958999999998</v>
      </c>
      <c r="D114" s="622">
        <v>11.909590000005</v>
      </c>
      <c r="E114" s="628">
        <v>1.0439468265680001</v>
      </c>
      <c r="F114" s="621">
        <v>279.99999118067899</v>
      </c>
      <c r="G114" s="622">
        <v>163.33332818872901</v>
      </c>
      <c r="H114" s="624">
        <v>32.441969999999998</v>
      </c>
      <c r="I114" s="621">
        <v>172.50136000000001</v>
      </c>
      <c r="J114" s="622">
        <v>9.1680318112699997</v>
      </c>
      <c r="K114" s="629">
        <v>0.61607630511900002</v>
      </c>
    </row>
    <row r="115" spans="1:11" ht="14.4" customHeight="1" thickBot="1" x14ac:dyDescent="0.35">
      <c r="A115" s="638" t="s">
        <v>443</v>
      </c>
      <c r="B115" s="616">
        <v>270.999999999995</v>
      </c>
      <c r="C115" s="616">
        <v>282.90958999999998</v>
      </c>
      <c r="D115" s="617">
        <v>11.909590000005</v>
      </c>
      <c r="E115" s="618">
        <v>1.0439468265680001</v>
      </c>
      <c r="F115" s="616">
        <v>279.99999118067899</v>
      </c>
      <c r="G115" s="617">
        <v>163.33332818872901</v>
      </c>
      <c r="H115" s="619">
        <v>32.441969999999998</v>
      </c>
      <c r="I115" s="616">
        <v>172.50136000000001</v>
      </c>
      <c r="J115" s="617">
        <v>9.1680318112699997</v>
      </c>
      <c r="K115" s="620">
        <v>0.61607630511900002</v>
      </c>
    </row>
    <row r="116" spans="1:11" ht="14.4" customHeight="1" thickBot="1" x14ac:dyDescent="0.35">
      <c r="A116" s="635" t="s">
        <v>444</v>
      </c>
      <c r="B116" s="616">
        <v>0</v>
      </c>
      <c r="C116" s="616">
        <v>358.85403000000002</v>
      </c>
      <c r="D116" s="617">
        <v>358.85403000000002</v>
      </c>
      <c r="E116" s="626" t="s">
        <v>336</v>
      </c>
      <c r="F116" s="616">
        <v>0</v>
      </c>
      <c r="G116" s="617">
        <v>0</v>
      </c>
      <c r="H116" s="619">
        <v>1.9258999999999999</v>
      </c>
      <c r="I116" s="616">
        <v>141.39949999999999</v>
      </c>
      <c r="J116" s="617">
        <v>141.39949999999999</v>
      </c>
      <c r="K116" s="627" t="s">
        <v>336</v>
      </c>
    </row>
    <row r="117" spans="1:11" ht="14.4" customHeight="1" thickBot="1" x14ac:dyDescent="0.35">
      <c r="A117" s="636" t="s">
        <v>445</v>
      </c>
      <c r="B117" s="616">
        <v>0</v>
      </c>
      <c r="C117" s="616">
        <v>20.295000000000002</v>
      </c>
      <c r="D117" s="617">
        <v>20.295000000000002</v>
      </c>
      <c r="E117" s="626" t="s">
        <v>336</v>
      </c>
      <c r="F117" s="616">
        <v>0</v>
      </c>
      <c r="G117" s="617">
        <v>0</v>
      </c>
      <c r="H117" s="619">
        <v>0</v>
      </c>
      <c r="I117" s="616">
        <v>0</v>
      </c>
      <c r="J117" s="617">
        <v>0</v>
      </c>
      <c r="K117" s="627" t="s">
        <v>336</v>
      </c>
    </row>
    <row r="118" spans="1:11" ht="14.4" customHeight="1" thickBot="1" x14ac:dyDescent="0.35">
      <c r="A118" s="637" t="s">
        <v>446</v>
      </c>
      <c r="B118" s="621">
        <v>0</v>
      </c>
      <c r="C118" s="621">
        <v>20.295000000000002</v>
      </c>
      <c r="D118" s="622">
        <v>20.295000000000002</v>
      </c>
      <c r="E118" s="623" t="s">
        <v>336</v>
      </c>
      <c r="F118" s="621">
        <v>0</v>
      </c>
      <c r="G118" s="622">
        <v>0</v>
      </c>
      <c r="H118" s="624">
        <v>0</v>
      </c>
      <c r="I118" s="621">
        <v>0</v>
      </c>
      <c r="J118" s="622">
        <v>0</v>
      </c>
      <c r="K118" s="625" t="s">
        <v>336</v>
      </c>
    </row>
    <row r="119" spans="1:11" ht="14.4" customHeight="1" thickBot="1" x14ac:dyDescent="0.35">
      <c r="A119" s="638" t="s">
        <v>447</v>
      </c>
      <c r="B119" s="616">
        <v>0</v>
      </c>
      <c r="C119" s="616">
        <v>20.295000000000002</v>
      </c>
      <c r="D119" s="617">
        <v>20.295000000000002</v>
      </c>
      <c r="E119" s="626" t="s">
        <v>336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336</v>
      </c>
    </row>
    <row r="120" spans="1:11" ht="14.4" customHeight="1" thickBot="1" x14ac:dyDescent="0.35">
      <c r="A120" s="636" t="s">
        <v>448</v>
      </c>
      <c r="B120" s="616">
        <v>0</v>
      </c>
      <c r="C120" s="616">
        <v>338.55903000000001</v>
      </c>
      <c r="D120" s="617">
        <v>338.55903000000001</v>
      </c>
      <c r="E120" s="626" t="s">
        <v>336</v>
      </c>
      <c r="F120" s="616">
        <v>0</v>
      </c>
      <c r="G120" s="617">
        <v>0</v>
      </c>
      <c r="H120" s="619">
        <v>1.9258999999999999</v>
      </c>
      <c r="I120" s="616">
        <v>141.39949999999999</v>
      </c>
      <c r="J120" s="617">
        <v>141.39949999999999</v>
      </c>
      <c r="K120" s="627" t="s">
        <v>336</v>
      </c>
    </row>
    <row r="121" spans="1:11" ht="14.4" customHeight="1" thickBot="1" x14ac:dyDescent="0.35">
      <c r="A121" s="637" t="s">
        <v>449</v>
      </c>
      <c r="B121" s="621">
        <v>0</v>
      </c>
      <c r="C121" s="621">
        <v>241.83095</v>
      </c>
      <c r="D121" s="622">
        <v>241.83095</v>
      </c>
      <c r="E121" s="623" t="s">
        <v>336</v>
      </c>
      <c r="F121" s="621">
        <v>0</v>
      </c>
      <c r="G121" s="622">
        <v>0</v>
      </c>
      <c r="H121" s="624">
        <v>1.9258999999999999</v>
      </c>
      <c r="I121" s="621">
        <v>89.120500000000007</v>
      </c>
      <c r="J121" s="622">
        <v>89.120500000000007</v>
      </c>
      <c r="K121" s="625" t="s">
        <v>336</v>
      </c>
    </row>
    <row r="122" spans="1:11" ht="14.4" customHeight="1" thickBot="1" x14ac:dyDescent="0.35">
      <c r="A122" s="638" t="s">
        <v>450</v>
      </c>
      <c r="B122" s="616">
        <v>0</v>
      </c>
      <c r="C122" s="616">
        <v>15.38945</v>
      </c>
      <c r="D122" s="617">
        <v>15.38945</v>
      </c>
      <c r="E122" s="626" t="s">
        <v>336</v>
      </c>
      <c r="F122" s="616">
        <v>0</v>
      </c>
      <c r="G122" s="617">
        <v>0</v>
      </c>
      <c r="H122" s="619">
        <v>1.3209</v>
      </c>
      <c r="I122" s="616">
        <v>4.3404999999999996</v>
      </c>
      <c r="J122" s="617">
        <v>4.3404999999999996</v>
      </c>
      <c r="K122" s="627" t="s">
        <v>336</v>
      </c>
    </row>
    <row r="123" spans="1:11" ht="14.4" customHeight="1" thickBot="1" x14ac:dyDescent="0.35">
      <c r="A123" s="638" t="s">
        <v>451</v>
      </c>
      <c r="B123" s="616">
        <v>0</v>
      </c>
      <c r="C123" s="616">
        <v>-0.255</v>
      </c>
      <c r="D123" s="617">
        <v>-0.255</v>
      </c>
      <c r="E123" s="626" t="s">
        <v>336</v>
      </c>
      <c r="F123" s="616">
        <v>0</v>
      </c>
      <c r="G123" s="617">
        <v>0</v>
      </c>
      <c r="H123" s="619">
        <v>0</v>
      </c>
      <c r="I123" s="616">
        <v>0</v>
      </c>
      <c r="J123" s="617">
        <v>0</v>
      </c>
      <c r="K123" s="627" t="s">
        <v>336</v>
      </c>
    </row>
    <row r="124" spans="1:11" ht="14.4" customHeight="1" thickBot="1" x14ac:dyDescent="0.35">
      <c r="A124" s="638" t="s">
        <v>452</v>
      </c>
      <c r="B124" s="616">
        <v>0</v>
      </c>
      <c r="C124" s="616">
        <v>138.57300000000001</v>
      </c>
      <c r="D124" s="617">
        <v>138.57300000000001</v>
      </c>
      <c r="E124" s="626" t="s">
        <v>336</v>
      </c>
      <c r="F124" s="616">
        <v>0</v>
      </c>
      <c r="G124" s="617">
        <v>0</v>
      </c>
      <c r="H124" s="619">
        <v>0.60499999999999998</v>
      </c>
      <c r="I124" s="616">
        <v>64.905000000000001</v>
      </c>
      <c r="J124" s="617">
        <v>64.905000000000001</v>
      </c>
      <c r="K124" s="627" t="s">
        <v>336</v>
      </c>
    </row>
    <row r="125" spans="1:11" ht="14.4" customHeight="1" thickBot="1" x14ac:dyDescent="0.35">
      <c r="A125" s="638" t="s">
        <v>453</v>
      </c>
      <c r="B125" s="616">
        <v>0</v>
      </c>
      <c r="C125" s="616">
        <v>88.123500000000007</v>
      </c>
      <c r="D125" s="617">
        <v>88.123500000000007</v>
      </c>
      <c r="E125" s="626" t="s">
        <v>336</v>
      </c>
      <c r="F125" s="616">
        <v>0</v>
      </c>
      <c r="G125" s="617">
        <v>0</v>
      </c>
      <c r="H125" s="619">
        <v>0</v>
      </c>
      <c r="I125" s="616">
        <v>19.875</v>
      </c>
      <c r="J125" s="617">
        <v>19.875</v>
      </c>
      <c r="K125" s="627" t="s">
        <v>336</v>
      </c>
    </row>
    <row r="126" spans="1:11" ht="14.4" customHeight="1" thickBot="1" x14ac:dyDescent="0.35">
      <c r="A126" s="637" t="s">
        <v>454</v>
      </c>
      <c r="B126" s="621">
        <v>0</v>
      </c>
      <c r="C126" s="621">
        <v>3.7030799999999999</v>
      </c>
      <c r="D126" s="622">
        <v>3.7030799999999999</v>
      </c>
      <c r="E126" s="623" t="s">
        <v>358</v>
      </c>
      <c r="F126" s="621">
        <v>0</v>
      </c>
      <c r="G126" s="622">
        <v>0</v>
      </c>
      <c r="H126" s="624">
        <v>0</v>
      </c>
      <c r="I126" s="621">
        <v>0</v>
      </c>
      <c r="J126" s="622">
        <v>0</v>
      </c>
      <c r="K126" s="625" t="s">
        <v>336</v>
      </c>
    </row>
    <row r="127" spans="1:11" ht="14.4" customHeight="1" thickBot="1" x14ac:dyDescent="0.35">
      <c r="A127" s="638" t="s">
        <v>455</v>
      </c>
      <c r="B127" s="616">
        <v>0</v>
      </c>
      <c r="C127" s="616">
        <v>3.7030799999999999</v>
      </c>
      <c r="D127" s="617">
        <v>3.7030799999999999</v>
      </c>
      <c r="E127" s="626" t="s">
        <v>358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7" t="s">
        <v>336</v>
      </c>
    </row>
    <row r="128" spans="1:11" ht="14.4" customHeight="1" thickBot="1" x14ac:dyDescent="0.35">
      <c r="A128" s="640" t="s">
        <v>456</v>
      </c>
      <c r="B128" s="616">
        <v>0</v>
      </c>
      <c r="C128" s="616">
        <v>67.587999999999994</v>
      </c>
      <c r="D128" s="617">
        <v>67.587999999999994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41.359000000000002</v>
      </c>
      <c r="J128" s="617">
        <v>41.359000000000002</v>
      </c>
      <c r="K128" s="627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67.587999999999994</v>
      </c>
      <c r="D129" s="617">
        <v>67.587999999999994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41.359000000000002</v>
      </c>
      <c r="J129" s="617">
        <v>41.359000000000002</v>
      </c>
      <c r="K129" s="627" t="s">
        <v>336</v>
      </c>
    </row>
    <row r="130" spans="1:11" ht="14.4" customHeight="1" thickBot="1" x14ac:dyDescent="0.35">
      <c r="A130" s="640" t="s">
        <v>458</v>
      </c>
      <c r="B130" s="616">
        <v>0</v>
      </c>
      <c r="C130" s="616">
        <v>20.100000000000001</v>
      </c>
      <c r="D130" s="617">
        <v>20.100000000000001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10.92</v>
      </c>
      <c r="J130" s="617">
        <v>10.92</v>
      </c>
      <c r="K130" s="627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20.100000000000001</v>
      </c>
      <c r="D131" s="617">
        <v>20.100000000000001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10.92</v>
      </c>
      <c r="J131" s="617">
        <v>10.92</v>
      </c>
      <c r="K131" s="627" t="s">
        <v>336</v>
      </c>
    </row>
    <row r="132" spans="1:11" ht="14.4" customHeight="1" thickBot="1" x14ac:dyDescent="0.35">
      <c r="A132" s="640" t="s">
        <v>460</v>
      </c>
      <c r="B132" s="616">
        <v>0</v>
      </c>
      <c r="C132" s="616">
        <v>5.3369999999999997</v>
      </c>
      <c r="D132" s="617">
        <v>5.3369999999999997</v>
      </c>
      <c r="E132" s="626" t="s">
        <v>358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0">
        <v>0</v>
      </c>
    </row>
    <row r="133" spans="1:11" ht="14.4" customHeight="1" thickBot="1" x14ac:dyDescent="0.35">
      <c r="A133" s="638" t="s">
        <v>461</v>
      </c>
      <c r="B133" s="616">
        <v>0</v>
      </c>
      <c r="C133" s="616">
        <v>5.3369999999999997</v>
      </c>
      <c r="D133" s="617">
        <v>5.3369999999999997</v>
      </c>
      <c r="E133" s="626" t="s">
        <v>358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0">
        <v>0</v>
      </c>
    </row>
    <row r="134" spans="1:11" ht="14.4" customHeight="1" thickBot="1" x14ac:dyDescent="0.35">
      <c r="A134" s="635" t="s">
        <v>462</v>
      </c>
      <c r="B134" s="616">
        <v>1328.97980898224</v>
      </c>
      <c r="C134" s="616">
        <v>1371.3962799999999</v>
      </c>
      <c r="D134" s="617">
        <v>42.416471017759001</v>
      </c>
      <c r="E134" s="618">
        <v>1.0319165654210001</v>
      </c>
      <c r="F134" s="616">
        <v>1315.99372504914</v>
      </c>
      <c r="G134" s="617">
        <v>767.66300627866303</v>
      </c>
      <c r="H134" s="619">
        <v>116.242</v>
      </c>
      <c r="I134" s="616">
        <v>798.95600000000002</v>
      </c>
      <c r="J134" s="617">
        <v>31.292993721337002</v>
      </c>
      <c r="K134" s="620">
        <v>0.60711231732500004</v>
      </c>
    </row>
    <row r="135" spans="1:11" ht="14.4" customHeight="1" thickBot="1" x14ac:dyDescent="0.35">
      <c r="A135" s="636" t="s">
        <v>463</v>
      </c>
      <c r="B135" s="616">
        <v>1270.97980898224</v>
      </c>
      <c r="C135" s="616">
        <v>1270.0139999999999</v>
      </c>
      <c r="D135" s="617">
        <v>-0.96580898223900002</v>
      </c>
      <c r="E135" s="618">
        <v>0.99924010674599995</v>
      </c>
      <c r="F135" s="616">
        <v>1269.99372504914</v>
      </c>
      <c r="G135" s="617">
        <v>740.82967294532898</v>
      </c>
      <c r="H135" s="619">
        <v>105.83199999999999</v>
      </c>
      <c r="I135" s="616">
        <v>740.82799999999997</v>
      </c>
      <c r="J135" s="617">
        <v>-1.6729453290000001E-3</v>
      </c>
      <c r="K135" s="620">
        <v>0.58333201604700002</v>
      </c>
    </row>
    <row r="136" spans="1:11" ht="14.4" customHeight="1" thickBot="1" x14ac:dyDescent="0.35">
      <c r="A136" s="637" t="s">
        <v>464</v>
      </c>
      <c r="B136" s="621">
        <v>1270.97980898224</v>
      </c>
      <c r="C136" s="621">
        <v>1270.0139999999999</v>
      </c>
      <c r="D136" s="622">
        <v>-0.96580898223900002</v>
      </c>
      <c r="E136" s="628">
        <v>0.99924010674599995</v>
      </c>
      <c r="F136" s="621">
        <v>1269.99372504914</v>
      </c>
      <c r="G136" s="622">
        <v>740.82967294532898</v>
      </c>
      <c r="H136" s="624">
        <v>105.83199999999999</v>
      </c>
      <c r="I136" s="621">
        <v>740.82799999999997</v>
      </c>
      <c r="J136" s="622">
        <v>-1.6729453290000001E-3</v>
      </c>
      <c r="K136" s="629">
        <v>0.58333201604700002</v>
      </c>
    </row>
    <row r="137" spans="1:11" ht="14.4" customHeight="1" thickBot="1" x14ac:dyDescent="0.35">
      <c r="A137" s="638" t="s">
        <v>465</v>
      </c>
      <c r="B137" s="616">
        <v>314.987485119795</v>
      </c>
      <c r="C137" s="616">
        <v>314.60899999999998</v>
      </c>
      <c r="D137" s="617">
        <v>-0.37848511979400001</v>
      </c>
      <c r="E137" s="618">
        <v>0.99879841219800003</v>
      </c>
      <c r="F137" s="616">
        <v>314.99999007825699</v>
      </c>
      <c r="G137" s="617">
        <v>183.74999421231701</v>
      </c>
      <c r="H137" s="619">
        <v>26.218</v>
      </c>
      <c r="I137" s="616">
        <v>183.52600000000001</v>
      </c>
      <c r="J137" s="617">
        <v>-0.223994212316</v>
      </c>
      <c r="K137" s="620">
        <v>0.58262224057300005</v>
      </c>
    </row>
    <row r="138" spans="1:11" ht="14.4" customHeight="1" thickBot="1" x14ac:dyDescent="0.35">
      <c r="A138" s="638" t="s">
        <v>466</v>
      </c>
      <c r="B138" s="616">
        <v>202.99999999999599</v>
      </c>
      <c r="C138" s="616">
        <v>203.221</v>
      </c>
      <c r="D138" s="617">
        <v>0.22100000000299999</v>
      </c>
      <c r="E138" s="618">
        <v>1.0010886699499999</v>
      </c>
      <c r="F138" s="616">
        <v>202.999993605984</v>
      </c>
      <c r="G138" s="617">
        <v>118.416662936824</v>
      </c>
      <c r="H138" s="619">
        <v>16.931999999999999</v>
      </c>
      <c r="I138" s="616">
        <v>118.52800000000001</v>
      </c>
      <c r="J138" s="617">
        <v>0.111337063175</v>
      </c>
      <c r="K138" s="620">
        <v>0.58388179178900002</v>
      </c>
    </row>
    <row r="139" spans="1:11" ht="14.4" customHeight="1" thickBot="1" x14ac:dyDescent="0.35">
      <c r="A139" s="638" t="s">
        <v>467</v>
      </c>
      <c r="B139" s="616">
        <v>66.000552186194994</v>
      </c>
      <c r="C139" s="616">
        <v>65.819999999999993</v>
      </c>
      <c r="D139" s="617">
        <v>-0.18055218619499999</v>
      </c>
      <c r="E139" s="618">
        <v>0.99726438370199999</v>
      </c>
      <c r="F139" s="616">
        <v>66.000550107337006</v>
      </c>
      <c r="G139" s="617">
        <v>38.500320895945997</v>
      </c>
      <c r="H139" s="619">
        <v>5.4850000000000003</v>
      </c>
      <c r="I139" s="616">
        <v>38.395000000000003</v>
      </c>
      <c r="J139" s="617">
        <v>-0.105320895946</v>
      </c>
      <c r="K139" s="620">
        <v>0.58173757548299998</v>
      </c>
    </row>
    <row r="140" spans="1:11" ht="14.4" customHeight="1" thickBot="1" x14ac:dyDescent="0.35">
      <c r="A140" s="638" t="s">
        <v>468</v>
      </c>
      <c r="B140" s="616">
        <v>667.99177167625305</v>
      </c>
      <c r="C140" s="616">
        <v>667.48800000000006</v>
      </c>
      <c r="D140" s="617">
        <v>-0.50377167625300001</v>
      </c>
      <c r="E140" s="618">
        <v>0.99924584149399998</v>
      </c>
      <c r="F140" s="616">
        <v>666.993191856012</v>
      </c>
      <c r="G140" s="617">
        <v>389.07936191600697</v>
      </c>
      <c r="H140" s="619">
        <v>55.624000000000002</v>
      </c>
      <c r="I140" s="616">
        <v>389.36799999999999</v>
      </c>
      <c r="J140" s="617">
        <v>0.28863808399300001</v>
      </c>
      <c r="K140" s="620">
        <v>0.58376607850600004</v>
      </c>
    </row>
    <row r="141" spans="1:11" ht="14.4" customHeight="1" thickBot="1" x14ac:dyDescent="0.35">
      <c r="A141" s="638" t="s">
        <v>469</v>
      </c>
      <c r="B141" s="616">
        <v>18.999999999999002</v>
      </c>
      <c r="C141" s="616">
        <v>18.876000000000001</v>
      </c>
      <c r="D141" s="617">
        <v>-0.12399999999899999</v>
      </c>
      <c r="E141" s="618">
        <v>0.99347368421000004</v>
      </c>
      <c r="F141" s="616">
        <v>18.999999401545001</v>
      </c>
      <c r="G141" s="617">
        <v>11.083332984234</v>
      </c>
      <c r="H141" s="619">
        <v>1.573</v>
      </c>
      <c r="I141" s="616">
        <v>11.010999999999999</v>
      </c>
      <c r="J141" s="617">
        <v>-7.2332984234000003E-2</v>
      </c>
      <c r="K141" s="620">
        <v>0.57952633404300002</v>
      </c>
    </row>
    <row r="142" spans="1:11" ht="14.4" customHeight="1" thickBot="1" x14ac:dyDescent="0.35">
      <c r="A142" s="636" t="s">
        <v>470</v>
      </c>
      <c r="B142" s="616">
        <v>58</v>
      </c>
      <c r="C142" s="616">
        <v>101.38227999999999</v>
      </c>
      <c r="D142" s="617">
        <v>43.382280000000002</v>
      </c>
      <c r="E142" s="618">
        <v>1.7479703448270001</v>
      </c>
      <c r="F142" s="616">
        <v>46</v>
      </c>
      <c r="G142" s="617">
        <v>26.833333333333002</v>
      </c>
      <c r="H142" s="619">
        <v>10.41</v>
      </c>
      <c r="I142" s="616">
        <v>58.128</v>
      </c>
      <c r="J142" s="617">
        <v>31.294666666666</v>
      </c>
      <c r="K142" s="620">
        <v>1.263652173913</v>
      </c>
    </row>
    <row r="143" spans="1:11" ht="14.4" customHeight="1" thickBot="1" x14ac:dyDescent="0.35">
      <c r="A143" s="637" t="s">
        <v>471</v>
      </c>
      <c r="B143" s="621">
        <v>58</v>
      </c>
      <c r="C143" s="621">
        <v>57.494430000000001</v>
      </c>
      <c r="D143" s="622">
        <v>-0.50556999999899999</v>
      </c>
      <c r="E143" s="628">
        <v>0.99128327586200005</v>
      </c>
      <c r="F143" s="621">
        <v>46</v>
      </c>
      <c r="G143" s="622">
        <v>26.833333333333002</v>
      </c>
      <c r="H143" s="624">
        <v>0</v>
      </c>
      <c r="I143" s="621">
        <v>43.317999999999998</v>
      </c>
      <c r="J143" s="622">
        <v>16.484666666666001</v>
      </c>
      <c r="K143" s="629">
        <v>0.941695652173</v>
      </c>
    </row>
    <row r="144" spans="1:11" ht="14.4" customHeight="1" thickBot="1" x14ac:dyDescent="0.35">
      <c r="A144" s="638" t="s">
        <v>472</v>
      </c>
      <c r="B144" s="616">
        <v>58</v>
      </c>
      <c r="C144" s="616">
        <v>57.494430000000001</v>
      </c>
      <c r="D144" s="617">
        <v>-0.50556999999899999</v>
      </c>
      <c r="E144" s="618">
        <v>0.99128327586200005</v>
      </c>
      <c r="F144" s="616">
        <v>46</v>
      </c>
      <c r="G144" s="617">
        <v>26.833333333333002</v>
      </c>
      <c r="H144" s="619">
        <v>0</v>
      </c>
      <c r="I144" s="616">
        <v>43.317999999999998</v>
      </c>
      <c r="J144" s="617">
        <v>16.484666666666001</v>
      </c>
      <c r="K144" s="620">
        <v>0.941695652173</v>
      </c>
    </row>
    <row r="145" spans="1:11" ht="14.4" customHeight="1" thickBot="1" x14ac:dyDescent="0.35">
      <c r="A145" s="637" t="s">
        <v>473</v>
      </c>
      <c r="B145" s="621">
        <v>0</v>
      </c>
      <c r="C145" s="621">
        <v>21.318850000000001</v>
      </c>
      <c r="D145" s="622">
        <v>21.318850000000001</v>
      </c>
      <c r="E145" s="623" t="s">
        <v>358</v>
      </c>
      <c r="F145" s="621">
        <v>0</v>
      </c>
      <c r="G145" s="622">
        <v>0</v>
      </c>
      <c r="H145" s="624">
        <v>6.9009999999999998</v>
      </c>
      <c r="I145" s="621">
        <v>11.301</v>
      </c>
      <c r="J145" s="622">
        <v>11.301</v>
      </c>
      <c r="K145" s="625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0</v>
      </c>
      <c r="D146" s="617">
        <v>0</v>
      </c>
      <c r="E146" s="618">
        <v>1</v>
      </c>
      <c r="F146" s="616">
        <v>0</v>
      </c>
      <c r="G146" s="617">
        <v>0</v>
      </c>
      <c r="H146" s="619">
        <v>6.9009999999999998</v>
      </c>
      <c r="I146" s="616">
        <v>11.301</v>
      </c>
      <c r="J146" s="617">
        <v>11.301</v>
      </c>
      <c r="K146" s="627" t="s">
        <v>358</v>
      </c>
    </row>
    <row r="147" spans="1:11" ht="14.4" customHeight="1" thickBot="1" x14ac:dyDescent="0.35">
      <c r="A147" s="638" t="s">
        <v>475</v>
      </c>
      <c r="B147" s="616">
        <v>0</v>
      </c>
      <c r="C147" s="616">
        <v>21.318850000000001</v>
      </c>
      <c r="D147" s="617">
        <v>21.318850000000001</v>
      </c>
      <c r="E147" s="626" t="s">
        <v>358</v>
      </c>
      <c r="F147" s="616">
        <v>0</v>
      </c>
      <c r="G147" s="617">
        <v>0</v>
      </c>
      <c r="H147" s="619">
        <v>0</v>
      </c>
      <c r="I147" s="616">
        <v>1.06581410364015E-14</v>
      </c>
      <c r="J147" s="617">
        <v>1.06581410364015E-14</v>
      </c>
      <c r="K147" s="627" t="s">
        <v>336</v>
      </c>
    </row>
    <row r="148" spans="1:11" ht="14.4" customHeight="1" thickBot="1" x14ac:dyDescent="0.35">
      <c r="A148" s="637" t="s">
        <v>476</v>
      </c>
      <c r="B148" s="621">
        <v>0</v>
      </c>
      <c r="C148" s="621">
        <v>22.568999999999999</v>
      </c>
      <c r="D148" s="622">
        <v>22.568999999999999</v>
      </c>
      <c r="E148" s="623" t="s">
        <v>358</v>
      </c>
      <c r="F148" s="621">
        <v>0</v>
      </c>
      <c r="G148" s="622">
        <v>0</v>
      </c>
      <c r="H148" s="624">
        <v>3.5089999999999999</v>
      </c>
      <c r="I148" s="621">
        <v>3.5089999999999999</v>
      </c>
      <c r="J148" s="622">
        <v>3.5089999999999999</v>
      </c>
      <c r="K148" s="625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22.568999999999999</v>
      </c>
      <c r="D149" s="617">
        <v>22.568999999999999</v>
      </c>
      <c r="E149" s="626" t="s">
        <v>358</v>
      </c>
      <c r="F149" s="616">
        <v>0</v>
      </c>
      <c r="G149" s="617">
        <v>0</v>
      </c>
      <c r="H149" s="619">
        <v>3.5089999999999999</v>
      </c>
      <c r="I149" s="616">
        <v>3.5089999999999999</v>
      </c>
      <c r="J149" s="617">
        <v>3.5089999999999999</v>
      </c>
      <c r="K149" s="627" t="s">
        <v>336</v>
      </c>
    </row>
    <row r="150" spans="1:11" ht="14.4" customHeight="1" thickBot="1" x14ac:dyDescent="0.35">
      <c r="A150" s="635" t="s">
        <v>478</v>
      </c>
      <c r="B150" s="616">
        <v>0</v>
      </c>
      <c r="C150" s="616">
        <v>0.06</v>
      </c>
      <c r="D150" s="617">
        <v>0.06</v>
      </c>
      <c r="E150" s="626" t="s">
        <v>358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0">
        <v>0</v>
      </c>
    </row>
    <row r="151" spans="1:11" ht="14.4" customHeight="1" thickBot="1" x14ac:dyDescent="0.35">
      <c r="A151" s="636" t="s">
        <v>479</v>
      </c>
      <c r="B151" s="616">
        <v>0</v>
      </c>
      <c r="C151" s="616">
        <v>0.06</v>
      </c>
      <c r="D151" s="617">
        <v>0.06</v>
      </c>
      <c r="E151" s="626" t="s">
        <v>358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0">
        <v>0</v>
      </c>
    </row>
    <row r="152" spans="1:11" ht="14.4" customHeight="1" thickBot="1" x14ac:dyDescent="0.35">
      <c r="A152" s="637" t="s">
        <v>480</v>
      </c>
      <c r="B152" s="621">
        <v>0</v>
      </c>
      <c r="C152" s="621">
        <v>0.06</v>
      </c>
      <c r="D152" s="622">
        <v>0.06</v>
      </c>
      <c r="E152" s="623" t="s">
        <v>358</v>
      </c>
      <c r="F152" s="621">
        <v>0</v>
      </c>
      <c r="G152" s="622">
        <v>0</v>
      </c>
      <c r="H152" s="624">
        <v>0</v>
      </c>
      <c r="I152" s="621">
        <v>0</v>
      </c>
      <c r="J152" s="622">
        <v>0</v>
      </c>
      <c r="K152" s="629">
        <v>0</v>
      </c>
    </row>
    <row r="153" spans="1:11" ht="14.4" customHeight="1" thickBot="1" x14ac:dyDescent="0.35">
      <c r="A153" s="638" t="s">
        <v>481</v>
      </c>
      <c r="B153" s="616">
        <v>0</v>
      </c>
      <c r="C153" s="616">
        <v>0.06</v>
      </c>
      <c r="D153" s="617">
        <v>0.06</v>
      </c>
      <c r="E153" s="626" t="s">
        <v>358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0">
        <v>0</v>
      </c>
    </row>
    <row r="154" spans="1:11" ht="14.4" customHeight="1" thickBot="1" x14ac:dyDescent="0.35">
      <c r="A154" s="634" t="s">
        <v>482</v>
      </c>
      <c r="B154" s="616">
        <v>45611.126188066897</v>
      </c>
      <c r="C154" s="616">
        <v>47616.283439999999</v>
      </c>
      <c r="D154" s="617">
        <v>2005.15725193306</v>
      </c>
      <c r="E154" s="618">
        <v>1.0439620202240001</v>
      </c>
      <c r="F154" s="616">
        <v>47283.5121621531</v>
      </c>
      <c r="G154" s="617">
        <v>27582.048761255999</v>
      </c>
      <c r="H154" s="619">
        <v>5636.0559800000001</v>
      </c>
      <c r="I154" s="616">
        <v>28192.635450000002</v>
      </c>
      <c r="J154" s="617">
        <v>610.58668874401701</v>
      </c>
      <c r="K154" s="620">
        <v>0.59624664414299999</v>
      </c>
    </row>
    <row r="155" spans="1:11" ht="14.4" customHeight="1" thickBot="1" x14ac:dyDescent="0.35">
      <c r="A155" s="635" t="s">
        <v>483</v>
      </c>
      <c r="B155" s="616">
        <v>45418.928355481999</v>
      </c>
      <c r="C155" s="616">
        <v>47524.404799999997</v>
      </c>
      <c r="D155" s="617">
        <v>2105.4764445180299</v>
      </c>
      <c r="E155" s="618">
        <v>1.046356805868</v>
      </c>
      <c r="F155" s="616">
        <v>47211.390770894599</v>
      </c>
      <c r="G155" s="617">
        <v>27539.977949688498</v>
      </c>
      <c r="H155" s="619">
        <v>5601.7089400000004</v>
      </c>
      <c r="I155" s="616">
        <v>28105.763719999999</v>
      </c>
      <c r="J155" s="617">
        <v>565.78577031146801</v>
      </c>
      <c r="K155" s="620">
        <v>0.59531742787200004</v>
      </c>
    </row>
    <row r="156" spans="1:11" ht="14.4" customHeight="1" thickBot="1" x14ac:dyDescent="0.35">
      <c r="A156" s="636" t="s">
        <v>484</v>
      </c>
      <c r="B156" s="616">
        <v>45418.928355481999</v>
      </c>
      <c r="C156" s="616">
        <v>47524.404799999997</v>
      </c>
      <c r="D156" s="617">
        <v>2105.4764445180299</v>
      </c>
      <c r="E156" s="618">
        <v>1.046356805868</v>
      </c>
      <c r="F156" s="616">
        <v>47211.390770894599</v>
      </c>
      <c r="G156" s="617">
        <v>27539.977949688498</v>
      </c>
      <c r="H156" s="619">
        <v>5601.7089400000004</v>
      </c>
      <c r="I156" s="616">
        <v>28105.763719999999</v>
      </c>
      <c r="J156" s="617">
        <v>565.78577031146801</v>
      </c>
      <c r="K156" s="620">
        <v>0.59531742787200004</v>
      </c>
    </row>
    <row r="157" spans="1:11" ht="14.4" customHeight="1" thickBot="1" x14ac:dyDescent="0.35">
      <c r="A157" s="637" t="s">
        <v>485</v>
      </c>
      <c r="B157" s="621">
        <v>185.92835548194799</v>
      </c>
      <c r="C157" s="621">
        <v>103.07611</v>
      </c>
      <c r="D157" s="622">
        <v>-82.852245481948003</v>
      </c>
      <c r="E157" s="628">
        <v>0.55438617596899997</v>
      </c>
      <c r="F157" s="621">
        <v>100.44280741776799</v>
      </c>
      <c r="G157" s="622">
        <v>58.591637660364</v>
      </c>
      <c r="H157" s="624">
        <v>17.799569999999999</v>
      </c>
      <c r="I157" s="621">
        <v>82.654520000000005</v>
      </c>
      <c r="J157" s="622">
        <v>24.062882339634999</v>
      </c>
      <c r="K157" s="629">
        <v>0.82290133186100001</v>
      </c>
    </row>
    <row r="158" spans="1:11" ht="14.4" customHeight="1" thickBot="1" x14ac:dyDescent="0.35">
      <c r="A158" s="638" t="s">
        <v>486</v>
      </c>
      <c r="B158" s="616">
        <v>1.287452503815</v>
      </c>
      <c r="C158" s="616">
        <v>0.56279000000000001</v>
      </c>
      <c r="D158" s="617">
        <v>-0.72466250381499997</v>
      </c>
      <c r="E158" s="618">
        <v>0.43713457260100003</v>
      </c>
      <c r="F158" s="616">
        <v>0.52529401968199996</v>
      </c>
      <c r="G158" s="617">
        <v>0.306421511481</v>
      </c>
      <c r="H158" s="619">
        <v>0</v>
      </c>
      <c r="I158" s="616">
        <v>0.52395000000000003</v>
      </c>
      <c r="J158" s="617">
        <v>0.217528488518</v>
      </c>
      <c r="K158" s="620">
        <v>0.99744139542400001</v>
      </c>
    </row>
    <row r="159" spans="1:11" ht="14.4" customHeight="1" thickBot="1" x14ac:dyDescent="0.35">
      <c r="A159" s="638" t="s">
        <v>487</v>
      </c>
      <c r="B159" s="616">
        <v>81.650618388084993</v>
      </c>
      <c r="C159" s="616">
        <v>40.025320000000001</v>
      </c>
      <c r="D159" s="617">
        <v>-41.625298388085</v>
      </c>
      <c r="E159" s="618">
        <v>0.49020228860600001</v>
      </c>
      <c r="F159" s="616">
        <v>38.240869209286998</v>
      </c>
      <c r="G159" s="617">
        <v>22.307173705417</v>
      </c>
      <c r="H159" s="619">
        <v>3.4256700000000002</v>
      </c>
      <c r="I159" s="616">
        <v>42.981610000000003</v>
      </c>
      <c r="J159" s="617">
        <v>20.674436294582001</v>
      </c>
      <c r="K159" s="620">
        <v>1.123970529141</v>
      </c>
    </row>
    <row r="160" spans="1:11" ht="14.4" customHeight="1" thickBot="1" x14ac:dyDescent="0.35">
      <c r="A160" s="638" t="s">
        <v>488</v>
      </c>
      <c r="B160" s="616">
        <v>8.9901461211630007</v>
      </c>
      <c r="C160" s="616">
        <v>61.771900000000002</v>
      </c>
      <c r="D160" s="617">
        <v>52.781753878836</v>
      </c>
      <c r="E160" s="618">
        <v>6.8710674073010001</v>
      </c>
      <c r="F160" s="616">
        <v>61</v>
      </c>
      <c r="G160" s="617">
        <v>35.583333333333002</v>
      </c>
      <c r="H160" s="619">
        <v>14.373900000000001</v>
      </c>
      <c r="I160" s="616">
        <v>37.725960000000001</v>
      </c>
      <c r="J160" s="617">
        <v>2.1426266666660001</v>
      </c>
      <c r="K160" s="620">
        <v>0.61845836065500004</v>
      </c>
    </row>
    <row r="161" spans="1:11" ht="14.4" customHeight="1" thickBot="1" x14ac:dyDescent="0.35">
      <c r="A161" s="638" t="s">
        <v>489</v>
      </c>
      <c r="B161" s="616">
        <v>94.000138468882994</v>
      </c>
      <c r="C161" s="616">
        <v>0.71609999999999996</v>
      </c>
      <c r="D161" s="617">
        <v>-93.284038468882997</v>
      </c>
      <c r="E161" s="618">
        <v>7.6180738840000003E-3</v>
      </c>
      <c r="F161" s="616">
        <v>0.67664418879800003</v>
      </c>
      <c r="G161" s="617">
        <v>0.394709110132</v>
      </c>
      <c r="H161" s="619">
        <v>0</v>
      </c>
      <c r="I161" s="616">
        <v>1.423</v>
      </c>
      <c r="J161" s="617">
        <v>1.028290889867</v>
      </c>
      <c r="K161" s="620">
        <v>2.10302552443</v>
      </c>
    </row>
    <row r="162" spans="1:11" ht="14.4" customHeight="1" thickBot="1" x14ac:dyDescent="0.35">
      <c r="A162" s="637" t="s">
        <v>490</v>
      </c>
      <c r="B162" s="621">
        <v>0</v>
      </c>
      <c r="C162" s="621">
        <v>166.50424000000001</v>
      </c>
      <c r="D162" s="622">
        <v>166.50424000000001</v>
      </c>
      <c r="E162" s="623" t="s">
        <v>336</v>
      </c>
      <c r="F162" s="621">
        <v>185.559242242246</v>
      </c>
      <c r="G162" s="622">
        <v>108.242891307977</v>
      </c>
      <c r="H162" s="624">
        <v>46.086469999999998</v>
      </c>
      <c r="I162" s="621">
        <v>399.18808999999999</v>
      </c>
      <c r="J162" s="622">
        <v>290.94519869202298</v>
      </c>
      <c r="K162" s="629">
        <v>2.1512703176420001</v>
      </c>
    </row>
    <row r="163" spans="1:11" ht="14.4" customHeight="1" thickBot="1" x14ac:dyDescent="0.35">
      <c r="A163" s="638" t="s">
        <v>491</v>
      </c>
      <c r="B163" s="616">
        <v>0</v>
      </c>
      <c r="C163" s="616">
        <v>166.14563999999999</v>
      </c>
      <c r="D163" s="617">
        <v>166.14563999999999</v>
      </c>
      <c r="E163" s="626" t="s">
        <v>336</v>
      </c>
      <c r="F163" s="616">
        <v>185.20145162789601</v>
      </c>
      <c r="G163" s="617">
        <v>108.034180116272</v>
      </c>
      <c r="H163" s="619">
        <v>46.047969999999999</v>
      </c>
      <c r="I163" s="616">
        <v>398.07049000000001</v>
      </c>
      <c r="J163" s="617">
        <v>290.03630988372799</v>
      </c>
      <c r="K163" s="620">
        <v>2.1493918460189998</v>
      </c>
    </row>
    <row r="164" spans="1:11" ht="14.4" customHeight="1" thickBot="1" x14ac:dyDescent="0.35">
      <c r="A164" s="638" t="s">
        <v>492</v>
      </c>
      <c r="B164" s="616">
        <v>0</v>
      </c>
      <c r="C164" s="616">
        <v>0.35859999999999997</v>
      </c>
      <c r="D164" s="617">
        <v>0.35859999999999997</v>
      </c>
      <c r="E164" s="626" t="s">
        <v>336</v>
      </c>
      <c r="F164" s="616">
        <v>0.35779061434999998</v>
      </c>
      <c r="G164" s="617">
        <v>0.20871119170399999</v>
      </c>
      <c r="H164" s="619">
        <v>3.85E-2</v>
      </c>
      <c r="I164" s="616">
        <v>1.1175999999999999</v>
      </c>
      <c r="J164" s="617">
        <v>0.90888880829499996</v>
      </c>
      <c r="K164" s="620">
        <v>0</v>
      </c>
    </row>
    <row r="165" spans="1:11" ht="14.4" customHeight="1" thickBot="1" x14ac:dyDescent="0.35">
      <c r="A165" s="637" t="s">
        <v>493</v>
      </c>
      <c r="B165" s="621">
        <v>0</v>
      </c>
      <c r="C165" s="621">
        <v>16.91018</v>
      </c>
      <c r="D165" s="622">
        <v>16.91018</v>
      </c>
      <c r="E165" s="623" t="s">
        <v>336</v>
      </c>
      <c r="F165" s="621">
        <v>20.388721222358999</v>
      </c>
      <c r="G165" s="622">
        <v>11.893420713043</v>
      </c>
      <c r="H165" s="624">
        <v>0.75924000000000003</v>
      </c>
      <c r="I165" s="621">
        <v>37.378830000000001</v>
      </c>
      <c r="J165" s="622">
        <v>25.485409286957001</v>
      </c>
      <c r="K165" s="629">
        <v>1.833309190524</v>
      </c>
    </row>
    <row r="166" spans="1:11" ht="14.4" customHeight="1" thickBot="1" x14ac:dyDescent="0.35">
      <c r="A166" s="638" t="s">
        <v>494</v>
      </c>
      <c r="B166" s="616">
        <v>0</v>
      </c>
      <c r="C166" s="616">
        <v>13.95468</v>
      </c>
      <c r="D166" s="617">
        <v>13.95468</v>
      </c>
      <c r="E166" s="626" t="s">
        <v>358</v>
      </c>
      <c r="F166" s="616">
        <v>11.388721222357001</v>
      </c>
      <c r="G166" s="617">
        <v>6.6434207130410003</v>
      </c>
      <c r="H166" s="619">
        <v>0.75924000000000003</v>
      </c>
      <c r="I166" s="616">
        <v>31.225180000000002</v>
      </c>
      <c r="J166" s="617">
        <v>24.581759286958</v>
      </c>
      <c r="K166" s="620">
        <v>2.7417634860270002</v>
      </c>
    </row>
    <row r="167" spans="1:11" ht="14.4" customHeight="1" thickBot="1" x14ac:dyDescent="0.35">
      <c r="A167" s="638" t="s">
        <v>495</v>
      </c>
      <c r="B167" s="616">
        <v>0</v>
      </c>
      <c r="C167" s="616">
        <v>2.9554999999999998</v>
      </c>
      <c r="D167" s="617">
        <v>2.9554999999999998</v>
      </c>
      <c r="E167" s="626" t="s">
        <v>336</v>
      </c>
      <c r="F167" s="616">
        <v>9.0000000000020002</v>
      </c>
      <c r="G167" s="617">
        <v>5.2500000000010001</v>
      </c>
      <c r="H167" s="619">
        <v>0</v>
      </c>
      <c r="I167" s="616">
        <v>6.1536499999999998</v>
      </c>
      <c r="J167" s="617">
        <v>0.903649999998</v>
      </c>
      <c r="K167" s="620">
        <v>0.68373888888800005</v>
      </c>
    </row>
    <row r="168" spans="1:11" ht="14.4" customHeight="1" thickBot="1" x14ac:dyDescent="0.35">
      <c r="A168" s="637" t="s">
        <v>496</v>
      </c>
      <c r="B168" s="621">
        <v>0</v>
      </c>
      <c r="C168" s="621">
        <v>-40.113590000000002</v>
      </c>
      <c r="D168" s="622">
        <v>-40.113590000000002</v>
      </c>
      <c r="E168" s="623" t="s">
        <v>336</v>
      </c>
      <c r="F168" s="621">
        <v>0</v>
      </c>
      <c r="G168" s="622">
        <v>0</v>
      </c>
      <c r="H168" s="624">
        <v>0</v>
      </c>
      <c r="I168" s="621">
        <v>0</v>
      </c>
      <c r="J168" s="622">
        <v>0</v>
      </c>
      <c r="K168" s="625" t="s">
        <v>336</v>
      </c>
    </row>
    <row r="169" spans="1:11" ht="14.4" customHeight="1" thickBot="1" x14ac:dyDescent="0.35">
      <c r="A169" s="638" t="s">
        <v>497</v>
      </c>
      <c r="B169" s="616">
        <v>0</v>
      </c>
      <c r="C169" s="616">
        <v>-40.113590000000002</v>
      </c>
      <c r="D169" s="617">
        <v>-40.113590000000002</v>
      </c>
      <c r="E169" s="626" t="s">
        <v>336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7" t="s">
        <v>498</v>
      </c>
      <c r="B170" s="621">
        <v>45233</v>
      </c>
      <c r="C170" s="621">
        <v>44707.884019999998</v>
      </c>
      <c r="D170" s="622">
        <v>-525.11598000001004</v>
      </c>
      <c r="E170" s="628">
        <v>0.98839086551800004</v>
      </c>
      <c r="F170" s="621">
        <v>46905.000000012296</v>
      </c>
      <c r="G170" s="622">
        <v>27361.250000007101</v>
      </c>
      <c r="H170" s="624">
        <v>5022.1799499999997</v>
      </c>
      <c r="I170" s="621">
        <v>25541.280729999999</v>
      </c>
      <c r="J170" s="622">
        <v>-1819.96927000715</v>
      </c>
      <c r="K170" s="629">
        <v>0.54453215499300001</v>
      </c>
    </row>
    <row r="171" spans="1:11" ht="14.4" customHeight="1" thickBot="1" x14ac:dyDescent="0.35">
      <c r="A171" s="638" t="s">
        <v>499</v>
      </c>
      <c r="B171" s="616">
        <v>17558</v>
      </c>
      <c r="C171" s="616">
        <v>15890.64623</v>
      </c>
      <c r="D171" s="617">
        <v>-1667.3537700000099</v>
      </c>
      <c r="E171" s="618">
        <v>0.90503737498500003</v>
      </c>
      <c r="F171" s="616">
        <v>17497.000000004598</v>
      </c>
      <c r="G171" s="617">
        <v>10206.583333336001</v>
      </c>
      <c r="H171" s="619">
        <v>2000.41581</v>
      </c>
      <c r="I171" s="616">
        <v>10646.678669999999</v>
      </c>
      <c r="J171" s="617">
        <v>440.09533666399699</v>
      </c>
      <c r="K171" s="620">
        <v>0.60848595016200002</v>
      </c>
    </row>
    <row r="172" spans="1:11" ht="14.4" customHeight="1" thickBot="1" x14ac:dyDescent="0.35">
      <c r="A172" s="638" t="s">
        <v>500</v>
      </c>
      <c r="B172" s="616">
        <v>27675</v>
      </c>
      <c r="C172" s="616">
        <v>28817.237789999999</v>
      </c>
      <c r="D172" s="617">
        <v>1142.2377899999999</v>
      </c>
      <c r="E172" s="618">
        <v>1.0412732715440001</v>
      </c>
      <c r="F172" s="616">
        <v>29408.000000007702</v>
      </c>
      <c r="G172" s="617">
        <v>17154.666666671099</v>
      </c>
      <c r="H172" s="619">
        <v>3021.7641400000002</v>
      </c>
      <c r="I172" s="616">
        <v>14894.602059999999</v>
      </c>
      <c r="J172" s="617">
        <v>-2260.0646066711502</v>
      </c>
      <c r="K172" s="620">
        <v>0.50648129964599997</v>
      </c>
    </row>
    <row r="173" spans="1:11" ht="14.4" customHeight="1" thickBot="1" x14ac:dyDescent="0.35">
      <c r="A173" s="637" t="s">
        <v>501</v>
      </c>
      <c r="B173" s="621">
        <v>0</v>
      </c>
      <c r="C173" s="621">
        <v>2570.1438400000002</v>
      </c>
      <c r="D173" s="622">
        <v>2570.1438400000002</v>
      </c>
      <c r="E173" s="623" t="s">
        <v>336</v>
      </c>
      <c r="F173" s="621">
        <v>0</v>
      </c>
      <c r="G173" s="622">
        <v>0</v>
      </c>
      <c r="H173" s="624">
        <v>514.88370999999995</v>
      </c>
      <c r="I173" s="621">
        <v>2045.2615499999999</v>
      </c>
      <c r="J173" s="622">
        <v>2045.2615499999999</v>
      </c>
      <c r="K173" s="625" t="s">
        <v>336</v>
      </c>
    </row>
    <row r="174" spans="1:11" ht="14.4" customHeight="1" thickBot="1" x14ac:dyDescent="0.35">
      <c r="A174" s="638" t="s">
        <v>502</v>
      </c>
      <c r="B174" s="616">
        <v>0</v>
      </c>
      <c r="C174" s="616">
        <v>111.33306</v>
      </c>
      <c r="D174" s="617">
        <v>111.33306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365.84073000000001</v>
      </c>
      <c r="J174" s="617">
        <v>365.84073000000001</v>
      </c>
      <c r="K174" s="627" t="s">
        <v>336</v>
      </c>
    </row>
    <row r="175" spans="1:11" ht="14.4" customHeight="1" thickBot="1" x14ac:dyDescent="0.35">
      <c r="A175" s="638" t="s">
        <v>503</v>
      </c>
      <c r="B175" s="616">
        <v>0</v>
      </c>
      <c r="C175" s="616">
        <v>2458.8107799999998</v>
      </c>
      <c r="D175" s="617">
        <v>2458.8107799999998</v>
      </c>
      <c r="E175" s="626" t="s">
        <v>336</v>
      </c>
      <c r="F175" s="616">
        <v>0</v>
      </c>
      <c r="G175" s="617">
        <v>0</v>
      </c>
      <c r="H175" s="619">
        <v>514.88370999999995</v>
      </c>
      <c r="I175" s="616">
        <v>1679.42082</v>
      </c>
      <c r="J175" s="617">
        <v>1679.42082</v>
      </c>
      <c r="K175" s="627" t="s">
        <v>336</v>
      </c>
    </row>
    <row r="176" spans="1:11" ht="14.4" customHeight="1" thickBot="1" x14ac:dyDescent="0.35">
      <c r="A176" s="635" t="s">
        <v>504</v>
      </c>
      <c r="B176" s="616">
        <v>192.197832584982</v>
      </c>
      <c r="C176" s="616">
        <v>91.878640000000004</v>
      </c>
      <c r="D176" s="617">
        <v>-100.31919258498201</v>
      </c>
      <c r="E176" s="618">
        <v>0.47804201933099999</v>
      </c>
      <c r="F176" s="616">
        <v>72.121391258477999</v>
      </c>
      <c r="G176" s="617">
        <v>42.070811567444999</v>
      </c>
      <c r="H176" s="619">
        <v>34.34704</v>
      </c>
      <c r="I176" s="616">
        <v>86.871729999999999</v>
      </c>
      <c r="J176" s="617">
        <v>44.800918432553999</v>
      </c>
      <c r="K176" s="620">
        <v>1.204520995562</v>
      </c>
    </row>
    <row r="177" spans="1:11" ht="14.4" customHeight="1" thickBot="1" x14ac:dyDescent="0.35">
      <c r="A177" s="641" t="s">
        <v>505</v>
      </c>
      <c r="B177" s="621">
        <v>192.197832584982</v>
      </c>
      <c r="C177" s="621">
        <v>91.878640000000004</v>
      </c>
      <c r="D177" s="622">
        <v>-100.31919258498201</v>
      </c>
      <c r="E177" s="628">
        <v>0.47804201933099999</v>
      </c>
      <c r="F177" s="621">
        <v>72.121391258477999</v>
      </c>
      <c r="G177" s="622">
        <v>42.070811567444999</v>
      </c>
      <c r="H177" s="624">
        <v>34.34704</v>
      </c>
      <c r="I177" s="621">
        <v>86.871729999999999</v>
      </c>
      <c r="J177" s="622">
        <v>44.800918432553999</v>
      </c>
      <c r="K177" s="629">
        <v>1.204520995562</v>
      </c>
    </row>
    <row r="178" spans="1:11" ht="14.4" customHeight="1" thickBot="1" x14ac:dyDescent="0.35">
      <c r="A178" s="637" t="s">
        <v>506</v>
      </c>
      <c r="B178" s="621">
        <v>0</v>
      </c>
      <c r="C178" s="621">
        <v>0</v>
      </c>
      <c r="D178" s="622">
        <v>0</v>
      </c>
      <c r="E178" s="628">
        <v>1</v>
      </c>
      <c r="F178" s="621">
        <v>0</v>
      </c>
      <c r="G178" s="622">
        <v>0</v>
      </c>
      <c r="H178" s="624">
        <v>5.9960000000000004</v>
      </c>
      <c r="I178" s="621">
        <v>5.9960000000000004</v>
      </c>
      <c r="J178" s="622">
        <v>5.9960000000000004</v>
      </c>
      <c r="K178" s="625" t="s">
        <v>358</v>
      </c>
    </row>
    <row r="179" spans="1:11" ht="14.4" customHeight="1" thickBot="1" x14ac:dyDescent="0.35">
      <c r="A179" s="638" t="s">
        <v>507</v>
      </c>
      <c r="B179" s="616">
        <v>0</v>
      </c>
      <c r="C179" s="616">
        <v>0</v>
      </c>
      <c r="D179" s="617">
        <v>0</v>
      </c>
      <c r="E179" s="618">
        <v>1</v>
      </c>
      <c r="F179" s="616">
        <v>0</v>
      </c>
      <c r="G179" s="617">
        <v>0</v>
      </c>
      <c r="H179" s="619">
        <v>5.9960000000000004</v>
      </c>
      <c r="I179" s="616">
        <v>5.9960000000000004</v>
      </c>
      <c r="J179" s="617">
        <v>5.9960000000000004</v>
      </c>
      <c r="K179" s="627" t="s">
        <v>358</v>
      </c>
    </row>
    <row r="180" spans="1:11" ht="14.4" customHeight="1" thickBot="1" x14ac:dyDescent="0.35">
      <c r="A180" s="637" t="s">
        <v>508</v>
      </c>
      <c r="B180" s="621">
        <v>0</v>
      </c>
      <c r="C180" s="621">
        <v>5.0510400000000004</v>
      </c>
      <c r="D180" s="622">
        <v>5.0510400000000004</v>
      </c>
      <c r="E180" s="623" t="s">
        <v>336</v>
      </c>
      <c r="F180" s="621">
        <v>0</v>
      </c>
      <c r="G180" s="622">
        <v>0</v>
      </c>
      <c r="H180" s="624">
        <v>1.0399999999999999E-3</v>
      </c>
      <c r="I180" s="621">
        <v>3.0314399999999999</v>
      </c>
      <c r="J180" s="622">
        <v>3.0314399999999999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-9.7000000000000005E-4</v>
      </c>
      <c r="D181" s="617">
        <v>-9.7000000000000005E-4</v>
      </c>
      <c r="E181" s="626" t="s">
        <v>336</v>
      </c>
      <c r="F181" s="616">
        <v>0</v>
      </c>
      <c r="G181" s="617">
        <v>0</v>
      </c>
      <c r="H181" s="619">
        <v>1.0399999999999999E-3</v>
      </c>
      <c r="I181" s="616">
        <v>1.4400000000000001E-3</v>
      </c>
      <c r="J181" s="617">
        <v>1.4400000000000001E-3</v>
      </c>
      <c r="K181" s="627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5.0520100000000001</v>
      </c>
      <c r="D182" s="617">
        <v>5.0520100000000001</v>
      </c>
      <c r="E182" s="626" t="s">
        <v>358</v>
      </c>
      <c r="F182" s="616">
        <v>0</v>
      </c>
      <c r="G182" s="617">
        <v>0</v>
      </c>
      <c r="H182" s="619">
        <v>0</v>
      </c>
      <c r="I182" s="616">
        <v>3.03</v>
      </c>
      <c r="J182" s="617">
        <v>3.03</v>
      </c>
      <c r="K182" s="627" t="s">
        <v>336</v>
      </c>
    </row>
    <row r="183" spans="1:11" ht="14.4" customHeight="1" thickBot="1" x14ac:dyDescent="0.35">
      <c r="A183" s="637" t="s">
        <v>511</v>
      </c>
      <c r="B183" s="621">
        <v>192.197832584982</v>
      </c>
      <c r="C183" s="621">
        <v>85.621600000000001</v>
      </c>
      <c r="D183" s="622">
        <v>-106.57623258498199</v>
      </c>
      <c r="E183" s="628">
        <v>0.44548681350000002</v>
      </c>
      <c r="F183" s="621">
        <v>72.121391258477999</v>
      </c>
      <c r="G183" s="622">
        <v>42.070811567444999</v>
      </c>
      <c r="H183" s="624">
        <v>28.35</v>
      </c>
      <c r="I183" s="621">
        <v>77.844290000000001</v>
      </c>
      <c r="J183" s="622">
        <v>35.773478432554001</v>
      </c>
      <c r="K183" s="629">
        <v>1.0793509199089999</v>
      </c>
    </row>
    <row r="184" spans="1:11" ht="14.4" customHeight="1" thickBot="1" x14ac:dyDescent="0.35">
      <c r="A184" s="638" t="s">
        <v>512</v>
      </c>
      <c r="B184" s="616">
        <v>159.31488831702001</v>
      </c>
      <c r="C184" s="616">
        <v>78.3904</v>
      </c>
      <c r="D184" s="617">
        <v>-80.924488317020007</v>
      </c>
      <c r="E184" s="618">
        <v>0.49204691933099998</v>
      </c>
      <c r="F184" s="616">
        <v>66</v>
      </c>
      <c r="G184" s="617">
        <v>38.5</v>
      </c>
      <c r="H184" s="619">
        <v>28.35</v>
      </c>
      <c r="I184" s="616">
        <v>68.599999999999994</v>
      </c>
      <c r="J184" s="617">
        <v>30.1</v>
      </c>
      <c r="K184" s="620">
        <v>1.0393939393930001</v>
      </c>
    </row>
    <row r="185" spans="1:11" ht="14.4" customHeight="1" thickBot="1" x14ac:dyDescent="0.35">
      <c r="A185" s="638" t="s">
        <v>513</v>
      </c>
      <c r="B185" s="616">
        <v>8.3529369224999997E-2</v>
      </c>
      <c r="C185" s="616">
        <v>0</v>
      </c>
      <c r="D185" s="617">
        <v>-8.3529369224999997E-2</v>
      </c>
      <c r="E185" s="618">
        <v>0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0">
        <v>0</v>
      </c>
    </row>
    <row r="186" spans="1:11" ht="14.4" customHeight="1" thickBot="1" x14ac:dyDescent="0.35">
      <c r="A186" s="638" t="s">
        <v>514</v>
      </c>
      <c r="B186" s="616">
        <v>9.7483161999000006E-2</v>
      </c>
      <c r="C186" s="616">
        <v>8.2379999999999995E-2</v>
      </c>
      <c r="D186" s="617">
        <v>-1.5103161998999999E-2</v>
      </c>
      <c r="E186" s="618">
        <v>0.845069018181</v>
      </c>
      <c r="F186" s="616">
        <v>0.121391258477</v>
      </c>
      <c r="G186" s="617">
        <v>7.0811567445000001E-2</v>
      </c>
      <c r="H186" s="619">
        <v>0</v>
      </c>
      <c r="I186" s="616">
        <v>8.727E-2</v>
      </c>
      <c r="J186" s="617">
        <v>1.6458432554000001E-2</v>
      </c>
      <c r="K186" s="620">
        <v>0.71891502810100005</v>
      </c>
    </row>
    <row r="187" spans="1:11" ht="14.4" customHeight="1" thickBot="1" x14ac:dyDescent="0.35">
      <c r="A187" s="638" t="s">
        <v>515</v>
      </c>
      <c r="B187" s="616">
        <v>32.701931736736</v>
      </c>
      <c r="C187" s="616">
        <v>7.1488199999999997</v>
      </c>
      <c r="D187" s="617">
        <v>-25.553111736736</v>
      </c>
      <c r="E187" s="618">
        <v>0.218605434613</v>
      </c>
      <c r="F187" s="616">
        <v>6</v>
      </c>
      <c r="G187" s="617">
        <v>3.5</v>
      </c>
      <c r="H187" s="619">
        <v>0</v>
      </c>
      <c r="I187" s="616">
        <v>9.1570199999999993</v>
      </c>
      <c r="J187" s="617">
        <v>5.6570200000000002</v>
      </c>
      <c r="K187" s="620">
        <v>1.52617</v>
      </c>
    </row>
    <row r="188" spans="1:11" ht="14.4" customHeight="1" thickBot="1" x14ac:dyDescent="0.35">
      <c r="A188" s="637" t="s">
        <v>516</v>
      </c>
      <c r="B188" s="621">
        <v>0</v>
      </c>
      <c r="C188" s="621">
        <v>1.206</v>
      </c>
      <c r="D188" s="622">
        <v>1.206</v>
      </c>
      <c r="E188" s="623" t="s">
        <v>358</v>
      </c>
      <c r="F188" s="621">
        <v>0</v>
      </c>
      <c r="G188" s="622">
        <v>0</v>
      </c>
      <c r="H188" s="624">
        <v>0</v>
      </c>
      <c r="I188" s="621">
        <v>0</v>
      </c>
      <c r="J188" s="622">
        <v>0</v>
      </c>
      <c r="K188" s="629">
        <v>0</v>
      </c>
    </row>
    <row r="189" spans="1:11" ht="14.4" customHeight="1" thickBot="1" x14ac:dyDescent="0.35">
      <c r="A189" s="638" t="s">
        <v>517</v>
      </c>
      <c r="B189" s="616">
        <v>0</v>
      </c>
      <c r="C189" s="616">
        <v>1.206</v>
      </c>
      <c r="D189" s="617">
        <v>1.206</v>
      </c>
      <c r="E189" s="626" t="s">
        <v>358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0">
        <v>0</v>
      </c>
    </row>
    <row r="190" spans="1:11" ht="14.4" customHeight="1" thickBot="1" x14ac:dyDescent="0.35">
      <c r="A190" s="634" t="s">
        <v>518</v>
      </c>
      <c r="B190" s="616">
        <v>6086.0103487383003</v>
      </c>
      <c r="C190" s="616">
        <v>6491.1781000000001</v>
      </c>
      <c r="D190" s="617">
        <v>405.167751261695</v>
      </c>
      <c r="E190" s="618">
        <v>1.0665736218049999</v>
      </c>
      <c r="F190" s="616">
        <v>5783.6122951064399</v>
      </c>
      <c r="G190" s="617">
        <v>3373.7738388120902</v>
      </c>
      <c r="H190" s="619">
        <v>629.49972000000002</v>
      </c>
      <c r="I190" s="616">
        <v>3700.5799300000099</v>
      </c>
      <c r="J190" s="617">
        <v>326.806091187915</v>
      </c>
      <c r="K190" s="620">
        <v>0.63983886560400005</v>
      </c>
    </row>
    <row r="191" spans="1:11" ht="14.4" customHeight="1" thickBot="1" x14ac:dyDescent="0.35">
      <c r="A191" s="639" t="s">
        <v>519</v>
      </c>
      <c r="B191" s="621">
        <v>6086.0103487383003</v>
      </c>
      <c r="C191" s="621">
        <v>6491.1781000000001</v>
      </c>
      <c r="D191" s="622">
        <v>405.167751261695</v>
      </c>
      <c r="E191" s="628">
        <v>1.0665736218049999</v>
      </c>
      <c r="F191" s="621">
        <v>5783.6122951064399</v>
      </c>
      <c r="G191" s="622">
        <v>3373.7738388120902</v>
      </c>
      <c r="H191" s="624">
        <v>629.49972000000002</v>
      </c>
      <c r="I191" s="621">
        <v>3700.5799300000099</v>
      </c>
      <c r="J191" s="622">
        <v>326.806091187915</v>
      </c>
      <c r="K191" s="629">
        <v>0.63983886560400005</v>
      </c>
    </row>
    <row r="192" spans="1:11" ht="14.4" customHeight="1" thickBot="1" x14ac:dyDescent="0.35">
      <c r="A192" s="641" t="s">
        <v>54</v>
      </c>
      <c r="B192" s="621">
        <v>6086.0103487383003</v>
      </c>
      <c r="C192" s="621">
        <v>6491.1781000000001</v>
      </c>
      <c r="D192" s="622">
        <v>405.167751261695</v>
      </c>
      <c r="E192" s="628">
        <v>1.0665736218049999</v>
      </c>
      <c r="F192" s="621">
        <v>5783.6122951064399</v>
      </c>
      <c r="G192" s="622">
        <v>3373.7738388120902</v>
      </c>
      <c r="H192" s="624">
        <v>629.49972000000002</v>
      </c>
      <c r="I192" s="621">
        <v>3700.5799300000099</v>
      </c>
      <c r="J192" s="622">
        <v>326.806091187915</v>
      </c>
      <c r="K192" s="629">
        <v>0.63983886560400005</v>
      </c>
    </row>
    <row r="193" spans="1:11" ht="14.4" customHeight="1" thickBot="1" x14ac:dyDescent="0.35">
      <c r="A193" s="637" t="s">
        <v>520</v>
      </c>
      <c r="B193" s="621">
        <v>77</v>
      </c>
      <c r="C193" s="621">
        <v>198.4742</v>
      </c>
      <c r="D193" s="622">
        <v>121.4742</v>
      </c>
      <c r="E193" s="628">
        <v>2.5775870129870002</v>
      </c>
      <c r="F193" s="621">
        <v>214.84220091096699</v>
      </c>
      <c r="G193" s="622">
        <v>125.324617198064</v>
      </c>
      <c r="H193" s="624">
        <v>18.309000000000001</v>
      </c>
      <c r="I193" s="621">
        <v>128.16524999999999</v>
      </c>
      <c r="J193" s="622">
        <v>2.8406328019360001</v>
      </c>
      <c r="K193" s="629">
        <v>0.59655528316299999</v>
      </c>
    </row>
    <row r="194" spans="1:11" ht="14.4" customHeight="1" thickBot="1" x14ac:dyDescent="0.35">
      <c r="A194" s="638" t="s">
        <v>521</v>
      </c>
      <c r="B194" s="616">
        <v>77</v>
      </c>
      <c r="C194" s="616">
        <v>198.4742</v>
      </c>
      <c r="D194" s="617">
        <v>121.4742</v>
      </c>
      <c r="E194" s="618">
        <v>2.5775870129870002</v>
      </c>
      <c r="F194" s="616">
        <v>214.84220091096699</v>
      </c>
      <c r="G194" s="617">
        <v>125.324617198064</v>
      </c>
      <c r="H194" s="619">
        <v>18.309000000000001</v>
      </c>
      <c r="I194" s="616">
        <v>128.16524999999999</v>
      </c>
      <c r="J194" s="617">
        <v>2.8406328019360001</v>
      </c>
      <c r="K194" s="620">
        <v>0.59655528316299999</v>
      </c>
    </row>
    <row r="195" spans="1:11" ht="14.4" customHeight="1" thickBot="1" x14ac:dyDescent="0.35">
      <c r="A195" s="637" t="s">
        <v>522</v>
      </c>
      <c r="B195" s="621">
        <v>73.010348738304003</v>
      </c>
      <c r="C195" s="621">
        <v>78.804119999999998</v>
      </c>
      <c r="D195" s="622">
        <v>5.7937712616950003</v>
      </c>
      <c r="E195" s="628">
        <v>1.0793554798980001</v>
      </c>
      <c r="F195" s="621">
        <v>94.893254601869998</v>
      </c>
      <c r="G195" s="622">
        <v>55.354398517756998</v>
      </c>
      <c r="H195" s="624">
        <v>10.966519999999999</v>
      </c>
      <c r="I195" s="621">
        <v>41.198599999999999</v>
      </c>
      <c r="J195" s="622">
        <v>-14.155798517757001</v>
      </c>
      <c r="K195" s="629">
        <v>0.43415730836499999</v>
      </c>
    </row>
    <row r="196" spans="1:11" ht="14.4" customHeight="1" thickBot="1" x14ac:dyDescent="0.35">
      <c r="A196" s="638" t="s">
        <v>523</v>
      </c>
      <c r="B196" s="616">
        <v>73.010348738304003</v>
      </c>
      <c r="C196" s="616">
        <v>78.804119999999998</v>
      </c>
      <c r="D196" s="617">
        <v>5.7937712616950003</v>
      </c>
      <c r="E196" s="618">
        <v>1.0793554798980001</v>
      </c>
      <c r="F196" s="616">
        <v>0</v>
      </c>
      <c r="G196" s="617">
        <v>0</v>
      </c>
      <c r="H196" s="619">
        <v>0</v>
      </c>
      <c r="I196" s="616">
        <v>7.8159700933610995E-14</v>
      </c>
      <c r="J196" s="617">
        <v>7.8159700933610995E-14</v>
      </c>
      <c r="K196" s="627" t="s">
        <v>336</v>
      </c>
    </row>
    <row r="197" spans="1:11" ht="14.4" customHeight="1" thickBot="1" x14ac:dyDescent="0.35">
      <c r="A197" s="638" t="s">
        <v>524</v>
      </c>
      <c r="B197" s="616">
        <v>0</v>
      </c>
      <c r="C197" s="616">
        <v>0</v>
      </c>
      <c r="D197" s="617">
        <v>0</v>
      </c>
      <c r="E197" s="618">
        <v>1</v>
      </c>
      <c r="F197" s="616">
        <v>77.653936087294994</v>
      </c>
      <c r="G197" s="617">
        <v>45.298129384254999</v>
      </c>
      <c r="H197" s="619">
        <v>9.6199999999999992</v>
      </c>
      <c r="I197" s="616">
        <v>31.82</v>
      </c>
      <c r="J197" s="617">
        <v>-13.478129384255</v>
      </c>
      <c r="K197" s="620">
        <v>0.40976673692600002</v>
      </c>
    </row>
    <row r="198" spans="1:11" ht="14.4" customHeight="1" thickBot="1" x14ac:dyDescent="0.35">
      <c r="A198" s="638" t="s">
        <v>525</v>
      </c>
      <c r="B198" s="616">
        <v>0</v>
      </c>
      <c r="C198" s="616">
        <v>0</v>
      </c>
      <c r="D198" s="617">
        <v>0</v>
      </c>
      <c r="E198" s="618">
        <v>1</v>
      </c>
      <c r="F198" s="616">
        <v>17.239318514573998</v>
      </c>
      <c r="G198" s="617">
        <v>10.056269133501001</v>
      </c>
      <c r="H198" s="619">
        <v>1.3465199999999999</v>
      </c>
      <c r="I198" s="616">
        <v>9.3786000000000005</v>
      </c>
      <c r="J198" s="617">
        <v>-0.677669133501</v>
      </c>
      <c r="K198" s="620">
        <v>0.54402382507500002</v>
      </c>
    </row>
    <row r="199" spans="1:11" ht="14.4" customHeight="1" thickBot="1" x14ac:dyDescent="0.35">
      <c r="A199" s="637" t="s">
        <v>526</v>
      </c>
      <c r="B199" s="621">
        <v>411</v>
      </c>
      <c r="C199" s="621">
        <v>433.46566000000001</v>
      </c>
      <c r="D199" s="622">
        <v>22.46566</v>
      </c>
      <c r="E199" s="628">
        <v>1.0546609732359999</v>
      </c>
      <c r="F199" s="621">
        <v>427.05929622020398</v>
      </c>
      <c r="G199" s="622">
        <v>249.117922795119</v>
      </c>
      <c r="H199" s="624">
        <v>44.268999999999998</v>
      </c>
      <c r="I199" s="621">
        <v>266.9128</v>
      </c>
      <c r="J199" s="622">
        <v>17.794877204881001</v>
      </c>
      <c r="K199" s="629">
        <v>0.62500173245799995</v>
      </c>
    </row>
    <row r="200" spans="1:11" ht="14.4" customHeight="1" thickBot="1" x14ac:dyDescent="0.35">
      <c r="A200" s="638" t="s">
        <v>527</v>
      </c>
      <c r="B200" s="616">
        <v>411</v>
      </c>
      <c r="C200" s="616">
        <v>433.46566000000001</v>
      </c>
      <c r="D200" s="617">
        <v>22.46566</v>
      </c>
      <c r="E200" s="618">
        <v>1.0546609732359999</v>
      </c>
      <c r="F200" s="616">
        <v>427.05929622020398</v>
      </c>
      <c r="G200" s="617">
        <v>249.117922795119</v>
      </c>
      <c r="H200" s="619">
        <v>44.268999999999998</v>
      </c>
      <c r="I200" s="616">
        <v>266.9128</v>
      </c>
      <c r="J200" s="617">
        <v>17.794877204881001</v>
      </c>
      <c r="K200" s="620">
        <v>0.62500173245799995</v>
      </c>
    </row>
    <row r="201" spans="1:11" ht="14.4" customHeight="1" thickBot="1" x14ac:dyDescent="0.35">
      <c r="A201" s="637" t="s">
        <v>528</v>
      </c>
      <c r="B201" s="621">
        <v>0</v>
      </c>
      <c r="C201" s="621">
        <v>4.468</v>
      </c>
      <c r="D201" s="622">
        <v>4.468</v>
      </c>
      <c r="E201" s="623" t="s">
        <v>358</v>
      </c>
      <c r="F201" s="621">
        <v>0</v>
      </c>
      <c r="G201" s="622">
        <v>0</v>
      </c>
      <c r="H201" s="624">
        <v>0.40300000000000002</v>
      </c>
      <c r="I201" s="621">
        <v>2.335</v>
      </c>
      <c r="J201" s="622">
        <v>2.335</v>
      </c>
      <c r="K201" s="625" t="s">
        <v>336</v>
      </c>
    </row>
    <row r="202" spans="1:11" ht="14.4" customHeight="1" thickBot="1" x14ac:dyDescent="0.35">
      <c r="A202" s="638" t="s">
        <v>529</v>
      </c>
      <c r="B202" s="616">
        <v>0</v>
      </c>
      <c r="C202" s="616">
        <v>4.468</v>
      </c>
      <c r="D202" s="617">
        <v>4.468</v>
      </c>
      <c r="E202" s="626" t="s">
        <v>358</v>
      </c>
      <c r="F202" s="616">
        <v>0</v>
      </c>
      <c r="G202" s="617">
        <v>0</v>
      </c>
      <c r="H202" s="619">
        <v>0.40300000000000002</v>
      </c>
      <c r="I202" s="616">
        <v>2.335</v>
      </c>
      <c r="J202" s="617">
        <v>2.335</v>
      </c>
      <c r="K202" s="627" t="s">
        <v>336</v>
      </c>
    </row>
    <row r="203" spans="1:11" ht="14.4" customHeight="1" thickBot="1" x14ac:dyDescent="0.35">
      <c r="A203" s="637" t="s">
        <v>530</v>
      </c>
      <c r="B203" s="621">
        <v>1415</v>
      </c>
      <c r="C203" s="621">
        <v>1237.59744</v>
      </c>
      <c r="D203" s="622">
        <v>-177.40255999999999</v>
      </c>
      <c r="E203" s="628">
        <v>0.87462716607699997</v>
      </c>
      <c r="F203" s="621">
        <v>1314</v>
      </c>
      <c r="G203" s="622">
        <v>766.5</v>
      </c>
      <c r="H203" s="624">
        <v>100.97295</v>
      </c>
      <c r="I203" s="621">
        <v>664.04962000000103</v>
      </c>
      <c r="J203" s="622">
        <v>-102.450379999999</v>
      </c>
      <c r="K203" s="629">
        <v>0.50536500761000003</v>
      </c>
    </row>
    <row r="204" spans="1:11" ht="14.4" customHeight="1" thickBot="1" x14ac:dyDescent="0.35">
      <c r="A204" s="638" t="s">
        <v>531</v>
      </c>
      <c r="B204" s="616">
        <v>1413</v>
      </c>
      <c r="C204" s="616">
        <v>1234.9268999999999</v>
      </c>
      <c r="D204" s="617">
        <v>-178.07310000000001</v>
      </c>
      <c r="E204" s="618">
        <v>0.87397515923500002</v>
      </c>
      <c r="F204" s="616">
        <v>1314</v>
      </c>
      <c r="G204" s="617">
        <v>766.5</v>
      </c>
      <c r="H204" s="619">
        <v>100.97295</v>
      </c>
      <c r="I204" s="616">
        <v>664.04962000000103</v>
      </c>
      <c r="J204" s="617">
        <v>-102.450379999999</v>
      </c>
      <c r="K204" s="620">
        <v>0.50536500761000003</v>
      </c>
    </row>
    <row r="205" spans="1:11" ht="14.4" customHeight="1" thickBot="1" x14ac:dyDescent="0.35">
      <c r="A205" s="638" t="s">
        <v>532</v>
      </c>
      <c r="B205" s="616">
        <v>2</v>
      </c>
      <c r="C205" s="616">
        <v>2.6705399999999999</v>
      </c>
      <c r="D205" s="617">
        <v>0.67053999999900005</v>
      </c>
      <c r="E205" s="618">
        <v>1.33527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7" t="s">
        <v>336</v>
      </c>
    </row>
    <row r="206" spans="1:11" ht="14.4" customHeight="1" thickBot="1" x14ac:dyDescent="0.35">
      <c r="A206" s="637" t="s">
        <v>533</v>
      </c>
      <c r="B206" s="621">
        <v>0</v>
      </c>
      <c r="C206" s="621">
        <v>178.14206999999999</v>
      </c>
      <c r="D206" s="622">
        <v>178.14206999999999</v>
      </c>
      <c r="E206" s="623" t="s">
        <v>358</v>
      </c>
      <c r="F206" s="621">
        <v>0</v>
      </c>
      <c r="G206" s="622">
        <v>0</v>
      </c>
      <c r="H206" s="624">
        <v>10.00211</v>
      </c>
      <c r="I206" s="621">
        <v>131.26357999999999</v>
      </c>
      <c r="J206" s="622">
        <v>131.26357999999999</v>
      </c>
      <c r="K206" s="625" t="s">
        <v>336</v>
      </c>
    </row>
    <row r="207" spans="1:11" ht="14.4" customHeight="1" thickBot="1" x14ac:dyDescent="0.35">
      <c r="A207" s="638" t="s">
        <v>534</v>
      </c>
      <c r="B207" s="616">
        <v>0</v>
      </c>
      <c r="C207" s="616">
        <v>178.14206999999999</v>
      </c>
      <c r="D207" s="617">
        <v>178.14206999999999</v>
      </c>
      <c r="E207" s="626" t="s">
        <v>358</v>
      </c>
      <c r="F207" s="616">
        <v>0</v>
      </c>
      <c r="G207" s="617">
        <v>0</v>
      </c>
      <c r="H207" s="619">
        <v>10.00211</v>
      </c>
      <c r="I207" s="616">
        <v>131.26357999999999</v>
      </c>
      <c r="J207" s="617">
        <v>131.26357999999999</v>
      </c>
      <c r="K207" s="627" t="s">
        <v>336</v>
      </c>
    </row>
    <row r="208" spans="1:11" ht="14.4" customHeight="1" thickBot="1" x14ac:dyDescent="0.35">
      <c r="A208" s="637" t="s">
        <v>535</v>
      </c>
      <c r="B208" s="621">
        <v>4110</v>
      </c>
      <c r="C208" s="621">
        <v>4360.2266099999997</v>
      </c>
      <c r="D208" s="622">
        <v>250.22660999999999</v>
      </c>
      <c r="E208" s="628">
        <v>1.060882386861</v>
      </c>
      <c r="F208" s="621">
        <v>3732.8175433734</v>
      </c>
      <c r="G208" s="622">
        <v>2177.4769003011502</v>
      </c>
      <c r="H208" s="624">
        <v>444.57713999999999</v>
      </c>
      <c r="I208" s="621">
        <v>2466.65508</v>
      </c>
      <c r="J208" s="622">
        <v>289.178179698853</v>
      </c>
      <c r="K208" s="629">
        <v>0.66080247730800001</v>
      </c>
    </row>
    <row r="209" spans="1:11" ht="14.4" customHeight="1" thickBot="1" x14ac:dyDescent="0.35">
      <c r="A209" s="638" t="s">
        <v>536</v>
      </c>
      <c r="B209" s="616">
        <v>4110</v>
      </c>
      <c r="C209" s="616">
        <v>4360.2266099999997</v>
      </c>
      <c r="D209" s="617">
        <v>250.22660999999999</v>
      </c>
      <c r="E209" s="618">
        <v>1.060882386861</v>
      </c>
      <c r="F209" s="616">
        <v>3732.8175433734</v>
      </c>
      <c r="G209" s="617">
        <v>2177.4769003011502</v>
      </c>
      <c r="H209" s="619">
        <v>444.57713999999999</v>
      </c>
      <c r="I209" s="616">
        <v>2466.65508</v>
      </c>
      <c r="J209" s="617">
        <v>289.178179698853</v>
      </c>
      <c r="K209" s="620">
        <v>0.66080247730800001</v>
      </c>
    </row>
    <row r="210" spans="1:11" ht="14.4" customHeight="1" thickBot="1" x14ac:dyDescent="0.35">
      <c r="A210" s="642" t="s">
        <v>537</v>
      </c>
      <c r="B210" s="621">
        <v>0</v>
      </c>
      <c r="C210" s="621">
        <v>4.5102200000000003</v>
      </c>
      <c r="D210" s="622">
        <v>4.5102200000000003</v>
      </c>
      <c r="E210" s="623" t="s">
        <v>358</v>
      </c>
      <c r="F210" s="621">
        <v>0</v>
      </c>
      <c r="G210" s="622">
        <v>0</v>
      </c>
      <c r="H210" s="624">
        <v>0</v>
      </c>
      <c r="I210" s="621">
        <v>9.1126900000000006</v>
      </c>
      <c r="J210" s="622">
        <v>9.1126900000000006</v>
      </c>
      <c r="K210" s="625" t="s">
        <v>336</v>
      </c>
    </row>
    <row r="211" spans="1:11" ht="14.4" customHeight="1" thickBot="1" x14ac:dyDescent="0.35">
      <c r="A211" s="639" t="s">
        <v>538</v>
      </c>
      <c r="B211" s="621">
        <v>0</v>
      </c>
      <c r="C211" s="621">
        <v>4.5102200000000003</v>
      </c>
      <c r="D211" s="622">
        <v>4.5102200000000003</v>
      </c>
      <c r="E211" s="623" t="s">
        <v>358</v>
      </c>
      <c r="F211" s="621">
        <v>0</v>
      </c>
      <c r="G211" s="622">
        <v>0</v>
      </c>
      <c r="H211" s="624">
        <v>0</v>
      </c>
      <c r="I211" s="621">
        <v>9.1126900000000006</v>
      </c>
      <c r="J211" s="622">
        <v>9.1126900000000006</v>
      </c>
      <c r="K211" s="625" t="s">
        <v>336</v>
      </c>
    </row>
    <row r="212" spans="1:11" ht="14.4" customHeight="1" thickBot="1" x14ac:dyDescent="0.35">
      <c r="A212" s="641" t="s">
        <v>539</v>
      </c>
      <c r="B212" s="621">
        <v>0</v>
      </c>
      <c r="C212" s="621">
        <v>4.5102200000000003</v>
      </c>
      <c r="D212" s="622">
        <v>4.5102200000000003</v>
      </c>
      <c r="E212" s="623" t="s">
        <v>358</v>
      </c>
      <c r="F212" s="621">
        <v>0</v>
      </c>
      <c r="G212" s="622">
        <v>0</v>
      </c>
      <c r="H212" s="624">
        <v>0</v>
      </c>
      <c r="I212" s="621">
        <v>9.1126900000000006</v>
      </c>
      <c r="J212" s="622">
        <v>9.1126900000000006</v>
      </c>
      <c r="K212" s="625" t="s">
        <v>336</v>
      </c>
    </row>
    <row r="213" spans="1:11" ht="14.4" customHeight="1" thickBot="1" x14ac:dyDescent="0.35">
      <c r="A213" s="637" t="s">
        <v>540</v>
      </c>
      <c r="B213" s="621">
        <v>0</v>
      </c>
      <c r="C213" s="621">
        <v>4.5102200000000003</v>
      </c>
      <c r="D213" s="622">
        <v>4.5102200000000003</v>
      </c>
      <c r="E213" s="623" t="s">
        <v>358</v>
      </c>
      <c r="F213" s="621">
        <v>0</v>
      </c>
      <c r="G213" s="622">
        <v>0</v>
      </c>
      <c r="H213" s="624">
        <v>0</v>
      </c>
      <c r="I213" s="621">
        <v>9.1126900000000006</v>
      </c>
      <c r="J213" s="622">
        <v>9.1126900000000006</v>
      </c>
      <c r="K213" s="625" t="s">
        <v>336</v>
      </c>
    </row>
    <row r="214" spans="1:11" ht="14.4" customHeight="1" thickBot="1" x14ac:dyDescent="0.35">
      <c r="A214" s="638" t="s">
        <v>541</v>
      </c>
      <c r="B214" s="616">
        <v>0</v>
      </c>
      <c r="C214" s="616">
        <v>4.5102200000000003</v>
      </c>
      <c r="D214" s="617">
        <v>4.5102200000000003</v>
      </c>
      <c r="E214" s="626" t="s">
        <v>358</v>
      </c>
      <c r="F214" s="616">
        <v>0</v>
      </c>
      <c r="G214" s="617">
        <v>0</v>
      </c>
      <c r="H214" s="619">
        <v>0</v>
      </c>
      <c r="I214" s="616">
        <v>3.08249</v>
      </c>
      <c r="J214" s="617">
        <v>3.08249</v>
      </c>
      <c r="K214" s="627" t="s">
        <v>336</v>
      </c>
    </row>
    <row r="215" spans="1:11" ht="14.4" customHeight="1" thickBot="1" x14ac:dyDescent="0.35">
      <c r="A215" s="638" t="s">
        <v>542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6.0301999999999998</v>
      </c>
      <c r="J215" s="617">
        <v>6.0301999999999998</v>
      </c>
      <c r="K215" s="627" t="s">
        <v>358</v>
      </c>
    </row>
    <row r="216" spans="1:11" ht="14.4" customHeight="1" thickBot="1" x14ac:dyDescent="0.35">
      <c r="A216" s="643"/>
      <c r="B216" s="616">
        <v>-6575.6725106172998</v>
      </c>
      <c r="C216" s="616">
        <v>-6179.48405000003</v>
      </c>
      <c r="D216" s="617">
        <v>396.18846061727498</v>
      </c>
      <c r="E216" s="618">
        <v>0.93974936252100005</v>
      </c>
      <c r="F216" s="616">
        <v>-5548.5658045092496</v>
      </c>
      <c r="G216" s="617">
        <v>-3236.66338596373</v>
      </c>
      <c r="H216" s="619">
        <v>19.695170000000001</v>
      </c>
      <c r="I216" s="616">
        <v>-3641.7748500000198</v>
      </c>
      <c r="J216" s="617">
        <v>-405.11146403628697</v>
      </c>
      <c r="K216" s="620">
        <v>0.65634525719000003</v>
      </c>
    </row>
    <row r="217" spans="1:11" ht="14.4" customHeight="1" thickBot="1" x14ac:dyDescent="0.35">
      <c r="A217" s="644" t="s">
        <v>66</v>
      </c>
      <c r="B217" s="630">
        <v>-6575.6725106172998</v>
      </c>
      <c r="C217" s="630">
        <v>-6179.48405000003</v>
      </c>
      <c r="D217" s="631">
        <v>396.18846061727902</v>
      </c>
      <c r="E217" s="632" t="s">
        <v>358</v>
      </c>
      <c r="F217" s="630">
        <v>-5548.5658045092496</v>
      </c>
      <c r="G217" s="631">
        <v>-3236.66338596373</v>
      </c>
      <c r="H217" s="630">
        <v>19.695170000000001</v>
      </c>
      <c r="I217" s="630">
        <v>-3641.7748500000098</v>
      </c>
      <c r="J217" s="631">
        <v>-405.11146403628902</v>
      </c>
      <c r="K217" s="633">
        <v>0.65634525719000003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543</v>
      </c>
      <c r="B5" s="646" t="s">
        <v>544</v>
      </c>
      <c r="C5" s="647" t="s">
        <v>545</v>
      </c>
      <c r="D5" s="647" t="s">
        <v>545</v>
      </c>
      <c r="E5" s="647"/>
      <c r="F5" s="647" t="s">
        <v>545</v>
      </c>
      <c r="G5" s="647" t="s">
        <v>545</v>
      </c>
      <c r="H5" s="647" t="s">
        <v>545</v>
      </c>
      <c r="I5" s="648" t="s">
        <v>545</v>
      </c>
      <c r="J5" s="649" t="s">
        <v>74</v>
      </c>
    </row>
    <row r="6" spans="1:10" ht="14.4" customHeight="1" x14ac:dyDescent="0.3">
      <c r="A6" s="645" t="s">
        <v>543</v>
      </c>
      <c r="B6" s="646" t="s">
        <v>344</v>
      </c>
      <c r="C6" s="647">
        <v>1276.9126499999991</v>
      </c>
      <c r="D6" s="647">
        <v>977.75835000000006</v>
      </c>
      <c r="E6" s="647"/>
      <c r="F6" s="647">
        <v>1132.221289999999</v>
      </c>
      <c r="G6" s="647">
        <v>1310.1188747114061</v>
      </c>
      <c r="H6" s="647">
        <v>-177.89758471140703</v>
      </c>
      <c r="I6" s="648">
        <v>0.86421263890988942</v>
      </c>
      <c r="J6" s="649" t="s">
        <v>1</v>
      </c>
    </row>
    <row r="7" spans="1:10" ht="14.4" customHeight="1" x14ac:dyDescent="0.3">
      <c r="A7" s="645" t="s">
        <v>543</v>
      </c>
      <c r="B7" s="646" t="s">
        <v>345</v>
      </c>
      <c r="C7" s="647">
        <v>5.3337899999990004</v>
      </c>
      <c r="D7" s="647">
        <v>10.51815</v>
      </c>
      <c r="E7" s="647"/>
      <c r="F7" s="647">
        <v>1.68058</v>
      </c>
      <c r="G7" s="647">
        <v>6.6955023607120836</v>
      </c>
      <c r="H7" s="647">
        <v>-5.0149223607120836</v>
      </c>
      <c r="I7" s="648">
        <v>0.25100133036489081</v>
      </c>
      <c r="J7" s="649" t="s">
        <v>1</v>
      </c>
    </row>
    <row r="8" spans="1:10" ht="14.4" customHeight="1" x14ac:dyDescent="0.3">
      <c r="A8" s="645" t="s">
        <v>543</v>
      </c>
      <c r="B8" s="646" t="s">
        <v>346</v>
      </c>
      <c r="C8" s="647">
        <v>8.0588299999990003</v>
      </c>
      <c r="D8" s="647">
        <v>5.19665</v>
      </c>
      <c r="E8" s="647"/>
      <c r="F8" s="647">
        <v>5.4891500000000004</v>
      </c>
      <c r="G8" s="647">
        <v>13.390912897782584</v>
      </c>
      <c r="H8" s="647">
        <v>-7.901762897782584</v>
      </c>
      <c r="I8" s="648">
        <v>0.40991604096752465</v>
      </c>
      <c r="J8" s="649" t="s">
        <v>1</v>
      </c>
    </row>
    <row r="9" spans="1:10" ht="14.4" customHeight="1" x14ac:dyDescent="0.3">
      <c r="A9" s="645" t="s">
        <v>543</v>
      </c>
      <c r="B9" s="646" t="s">
        <v>347</v>
      </c>
      <c r="C9" s="647">
        <v>0.60749999999899995</v>
      </c>
      <c r="D9" s="647">
        <v>0.96472000000000002</v>
      </c>
      <c r="E9" s="647"/>
      <c r="F9" s="647">
        <v>2.0186299999999999</v>
      </c>
      <c r="G9" s="647">
        <v>0.55797196376541669</v>
      </c>
      <c r="H9" s="647">
        <v>1.4606580362345833</v>
      </c>
      <c r="I9" s="648">
        <v>3.6177982606464347</v>
      </c>
      <c r="J9" s="649" t="s">
        <v>1</v>
      </c>
    </row>
    <row r="10" spans="1:10" ht="14.4" customHeight="1" x14ac:dyDescent="0.3">
      <c r="A10" s="645" t="s">
        <v>543</v>
      </c>
      <c r="B10" s="646" t="s">
        <v>348</v>
      </c>
      <c r="C10" s="647">
        <v>1.9136</v>
      </c>
      <c r="D10" s="647">
        <v>1.6974</v>
      </c>
      <c r="E10" s="647"/>
      <c r="F10" s="647">
        <v>2.8864999999999998</v>
      </c>
      <c r="G10" s="647">
        <v>1.8296029229928337</v>
      </c>
      <c r="H10" s="647">
        <v>1.0568970770071662</v>
      </c>
      <c r="I10" s="648">
        <v>1.5776647291743018</v>
      </c>
      <c r="J10" s="649" t="s">
        <v>1</v>
      </c>
    </row>
    <row r="11" spans="1:10" ht="14.4" customHeight="1" x14ac:dyDescent="0.3">
      <c r="A11" s="645" t="s">
        <v>543</v>
      </c>
      <c r="B11" s="646" t="s">
        <v>546</v>
      </c>
      <c r="C11" s="647">
        <v>1292.8263699999961</v>
      </c>
      <c r="D11" s="647">
        <v>996.13527000000011</v>
      </c>
      <c r="E11" s="647"/>
      <c r="F11" s="647">
        <v>1144.2961499999992</v>
      </c>
      <c r="G11" s="647">
        <v>1332.5928648566587</v>
      </c>
      <c r="H11" s="647">
        <v>-188.29671485665949</v>
      </c>
      <c r="I11" s="648">
        <v>0.85869899215097945</v>
      </c>
      <c r="J11" s="649" t="s">
        <v>547</v>
      </c>
    </row>
    <row r="13" spans="1:10" ht="14.4" customHeight="1" x14ac:dyDescent="0.3">
      <c r="A13" s="645" t="s">
        <v>543</v>
      </c>
      <c r="B13" s="646" t="s">
        <v>544</v>
      </c>
      <c r="C13" s="647" t="s">
        <v>545</v>
      </c>
      <c r="D13" s="647" t="s">
        <v>545</v>
      </c>
      <c r="E13" s="647"/>
      <c r="F13" s="647" t="s">
        <v>545</v>
      </c>
      <c r="G13" s="647" t="s">
        <v>545</v>
      </c>
      <c r="H13" s="647" t="s">
        <v>545</v>
      </c>
      <c r="I13" s="648" t="s">
        <v>545</v>
      </c>
      <c r="J13" s="649" t="s">
        <v>74</v>
      </c>
    </row>
    <row r="14" spans="1:10" ht="14.4" customHeight="1" x14ac:dyDescent="0.3">
      <c r="A14" s="645" t="s">
        <v>548</v>
      </c>
      <c r="B14" s="646" t="s">
        <v>549</v>
      </c>
      <c r="C14" s="647" t="s">
        <v>545</v>
      </c>
      <c r="D14" s="647" t="s">
        <v>545</v>
      </c>
      <c r="E14" s="647"/>
      <c r="F14" s="647" t="s">
        <v>545</v>
      </c>
      <c r="G14" s="647" t="s">
        <v>545</v>
      </c>
      <c r="H14" s="647" t="s">
        <v>545</v>
      </c>
      <c r="I14" s="648" t="s">
        <v>545</v>
      </c>
      <c r="J14" s="649" t="s">
        <v>0</v>
      </c>
    </row>
    <row r="15" spans="1:10" ht="14.4" customHeight="1" x14ac:dyDescent="0.3">
      <c r="A15" s="645" t="s">
        <v>548</v>
      </c>
      <c r="B15" s="646" t="s">
        <v>344</v>
      </c>
      <c r="C15" s="647">
        <v>132.27642</v>
      </c>
      <c r="D15" s="647">
        <v>102.84689</v>
      </c>
      <c r="E15" s="647"/>
      <c r="F15" s="647">
        <v>131.67631</v>
      </c>
      <c r="G15" s="647">
        <v>133.44116056979402</v>
      </c>
      <c r="H15" s="647">
        <v>-1.7648505697940209</v>
      </c>
      <c r="I15" s="648">
        <v>0.98677431639339686</v>
      </c>
      <c r="J15" s="649" t="s">
        <v>1</v>
      </c>
    </row>
    <row r="16" spans="1:10" ht="14.4" customHeight="1" x14ac:dyDescent="0.3">
      <c r="A16" s="645" t="s">
        <v>548</v>
      </c>
      <c r="B16" s="646" t="s">
        <v>345</v>
      </c>
      <c r="C16" s="647">
        <v>4.9670499999990003</v>
      </c>
      <c r="D16" s="647">
        <v>10.374270000000001</v>
      </c>
      <c r="E16" s="647"/>
      <c r="F16" s="647">
        <v>1.68058</v>
      </c>
      <c r="G16" s="647">
        <v>6.6039131668276667</v>
      </c>
      <c r="H16" s="647">
        <v>-4.9233331668276668</v>
      </c>
      <c r="I16" s="648">
        <v>0.25448244965451344</v>
      </c>
      <c r="J16" s="649" t="s">
        <v>1</v>
      </c>
    </row>
    <row r="17" spans="1:10" ht="14.4" customHeight="1" x14ac:dyDescent="0.3">
      <c r="A17" s="645" t="s">
        <v>548</v>
      </c>
      <c r="B17" s="646" t="s">
        <v>346</v>
      </c>
      <c r="C17" s="647">
        <v>5.7593599999989999</v>
      </c>
      <c r="D17" s="647">
        <v>4.0239099999999999</v>
      </c>
      <c r="E17" s="647"/>
      <c r="F17" s="647">
        <v>3.89649</v>
      </c>
      <c r="G17" s="647">
        <v>9.138109173188333</v>
      </c>
      <c r="H17" s="647">
        <v>-5.241619173188333</v>
      </c>
      <c r="I17" s="648">
        <v>0.42640002719955411</v>
      </c>
      <c r="J17" s="649" t="s">
        <v>1</v>
      </c>
    </row>
    <row r="18" spans="1:10" ht="14.4" customHeight="1" x14ac:dyDescent="0.3">
      <c r="A18" s="645" t="s">
        <v>548</v>
      </c>
      <c r="B18" s="646" t="s">
        <v>347</v>
      </c>
      <c r="C18" s="647">
        <v>0.38927999999899998</v>
      </c>
      <c r="D18" s="647">
        <v>0.62446000000000002</v>
      </c>
      <c r="E18" s="647"/>
      <c r="F18" s="647">
        <v>7.5219999999999995E-2</v>
      </c>
      <c r="G18" s="647">
        <v>0.45147277753958337</v>
      </c>
      <c r="H18" s="647">
        <v>-0.37625277753958336</v>
      </c>
      <c r="I18" s="648">
        <v>0.16661026697984022</v>
      </c>
      <c r="J18" s="649" t="s">
        <v>1</v>
      </c>
    </row>
    <row r="19" spans="1:10" ht="14.4" customHeight="1" x14ac:dyDescent="0.3">
      <c r="A19" s="645" t="s">
        <v>548</v>
      </c>
      <c r="B19" s="646" t="s">
        <v>348</v>
      </c>
      <c r="C19" s="647">
        <v>0.95679999999999998</v>
      </c>
      <c r="D19" s="647">
        <v>0.95679999999999998</v>
      </c>
      <c r="E19" s="647"/>
      <c r="F19" s="647">
        <v>1.02925</v>
      </c>
      <c r="G19" s="647">
        <v>1.0313208888418335</v>
      </c>
      <c r="H19" s="647">
        <v>-2.0708888418334848E-3</v>
      </c>
      <c r="I19" s="648">
        <v>0.99799200339657712</v>
      </c>
      <c r="J19" s="649" t="s">
        <v>1</v>
      </c>
    </row>
    <row r="20" spans="1:10" ht="14.4" customHeight="1" x14ac:dyDescent="0.3">
      <c r="A20" s="645" t="s">
        <v>548</v>
      </c>
      <c r="B20" s="646" t="s">
        <v>550</v>
      </c>
      <c r="C20" s="647">
        <v>144.34890999999698</v>
      </c>
      <c r="D20" s="647">
        <v>118.82633</v>
      </c>
      <c r="E20" s="647"/>
      <c r="F20" s="647">
        <v>138.35784999999998</v>
      </c>
      <c r="G20" s="647">
        <v>150.66597657619144</v>
      </c>
      <c r="H20" s="647">
        <v>-12.308126576191455</v>
      </c>
      <c r="I20" s="648">
        <v>0.91830852023869325</v>
      </c>
      <c r="J20" s="649" t="s">
        <v>551</v>
      </c>
    </row>
    <row r="21" spans="1:10" ht="14.4" customHeight="1" x14ac:dyDescent="0.3">
      <c r="A21" s="645" t="s">
        <v>545</v>
      </c>
      <c r="B21" s="646" t="s">
        <v>545</v>
      </c>
      <c r="C21" s="647" t="s">
        <v>545</v>
      </c>
      <c r="D21" s="647" t="s">
        <v>545</v>
      </c>
      <c r="E21" s="647"/>
      <c r="F21" s="647" t="s">
        <v>545</v>
      </c>
      <c r="G21" s="647" t="s">
        <v>545</v>
      </c>
      <c r="H21" s="647" t="s">
        <v>545</v>
      </c>
      <c r="I21" s="648" t="s">
        <v>545</v>
      </c>
      <c r="J21" s="649" t="s">
        <v>552</v>
      </c>
    </row>
    <row r="22" spans="1:10" ht="14.4" customHeight="1" x14ac:dyDescent="0.3">
      <c r="A22" s="645" t="s">
        <v>553</v>
      </c>
      <c r="B22" s="646" t="s">
        <v>554</v>
      </c>
      <c r="C22" s="647" t="s">
        <v>545</v>
      </c>
      <c r="D22" s="647" t="s">
        <v>545</v>
      </c>
      <c r="E22" s="647"/>
      <c r="F22" s="647" t="s">
        <v>545</v>
      </c>
      <c r="G22" s="647" t="s">
        <v>545</v>
      </c>
      <c r="H22" s="647" t="s">
        <v>545</v>
      </c>
      <c r="I22" s="648" t="s">
        <v>545</v>
      </c>
      <c r="J22" s="649" t="s">
        <v>0</v>
      </c>
    </row>
    <row r="23" spans="1:10" ht="14.4" customHeight="1" x14ac:dyDescent="0.3">
      <c r="A23" s="645" t="s">
        <v>553</v>
      </c>
      <c r="B23" s="646" t="s">
        <v>344</v>
      </c>
      <c r="C23" s="647">
        <v>72.763689999999997</v>
      </c>
      <c r="D23" s="647">
        <v>80.31298000000001</v>
      </c>
      <c r="E23" s="647"/>
      <c r="F23" s="647">
        <v>63.105490000000003</v>
      </c>
      <c r="G23" s="647">
        <v>72.558756715488158</v>
      </c>
      <c r="H23" s="647">
        <v>-9.4532667154881551</v>
      </c>
      <c r="I23" s="648">
        <v>0.86971570154439692</v>
      </c>
      <c r="J23" s="649" t="s">
        <v>1</v>
      </c>
    </row>
    <row r="24" spans="1:10" ht="14.4" customHeight="1" x14ac:dyDescent="0.3">
      <c r="A24" s="645" t="s">
        <v>553</v>
      </c>
      <c r="B24" s="646" t="s">
        <v>346</v>
      </c>
      <c r="C24" s="647">
        <v>0.67174</v>
      </c>
      <c r="D24" s="647">
        <v>6.6250000000000003E-2</v>
      </c>
      <c r="E24" s="647"/>
      <c r="F24" s="647">
        <v>0</v>
      </c>
      <c r="G24" s="647">
        <v>0.26840807551366663</v>
      </c>
      <c r="H24" s="647">
        <v>-0.26840807551366663</v>
      </c>
      <c r="I24" s="648">
        <v>0</v>
      </c>
      <c r="J24" s="649" t="s">
        <v>1</v>
      </c>
    </row>
    <row r="25" spans="1:10" ht="14.4" customHeight="1" x14ac:dyDescent="0.3">
      <c r="A25" s="645" t="s">
        <v>553</v>
      </c>
      <c r="B25" s="646" t="s">
        <v>347</v>
      </c>
      <c r="C25" s="647">
        <v>0.21822</v>
      </c>
      <c r="D25" s="647">
        <v>0</v>
      </c>
      <c r="E25" s="647"/>
      <c r="F25" s="647" t="s">
        <v>545</v>
      </c>
      <c r="G25" s="647" t="s">
        <v>545</v>
      </c>
      <c r="H25" s="647" t="s">
        <v>545</v>
      </c>
      <c r="I25" s="648" t="s">
        <v>545</v>
      </c>
      <c r="J25" s="649" t="s">
        <v>1</v>
      </c>
    </row>
    <row r="26" spans="1:10" ht="14.4" customHeight="1" x14ac:dyDescent="0.3">
      <c r="A26" s="645" t="s">
        <v>553</v>
      </c>
      <c r="B26" s="646" t="s">
        <v>348</v>
      </c>
      <c r="C26" s="647">
        <v>0</v>
      </c>
      <c r="D26" s="647" t="s">
        <v>545</v>
      </c>
      <c r="E26" s="647"/>
      <c r="F26" s="647" t="s">
        <v>545</v>
      </c>
      <c r="G26" s="647" t="s">
        <v>545</v>
      </c>
      <c r="H26" s="647" t="s">
        <v>545</v>
      </c>
      <c r="I26" s="648" t="s">
        <v>545</v>
      </c>
      <c r="J26" s="649" t="s">
        <v>1</v>
      </c>
    </row>
    <row r="27" spans="1:10" ht="14.4" customHeight="1" x14ac:dyDescent="0.3">
      <c r="A27" s="645" t="s">
        <v>553</v>
      </c>
      <c r="B27" s="646" t="s">
        <v>555</v>
      </c>
      <c r="C27" s="647">
        <v>73.653649999999999</v>
      </c>
      <c r="D27" s="647">
        <v>80.379230000000007</v>
      </c>
      <c r="E27" s="647"/>
      <c r="F27" s="647">
        <v>63.105490000000003</v>
      </c>
      <c r="G27" s="647">
        <v>72.82716479100182</v>
      </c>
      <c r="H27" s="647">
        <v>-9.7216747910018171</v>
      </c>
      <c r="I27" s="648">
        <v>0.86651032181602949</v>
      </c>
      <c r="J27" s="649" t="s">
        <v>551</v>
      </c>
    </row>
    <row r="28" spans="1:10" ht="14.4" customHeight="1" x14ac:dyDescent="0.3">
      <c r="A28" s="645" t="s">
        <v>545</v>
      </c>
      <c r="B28" s="646" t="s">
        <v>545</v>
      </c>
      <c r="C28" s="647" t="s">
        <v>545</v>
      </c>
      <c r="D28" s="647" t="s">
        <v>545</v>
      </c>
      <c r="E28" s="647"/>
      <c r="F28" s="647" t="s">
        <v>545</v>
      </c>
      <c r="G28" s="647" t="s">
        <v>545</v>
      </c>
      <c r="H28" s="647" t="s">
        <v>545</v>
      </c>
      <c r="I28" s="648" t="s">
        <v>545</v>
      </c>
      <c r="J28" s="649" t="s">
        <v>552</v>
      </c>
    </row>
    <row r="29" spans="1:10" ht="14.4" customHeight="1" x14ac:dyDescent="0.3">
      <c r="A29" s="645" t="s">
        <v>556</v>
      </c>
      <c r="B29" s="646" t="s">
        <v>557</v>
      </c>
      <c r="C29" s="647" t="s">
        <v>545</v>
      </c>
      <c r="D29" s="647" t="s">
        <v>545</v>
      </c>
      <c r="E29" s="647"/>
      <c r="F29" s="647" t="s">
        <v>545</v>
      </c>
      <c r="G29" s="647" t="s">
        <v>545</v>
      </c>
      <c r="H29" s="647" t="s">
        <v>545</v>
      </c>
      <c r="I29" s="648" t="s">
        <v>545</v>
      </c>
      <c r="J29" s="649" t="s">
        <v>0</v>
      </c>
    </row>
    <row r="30" spans="1:10" ht="14.4" customHeight="1" x14ac:dyDescent="0.3">
      <c r="A30" s="645" t="s">
        <v>556</v>
      </c>
      <c r="B30" s="646" t="s">
        <v>344</v>
      </c>
      <c r="C30" s="647">
        <v>183.71815000000001</v>
      </c>
      <c r="D30" s="647">
        <v>165.06269</v>
      </c>
      <c r="E30" s="647"/>
      <c r="F30" s="647">
        <v>203.17840999999999</v>
      </c>
      <c r="G30" s="647">
        <v>210.74098827421849</v>
      </c>
      <c r="H30" s="647">
        <v>-7.5625782742185095</v>
      </c>
      <c r="I30" s="648">
        <v>0.96411434559480191</v>
      </c>
      <c r="J30" s="649" t="s">
        <v>1</v>
      </c>
    </row>
    <row r="31" spans="1:10" ht="14.4" customHeight="1" x14ac:dyDescent="0.3">
      <c r="A31" s="645" t="s">
        <v>556</v>
      </c>
      <c r="B31" s="646" t="s">
        <v>345</v>
      </c>
      <c r="C31" s="647">
        <v>0.36674000000000001</v>
      </c>
      <c r="D31" s="647">
        <v>0.14388000000000001</v>
      </c>
      <c r="E31" s="647"/>
      <c r="F31" s="647">
        <v>0</v>
      </c>
      <c r="G31" s="647">
        <v>9.1589193884416664E-2</v>
      </c>
      <c r="H31" s="647">
        <v>-9.1589193884416664E-2</v>
      </c>
      <c r="I31" s="648">
        <v>0</v>
      </c>
      <c r="J31" s="649" t="s">
        <v>1</v>
      </c>
    </row>
    <row r="32" spans="1:10" ht="14.4" customHeight="1" x14ac:dyDescent="0.3">
      <c r="A32" s="645" t="s">
        <v>556</v>
      </c>
      <c r="B32" s="646" t="s">
        <v>346</v>
      </c>
      <c r="C32" s="647">
        <v>1.6277299999999999</v>
      </c>
      <c r="D32" s="647">
        <v>1.10649</v>
      </c>
      <c r="E32" s="647"/>
      <c r="F32" s="647">
        <v>1.59266</v>
      </c>
      <c r="G32" s="647">
        <v>3.9843956490805836</v>
      </c>
      <c r="H32" s="647">
        <v>-2.3917356490805837</v>
      </c>
      <c r="I32" s="648">
        <v>0.39972435979532128</v>
      </c>
      <c r="J32" s="649" t="s">
        <v>1</v>
      </c>
    </row>
    <row r="33" spans="1:10" ht="14.4" customHeight="1" x14ac:dyDescent="0.3">
      <c r="A33" s="645" t="s">
        <v>556</v>
      </c>
      <c r="B33" s="646" t="s">
        <v>347</v>
      </c>
      <c r="C33" s="647">
        <v>0</v>
      </c>
      <c r="D33" s="647">
        <v>0.34026000000000001</v>
      </c>
      <c r="E33" s="647"/>
      <c r="F33" s="647">
        <v>1.9434100000000001</v>
      </c>
      <c r="G33" s="647">
        <v>0.10649918622583335</v>
      </c>
      <c r="H33" s="647">
        <v>1.8369108137741668</v>
      </c>
      <c r="I33" s="648">
        <v>18.248120655860841</v>
      </c>
      <c r="J33" s="649" t="s">
        <v>1</v>
      </c>
    </row>
    <row r="34" spans="1:10" ht="14.4" customHeight="1" x14ac:dyDescent="0.3">
      <c r="A34" s="645" t="s">
        <v>556</v>
      </c>
      <c r="B34" s="646" t="s">
        <v>348</v>
      </c>
      <c r="C34" s="647">
        <v>0.95679999999999998</v>
      </c>
      <c r="D34" s="647">
        <v>0.37030000000000002</v>
      </c>
      <c r="E34" s="647"/>
      <c r="F34" s="647">
        <v>1.02925</v>
      </c>
      <c r="G34" s="647">
        <v>0.39914101707550004</v>
      </c>
      <c r="H34" s="647">
        <v>0.63010898292449991</v>
      </c>
      <c r="I34" s="648">
        <v>2.578662567784435</v>
      </c>
      <c r="J34" s="649" t="s">
        <v>1</v>
      </c>
    </row>
    <row r="35" spans="1:10" ht="14.4" customHeight="1" x14ac:dyDescent="0.3">
      <c r="A35" s="645" t="s">
        <v>556</v>
      </c>
      <c r="B35" s="646" t="s">
        <v>558</v>
      </c>
      <c r="C35" s="647">
        <v>186.66942</v>
      </c>
      <c r="D35" s="647">
        <v>167.02361999999999</v>
      </c>
      <c r="E35" s="647"/>
      <c r="F35" s="647">
        <v>207.74372999999997</v>
      </c>
      <c r="G35" s="647">
        <v>215.32261332048483</v>
      </c>
      <c r="H35" s="647">
        <v>-7.5788833204848629</v>
      </c>
      <c r="I35" s="648">
        <v>0.96480219516375409</v>
      </c>
      <c r="J35" s="649" t="s">
        <v>551</v>
      </c>
    </row>
    <row r="36" spans="1:10" ht="14.4" customHeight="1" x14ac:dyDescent="0.3">
      <c r="A36" s="645" t="s">
        <v>545</v>
      </c>
      <c r="B36" s="646" t="s">
        <v>545</v>
      </c>
      <c r="C36" s="647" t="s">
        <v>545</v>
      </c>
      <c r="D36" s="647" t="s">
        <v>545</v>
      </c>
      <c r="E36" s="647"/>
      <c r="F36" s="647" t="s">
        <v>545</v>
      </c>
      <c r="G36" s="647" t="s">
        <v>545</v>
      </c>
      <c r="H36" s="647" t="s">
        <v>545</v>
      </c>
      <c r="I36" s="648" t="s">
        <v>545</v>
      </c>
      <c r="J36" s="649" t="s">
        <v>552</v>
      </c>
    </row>
    <row r="37" spans="1:10" ht="14.4" customHeight="1" x14ac:dyDescent="0.3">
      <c r="A37" s="645" t="s">
        <v>559</v>
      </c>
      <c r="B37" s="646" t="s">
        <v>560</v>
      </c>
      <c r="C37" s="647" t="s">
        <v>545</v>
      </c>
      <c r="D37" s="647" t="s">
        <v>545</v>
      </c>
      <c r="E37" s="647"/>
      <c r="F37" s="647" t="s">
        <v>545</v>
      </c>
      <c r="G37" s="647" t="s">
        <v>545</v>
      </c>
      <c r="H37" s="647" t="s">
        <v>545</v>
      </c>
      <c r="I37" s="648" t="s">
        <v>545</v>
      </c>
      <c r="J37" s="649" t="s">
        <v>0</v>
      </c>
    </row>
    <row r="38" spans="1:10" ht="14.4" customHeight="1" x14ac:dyDescent="0.3">
      <c r="A38" s="645" t="s">
        <v>559</v>
      </c>
      <c r="B38" s="646" t="s">
        <v>344</v>
      </c>
      <c r="C38" s="647">
        <v>755.66945999999894</v>
      </c>
      <c r="D38" s="647">
        <v>550.30817999999999</v>
      </c>
      <c r="E38" s="647"/>
      <c r="F38" s="647">
        <v>696.50745999999901</v>
      </c>
      <c r="G38" s="647">
        <v>817.72507304629755</v>
      </c>
      <c r="H38" s="647">
        <v>-121.21761304629854</v>
      </c>
      <c r="I38" s="648">
        <v>0.85176238684387817</v>
      </c>
      <c r="J38" s="649" t="s">
        <v>1</v>
      </c>
    </row>
    <row r="39" spans="1:10" ht="14.4" customHeight="1" x14ac:dyDescent="0.3">
      <c r="A39" s="645" t="s">
        <v>559</v>
      </c>
      <c r="B39" s="646" t="s">
        <v>348</v>
      </c>
      <c r="C39" s="647">
        <v>0</v>
      </c>
      <c r="D39" s="647">
        <v>0</v>
      </c>
      <c r="E39" s="647"/>
      <c r="F39" s="647">
        <v>0.82799999999999996</v>
      </c>
      <c r="G39" s="647">
        <v>0</v>
      </c>
      <c r="H39" s="647">
        <v>0.82799999999999996</v>
      </c>
      <c r="I39" s="648" t="s">
        <v>545</v>
      </c>
      <c r="J39" s="649" t="s">
        <v>1</v>
      </c>
    </row>
    <row r="40" spans="1:10" ht="14.4" customHeight="1" x14ac:dyDescent="0.3">
      <c r="A40" s="645" t="s">
        <v>559</v>
      </c>
      <c r="B40" s="646" t="s">
        <v>561</v>
      </c>
      <c r="C40" s="647">
        <v>755.66945999999894</v>
      </c>
      <c r="D40" s="647">
        <v>550.30817999999999</v>
      </c>
      <c r="E40" s="647"/>
      <c r="F40" s="647">
        <v>697.33545999999899</v>
      </c>
      <c r="G40" s="647">
        <v>817.72507304629755</v>
      </c>
      <c r="H40" s="647">
        <v>-120.38961304629856</v>
      </c>
      <c r="I40" s="648">
        <v>0.8527749521024135</v>
      </c>
      <c r="J40" s="649" t="s">
        <v>551</v>
      </c>
    </row>
    <row r="41" spans="1:10" ht="14.4" customHeight="1" x14ac:dyDescent="0.3">
      <c r="A41" s="645" t="s">
        <v>545</v>
      </c>
      <c r="B41" s="646" t="s">
        <v>545</v>
      </c>
      <c r="C41" s="647" t="s">
        <v>545</v>
      </c>
      <c r="D41" s="647" t="s">
        <v>545</v>
      </c>
      <c r="E41" s="647"/>
      <c r="F41" s="647" t="s">
        <v>545</v>
      </c>
      <c r="G41" s="647" t="s">
        <v>545</v>
      </c>
      <c r="H41" s="647" t="s">
        <v>545</v>
      </c>
      <c r="I41" s="648" t="s">
        <v>545</v>
      </c>
      <c r="J41" s="649" t="s">
        <v>552</v>
      </c>
    </row>
    <row r="42" spans="1:10" ht="14.4" customHeight="1" x14ac:dyDescent="0.3">
      <c r="A42" s="645" t="s">
        <v>562</v>
      </c>
      <c r="B42" s="646" t="s">
        <v>563</v>
      </c>
      <c r="C42" s="647" t="s">
        <v>545</v>
      </c>
      <c r="D42" s="647" t="s">
        <v>545</v>
      </c>
      <c r="E42" s="647"/>
      <c r="F42" s="647" t="s">
        <v>545</v>
      </c>
      <c r="G42" s="647" t="s">
        <v>545</v>
      </c>
      <c r="H42" s="647" t="s">
        <v>545</v>
      </c>
      <c r="I42" s="648" t="s">
        <v>545</v>
      </c>
      <c r="J42" s="649" t="s">
        <v>0</v>
      </c>
    </row>
    <row r="43" spans="1:10" ht="14.4" customHeight="1" x14ac:dyDescent="0.3">
      <c r="A43" s="645" t="s">
        <v>562</v>
      </c>
      <c r="B43" s="646" t="s">
        <v>344</v>
      </c>
      <c r="C43" s="647">
        <v>132.48492999999999</v>
      </c>
      <c r="D43" s="647">
        <v>79.227609999999999</v>
      </c>
      <c r="E43" s="647"/>
      <c r="F43" s="647">
        <v>37.753620000000005</v>
      </c>
      <c r="G43" s="647">
        <v>75.652896105607923</v>
      </c>
      <c r="H43" s="647">
        <v>-37.899276105607917</v>
      </c>
      <c r="I43" s="648">
        <v>0.4990373395262715</v>
      </c>
      <c r="J43" s="649" t="s">
        <v>1</v>
      </c>
    </row>
    <row r="44" spans="1:10" ht="14.4" customHeight="1" x14ac:dyDescent="0.3">
      <c r="A44" s="645" t="s">
        <v>562</v>
      </c>
      <c r="B44" s="646" t="s">
        <v>346</v>
      </c>
      <c r="C44" s="647">
        <v>0</v>
      </c>
      <c r="D44" s="647" t="s">
        <v>545</v>
      </c>
      <c r="E44" s="647"/>
      <c r="F44" s="647" t="s">
        <v>545</v>
      </c>
      <c r="G44" s="647" t="s">
        <v>545</v>
      </c>
      <c r="H44" s="647" t="s">
        <v>545</v>
      </c>
      <c r="I44" s="648" t="s">
        <v>545</v>
      </c>
      <c r="J44" s="649" t="s">
        <v>1</v>
      </c>
    </row>
    <row r="45" spans="1:10" ht="14.4" customHeight="1" x14ac:dyDescent="0.3">
      <c r="A45" s="645" t="s">
        <v>562</v>
      </c>
      <c r="B45" s="646" t="s">
        <v>348</v>
      </c>
      <c r="C45" s="647" t="s">
        <v>545</v>
      </c>
      <c r="D45" s="647">
        <v>0.37030000000000002</v>
      </c>
      <c r="E45" s="647"/>
      <c r="F45" s="647">
        <v>0</v>
      </c>
      <c r="G45" s="647">
        <v>0.39914101707550004</v>
      </c>
      <c r="H45" s="647">
        <v>-0.39914101707550004</v>
      </c>
      <c r="I45" s="648">
        <v>0</v>
      </c>
      <c r="J45" s="649" t="s">
        <v>1</v>
      </c>
    </row>
    <row r="46" spans="1:10" ht="14.4" customHeight="1" x14ac:dyDescent="0.3">
      <c r="A46" s="645" t="s">
        <v>562</v>
      </c>
      <c r="B46" s="646" t="s">
        <v>564</v>
      </c>
      <c r="C46" s="647">
        <v>132.48492999999999</v>
      </c>
      <c r="D46" s="647">
        <v>79.597909999999999</v>
      </c>
      <c r="E46" s="647"/>
      <c r="F46" s="647">
        <v>37.753620000000005</v>
      </c>
      <c r="G46" s="647">
        <v>76.052037122683416</v>
      </c>
      <c r="H46" s="647">
        <v>-38.298417122683411</v>
      </c>
      <c r="I46" s="648">
        <v>0.49641826081657375</v>
      </c>
      <c r="J46" s="649" t="s">
        <v>551</v>
      </c>
    </row>
    <row r="47" spans="1:10" ht="14.4" customHeight="1" x14ac:dyDescent="0.3">
      <c r="A47" s="645" t="s">
        <v>545</v>
      </c>
      <c r="B47" s="646" t="s">
        <v>545</v>
      </c>
      <c r="C47" s="647" t="s">
        <v>545</v>
      </c>
      <c r="D47" s="647" t="s">
        <v>545</v>
      </c>
      <c r="E47" s="647"/>
      <c r="F47" s="647" t="s">
        <v>545</v>
      </c>
      <c r="G47" s="647" t="s">
        <v>545</v>
      </c>
      <c r="H47" s="647" t="s">
        <v>545</v>
      </c>
      <c r="I47" s="648" t="s">
        <v>545</v>
      </c>
      <c r="J47" s="649" t="s">
        <v>552</v>
      </c>
    </row>
    <row r="48" spans="1:10" ht="14.4" customHeight="1" x14ac:dyDescent="0.3">
      <c r="A48" s="645" t="s">
        <v>565</v>
      </c>
      <c r="B48" s="646" t="s">
        <v>566</v>
      </c>
      <c r="C48" s="647" t="s">
        <v>545</v>
      </c>
      <c r="D48" s="647" t="s">
        <v>545</v>
      </c>
      <c r="E48" s="647"/>
      <c r="F48" s="647" t="s">
        <v>545</v>
      </c>
      <c r="G48" s="647" t="s">
        <v>545</v>
      </c>
      <c r="H48" s="647" t="s">
        <v>545</v>
      </c>
      <c r="I48" s="648" t="s">
        <v>545</v>
      </c>
      <c r="J48" s="649" t="s">
        <v>0</v>
      </c>
    </row>
    <row r="49" spans="1:10" ht="14.4" customHeight="1" x14ac:dyDescent="0.3">
      <c r="A49" s="645" t="s">
        <v>565</v>
      </c>
      <c r="B49" s="646" t="s">
        <v>344</v>
      </c>
      <c r="C49" s="647">
        <v>0</v>
      </c>
      <c r="D49" s="647">
        <v>0</v>
      </c>
      <c r="E49" s="647"/>
      <c r="F49" s="647" t="s">
        <v>545</v>
      </c>
      <c r="G49" s="647" t="s">
        <v>545</v>
      </c>
      <c r="H49" s="647" t="s">
        <v>545</v>
      </c>
      <c r="I49" s="648" t="s">
        <v>545</v>
      </c>
      <c r="J49" s="649" t="s">
        <v>1</v>
      </c>
    </row>
    <row r="50" spans="1:10" ht="14.4" customHeight="1" x14ac:dyDescent="0.3">
      <c r="A50" s="645" t="s">
        <v>565</v>
      </c>
      <c r="B50" s="646" t="s">
        <v>567</v>
      </c>
      <c r="C50" s="647">
        <v>0</v>
      </c>
      <c r="D50" s="647">
        <v>0</v>
      </c>
      <c r="E50" s="647"/>
      <c r="F50" s="647" t="s">
        <v>545</v>
      </c>
      <c r="G50" s="647" t="s">
        <v>545</v>
      </c>
      <c r="H50" s="647" t="s">
        <v>545</v>
      </c>
      <c r="I50" s="648" t="s">
        <v>545</v>
      </c>
      <c r="J50" s="649" t="s">
        <v>551</v>
      </c>
    </row>
    <row r="51" spans="1:10" ht="14.4" customHeight="1" x14ac:dyDescent="0.3">
      <c r="A51" s="645" t="s">
        <v>545</v>
      </c>
      <c r="B51" s="646" t="s">
        <v>545</v>
      </c>
      <c r="C51" s="647" t="s">
        <v>545</v>
      </c>
      <c r="D51" s="647" t="s">
        <v>545</v>
      </c>
      <c r="E51" s="647"/>
      <c r="F51" s="647" t="s">
        <v>545</v>
      </c>
      <c r="G51" s="647" t="s">
        <v>545</v>
      </c>
      <c r="H51" s="647" t="s">
        <v>545</v>
      </c>
      <c r="I51" s="648" t="s">
        <v>545</v>
      </c>
      <c r="J51" s="649" t="s">
        <v>552</v>
      </c>
    </row>
    <row r="52" spans="1:10" ht="14.4" customHeight="1" x14ac:dyDescent="0.3">
      <c r="A52" s="645" t="s">
        <v>543</v>
      </c>
      <c r="B52" s="646" t="s">
        <v>546</v>
      </c>
      <c r="C52" s="647">
        <v>1292.8263699999959</v>
      </c>
      <c r="D52" s="647">
        <v>996.13527000000011</v>
      </c>
      <c r="E52" s="647"/>
      <c r="F52" s="647">
        <v>1144.296149999999</v>
      </c>
      <c r="G52" s="647">
        <v>1332.5928648566589</v>
      </c>
      <c r="H52" s="647">
        <v>-188.29671485665995</v>
      </c>
      <c r="I52" s="648">
        <v>0.85869899215097911</v>
      </c>
      <c r="J52" s="649" t="s">
        <v>547</v>
      </c>
    </row>
  </sheetData>
  <mergeCells count="3">
    <mergeCell ref="F3:I3"/>
    <mergeCell ref="C4:D4"/>
    <mergeCell ref="A1:I1"/>
  </mergeCells>
  <conditionalFormatting sqref="F12 F53:F65537">
    <cfRule type="cellIs" dxfId="72" priority="18" stopIfTrue="1" operator="greaterThan">
      <formula>1</formula>
    </cfRule>
  </conditionalFormatting>
  <conditionalFormatting sqref="H5:H11">
    <cfRule type="expression" dxfId="71" priority="14">
      <formula>$H5&gt;0</formula>
    </cfRule>
  </conditionalFormatting>
  <conditionalFormatting sqref="I5:I11">
    <cfRule type="expression" dxfId="70" priority="15">
      <formula>$I5&gt;1</formula>
    </cfRule>
  </conditionalFormatting>
  <conditionalFormatting sqref="B5:B11">
    <cfRule type="expression" dxfId="69" priority="11">
      <formula>OR($J5="NS",$J5="SumaNS",$J5="Účet")</formula>
    </cfRule>
  </conditionalFormatting>
  <conditionalFormatting sqref="B5:D11 F5:I11">
    <cfRule type="expression" dxfId="68" priority="17">
      <formula>AND($J5&lt;&gt;"",$J5&lt;&gt;"mezeraKL")</formula>
    </cfRule>
  </conditionalFormatting>
  <conditionalFormatting sqref="B5:D11 F5:I11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6" priority="13">
      <formula>OR($J5="SumaNS",$J5="NS")</formula>
    </cfRule>
  </conditionalFormatting>
  <conditionalFormatting sqref="A5:A11">
    <cfRule type="expression" dxfId="65" priority="9">
      <formula>AND($J5&lt;&gt;"mezeraKL",$J5&lt;&gt;"")</formula>
    </cfRule>
  </conditionalFormatting>
  <conditionalFormatting sqref="A5:A11">
    <cfRule type="expression" dxfId="64" priority="10">
      <formula>AND($J5&lt;&gt;"",$J5&lt;&gt;"mezeraKL")</formula>
    </cfRule>
  </conditionalFormatting>
  <conditionalFormatting sqref="H13:H52">
    <cfRule type="expression" dxfId="63" priority="5">
      <formula>$H13&gt;0</formula>
    </cfRule>
  </conditionalFormatting>
  <conditionalFormatting sqref="A13:A52">
    <cfRule type="expression" dxfId="62" priority="2">
      <formula>AND($J13&lt;&gt;"mezeraKL",$J13&lt;&gt;"")</formula>
    </cfRule>
  </conditionalFormatting>
  <conditionalFormatting sqref="I13:I52">
    <cfRule type="expression" dxfId="61" priority="6">
      <formula>$I13&gt;1</formula>
    </cfRule>
  </conditionalFormatting>
  <conditionalFormatting sqref="B13:B52">
    <cfRule type="expression" dxfId="60" priority="1">
      <formula>OR($J13="NS",$J13="SumaNS",$J13="Účet")</formula>
    </cfRule>
  </conditionalFormatting>
  <conditionalFormatting sqref="A13:D52 F13:I52">
    <cfRule type="expression" dxfId="59" priority="8">
      <formula>AND($J13&lt;&gt;"",$J13&lt;&gt;"mezeraKL")</formula>
    </cfRule>
  </conditionalFormatting>
  <conditionalFormatting sqref="B13:D52 F13:I52">
    <cfRule type="expression" dxfId="58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2 F13:I52">
    <cfRule type="expression" dxfId="57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336.4706924940989</v>
      </c>
      <c r="M3" s="207">
        <f>SUBTOTAL(9,M5:M1048576)</f>
        <v>3392.3</v>
      </c>
      <c r="N3" s="208">
        <f>SUBTOTAL(9,N5:N1048576)</f>
        <v>1141409.5301477318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543</v>
      </c>
      <c r="B5" s="656" t="s">
        <v>544</v>
      </c>
      <c r="C5" s="657" t="s">
        <v>548</v>
      </c>
      <c r="D5" s="658" t="s">
        <v>2388</v>
      </c>
      <c r="E5" s="657" t="s">
        <v>568</v>
      </c>
      <c r="F5" s="658" t="s">
        <v>2393</v>
      </c>
      <c r="G5" s="657"/>
      <c r="H5" s="657" t="s">
        <v>569</v>
      </c>
      <c r="I5" s="657" t="s">
        <v>570</v>
      </c>
      <c r="J5" s="657" t="s">
        <v>571</v>
      </c>
      <c r="K5" s="657" t="s">
        <v>572</v>
      </c>
      <c r="L5" s="659">
        <v>151.24973796456075</v>
      </c>
      <c r="M5" s="659">
        <v>2</v>
      </c>
      <c r="N5" s="660">
        <v>302.4994759291215</v>
      </c>
    </row>
    <row r="6" spans="1:14" ht="14.4" customHeight="1" x14ac:dyDescent="0.3">
      <c r="A6" s="661" t="s">
        <v>543</v>
      </c>
      <c r="B6" s="662" t="s">
        <v>544</v>
      </c>
      <c r="C6" s="663" t="s">
        <v>548</v>
      </c>
      <c r="D6" s="664" t="s">
        <v>2388</v>
      </c>
      <c r="E6" s="663" t="s">
        <v>568</v>
      </c>
      <c r="F6" s="664" t="s">
        <v>2393</v>
      </c>
      <c r="G6" s="663"/>
      <c r="H6" s="663" t="s">
        <v>573</v>
      </c>
      <c r="I6" s="663" t="s">
        <v>574</v>
      </c>
      <c r="J6" s="663" t="s">
        <v>575</v>
      </c>
      <c r="K6" s="663" t="s">
        <v>576</v>
      </c>
      <c r="L6" s="665">
        <v>100.18</v>
      </c>
      <c r="M6" s="665">
        <v>3</v>
      </c>
      <c r="N6" s="666">
        <v>300.54000000000002</v>
      </c>
    </row>
    <row r="7" spans="1:14" ht="14.4" customHeight="1" x14ac:dyDescent="0.3">
      <c r="A7" s="661" t="s">
        <v>543</v>
      </c>
      <c r="B7" s="662" t="s">
        <v>544</v>
      </c>
      <c r="C7" s="663" t="s">
        <v>548</v>
      </c>
      <c r="D7" s="664" t="s">
        <v>2388</v>
      </c>
      <c r="E7" s="663" t="s">
        <v>568</v>
      </c>
      <c r="F7" s="664" t="s">
        <v>2393</v>
      </c>
      <c r="G7" s="663"/>
      <c r="H7" s="663" t="s">
        <v>577</v>
      </c>
      <c r="I7" s="663" t="s">
        <v>577</v>
      </c>
      <c r="J7" s="663" t="s">
        <v>578</v>
      </c>
      <c r="K7" s="663" t="s">
        <v>579</v>
      </c>
      <c r="L7" s="665">
        <v>48.127443945780271</v>
      </c>
      <c r="M7" s="665">
        <v>8</v>
      </c>
      <c r="N7" s="666">
        <v>385.01955156624217</v>
      </c>
    </row>
    <row r="8" spans="1:14" ht="14.4" customHeight="1" x14ac:dyDescent="0.3">
      <c r="A8" s="661" t="s">
        <v>543</v>
      </c>
      <c r="B8" s="662" t="s">
        <v>544</v>
      </c>
      <c r="C8" s="663" t="s">
        <v>548</v>
      </c>
      <c r="D8" s="664" t="s">
        <v>2388</v>
      </c>
      <c r="E8" s="663" t="s">
        <v>568</v>
      </c>
      <c r="F8" s="664" t="s">
        <v>2393</v>
      </c>
      <c r="G8" s="663"/>
      <c r="H8" s="663" t="s">
        <v>580</v>
      </c>
      <c r="I8" s="663" t="s">
        <v>581</v>
      </c>
      <c r="J8" s="663" t="s">
        <v>582</v>
      </c>
      <c r="K8" s="663" t="s">
        <v>583</v>
      </c>
      <c r="L8" s="665">
        <v>184.15862320918097</v>
      </c>
      <c r="M8" s="665">
        <v>4</v>
      </c>
      <c r="N8" s="666">
        <v>736.63449283672389</v>
      </c>
    </row>
    <row r="9" spans="1:14" ht="14.4" customHeight="1" x14ac:dyDescent="0.3">
      <c r="A9" s="661" t="s">
        <v>543</v>
      </c>
      <c r="B9" s="662" t="s">
        <v>544</v>
      </c>
      <c r="C9" s="663" t="s">
        <v>548</v>
      </c>
      <c r="D9" s="664" t="s">
        <v>2388</v>
      </c>
      <c r="E9" s="663" t="s">
        <v>568</v>
      </c>
      <c r="F9" s="664" t="s">
        <v>2393</v>
      </c>
      <c r="G9" s="663"/>
      <c r="H9" s="663" t="s">
        <v>584</v>
      </c>
      <c r="I9" s="663" t="s">
        <v>584</v>
      </c>
      <c r="J9" s="663" t="s">
        <v>585</v>
      </c>
      <c r="K9" s="663" t="s">
        <v>586</v>
      </c>
      <c r="L9" s="665">
        <v>109.84447272801958</v>
      </c>
      <c r="M9" s="665">
        <v>4</v>
      </c>
      <c r="N9" s="666">
        <v>439.37789091207833</v>
      </c>
    </row>
    <row r="10" spans="1:14" ht="14.4" customHeight="1" x14ac:dyDescent="0.3">
      <c r="A10" s="661" t="s">
        <v>543</v>
      </c>
      <c r="B10" s="662" t="s">
        <v>544</v>
      </c>
      <c r="C10" s="663" t="s">
        <v>548</v>
      </c>
      <c r="D10" s="664" t="s">
        <v>2388</v>
      </c>
      <c r="E10" s="663" t="s">
        <v>568</v>
      </c>
      <c r="F10" s="664" t="s">
        <v>2393</v>
      </c>
      <c r="G10" s="663"/>
      <c r="H10" s="663" t="s">
        <v>587</v>
      </c>
      <c r="I10" s="663" t="s">
        <v>588</v>
      </c>
      <c r="J10" s="663" t="s">
        <v>589</v>
      </c>
      <c r="K10" s="663" t="s">
        <v>590</v>
      </c>
      <c r="L10" s="665">
        <v>618.01</v>
      </c>
      <c r="M10" s="665">
        <v>1</v>
      </c>
      <c r="N10" s="666">
        <v>618.01</v>
      </c>
    </row>
    <row r="11" spans="1:14" ht="14.4" customHeight="1" x14ac:dyDescent="0.3">
      <c r="A11" s="661" t="s">
        <v>543</v>
      </c>
      <c r="B11" s="662" t="s">
        <v>544</v>
      </c>
      <c r="C11" s="663" t="s">
        <v>548</v>
      </c>
      <c r="D11" s="664" t="s">
        <v>2388</v>
      </c>
      <c r="E11" s="663" t="s">
        <v>568</v>
      </c>
      <c r="F11" s="664" t="s">
        <v>2393</v>
      </c>
      <c r="G11" s="663"/>
      <c r="H11" s="663" t="s">
        <v>591</v>
      </c>
      <c r="I11" s="663" t="s">
        <v>591</v>
      </c>
      <c r="J11" s="663" t="s">
        <v>592</v>
      </c>
      <c r="K11" s="663" t="s">
        <v>583</v>
      </c>
      <c r="L11" s="665">
        <v>146.899985630765</v>
      </c>
      <c r="M11" s="665">
        <v>4</v>
      </c>
      <c r="N11" s="666">
        <v>587.59994252306001</v>
      </c>
    </row>
    <row r="12" spans="1:14" ht="14.4" customHeight="1" x14ac:dyDescent="0.3">
      <c r="A12" s="661" t="s">
        <v>543</v>
      </c>
      <c r="B12" s="662" t="s">
        <v>544</v>
      </c>
      <c r="C12" s="663" t="s">
        <v>548</v>
      </c>
      <c r="D12" s="664" t="s">
        <v>2388</v>
      </c>
      <c r="E12" s="663" t="s">
        <v>568</v>
      </c>
      <c r="F12" s="664" t="s">
        <v>2393</v>
      </c>
      <c r="G12" s="663"/>
      <c r="H12" s="663" t="s">
        <v>593</v>
      </c>
      <c r="I12" s="663" t="s">
        <v>593</v>
      </c>
      <c r="J12" s="663" t="s">
        <v>594</v>
      </c>
      <c r="K12" s="663" t="s">
        <v>595</v>
      </c>
      <c r="L12" s="665">
        <v>145.11000000000004</v>
      </c>
      <c r="M12" s="665">
        <v>1</v>
      </c>
      <c r="N12" s="666">
        <v>145.11000000000004</v>
      </c>
    </row>
    <row r="13" spans="1:14" ht="14.4" customHeight="1" x14ac:dyDescent="0.3">
      <c r="A13" s="661" t="s">
        <v>543</v>
      </c>
      <c r="B13" s="662" t="s">
        <v>544</v>
      </c>
      <c r="C13" s="663" t="s">
        <v>548</v>
      </c>
      <c r="D13" s="664" t="s">
        <v>2388</v>
      </c>
      <c r="E13" s="663" t="s">
        <v>568</v>
      </c>
      <c r="F13" s="664" t="s">
        <v>2393</v>
      </c>
      <c r="G13" s="663"/>
      <c r="H13" s="663" t="s">
        <v>596</v>
      </c>
      <c r="I13" s="663" t="s">
        <v>596</v>
      </c>
      <c r="J13" s="663" t="s">
        <v>597</v>
      </c>
      <c r="K13" s="663" t="s">
        <v>598</v>
      </c>
      <c r="L13" s="665">
        <v>1418.88</v>
      </c>
      <c r="M13" s="665">
        <v>1</v>
      </c>
      <c r="N13" s="666">
        <v>1418.88</v>
      </c>
    </row>
    <row r="14" spans="1:14" ht="14.4" customHeight="1" x14ac:dyDescent="0.3">
      <c r="A14" s="661" t="s">
        <v>543</v>
      </c>
      <c r="B14" s="662" t="s">
        <v>544</v>
      </c>
      <c r="C14" s="663" t="s">
        <v>548</v>
      </c>
      <c r="D14" s="664" t="s">
        <v>2388</v>
      </c>
      <c r="E14" s="663" t="s">
        <v>568</v>
      </c>
      <c r="F14" s="664" t="s">
        <v>2393</v>
      </c>
      <c r="G14" s="663"/>
      <c r="H14" s="663" t="s">
        <v>599</v>
      </c>
      <c r="I14" s="663" t="s">
        <v>599</v>
      </c>
      <c r="J14" s="663" t="s">
        <v>600</v>
      </c>
      <c r="K14" s="663" t="s">
        <v>601</v>
      </c>
      <c r="L14" s="665">
        <v>21.6</v>
      </c>
      <c r="M14" s="665">
        <v>2</v>
      </c>
      <c r="N14" s="666">
        <v>43.2</v>
      </c>
    </row>
    <row r="15" spans="1:14" ht="14.4" customHeight="1" x14ac:dyDescent="0.3">
      <c r="A15" s="661" t="s">
        <v>543</v>
      </c>
      <c r="B15" s="662" t="s">
        <v>544</v>
      </c>
      <c r="C15" s="663" t="s">
        <v>548</v>
      </c>
      <c r="D15" s="664" t="s">
        <v>2388</v>
      </c>
      <c r="E15" s="663" t="s">
        <v>568</v>
      </c>
      <c r="F15" s="664" t="s">
        <v>2393</v>
      </c>
      <c r="G15" s="663" t="s">
        <v>602</v>
      </c>
      <c r="H15" s="663" t="s">
        <v>603</v>
      </c>
      <c r="I15" s="663" t="s">
        <v>603</v>
      </c>
      <c r="J15" s="663" t="s">
        <v>604</v>
      </c>
      <c r="K15" s="663" t="s">
        <v>605</v>
      </c>
      <c r="L15" s="665">
        <v>171.60000000000002</v>
      </c>
      <c r="M15" s="665">
        <v>4</v>
      </c>
      <c r="N15" s="666">
        <v>686.40000000000009</v>
      </c>
    </row>
    <row r="16" spans="1:14" ht="14.4" customHeight="1" x14ac:dyDescent="0.3">
      <c r="A16" s="661" t="s">
        <v>543</v>
      </c>
      <c r="B16" s="662" t="s">
        <v>544</v>
      </c>
      <c r="C16" s="663" t="s">
        <v>548</v>
      </c>
      <c r="D16" s="664" t="s">
        <v>2388</v>
      </c>
      <c r="E16" s="663" t="s">
        <v>568</v>
      </c>
      <c r="F16" s="664" t="s">
        <v>2393</v>
      </c>
      <c r="G16" s="663" t="s">
        <v>602</v>
      </c>
      <c r="H16" s="663" t="s">
        <v>606</v>
      </c>
      <c r="I16" s="663" t="s">
        <v>606</v>
      </c>
      <c r="J16" s="663" t="s">
        <v>607</v>
      </c>
      <c r="K16" s="663" t="s">
        <v>608</v>
      </c>
      <c r="L16" s="665">
        <v>176.32333333333335</v>
      </c>
      <c r="M16" s="665">
        <v>3</v>
      </c>
      <c r="N16" s="666">
        <v>528.97</v>
      </c>
    </row>
    <row r="17" spans="1:14" ht="14.4" customHeight="1" x14ac:dyDescent="0.3">
      <c r="A17" s="661" t="s">
        <v>543</v>
      </c>
      <c r="B17" s="662" t="s">
        <v>544</v>
      </c>
      <c r="C17" s="663" t="s">
        <v>548</v>
      </c>
      <c r="D17" s="664" t="s">
        <v>2388</v>
      </c>
      <c r="E17" s="663" t="s">
        <v>568</v>
      </c>
      <c r="F17" s="664" t="s">
        <v>2393</v>
      </c>
      <c r="G17" s="663" t="s">
        <v>602</v>
      </c>
      <c r="H17" s="663" t="s">
        <v>609</v>
      </c>
      <c r="I17" s="663" t="s">
        <v>609</v>
      </c>
      <c r="J17" s="663" t="s">
        <v>610</v>
      </c>
      <c r="K17" s="663" t="s">
        <v>608</v>
      </c>
      <c r="L17" s="665">
        <v>143</v>
      </c>
      <c r="M17" s="665">
        <v>1</v>
      </c>
      <c r="N17" s="666">
        <v>143</v>
      </c>
    </row>
    <row r="18" spans="1:14" ht="14.4" customHeight="1" x14ac:dyDescent="0.3">
      <c r="A18" s="661" t="s">
        <v>543</v>
      </c>
      <c r="B18" s="662" t="s">
        <v>544</v>
      </c>
      <c r="C18" s="663" t="s">
        <v>548</v>
      </c>
      <c r="D18" s="664" t="s">
        <v>2388</v>
      </c>
      <c r="E18" s="663" t="s">
        <v>568</v>
      </c>
      <c r="F18" s="664" t="s">
        <v>2393</v>
      </c>
      <c r="G18" s="663" t="s">
        <v>602</v>
      </c>
      <c r="H18" s="663" t="s">
        <v>611</v>
      </c>
      <c r="I18" s="663" t="s">
        <v>611</v>
      </c>
      <c r="J18" s="663" t="s">
        <v>604</v>
      </c>
      <c r="K18" s="663" t="s">
        <v>612</v>
      </c>
      <c r="L18" s="665">
        <v>93.5</v>
      </c>
      <c r="M18" s="665">
        <v>2</v>
      </c>
      <c r="N18" s="666">
        <v>187</v>
      </c>
    </row>
    <row r="19" spans="1:14" ht="14.4" customHeight="1" x14ac:dyDescent="0.3">
      <c r="A19" s="661" t="s">
        <v>543</v>
      </c>
      <c r="B19" s="662" t="s">
        <v>544</v>
      </c>
      <c r="C19" s="663" t="s">
        <v>548</v>
      </c>
      <c r="D19" s="664" t="s">
        <v>2388</v>
      </c>
      <c r="E19" s="663" t="s">
        <v>568</v>
      </c>
      <c r="F19" s="664" t="s">
        <v>2393</v>
      </c>
      <c r="G19" s="663" t="s">
        <v>602</v>
      </c>
      <c r="H19" s="663" t="s">
        <v>613</v>
      </c>
      <c r="I19" s="663" t="s">
        <v>614</v>
      </c>
      <c r="J19" s="663" t="s">
        <v>615</v>
      </c>
      <c r="K19" s="663" t="s">
        <v>616</v>
      </c>
      <c r="L19" s="665">
        <v>51.409999999999989</v>
      </c>
      <c r="M19" s="665">
        <v>2</v>
      </c>
      <c r="N19" s="666">
        <v>102.81999999999998</v>
      </c>
    </row>
    <row r="20" spans="1:14" ht="14.4" customHeight="1" x14ac:dyDescent="0.3">
      <c r="A20" s="661" t="s">
        <v>543</v>
      </c>
      <c r="B20" s="662" t="s">
        <v>544</v>
      </c>
      <c r="C20" s="663" t="s">
        <v>548</v>
      </c>
      <c r="D20" s="664" t="s">
        <v>2388</v>
      </c>
      <c r="E20" s="663" t="s">
        <v>568</v>
      </c>
      <c r="F20" s="664" t="s">
        <v>2393</v>
      </c>
      <c r="G20" s="663" t="s">
        <v>602</v>
      </c>
      <c r="H20" s="663" t="s">
        <v>617</v>
      </c>
      <c r="I20" s="663" t="s">
        <v>618</v>
      </c>
      <c r="J20" s="663" t="s">
        <v>619</v>
      </c>
      <c r="K20" s="663" t="s">
        <v>620</v>
      </c>
      <c r="L20" s="665">
        <v>87.2</v>
      </c>
      <c r="M20" s="665">
        <v>1</v>
      </c>
      <c r="N20" s="666">
        <v>87.2</v>
      </c>
    </row>
    <row r="21" spans="1:14" ht="14.4" customHeight="1" x14ac:dyDescent="0.3">
      <c r="A21" s="661" t="s">
        <v>543</v>
      </c>
      <c r="B21" s="662" t="s">
        <v>544</v>
      </c>
      <c r="C21" s="663" t="s">
        <v>548</v>
      </c>
      <c r="D21" s="664" t="s">
        <v>2388</v>
      </c>
      <c r="E21" s="663" t="s">
        <v>568</v>
      </c>
      <c r="F21" s="664" t="s">
        <v>2393</v>
      </c>
      <c r="G21" s="663" t="s">
        <v>602</v>
      </c>
      <c r="H21" s="663" t="s">
        <v>621</v>
      </c>
      <c r="I21" s="663" t="s">
        <v>622</v>
      </c>
      <c r="J21" s="663" t="s">
        <v>623</v>
      </c>
      <c r="K21" s="663" t="s">
        <v>624</v>
      </c>
      <c r="L21" s="665">
        <v>100.76000000000003</v>
      </c>
      <c r="M21" s="665">
        <v>1</v>
      </c>
      <c r="N21" s="666">
        <v>100.76000000000003</v>
      </c>
    </row>
    <row r="22" spans="1:14" ht="14.4" customHeight="1" x14ac:dyDescent="0.3">
      <c r="A22" s="661" t="s">
        <v>543</v>
      </c>
      <c r="B22" s="662" t="s">
        <v>544</v>
      </c>
      <c r="C22" s="663" t="s">
        <v>548</v>
      </c>
      <c r="D22" s="664" t="s">
        <v>2388</v>
      </c>
      <c r="E22" s="663" t="s">
        <v>568</v>
      </c>
      <c r="F22" s="664" t="s">
        <v>2393</v>
      </c>
      <c r="G22" s="663" t="s">
        <v>602</v>
      </c>
      <c r="H22" s="663" t="s">
        <v>625</v>
      </c>
      <c r="I22" s="663" t="s">
        <v>626</v>
      </c>
      <c r="J22" s="663" t="s">
        <v>627</v>
      </c>
      <c r="K22" s="663" t="s">
        <v>628</v>
      </c>
      <c r="L22" s="665">
        <v>41.417413420304804</v>
      </c>
      <c r="M22" s="665">
        <v>4</v>
      </c>
      <c r="N22" s="666">
        <v>165.66965368121922</v>
      </c>
    </row>
    <row r="23" spans="1:14" ht="14.4" customHeight="1" x14ac:dyDescent="0.3">
      <c r="A23" s="661" t="s">
        <v>543</v>
      </c>
      <c r="B23" s="662" t="s">
        <v>544</v>
      </c>
      <c r="C23" s="663" t="s">
        <v>548</v>
      </c>
      <c r="D23" s="664" t="s">
        <v>2388</v>
      </c>
      <c r="E23" s="663" t="s">
        <v>568</v>
      </c>
      <c r="F23" s="664" t="s">
        <v>2393</v>
      </c>
      <c r="G23" s="663" t="s">
        <v>602</v>
      </c>
      <c r="H23" s="663" t="s">
        <v>629</v>
      </c>
      <c r="I23" s="663" t="s">
        <v>630</v>
      </c>
      <c r="J23" s="663" t="s">
        <v>631</v>
      </c>
      <c r="K23" s="663" t="s">
        <v>632</v>
      </c>
      <c r="L23" s="665">
        <v>44.120847216312811</v>
      </c>
      <c r="M23" s="665">
        <v>1</v>
      </c>
      <c r="N23" s="666">
        <v>44.120847216312811</v>
      </c>
    </row>
    <row r="24" spans="1:14" ht="14.4" customHeight="1" x14ac:dyDescent="0.3">
      <c r="A24" s="661" t="s">
        <v>543</v>
      </c>
      <c r="B24" s="662" t="s">
        <v>544</v>
      </c>
      <c r="C24" s="663" t="s">
        <v>548</v>
      </c>
      <c r="D24" s="664" t="s">
        <v>2388</v>
      </c>
      <c r="E24" s="663" t="s">
        <v>568</v>
      </c>
      <c r="F24" s="664" t="s">
        <v>2393</v>
      </c>
      <c r="G24" s="663" t="s">
        <v>602</v>
      </c>
      <c r="H24" s="663" t="s">
        <v>633</v>
      </c>
      <c r="I24" s="663" t="s">
        <v>634</v>
      </c>
      <c r="J24" s="663" t="s">
        <v>635</v>
      </c>
      <c r="K24" s="663" t="s">
        <v>636</v>
      </c>
      <c r="L24" s="665">
        <v>64.076327653396504</v>
      </c>
      <c r="M24" s="665">
        <v>3</v>
      </c>
      <c r="N24" s="666">
        <v>192.22898296018951</v>
      </c>
    </row>
    <row r="25" spans="1:14" ht="14.4" customHeight="1" x14ac:dyDescent="0.3">
      <c r="A25" s="661" t="s">
        <v>543</v>
      </c>
      <c r="B25" s="662" t="s">
        <v>544</v>
      </c>
      <c r="C25" s="663" t="s">
        <v>548</v>
      </c>
      <c r="D25" s="664" t="s">
        <v>2388</v>
      </c>
      <c r="E25" s="663" t="s">
        <v>568</v>
      </c>
      <c r="F25" s="664" t="s">
        <v>2393</v>
      </c>
      <c r="G25" s="663" t="s">
        <v>602</v>
      </c>
      <c r="H25" s="663" t="s">
        <v>637</v>
      </c>
      <c r="I25" s="663" t="s">
        <v>638</v>
      </c>
      <c r="J25" s="663" t="s">
        <v>639</v>
      </c>
      <c r="K25" s="663" t="s">
        <v>640</v>
      </c>
      <c r="L25" s="665">
        <v>65.97</v>
      </c>
      <c r="M25" s="665">
        <v>2</v>
      </c>
      <c r="N25" s="666">
        <v>131.94</v>
      </c>
    </row>
    <row r="26" spans="1:14" ht="14.4" customHeight="1" x14ac:dyDescent="0.3">
      <c r="A26" s="661" t="s">
        <v>543</v>
      </c>
      <c r="B26" s="662" t="s">
        <v>544</v>
      </c>
      <c r="C26" s="663" t="s">
        <v>548</v>
      </c>
      <c r="D26" s="664" t="s">
        <v>2388</v>
      </c>
      <c r="E26" s="663" t="s">
        <v>568</v>
      </c>
      <c r="F26" s="664" t="s">
        <v>2393</v>
      </c>
      <c r="G26" s="663" t="s">
        <v>602</v>
      </c>
      <c r="H26" s="663" t="s">
        <v>641</v>
      </c>
      <c r="I26" s="663" t="s">
        <v>642</v>
      </c>
      <c r="J26" s="663" t="s">
        <v>643</v>
      </c>
      <c r="K26" s="663" t="s">
        <v>616</v>
      </c>
      <c r="L26" s="665">
        <v>40.203945171580528</v>
      </c>
      <c r="M26" s="665">
        <v>40</v>
      </c>
      <c r="N26" s="666">
        <v>1608.1578068632211</v>
      </c>
    </row>
    <row r="27" spans="1:14" ht="14.4" customHeight="1" x14ac:dyDescent="0.3">
      <c r="A27" s="661" t="s">
        <v>543</v>
      </c>
      <c r="B27" s="662" t="s">
        <v>544</v>
      </c>
      <c r="C27" s="663" t="s">
        <v>548</v>
      </c>
      <c r="D27" s="664" t="s">
        <v>2388</v>
      </c>
      <c r="E27" s="663" t="s">
        <v>568</v>
      </c>
      <c r="F27" s="664" t="s">
        <v>2393</v>
      </c>
      <c r="G27" s="663" t="s">
        <v>602</v>
      </c>
      <c r="H27" s="663" t="s">
        <v>644</v>
      </c>
      <c r="I27" s="663" t="s">
        <v>645</v>
      </c>
      <c r="J27" s="663" t="s">
        <v>643</v>
      </c>
      <c r="K27" s="663" t="s">
        <v>646</v>
      </c>
      <c r="L27" s="665">
        <v>77.79105388593932</v>
      </c>
      <c r="M27" s="665">
        <v>97</v>
      </c>
      <c r="N27" s="666">
        <v>7545.7322269361139</v>
      </c>
    </row>
    <row r="28" spans="1:14" ht="14.4" customHeight="1" x14ac:dyDescent="0.3">
      <c r="A28" s="661" t="s">
        <v>543</v>
      </c>
      <c r="B28" s="662" t="s">
        <v>544</v>
      </c>
      <c r="C28" s="663" t="s">
        <v>548</v>
      </c>
      <c r="D28" s="664" t="s">
        <v>2388</v>
      </c>
      <c r="E28" s="663" t="s">
        <v>568</v>
      </c>
      <c r="F28" s="664" t="s">
        <v>2393</v>
      </c>
      <c r="G28" s="663" t="s">
        <v>602</v>
      </c>
      <c r="H28" s="663" t="s">
        <v>647</v>
      </c>
      <c r="I28" s="663" t="s">
        <v>648</v>
      </c>
      <c r="J28" s="663" t="s">
        <v>649</v>
      </c>
      <c r="K28" s="663" t="s">
        <v>650</v>
      </c>
      <c r="L28" s="665">
        <v>117.11073650366484</v>
      </c>
      <c r="M28" s="665">
        <v>9</v>
      </c>
      <c r="N28" s="666">
        <v>1053.9966285329836</v>
      </c>
    </row>
    <row r="29" spans="1:14" ht="14.4" customHeight="1" x14ac:dyDescent="0.3">
      <c r="A29" s="661" t="s">
        <v>543</v>
      </c>
      <c r="B29" s="662" t="s">
        <v>544</v>
      </c>
      <c r="C29" s="663" t="s">
        <v>548</v>
      </c>
      <c r="D29" s="664" t="s">
        <v>2388</v>
      </c>
      <c r="E29" s="663" t="s">
        <v>568</v>
      </c>
      <c r="F29" s="664" t="s">
        <v>2393</v>
      </c>
      <c r="G29" s="663" t="s">
        <v>602</v>
      </c>
      <c r="H29" s="663" t="s">
        <v>651</v>
      </c>
      <c r="I29" s="663" t="s">
        <v>652</v>
      </c>
      <c r="J29" s="663" t="s">
        <v>653</v>
      </c>
      <c r="K29" s="663" t="s">
        <v>654</v>
      </c>
      <c r="L29" s="665">
        <v>36.93923084750098</v>
      </c>
      <c r="M29" s="665">
        <v>26</v>
      </c>
      <c r="N29" s="666">
        <v>960.42000203502539</v>
      </c>
    </row>
    <row r="30" spans="1:14" ht="14.4" customHeight="1" x14ac:dyDescent="0.3">
      <c r="A30" s="661" t="s">
        <v>543</v>
      </c>
      <c r="B30" s="662" t="s">
        <v>544</v>
      </c>
      <c r="C30" s="663" t="s">
        <v>548</v>
      </c>
      <c r="D30" s="664" t="s">
        <v>2388</v>
      </c>
      <c r="E30" s="663" t="s">
        <v>568</v>
      </c>
      <c r="F30" s="664" t="s">
        <v>2393</v>
      </c>
      <c r="G30" s="663" t="s">
        <v>602</v>
      </c>
      <c r="H30" s="663" t="s">
        <v>655</v>
      </c>
      <c r="I30" s="663" t="s">
        <v>656</v>
      </c>
      <c r="J30" s="663" t="s">
        <v>653</v>
      </c>
      <c r="K30" s="663" t="s">
        <v>657</v>
      </c>
      <c r="L30" s="665">
        <v>53.022016221062735</v>
      </c>
      <c r="M30" s="665">
        <v>19</v>
      </c>
      <c r="N30" s="666">
        <v>1007.418308200192</v>
      </c>
    </row>
    <row r="31" spans="1:14" ht="14.4" customHeight="1" x14ac:dyDescent="0.3">
      <c r="A31" s="661" t="s">
        <v>543</v>
      </c>
      <c r="B31" s="662" t="s">
        <v>544</v>
      </c>
      <c r="C31" s="663" t="s">
        <v>548</v>
      </c>
      <c r="D31" s="664" t="s">
        <v>2388</v>
      </c>
      <c r="E31" s="663" t="s">
        <v>568</v>
      </c>
      <c r="F31" s="664" t="s">
        <v>2393</v>
      </c>
      <c r="G31" s="663" t="s">
        <v>602</v>
      </c>
      <c r="H31" s="663" t="s">
        <v>658</v>
      </c>
      <c r="I31" s="663" t="s">
        <v>659</v>
      </c>
      <c r="J31" s="663" t="s">
        <v>660</v>
      </c>
      <c r="K31" s="663" t="s">
        <v>661</v>
      </c>
      <c r="L31" s="665">
        <v>66.150000000000034</v>
      </c>
      <c r="M31" s="665">
        <v>2</v>
      </c>
      <c r="N31" s="666">
        <v>132.30000000000007</v>
      </c>
    </row>
    <row r="32" spans="1:14" ht="14.4" customHeight="1" x14ac:dyDescent="0.3">
      <c r="A32" s="661" t="s">
        <v>543</v>
      </c>
      <c r="B32" s="662" t="s">
        <v>544</v>
      </c>
      <c r="C32" s="663" t="s">
        <v>548</v>
      </c>
      <c r="D32" s="664" t="s">
        <v>2388</v>
      </c>
      <c r="E32" s="663" t="s">
        <v>568</v>
      </c>
      <c r="F32" s="664" t="s">
        <v>2393</v>
      </c>
      <c r="G32" s="663" t="s">
        <v>602</v>
      </c>
      <c r="H32" s="663" t="s">
        <v>662</v>
      </c>
      <c r="I32" s="663" t="s">
        <v>663</v>
      </c>
      <c r="J32" s="663" t="s">
        <v>664</v>
      </c>
      <c r="K32" s="663" t="s">
        <v>665</v>
      </c>
      <c r="L32" s="665">
        <v>58.439335432581352</v>
      </c>
      <c r="M32" s="665">
        <v>1</v>
      </c>
      <c r="N32" s="666">
        <v>58.439335432581352</v>
      </c>
    </row>
    <row r="33" spans="1:14" ht="14.4" customHeight="1" x14ac:dyDescent="0.3">
      <c r="A33" s="661" t="s">
        <v>543</v>
      </c>
      <c r="B33" s="662" t="s">
        <v>544</v>
      </c>
      <c r="C33" s="663" t="s">
        <v>548</v>
      </c>
      <c r="D33" s="664" t="s">
        <v>2388</v>
      </c>
      <c r="E33" s="663" t="s">
        <v>568</v>
      </c>
      <c r="F33" s="664" t="s">
        <v>2393</v>
      </c>
      <c r="G33" s="663" t="s">
        <v>602</v>
      </c>
      <c r="H33" s="663" t="s">
        <v>666</v>
      </c>
      <c r="I33" s="663" t="s">
        <v>667</v>
      </c>
      <c r="J33" s="663" t="s">
        <v>668</v>
      </c>
      <c r="K33" s="663" t="s">
        <v>669</v>
      </c>
      <c r="L33" s="665">
        <v>217.80000000000007</v>
      </c>
      <c r="M33" s="665">
        <v>1</v>
      </c>
      <c r="N33" s="666">
        <v>217.80000000000007</v>
      </c>
    </row>
    <row r="34" spans="1:14" ht="14.4" customHeight="1" x14ac:dyDescent="0.3">
      <c r="A34" s="661" t="s">
        <v>543</v>
      </c>
      <c r="B34" s="662" t="s">
        <v>544</v>
      </c>
      <c r="C34" s="663" t="s">
        <v>548</v>
      </c>
      <c r="D34" s="664" t="s">
        <v>2388</v>
      </c>
      <c r="E34" s="663" t="s">
        <v>568</v>
      </c>
      <c r="F34" s="664" t="s">
        <v>2393</v>
      </c>
      <c r="G34" s="663" t="s">
        <v>602</v>
      </c>
      <c r="H34" s="663" t="s">
        <v>670</v>
      </c>
      <c r="I34" s="663" t="s">
        <v>671</v>
      </c>
      <c r="J34" s="663" t="s">
        <v>672</v>
      </c>
      <c r="K34" s="663" t="s">
        <v>673</v>
      </c>
      <c r="L34" s="665">
        <v>283.89000000000004</v>
      </c>
      <c r="M34" s="665">
        <v>5</v>
      </c>
      <c r="N34" s="666">
        <v>1419.4500000000003</v>
      </c>
    </row>
    <row r="35" spans="1:14" ht="14.4" customHeight="1" x14ac:dyDescent="0.3">
      <c r="A35" s="661" t="s">
        <v>543</v>
      </c>
      <c r="B35" s="662" t="s">
        <v>544</v>
      </c>
      <c r="C35" s="663" t="s">
        <v>548</v>
      </c>
      <c r="D35" s="664" t="s">
        <v>2388</v>
      </c>
      <c r="E35" s="663" t="s">
        <v>568</v>
      </c>
      <c r="F35" s="664" t="s">
        <v>2393</v>
      </c>
      <c r="G35" s="663" t="s">
        <v>602</v>
      </c>
      <c r="H35" s="663" t="s">
        <v>674</v>
      </c>
      <c r="I35" s="663" t="s">
        <v>675</v>
      </c>
      <c r="J35" s="663" t="s">
        <v>676</v>
      </c>
      <c r="K35" s="663" t="s">
        <v>677</v>
      </c>
      <c r="L35" s="665">
        <v>41.198530463862532</v>
      </c>
      <c r="M35" s="665">
        <v>7</v>
      </c>
      <c r="N35" s="666">
        <v>288.38971324703772</v>
      </c>
    </row>
    <row r="36" spans="1:14" ht="14.4" customHeight="1" x14ac:dyDescent="0.3">
      <c r="A36" s="661" t="s">
        <v>543</v>
      </c>
      <c r="B36" s="662" t="s">
        <v>544</v>
      </c>
      <c r="C36" s="663" t="s">
        <v>548</v>
      </c>
      <c r="D36" s="664" t="s">
        <v>2388</v>
      </c>
      <c r="E36" s="663" t="s">
        <v>568</v>
      </c>
      <c r="F36" s="664" t="s">
        <v>2393</v>
      </c>
      <c r="G36" s="663" t="s">
        <v>602</v>
      </c>
      <c r="H36" s="663" t="s">
        <v>678</v>
      </c>
      <c r="I36" s="663" t="s">
        <v>679</v>
      </c>
      <c r="J36" s="663" t="s">
        <v>680</v>
      </c>
      <c r="K36" s="663" t="s">
        <v>681</v>
      </c>
      <c r="L36" s="665">
        <v>130.70999999999998</v>
      </c>
      <c r="M36" s="665">
        <v>1</v>
      </c>
      <c r="N36" s="666">
        <v>130.70999999999998</v>
      </c>
    </row>
    <row r="37" spans="1:14" ht="14.4" customHeight="1" x14ac:dyDescent="0.3">
      <c r="A37" s="661" t="s">
        <v>543</v>
      </c>
      <c r="B37" s="662" t="s">
        <v>544</v>
      </c>
      <c r="C37" s="663" t="s">
        <v>548</v>
      </c>
      <c r="D37" s="664" t="s">
        <v>2388</v>
      </c>
      <c r="E37" s="663" t="s">
        <v>568</v>
      </c>
      <c r="F37" s="664" t="s">
        <v>2393</v>
      </c>
      <c r="G37" s="663" t="s">
        <v>602</v>
      </c>
      <c r="H37" s="663" t="s">
        <v>682</v>
      </c>
      <c r="I37" s="663" t="s">
        <v>683</v>
      </c>
      <c r="J37" s="663" t="s">
        <v>684</v>
      </c>
      <c r="K37" s="663" t="s">
        <v>685</v>
      </c>
      <c r="L37" s="665">
        <v>41.266666666666659</v>
      </c>
      <c r="M37" s="665">
        <v>3</v>
      </c>
      <c r="N37" s="666">
        <v>123.79999999999998</v>
      </c>
    </row>
    <row r="38" spans="1:14" ht="14.4" customHeight="1" x14ac:dyDescent="0.3">
      <c r="A38" s="661" t="s">
        <v>543</v>
      </c>
      <c r="B38" s="662" t="s">
        <v>544</v>
      </c>
      <c r="C38" s="663" t="s">
        <v>548</v>
      </c>
      <c r="D38" s="664" t="s">
        <v>2388</v>
      </c>
      <c r="E38" s="663" t="s">
        <v>568</v>
      </c>
      <c r="F38" s="664" t="s">
        <v>2393</v>
      </c>
      <c r="G38" s="663" t="s">
        <v>602</v>
      </c>
      <c r="H38" s="663" t="s">
        <v>686</v>
      </c>
      <c r="I38" s="663" t="s">
        <v>687</v>
      </c>
      <c r="J38" s="663" t="s">
        <v>688</v>
      </c>
      <c r="K38" s="663" t="s">
        <v>689</v>
      </c>
      <c r="L38" s="665">
        <v>43.20947210453712</v>
      </c>
      <c r="M38" s="665">
        <v>2</v>
      </c>
      <c r="N38" s="666">
        <v>86.41894420907424</v>
      </c>
    </row>
    <row r="39" spans="1:14" ht="14.4" customHeight="1" x14ac:dyDescent="0.3">
      <c r="A39" s="661" t="s">
        <v>543</v>
      </c>
      <c r="B39" s="662" t="s">
        <v>544</v>
      </c>
      <c r="C39" s="663" t="s">
        <v>548</v>
      </c>
      <c r="D39" s="664" t="s">
        <v>2388</v>
      </c>
      <c r="E39" s="663" t="s">
        <v>568</v>
      </c>
      <c r="F39" s="664" t="s">
        <v>2393</v>
      </c>
      <c r="G39" s="663" t="s">
        <v>602</v>
      </c>
      <c r="H39" s="663" t="s">
        <v>690</v>
      </c>
      <c r="I39" s="663" t="s">
        <v>691</v>
      </c>
      <c r="J39" s="663" t="s">
        <v>688</v>
      </c>
      <c r="K39" s="663" t="s">
        <v>692</v>
      </c>
      <c r="L39" s="665">
        <v>168.50235633856124</v>
      </c>
      <c r="M39" s="665">
        <v>6</v>
      </c>
      <c r="N39" s="666">
        <v>1011.0141380313675</v>
      </c>
    </row>
    <row r="40" spans="1:14" ht="14.4" customHeight="1" x14ac:dyDescent="0.3">
      <c r="A40" s="661" t="s">
        <v>543</v>
      </c>
      <c r="B40" s="662" t="s">
        <v>544</v>
      </c>
      <c r="C40" s="663" t="s">
        <v>548</v>
      </c>
      <c r="D40" s="664" t="s">
        <v>2388</v>
      </c>
      <c r="E40" s="663" t="s">
        <v>568</v>
      </c>
      <c r="F40" s="664" t="s">
        <v>2393</v>
      </c>
      <c r="G40" s="663" t="s">
        <v>602</v>
      </c>
      <c r="H40" s="663" t="s">
        <v>693</v>
      </c>
      <c r="I40" s="663" t="s">
        <v>694</v>
      </c>
      <c r="J40" s="663" t="s">
        <v>695</v>
      </c>
      <c r="K40" s="663" t="s">
        <v>696</v>
      </c>
      <c r="L40" s="665">
        <v>180.5</v>
      </c>
      <c r="M40" s="665">
        <v>1</v>
      </c>
      <c r="N40" s="666">
        <v>180.5</v>
      </c>
    </row>
    <row r="41" spans="1:14" ht="14.4" customHeight="1" x14ac:dyDescent="0.3">
      <c r="A41" s="661" t="s">
        <v>543</v>
      </c>
      <c r="B41" s="662" t="s">
        <v>544</v>
      </c>
      <c r="C41" s="663" t="s">
        <v>548</v>
      </c>
      <c r="D41" s="664" t="s">
        <v>2388</v>
      </c>
      <c r="E41" s="663" t="s">
        <v>568</v>
      </c>
      <c r="F41" s="664" t="s">
        <v>2393</v>
      </c>
      <c r="G41" s="663" t="s">
        <v>602</v>
      </c>
      <c r="H41" s="663" t="s">
        <v>697</v>
      </c>
      <c r="I41" s="663" t="s">
        <v>698</v>
      </c>
      <c r="J41" s="663" t="s">
        <v>699</v>
      </c>
      <c r="K41" s="663" t="s">
        <v>700</v>
      </c>
      <c r="L41" s="665">
        <v>120.31926827220823</v>
      </c>
      <c r="M41" s="665">
        <v>1</v>
      </c>
      <c r="N41" s="666">
        <v>120.31926827220823</v>
      </c>
    </row>
    <row r="42" spans="1:14" ht="14.4" customHeight="1" x14ac:dyDescent="0.3">
      <c r="A42" s="661" t="s">
        <v>543</v>
      </c>
      <c r="B42" s="662" t="s">
        <v>544</v>
      </c>
      <c r="C42" s="663" t="s">
        <v>548</v>
      </c>
      <c r="D42" s="664" t="s">
        <v>2388</v>
      </c>
      <c r="E42" s="663" t="s">
        <v>568</v>
      </c>
      <c r="F42" s="664" t="s">
        <v>2393</v>
      </c>
      <c r="G42" s="663" t="s">
        <v>602</v>
      </c>
      <c r="H42" s="663" t="s">
        <v>701</v>
      </c>
      <c r="I42" s="663" t="s">
        <v>702</v>
      </c>
      <c r="J42" s="663" t="s">
        <v>703</v>
      </c>
      <c r="K42" s="663" t="s">
        <v>704</v>
      </c>
      <c r="L42" s="665">
        <v>157.70947747665164</v>
      </c>
      <c r="M42" s="665">
        <v>1</v>
      </c>
      <c r="N42" s="666">
        <v>157.70947747665164</v>
      </c>
    </row>
    <row r="43" spans="1:14" ht="14.4" customHeight="1" x14ac:dyDescent="0.3">
      <c r="A43" s="661" t="s">
        <v>543</v>
      </c>
      <c r="B43" s="662" t="s">
        <v>544</v>
      </c>
      <c r="C43" s="663" t="s">
        <v>548</v>
      </c>
      <c r="D43" s="664" t="s">
        <v>2388</v>
      </c>
      <c r="E43" s="663" t="s">
        <v>568</v>
      </c>
      <c r="F43" s="664" t="s">
        <v>2393</v>
      </c>
      <c r="G43" s="663" t="s">
        <v>602</v>
      </c>
      <c r="H43" s="663" t="s">
        <v>705</v>
      </c>
      <c r="I43" s="663" t="s">
        <v>706</v>
      </c>
      <c r="J43" s="663" t="s">
        <v>707</v>
      </c>
      <c r="K43" s="663" t="s">
        <v>708</v>
      </c>
      <c r="L43" s="665">
        <v>52.95</v>
      </c>
      <c r="M43" s="665">
        <v>1</v>
      </c>
      <c r="N43" s="666">
        <v>52.95</v>
      </c>
    </row>
    <row r="44" spans="1:14" ht="14.4" customHeight="1" x14ac:dyDescent="0.3">
      <c r="A44" s="661" t="s">
        <v>543</v>
      </c>
      <c r="B44" s="662" t="s">
        <v>544</v>
      </c>
      <c r="C44" s="663" t="s">
        <v>548</v>
      </c>
      <c r="D44" s="664" t="s">
        <v>2388</v>
      </c>
      <c r="E44" s="663" t="s">
        <v>568</v>
      </c>
      <c r="F44" s="664" t="s">
        <v>2393</v>
      </c>
      <c r="G44" s="663" t="s">
        <v>602</v>
      </c>
      <c r="H44" s="663" t="s">
        <v>709</v>
      </c>
      <c r="I44" s="663" t="s">
        <v>710</v>
      </c>
      <c r="J44" s="663" t="s">
        <v>711</v>
      </c>
      <c r="K44" s="663" t="s">
        <v>712</v>
      </c>
      <c r="L44" s="665">
        <v>211.60928608511787</v>
      </c>
      <c r="M44" s="665">
        <v>1</v>
      </c>
      <c r="N44" s="666">
        <v>211.60928608511787</v>
      </c>
    </row>
    <row r="45" spans="1:14" ht="14.4" customHeight="1" x14ac:dyDescent="0.3">
      <c r="A45" s="661" t="s">
        <v>543</v>
      </c>
      <c r="B45" s="662" t="s">
        <v>544</v>
      </c>
      <c r="C45" s="663" t="s">
        <v>548</v>
      </c>
      <c r="D45" s="664" t="s">
        <v>2388</v>
      </c>
      <c r="E45" s="663" t="s">
        <v>568</v>
      </c>
      <c r="F45" s="664" t="s">
        <v>2393</v>
      </c>
      <c r="G45" s="663" t="s">
        <v>602</v>
      </c>
      <c r="H45" s="663" t="s">
        <v>713</v>
      </c>
      <c r="I45" s="663" t="s">
        <v>714</v>
      </c>
      <c r="J45" s="663" t="s">
        <v>715</v>
      </c>
      <c r="K45" s="663" t="s">
        <v>716</v>
      </c>
      <c r="L45" s="665">
        <v>44.510006090286488</v>
      </c>
      <c r="M45" s="665">
        <v>2</v>
      </c>
      <c r="N45" s="666">
        <v>89.020012180572976</v>
      </c>
    </row>
    <row r="46" spans="1:14" ht="14.4" customHeight="1" x14ac:dyDescent="0.3">
      <c r="A46" s="661" t="s">
        <v>543</v>
      </c>
      <c r="B46" s="662" t="s">
        <v>544</v>
      </c>
      <c r="C46" s="663" t="s">
        <v>548</v>
      </c>
      <c r="D46" s="664" t="s">
        <v>2388</v>
      </c>
      <c r="E46" s="663" t="s">
        <v>568</v>
      </c>
      <c r="F46" s="664" t="s">
        <v>2393</v>
      </c>
      <c r="G46" s="663" t="s">
        <v>602</v>
      </c>
      <c r="H46" s="663" t="s">
        <v>717</v>
      </c>
      <c r="I46" s="663" t="s">
        <v>718</v>
      </c>
      <c r="J46" s="663" t="s">
        <v>719</v>
      </c>
      <c r="K46" s="663" t="s">
        <v>720</v>
      </c>
      <c r="L46" s="665">
        <v>87.121250127465686</v>
      </c>
      <c r="M46" s="665">
        <v>8</v>
      </c>
      <c r="N46" s="666">
        <v>696.97000101972549</v>
      </c>
    </row>
    <row r="47" spans="1:14" ht="14.4" customHeight="1" x14ac:dyDescent="0.3">
      <c r="A47" s="661" t="s">
        <v>543</v>
      </c>
      <c r="B47" s="662" t="s">
        <v>544</v>
      </c>
      <c r="C47" s="663" t="s">
        <v>548</v>
      </c>
      <c r="D47" s="664" t="s">
        <v>2388</v>
      </c>
      <c r="E47" s="663" t="s">
        <v>568</v>
      </c>
      <c r="F47" s="664" t="s">
        <v>2393</v>
      </c>
      <c r="G47" s="663" t="s">
        <v>602</v>
      </c>
      <c r="H47" s="663" t="s">
        <v>721</v>
      </c>
      <c r="I47" s="663" t="s">
        <v>722</v>
      </c>
      <c r="J47" s="663" t="s">
        <v>723</v>
      </c>
      <c r="K47" s="663" t="s">
        <v>724</v>
      </c>
      <c r="L47" s="665">
        <v>120.08868729970237</v>
      </c>
      <c r="M47" s="665">
        <v>1</v>
      </c>
      <c r="N47" s="666">
        <v>120.08868729970237</v>
      </c>
    </row>
    <row r="48" spans="1:14" ht="14.4" customHeight="1" x14ac:dyDescent="0.3">
      <c r="A48" s="661" t="s">
        <v>543</v>
      </c>
      <c r="B48" s="662" t="s">
        <v>544</v>
      </c>
      <c r="C48" s="663" t="s">
        <v>548</v>
      </c>
      <c r="D48" s="664" t="s">
        <v>2388</v>
      </c>
      <c r="E48" s="663" t="s">
        <v>568</v>
      </c>
      <c r="F48" s="664" t="s">
        <v>2393</v>
      </c>
      <c r="G48" s="663" t="s">
        <v>602</v>
      </c>
      <c r="H48" s="663" t="s">
        <v>725</v>
      </c>
      <c r="I48" s="663" t="s">
        <v>726</v>
      </c>
      <c r="J48" s="663" t="s">
        <v>727</v>
      </c>
      <c r="K48" s="663" t="s">
        <v>728</v>
      </c>
      <c r="L48" s="665">
        <v>30.815375518020879</v>
      </c>
      <c r="M48" s="665">
        <v>13</v>
      </c>
      <c r="N48" s="666">
        <v>400.59988173427143</v>
      </c>
    </row>
    <row r="49" spans="1:14" ht="14.4" customHeight="1" x14ac:dyDescent="0.3">
      <c r="A49" s="661" t="s">
        <v>543</v>
      </c>
      <c r="B49" s="662" t="s">
        <v>544</v>
      </c>
      <c r="C49" s="663" t="s">
        <v>548</v>
      </c>
      <c r="D49" s="664" t="s">
        <v>2388</v>
      </c>
      <c r="E49" s="663" t="s">
        <v>568</v>
      </c>
      <c r="F49" s="664" t="s">
        <v>2393</v>
      </c>
      <c r="G49" s="663" t="s">
        <v>602</v>
      </c>
      <c r="H49" s="663" t="s">
        <v>729</v>
      </c>
      <c r="I49" s="663" t="s">
        <v>730</v>
      </c>
      <c r="J49" s="663" t="s">
        <v>731</v>
      </c>
      <c r="K49" s="663" t="s">
        <v>732</v>
      </c>
      <c r="L49" s="665">
        <v>150.48000000000002</v>
      </c>
      <c r="M49" s="665">
        <v>1</v>
      </c>
      <c r="N49" s="666">
        <v>150.48000000000002</v>
      </c>
    </row>
    <row r="50" spans="1:14" ht="14.4" customHeight="1" x14ac:dyDescent="0.3">
      <c r="A50" s="661" t="s">
        <v>543</v>
      </c>
      <c r="B50" s="662" t="s">
        <v>544</v>
      </c>
      <c r="C50" s="663" t="s">
        <v>548</v>
      </c>
      <c r="D50" s="664" t="s">
        <v>2388</v>
      </c>
      <c r="E50" s="663" t="s">
        <v>568</v>
      </c>
      <c r="F50" s="664" t="s">
        <v>2393</v>
      </c>
      <c r="G50" s="663" t="s">
        <v>602</v>
      </c>
      <c r="H50" s="663" t="s">
        <v>733</v>
      </c>
      <c r="I50" s="663" t="s">
        <v>734</v>
      </c>
      <c r="J50" s="663" t="s">
        <v>735</v>
      </c>
      <c r="K50" s="663" t="s">
        <v>736</v>
      </c>
      <c r="L50" s="665">
        <v>74.2179533804659</v>
      </c>
      <c r="M50" s="665">
        <v>5</v>
      </c>
      <c r="N50" s="666">
        <v>371.08976690232953</v>
      </c>
    </row>
    <row r="51" spans="1:14" ht="14.4" customHeight="1" x14ac:dyDescent="0.3">
      <c r="A51" s="661" t="s">
        <v>543</v>
      </c>
      <c r="B51" s="662" t="s">
        <v>544</v>
      </c>
      <c r="C51" s="663" t="s">
        <v>548</v>
      </c>
      <c r="D51" s="664" t="s">
        <v>2388</v>
      </c>
      <c r="E51" s="663" t="s">
        <v>568</v>
      </c>
      <c r="F51" s="664" t="s">
        <v>2393</v>
      </c>
      <c r="G51" s="663" t="s">
        <v>602</v>
      </c>
      <c r="H51" s="663" t="s">
        <v>737</v>
      </c>
      <c r="I51" s="663" t="s">
        <v>738</v>
      </c>
      <c r="J51" s="663" t="s">
        <v>739</v>
      </c>
      <c r="K51" s="663" t="s">
        <v>740</v>
      </c>
      <c r="L51" s="665">
        <v>93.529684455087548</v>
      </c>
      <c r="M51" s="665">
        <v>1</v>
      </c>
      <c r="N51" s="666">
        <v>93.529684455087548</v>
      </c>
    </row>
    <row r="52" spans="1:14" ht="14.4" customHeight="1" x14ac:dyDescent="0.3">
      <c r="A52" s="661" t="s">
        <v>543</v>
      </c>
      <c r="B52" s="662" t="s">
        <v>544</v>
      </c>
      <c r="C52" s="663" t="s">
        <v>548</v>
      </c>
      <c r="D52" s="664" t="s">
        <v>2388</v>
      </c>
      <c r="E52" s="663" t="s">
        <v>568</v>
      </c>
      <c r="F52" s="664" t="s">
        <v>2393</v>
      </c>
      <c r="G52" s="663" t="s">
        <v>602</v>
      </c>
      <c r="H52" s="663" t="s">
        <v>741</v>
      </c>
      <c r="I52" s="663" t="s">
        <v>742</v>
      </c>
      <c r="J52" s="663" t="s">
        <v>743</v>
      </c>
      <c r="K52" s="663" t="s">
        <v>744</v>
      </c>
      <c r="L52" s="665">
        <v>103.88009882415575</v>
      </c>
      <c r="M52" s="665">
        <v>1</v>
      </c>
      <c r="N52" s="666">
        <v>103.88009882415575</v>
      </c>
    </row>
    <row r="53" spans="1:14" ht="14.4" customHeight="1" x14ac:dyDescent="0.3">
      <c r="A53" s="661" t="s">
        <v>543</v>
      </c>
      <c r="B53" s="662" t="s">
        <v>544</v>
      </c>
      <c r="C53" s="663" t="s">
        <v>548</v>
      </c>
      <c r="D53" s="664" t="s">
        <v>2388</v>
      </c>
      <c r="E53" s="663" t="s">
        <v>568</v>
      </c>
      <c r="F53" s="664" t="s">
        <v>2393</v>
      </c>
      <c r="G53" s="663" t="s">
        <v>602</v>
      </c>
      <c r="H53" s="663" t="s">
        <v>745</v>
      </c>
      <c r="I53" s="663" t="s">
        <v>746</v>
      </c>
      <c r="J53" s="663" t="s">
        <v>747</v>
      </c>
      <c r="K53" s="663" t="s">
        <v>748</v>
      </c>
      <c r="L53" s="665">
        <v>124.20005509997108</v>
      </c>
      <c r="M53" s="665">
        <v>1</v>
      </c>
      <c r="N53" s="666">
        <v>124.20005509997108</v>
      </c>
    </row>
    <row r="54" spans="1:14" ht="14.4" customHeight="1" x14ac:dyDescent="0.3">
      <c r="A54" s="661" t="s">
        <v>543</v>
      </c>
      <c r="B54" s="662" t="s">
        <v>544</v>
      </c>
      <c r="C54" s="663" t="s">
        <v>548</v>
      </c>
      <c r="D54" s="664" t="s">
        <v>2388</v>
      </c>
      <c r="E54" s="663" t="s">
        <v>568</v>
      </c>
      <c r="F54" s="664" t="s">
        <v>2393</v>
      </c>
      <c r="G54" s="663" t="s">
        <v>602</v>
      </c>
      <c r="H54" s="663" t="s">
        <v>749</v>
      </c>
      <c r="I54" s="663" t="s">
        <v>750</v>
      </c>
      <c r="J54" s="663" t="s">
        <v>751</v>
      </c>
      <c r="K54" s="663" t="s">
        <v>752</v>
      </c>
      <c r="L54" s="665">
        <v>21.329728271195009</v>
      </c>
      <c r="M54" s="665">
        <v>2</v>
      </c>
      <c r="N54" s="666">
        <v>42.659456542390018</v>
      </c>
    </row>
    <row r="55" spans="1:14" ht="14.4" customHeight="1" x14ac:dyDescent="0.3">
      <c r="A55" s="661" t="s">
        <v>543</v>
      </c>
      <c r="B55" s="662" t="s">
        <v>544</v>
      </c>
      <c r="C55" s="663" t="s">
        <v>548</v>
      </c>
      <c r="D55" s="664" t="s">
        <v>2388</v>
      </c>
      <c r="E55" s="663" t="s">
        <v>568</v>
      </c>
      <c r="F55" s="664" t="s">
        <v>2393</v>
      </c>
      <c r="G55" s="663" t="s">
        <v>602</v>
      </c>
      <c r="H55" s="663" t="s">
        <v>753</v>
      </c>
      <c r="I55" s="663" t="s">
        <v>754</v>
      </c>
      <c r="J55" s="663" t="s">
        <v>755</v>
      </c>
      <c r="K55" s="663" t="s">
        <v>756</v>
      </c>
      <c r="L55" s="665">
        <v>121.30942953151532</v>
      </c>
      <c r="M55" s="665">
        <v>4</v>
      </c>
      <c r="N55" s="666">
        <v>485.23771812606128</v>
      </c>
    </row>
    <row r="56" spans="1:14" ht="14.4" customHeight="1" x14ac:dyDescent="0.3">
      <c r="A56" s="661" t="s">
        <v>543</v>
      </c>
      <c r="B56" s="662" t="s">
        <v>544</v>
      </c>
      <c r="C56" s="663" t="s">
        <v>548</v>
      </c>
      <c r="D56" s="664" t="s">
        <v>2388</v>
      </c>
      <c r="E56" s="663" t="s">
        <v>568</v>
      </c>
      <c r="F56" s="664" t="s">
        <v>2393</v>
      </c>
      <c r="G56" s="663" t="s">
        <v>602</v>
      </c>
      <c r="H56" s="663" t="s">
        <v>757</v>
      </c>
      <c r="I56" s="663" t="s">
        <v>758</v>
      </c>
      <c r="J56" s="663" t="s">
        <v>755</v>
      </c>
      <c r="K56" s="663" t="s">
        <v>759</v>
      </c>
      <c r="L56" s="665">
        <v>139.10999999999999</v>
      </c>
      <c r="M56" s="665">
        <v>1</v>
      </c>
      <c r="N56" s="666">
        <v>139.10999999999999</v>
      </c>
    </row>
    <row r="57" spans="1:14" ht="14.4" customHeight="1" x14ac:dyDescent="0.3">
      <c r="A57" s="661" t="s">
        <v>543</v>
      </c>
      <c r="B57" s="662" t="s">
        <v>544</v>
      </c>
      <c r="C57" s="663" t="s">
        <v>548</v>
      </c>
      <c r="D57" s="664" t="s">
        <v>2388</v>
      </c>
      <c r="E57" s="663" t="s">
        <v>568</v>
      </c>
      <c r="F57" s="664" t="s">
        <v>2393</v>
      </c>
      <c r="G57" s="663" t="s">
        <v>602</v>
      </c>
      <c r="H57" s="663" t="s">
        <v>760</v>
      </c>
      <c r="I57" s="663" t="s">
        <v>761</v>
      </c>
      <c r="J57" s="663" t="s">
        <v>762</v>
      </c>
      <c r="K57" s="663" t="s">
        <v>763</v>
      </c>
      <c r="L57" s="665">
        <v>67.779807163778173</v>
      </c>
      <c r="M57" s="665">
        <v>3</v>
      </c>
      <c r="N57" s="666">
        <v>203.33942149133452</v>
      </c>
    </row>
    <row r="58" spans="1:14" ht="14.4" customHeight="1" x14ac:dyDescent="0.3">
      <c r="A58" s="661" t="s">
        <v>543</v>
      </c>
      <c r="B58" s="662" t="s">
        <v>544</v>
      </c>
      <c r="C58" s="663" t="s">
        <v>548</v>
      </c>
      <c r="D58" s="664" t="s">
        <v>2388</v>
      </c>
      <c r="E58" s="663" t="s">
        <v>568</v>
      </c>
      <c r="F58" s="664" t="s">
        <v>2393</v>
      </c>
      <c r="G58" s="663" t="s">
        <v>602</v>
      </c>
      <c r="H58" s="663" t="s">
        <v>764</v>
      </c>
      <c r="I58" s="663" t="s">
        <v>765</v>
      </c>
      <c r="J58" s="663" t="s">
        <v>766</v>
      </c>
      <c r="K58" s="663" t="s">
        <v>767</v>
      </c>
      <c r="L58" s="665">
        <v>56.48985663390706</v>
      </c>
      <c r="M58" s="665">
        <v>1</v>
      </c>
      <c r="N58" s="666">
        <v>56.48985663390706</v>
      </c>
    </row>
    <row r="59" spans="1:14" ht="14.4" customHeight="1" x14ac:dyDescent="0.3">
      <c r="A59" s="661" t="s">
        <v>543</v>
      </c>
      <c r="B59" s="662" t="s">
        <v>544</v>
      </c>
      <c r="C59" s="663" t="s">
        <v>548</v>
      </c>
      <c r="D59" s="664" t="s">
        <v>2388</v>
      </c>
      <c r="E59" s="663" t="s">
        <v>568</v>
      </c>
      <c r="F59" s="664" t="s">
        <v>2393</v>
      </c>
      <c r="G59" s="663" t="s">
        <v>602</v>
      </c>
      <c r="H59" s="663" t="s">
        <v>768</v>
      </c>
      <c r="I59" s="663" t="s">
        <v>769</v>
      </c>
      <c r="J59" s="663" t="s">
        <v>770</v>
      </c>
      <c r="K59" s="663" t="s">
        <v>771</v>
      </c>
      <c r="L59" s="665">
        <v>40.499778403364452</v>
      </c>
      <c r="M59" s="665">
        <v>1</v>
      </c>
      <c r="N59" s="666">
        <v>40.499778403364452</v>
      </c>
    </row>
    <row r="60" spans="1:14" ht="14.4" customHeight="1" x14ac:dyDescent="0.3">
      <c r="A60" s="661" t="s">
        <v>543</v>
      </c>
      <c r="B60" s="662" t="s">
        <v>544</v>
      </c>
      <c r="C60" s="663" t="s">
        <v>548</v>
      </c>
      <c r="D60" s="664" t="s">
        <v>2388</v>
      </c>
      <c r="E60" s="663" t="s">
        <v>568</v>
      </c>
      <c r="F60" s="664" t="s">
        <v>2393</v>
      </c>
      <c r="G60" s="663" t="s">
        <v>602</v>
      </c>
      <c r="H60" s="663" t="s">
        <v>772</v>
      </c>
      <c r="I60" s="663" t="s">
        <v>773</v>
      </c>
      <c r="J60" s="663" t="s">
        <v>774</v>
      </c>
      <c r="K60" s="663" t="s">
        <v>775</v>
      </c>
      <c r="L60" s="665">
        <v>39.939999999999991</v>
      </c>
      <c r="M60" s="665">
        <v>3</v>
      </c>
      <c r="N60" s="666">
        <v>119.81999999999998</v>
      </c>
    </row>
    <row r="61" spans="1:14" ht="14.4" customHeight="1" x14ac:dyDescent="0.3">
      <c r="A61" s="661" t="s">
        <v>543</v>
      </c>
      <c r="B61" s="662" t="s">
        <v>544</v>
      </c>
      <c r="C61" s="663" t="s">
        <v>548</v>
      </c>
      <c r="D61" s="664" t="s">
        <v>2388</v>
      </c>
      <c r="E61" s="663" t="s">
        <v>568</v>
      </c>
      <c r="F61" s="664" t="s">
        <v>2393</v>
      </c>
      <c r="G61" s="663" t="s">
        <v>602</v>
      </c>
      <c r="H61" s="663" t="s">
        <v>776</v>
      </c>
      <c r="I61" s="663" t="s">
        <v>777</v>
      </c>
      <c r="J61" s="663" t="s">
        <v>778</v>
      </c>
      <c r="K61" s="663" t="s">
        <v>779</v>
      </c>
      <c r="L61" s="665">
        <v>27.093</v>
      </c>
      <c r="M61" s="665">
        <v>1</v>
      </c>
      <c r="N61" s="666">
        <v>27.093</v>
      </c>
    </row>
    <row r="62" spans="1:14" ht="14.4" customHeight="1" x14ac:dyDescent="0.3">
      <c r="A62" s="661" t="s">
        <v>543</v>
      </c>
      <c r="B62" s="662" t="s">
        <v>544</v>
      </c>
      <c r="C62" s="663" t="s">
        <v>548</v>
      </c>
      <c r="D62" s="664" t="s">
        <v>2388</v>
      </c>
      <c r="E62" s="663" t="s">
        <v>568</v>
      </c>
      <c r="F62" s="664" t="s">
        <v>2393</v>
      </c>
      <c r="G62" s="663" t="s">
        <v>602</v>
      </c>
      <c r="H62" s="663" t="s">
        <v>780</v>
      </c>
      <c r="I62" s="663" t="s">
        <v>215</v>
      </c>
      <c r="J62" s="663" t="s">
        <v>781</v>
      </c>
      <c r="K62" s="663"/>
      <c r="L62" s="665">
        <v>97.320250000000016</v>
      </c>
      <c r="M62" s="665">
        <v>4</v>
      </c>
      <c r="N62" s="666">
        <v>389.28100000000006</v>
      </c>
    </row>
    <row r="63" spans="1:14" ht="14.4" customHeight="1" x14ac:dyDescent="0.3">
      <c r="A63" s="661" t="s">
        <v>543</v>
      </c>
      <c r="B63" s="662" t="s">
        <v>544</v>
      </c>
      <c r="C63" s="663" t="s">
        <v>548</v>
      </c>
      <c r="D63" s="664" t="s">
        <v>2388</v>
      </c>
      <c r="E63" s="663" t="s">
        <v>568</v>
      </c>
      <c r="F63" s="664" t="s">
        <v>2393</v>
      </c>
      <c r="G63" s="663" t="s">
        <v>602</v>
      </c>
      <c r="H63" s="663" t="s">
        <v>782</v>
      </c>
      <c r="I63" s="663" t="s">
        <v>783</v>
      </c>
      <c r="J63" s="663" t="s">
        <v>784</v>
      </c>
      <c r="K63" s="663" t="s">
        <v>785</v>
      </c>
      <c r="L63" s="665">
        <v>244.05225539638892</v>
      </c>
      <c r="M63" s="665">
        <v>3</v>
      </c>
      <c r="N63" s="666">
        <v>732.15676618916677</v>
      </c>
    </row>
    <row r="64" spans="1:14" ht="14.4" customHeight="1" x14ac:dyDescent="0.3">
      <c r="A64" s="661" t="s">
        <v>543</v>
      </c>
      <c r="B64" s="662" t="s">
        <v>544</v>
      </c>
      <c r="C64" s="663" t="s">
        <v>548</v>
      </c>
      <c r="D64" s="664" t="s">
        <v>2388</v>
      </c>
      <c r="E64" s="663" t="s">
        <v>568</v>
      </c>
      <c r="F64" s="664" t="s">
        <v>2393</v>
      </c>
      <c r="G64" s="663" t="s">
        <v>602</v>
      </c>
      <c r="H64" s="663" t="s">
        <v>786</v>
      </c>
      <c r="I64" s="663" t="s">
        <v>787</v>
      </c>
      <c r="J64" s="663" t="s">
        <v>788</v>
      </c>
      <c r="K64" s="663" t="s">
        <v>789</v>
      </c>
      <c r="L64" s="665">
        <v>58.28984881740876</v>
      </c>
      <c r="M64" s="665">
        <v>3</v>
      </c>
      <c r="N64" s="666">
        <v>174.86954645222627</v>
      </c>
    </row>
    <row r="65" spans="1:14" ht="14.4" customHeight="1" x14ac:dyDescent="0.3">
      <c r="A65" s="661" t="s">
        <v>543</v>
      </c>
      <c r="B65" s="662" t="s">
        <v>544</v>
      </c>
      <c r="C65" s="663" t="s">
        <v>548</v>
      </c>
      <c r="D65" s="664" t="s">
        <v>2388</v>
      </c>
      <c r="E65" s="663" t="s">
        <v>568</v>
      </c>
      <c r="F65" s="664" t="s">
        <v>2393</v>
      </c>
      <c r="G65" s="663" t="s">
        <v>602</v>
      </c>
      <c r="H65" s="663" t="s">
        <v>790</v>
      </c>
      <c r="I65" s="663" t="s">
        <v>791</v>
      </c>
      <c r="J65" s="663" t="s">
        <v>792</v>
      </c>
      <c r="K65" s="663" t="s">
        <v>793</v>
      </c>
      <c r="L65" s="665">
        <v>31.799906993567056</v>
      </c>
      <c r="M65" s="665">
        <v>4</v>
      </c>
      <c r="N65" s="666">
        <v>127.19962797426822</v>
      </c>
    </row>
    <row r="66" spans="1:14" ht="14.4" customHeight="1" x14ac:dyDescent="0.3">
      <c r="A66" s="661" t="s">
        <v>543</v>
      </c>
      <c r="B66" s="662" t="s">
        <v>544</v>
      </c>
      <c r="C66" s="663" t="s">
        <v>548</v>
      </c>
      <c r="D66" s="664" t="s">
        <v>2388</v>
      </c>
      <c r="E66" s="663" t="s">
        <v>568</v>
      </c>
      <c r="F66" s="664" t="s">
        <v>2393</v>
      </c>
      <c r="G66" s="663" t="s">
        <v>602</v>
      </c>
      <c r="H66" s="663" t="s">
        <v>794</v>
      </c>
      <c r="I66" s="663" t="s">
        <v>795</v>
      </c>
      <c r="J66" s="663" t="s">
        <v>796</v>
      </c>
      <c r="K66" s="663" t="s">
        <v>797</v>
      </c>
      <c r="L66" s="665">
        <v>102.99999999999999</v>
      </c>
      <c r="M66" s="665">
        <v>1</v>
      </c>
      <c r="N66" s="666">
        <v>102.99999999999999</v>
      </c>
    </row>
    <row r="67" spans="1:14" ht="14.4" customHeight="1" x14ac:dyDescent="0.3">
      <c r="A67" s="661" t="s">
        <v>543</v>
      </c>
      <c r="B67" s="662" t="s">
        <v>544</v>
      </c>
      <c r="C67" s="663" t="s">
        <v>548</v>
      </c>
      <c r="D67" s="664" t="s">
        <v>2388</v>
      </c>
      <c r="E67" s="663" t="s">
        <v>568</v>
      </c>
      <c r="F67" s="664" t="s">
        <v>2393</v>
      </c>
      <c r="G67" s="663" t="s">
        <v>602</v>
      </c>
      <c r="H67" s="663" t="s">
        <v>798</v>
      </c>
      <c r="I67" s="663" t="s">
        <v>799</v>
      </c>
      <c r="J67" s="663" t="s">
        <v>800</v>
      </c>
      <c r="K67" s="663" t="s">
        <v>801</v>
      </c>
      <c r="L67" s="665">
        <v>68.91970576565123</v>
      </c>
      <c r="M67" s="665">
        <v>1</v>
      </c>
      <c r="N67" s="666">
        <v>68.91970576565123</v>
      </c>
    </row>
    <row r="68" spans="1:14" ht="14.4" customHeight="1" x14ac:dyDescent="0.3">
      <c r="A68" s="661" t="s">
        <v>543</v>
      </c>
      <c r="B68" s="662" t="s">
        <v>544</v>
      </c>
      <c r="C68" s="663" t="s">
        <v>548</v>
      </c>
      <c r="D68" s="664" t="s">
        <v>2388</v>
      </c>
      <c r="E68" s="663" t="s">
        <v>568</v>
      </c>
      <c r="F68" s="664" t="s">
        <v>2393</v>
      </c>
      <c r="G68" s="663" t="s">
        <v>602</v>
      </c>
      <c r="H68" s="663" t="s">
        <v>802</v>
      </c>
      <c r="I68" s="663" t="s">
        <v>803</v>
      </c>
      <c r="J68" s="663" t="s">
        <v>804</v>
      </c>
      <c r="K68" s="663" t="s">
        <v>805</v>
      </c>
      <c r="L68" s="665">
        <v>107.03</v>
      </c>
      <c r="M68" s="665">
        <v>1</v>
      </c>
      <c r="N68" s="666">
        <v>107.03</v>
      </c>
    </row>
    <row r="69" spans="1:14" ht="14.4" customHeight="1" x14ac:dyDescent="0.3">
      <c r="A69" s="661" t="s">
        <v>543</v>
      </c>
      <c r="B69" s="662" t="s">
        <v>544</v>
      </c>
      <c r="C69" s="663" t="s">
        <v>548</v>
      </c>
      <c r="D69" s="664" t="s">
        <v>2388</v>
      </c>
      <c r="E69" s="663" t="s">
        <v>568</v>
      </c>
      <c r="F69" s="664" t="s">
        <v>2393</v>
      </c>
      <c r="G69" s="663" t="s">
        <v>602</v>
      </c>
      <c r="H69" s="663" t="s">
        <v>806</v>
      </c>
      <c r="I69" s="663" t="s">
        <v>807</v>
      </c>
      <c r="J69" s="663" t="s">
        <v>808</v>
      </c>
      <c r="K69" s="663" t="s">
        <v>809</v>
      </c>
      <c r="L69" s="665">
        <v>200.02</v>
      </c>
      <c r="M69" s="665">
        <v>1</v>
      </c>
      <c r="N69" s="666">
        <v>200.02</v>
      </c>
    </row>
    <row r="70" spans="1:14" ht="14.4" customHeight="1" x14ac:dyDescent="0.3">
      <c r="A70" s="661" t="s">
        <v>543</v>
      </c>
      <c r="B70" s="662" t="s">
        <v>544</v>
      </c>
      <c r="C70" s="663" t="s">
        <v>548</v>
      </c>
      <c r="D70" s="664" t="s">
        <v>2388</v>
      </c>
      <c r="E70" s="663" t="s">
        <v>568</v>
      </c>
      <c r="F70" s="664" t="s">
        <v>2393</v>
      </c>
      <c r="G70" s="663" t="s">
        <v>602</v>
      </c>
      <c r="H70" s="663" t="s">
        <v>810</v>
      </c>
      <c r="I70" s="663" t="s">
        <v>811</v>
      </c>
      <c r="J70" s="663" t="s">
        <v>808</v>
      </c>
      <c r="K70" s="663" t="s">
        <v>812</v>
      </c>
      <c r="L70" s="665">
        <v>61.73</v>
      </c>
      <c r="M70" s="665">
        <v>1</v>
      </c>
      <c r="N70" s="666">
        <v>61.73</v>
      </c>
    </row>
    <row r="71" spans="1:14" ht="14.4" customHeight="1" x14ac:dyDescent="0.3">
      <c r="A71" s="661" t="s">
        <v>543</v>
      </c>
      <c r="B71" s="662" t="s">
        <v>544</v>
      </c>
      <c r="C71" s="663" t="s">
        <v>548</v>
      </c>
      <c r="D71" s="664" t="s">
        <v>2388</v>
      </c>
      <c r="E71" s="663" t="s">
        <v>568</v>
      </c>
      <c r="F71" s="664" t="s">
        <v>2393</v>
      </c>
      <c r="G71" s="663" t="s">
        <v>602</v>
      </c>
      <c r="H71" s="663" t="s">
        <v>813</v>
      </c>
      <c r="I71" s="663" t="s">
        <v>814</v>
      </c>
      <c r="J71" s="663" t="s">
        <v>815</v>
      </c>
      <c r="K71" s="663" t="s">
        <v>816</v>
      </c>
      <c r="L71" s="665">
        <v>27.09363636363636</v>
      </c>
      <c r="M71" s="665">
        <v>11</v>
      </c>
      <c r="N71" s="666">
        <v>298.02999999999997</v>
      </c>
    </row>
    <row r="72" spans="1:14" ht="14.4" customHeight="1" x14ac:dyDescent="0.3">
      <c r="A72" s="661" t="s">
        <v>543</v>
      </c>
      <c r="B72" s="662" t="s">
        <v>544</v>
      </c>
      <c r="C72" s="663" t="s">
        <v>548</v>
      </c>
      <c r="D72" s="664" t="s">
        <v>2388</v>
      </c>
      <c r="E72" s="663" t="s">
        <v>568</v>
      </c>
      <c r="F72" s="664" t="s">
        <v>2393</v>
      </c>
      <c r="G72" s="663" t="s">
        <v>602</v>
      </c>
      <c r="H72" s="663" t="s">
        <v>817</v>
      </c>
      <c r="I72" s="663" t="s">
        <v>818</v>
      </c>
      <c r="J72" s="663" t="s">
        <v>819</v>
      </c>
      <c r="K72" s="663" t="s">
        <v>820</v>
      </c>
      <c r="L72" s="665">
        <v>41.159736470957384</v>
      </c>
      <c r="M72" s="665">
        <v>9</v>
      </c>
      <c r="N72" s="666">
        <v>370.43762823861647</v>
      </c>
    </row>
    <row r="73" spans="1:14" ht="14.4" customHeight="1" x14ac:dyDescent="0.3">
      <c r="A73" s="661" t="s">
        <v>543</v>
      </c>
      <c r="B73" s="662" t="s">
        <v>544</v>
      </c>
      <c r="C73" s="663" t="s">
        <v>548</v>
      </c>
      <c r="D73" s="664" t="s">
        <v>2388</v>
      </c>
      <c r="E73" s="663" t="s">
        <v>568</v>
      </c>
      <c r="F73" s="664" t="s">
        <v>2393</v>
      </c>
      <c r="G73" s="663" t="s">
        <v>602</v>
      </c>
      <c r="H73" s="663" t="s">
        <v>821</v>
      </c>
      <c r="I73" s="663" t="s">
        <v>822</v>
      </c>
      <c r="J73" s="663" t="s">
        <v>823</v>
      </c>
      <c r="K73" s="663" t="s">
        <v>824</v>
      </c>
      <c r="L73" s="665">
        <v>126.41</v>
      </c>
      <c r="M73" s="665">
        <v>1</v>
      </c>
      <c r="N73" s="666">
        <v>126.41</v>
      </c>
    </row>
    <row r="74" spans="1:14" ht="14.4" customHeight="1" x14ac:dyDescent="0.3">
      <c r="A74" s="661" t="s">
        <v>543</v>
      </c>
      <c r="B74" s="662" t="s">
        <v>544</v>
      </c>
      <c r="C74" s="663" t="s">
        <v>548</v>
      </c>
      <c r="D74" s="664" t="s">
        <v>2388</v>
      </c>
      <c r="E74" s="663" t="s">
        <v>568</v>
      </c>
      <c r="F74" s="664" t="s">
        <v>2393</v>
      </c>
      <c r="G74" s="663" t="s">
        <v>602</v>
      </c>
      <c r="H74" s="663" t="s">
        <v>825</v>
      </c>
      <c r="I74" s="663" t="s">
        <v>825</v>
      </c>
      <c r="J74" s="663" t="s">
        <v>826</v>
      </c>
      <c r="K74" s="663" t="s">
        <v>827</v>
      </c>
      <c r="L74" s="665">
        <v>94.44</v>
      </c>
      <c r="M74" s="665">
        <v>1</v>
      </c>
      <c r="N74" s="666">
        <v>94.44</v>
      </c>
    </row>
    <row r="75" spans="1:14" ht="14.4" customHeight="1" x14ac:dyDescent="0.3">
      <c r="A75" s="661" t="s">
        <v>543</v>
      </c>
      <c r="B75" s="662" t="s">
        <v>544</v>
      </c>
      <c r="C75" s="663" t="s">
        <v>548</v>
      </c>
      <c r="D75" s="664" t="s">
        <v>2388</v>
      </c>
      <c r="E75" s="663" t="s">
        <v>568</v>
      </c>
      <c r="F75" s="664" t="s">
        <v>2393</v>
      </c>
      <c r="G75" s="663" t="s">
        <v>602</v>
      </c>
      <c r="H75" s="663" t="s">
        <v>828</v>
      </c>
      <c r="I75" s="663" t="s">
        <v>829</v>
      </c>
      <c r="J75" s="663" t="s">
        <v>830</v>
      </c>
      <c r="K75" s="663" t="s">
        <v>831</v>
      </c>
      <c r="L75" s="665">
        <v>56.609313250343504</v>
      </c>
      <c r="M75" s="665">
        <v>17</v>
      </c>
      <c r="N75" s="666">
        <v>962.35832525583953</v>
      </c>
    </row>
    <row r="76" spans="1:14" ht="14.4" customHeight="1" x14ac:dyDescent="0.3">
      <c r="A76" s="661" t="s">
        <v>543</v>
      </c>
      <c r="B76" s="662" t="s">
        <v>544</v>
      </c>
      <c r="C76" s="663" t="s">
        <v>548</v>
      </c>
      <c r="D76" s="664" t="s">
        <v>2388</v>
      </c>
      <c r="E76" s="663" t="s">
        <v>568</v>
      </c>
      <c r="F76" s="664" t="s">
        <v>2393</v>
      </c>
      <c r="G76" s="663" t="s">
        <v>602</v>
      </c>
      <c r="H76" s="663" t="s">
        <v>832</v>
      </c>
      <c r="I76" s="663" t="s">
        <v>833</v>
      </c>
      <c r="J76" s="663" t="s">
        <v>653</v>
      </c>
      <c r="K76" s="663" t="s">
        <v>834</v>
      </c>
      <c r="L76" s="665">
        <v>35.554645818855953</v>
      </c>
      <c r="M76" s="665">
        <v>70</v>
      </c>
      <c r="N76" s="666">
        <v>2488.8252073199169</v>
      </c>
    </row>
    <row r="77" spans="1:14" ht="14.4" customHeight="1" x14ac:dyDescent="0.3">
      <c r="A77" s="661" t="s">
        <v>543</v>
      </c>
      <c r="B77" s="662" t="s">
        <v>544</v>
      </c>
      <c r="C77" s="663" t="s">
        <v>548</v>
      </c>
      <c r="D77" s="664" t="s">
        <v>2388</v>
      </c>
      <c r="E77" s="663" t="s">
        <v>568</v>
      </c>
      <c r="F77" s="664" t="s">
        <v>2393</v>
      </c>
      <c r="G77" s="663" t="s">
        <v>602</v>
      </c>
      <c r="H77" s="663" t="s">
        <v>835</v>
      </c>
      <c r="I77" s="663" t="s">
        <v>836</v>
      </c>
      <c r="J77" s="663" t="s">
        <v>837</v>
      </c>
      <c r="K77" s="663" t="s">
        <v>838</v>
      </c>
      <c r="L77" s="665">
        <v>107.48999999999998</v>
      </c>
      <c r="M77" s="665">
        <v>2</v>
      </c>
      <c r="N77" s="666">
        <v>214.97999999999996</v>
      </c>
    </row>
    <row r="78" spans="1:14" ht="14.4" customHeight="1" x14ac:dyDescent="0.3">
      <c r="A78" s="661" t="s">
        <v>543</v>
      </c>
      <c r="B78" s="662" t="s">
        <v>544</v>
      </c>
      <c r="C78" s="663" t="s">
        <v>548</v>
      </c>
      <c r="D78" s="664" t="s">
        <v>2388</v>
      </c>
      <c r="E78" s="663" t="s">
        <v>568</v>
      </c>
      <c r="F78" s="664" t="s">
        <v>2393</v>
      </c>
      <c r="G78" s="663" t="s">
        <v>602</v>
      </c>
      <c r="H78" s="663" t="s">
        <v>839</v>
      </c>
      <c r="I78" s="663" t="s">
        <v>840</v>
      </c>
      <c r="J78" s="663" t="s">
        <v>841</v>
      </c>
      <c r="K78" s="663" t="s">
        <v>842</v>
      </c>
      <c r="L78" s="665">
        <v>79.599999999999994</v>
      </c>
      <c r="M78" s="665">
        <v>1</v>
      </c>
      <c r="N78" s="666">
        <v>79.599999999999994</v>
      </c>
    </row>
    <row r="79" spans="1:14" ht="14.4" customHeight="1" x14ac:dyDescent="0.3">
      <c r="A79" s="661" t="s">
        <v>543</v>
      </c>
      <c r="B79" s="662" t="s">
        <v>544</v>
      </c>
      <c r="C79" s="663" t="s">
        <v>548</v>
      </c>
      <c r="D79" s="664" t="s">
        <v>2388</v>
      </c>
      <c r="E79" s="663" t="s">
        <v>568</v>
      </c>
      <c r="F79" s="664" t="s">
        <v>2393</v>
      </c>
      <c r="G79" s="663" t="s">
        <v>602</v>
      </c>
      <c r="H79" s="663" t="s">
        <v>843</v>
      </c>
      <c r="I79" s="663" t="s">
        <v>844</v>
      </c>
      <c r="J79" s="663" t="s">
        <v>845</v>
      </c>
      <c r="K79" s="663" t="s">
        <v>846</v>
      </c>
      <c r="L79" s="665">
        <v>676.25946201859847</v>
      </c>
      <c r="M79" s="665">
        <v>3</v>
      </c>
      <c r="N79" s="666">
        <v>2028.7783860557954</v>
      </c>
    </row>
    <row r="80" spans="1:14" ht="14.4" customHeight="1" x14ac:dyDescent="0.3">
      <c r="A80" s="661" t="s">
        <v>543</v>
      </c>
      <c r="B80" s="662" t="s">
        <v>544</v>
      </c>
      <c r="C80" s="663" t="s">
        <v>548</v>
      </c>
      <c r="D80" s="664" t="s">
        <v>2388</v>
      </c>
      <c r="E80" s="663" t="s">
        <v>568</v>
      </c>
      <c r="F80" s="664" t="s">
        <v>2393</v>
      </c>
      <c r="G80" s="663" t="s">
        <v>602</v>
      </c>
      <c r="H80" s="663" t="s">
        <v>847</v>
      </c>
      <c r="I80" s="663" t="s">
        <v>848</v>
      </c>
      <c r="J80" s="663" t="s">
        <v>849</v>
      </c>
      <c r="K80" s="663" t="s">
        <v>850</v>
      </c>
      <c r="L80" s="665">
        <v>114.91980227058357</v>
      </c>
      <c r="M80" s="665">
        <v>2</v>
      </c>
      <c r="N80" s="666">
        <v>229.83960454116715</v>
      </c>
    </row>
    <row r="81" spans="1:14" ht="14.4" customHeight="1" x14ac:dyDescent="0.3">
      <c r="A81" s="661" t="s">
        <v>543</v>
      </c>
      <c r="B81" s="662" t="s">
        <v>544</v>
      </c>
      <c r="C81" s="663" t="s">
        <v>548</v>
      </c>
      <c r="D81" s="664" t="s">
        <v>2388</v>
      </c>
      <c r="E81" s="663" t="s">
        <v>568</v>
      </c>
      <c r="F81" s="664" t="s">
        <v>2393</v>
      </c>
      <c r="G81" s="663" t="s">
        <v>602</v>
      </c>
      <c r="H81" s="663" t="s">
        <v>851</v>
      </c>
      <c r="I81" s="663" t="s">
        <v>852</v>
      </c>
      <c r="J81" s="663" t="s">
        <v>853</v>
      </c>
      <c r="K81" s="663" t="s">
        <v>854</v>
      </c>
      <c r="L81" s="665">
        <v>65.460000000000036</v>
      </c>
      <c r="M81" s="665">
        <v>1</v>
      </c>
      <c r="N81" s="666">
        <v>65.460000000000036</v>
      </c>
    </row>
    <row r="82" spans="1:14" ht="14.4" customHeight="1" x14ac:dyDescent="0.3">
      <c r="A82" s="661" t="s">
        <v>543</v>
      </c>
      <c r="B82" s="662" t="s">
        <v>544</v>
      </c>
      <c r="C82" s="663" t="s">
        <v>548</v>
      </c>
      <c r="D82" s="664" t="s">
        <v>2388</v>
      </c>
      <c r="E82" s="663" t="s">
        <v>568</v>
      </c>
      <c r="F82" s="664" t="s">
        <v>2393</v>
      </c>
      <c r="G82" s="663" t="s">
        <v>602</v>
      </c>
      <c r="H82" s="663" t="s">
        <v>855</v>
      </c>
      <c r="I82" s="663" t="s">
        <v>856</v>
      </c>
      <c r="J82" s="663" t="s">
        <v>857</v>
      </c>
      <c r="K82" s="663" t="s">
        <v>858</v>
      </c>
      <c r="L82" s="665">
        <v>99.689659086033828</v>
      </c>
      <c r="M82" s="665">
        <v>1</v>
      </c>
      <c r="N82" s="666">
        <v>99.689659086033828</v>
      </c>
    </row>
    <row r="83" spans="1:14" ht="14.4" customHeight="1" x14ac:dyDescent="0.3">
      <c r="A83" s="661" t="s">
        <v>543</v>
      </c>
      <c r="B83" s="662" t="s">
        <v>544</v>
      </c>
      <c r="C83" s="663" t="s">
        <v>548</v>
      </c>
      <c r="D83" s="664" t="s">
        <v>2388</v>
      </c>
      <c r="E83" s="663" t="s">
        <v>568</v>
      </c>
      <c r="F83" s="664" t="s">
        <v>2393</v>
      </c>
      <c r="G83" s="663" t="s">
        <v>602</v>
      </c>
      <c r="H83" s="663" t="s">
        <v>859</v>
      </c>
      <c r="I83" s="663" t="s">
        <v>860</v>
      </c>
      <c r="J83" s="663" t="s">
        <v>861</v>
      </c>
      <c r="K83" s="663" t="s">
        <v>862</v>
      </c>
      <c r="L83" s="665">
        <v>49.669944209761184</v>
      </c>
      <c r="M83" s="665">
        <v>3</v>
      </c>
      <c r="N83" s="666">
        <v>149.00983262928355</v>
      </c>
    </row>
    <row r="84" spans="1:14" ht="14.4" customHeight="1" x14ac:dyDescent="0.3">
      <c r="A84" s="661" t="s">
        <v>543</v>
      </c>
      <c r="B84" s="662" t="s">
        <v>544</v>
      </c>
      <c r="C84" s="663" t="s">
        <v>548</v>
      </c>
      <c r="D84" s="664" t="s">
        <v>2388</v>
      </c>
      <c r="E84" s="663" t="s">
        <v>568</v>
      </c>
      <c r="F84" s="664" t="s">
        <v>2393</v>
      </c>
      <c r="G84" s="663" t="s">
        <v>602</v>
      </c>
      <c r="H84" s="663" t="s">
        <v>863</v>
      </c>
      <c r="I84" s="663" t="s">
        <v>864</v>
      </c>
      <c r="J84" s="663" t="s">
        <v>865</v>
      </c>
      <c r="K84" s="663" t="s">
        <v>866</v>
      </c>
      <c r="L84" s="665">
        <v>132.90999999999997</v>
      </c>
      <c r="M84" s="665">
        <v>1</v>
      </c>
      <c r="N84" s="666">
        <v>132.90999999999997</v>
      </c>
    </row>
    <row r="85" spans="1:14" ht="14.4" customHeight="1" x14ac:dyDescent="0.3">
      <c r="A85" s="661" t="s">
        <v>543</v>
      </c>
      <c r="B85" s="662" t="s">
        <v>544</v>
      </c>
      <c r="C85" s="663" t="s">
        <v>548</v>
      </c>
      <c r="D85" s="664" t="s">
        <v>2388</v>
      </c>
      <c r="E85" s="663" t="s">
        <v>568</v>
      </c>
      <c r="F85" s="664" t="s">
        <v>2393</v>
      </c>
      <c r="G85" s="663" t="s">
        <v>602</v>
      </c>
      <c r="H85" s="663" t="s">
        <v>867</v>
      </c>
      <c r="I85" s="663" t="s">
        <v>868</v>
      </c>
      <c r="J85" s="663" t="s">
        <v>727</v>
      </c>
      <c r="K85" s="663" t="s">
        <v>869</v>
      </c>
      <c r="L85" s="665">
        <v>57.729549058806455</v>
      </c>
      <c r="M85" s="665">
        <v>2</v>
      </c>
      <c r="N85" s="666">
        <v>115.45909811761291</v>
      </c>
    </row>
    <row r="86" spans="1:14" ht="14.4" customHeight="1" x14ac:dyDescent="0.3">
      <c r="A86" s="661" t="s">
        <v>543</v>
      </c>
      <c r="B86" s="662" t="s">
        <v>544</v>
      </c>
      <c r="C86" s="663" t="s">
        <v>548</v>
      </c>
      <c r="D86" s="664" t="s">
        <v>2388</v>
      </c>
      <c r="E86" s="663" t="s">
        <v>568</v>
      </c>
      <c r="F86" s="664" t="s">
        <v>2393</v>
      </c>
      <c r="G86" s="663" t="s">
        <v>602</v>
      </c>
      <c r="H86" s="663" t="s">
        <v>870</v>
      </c>
      <c r="I86" s="663" t="s">
        <v>871</v>
      </c>
      <c r="J86" s="663" t="s">
        <v>872</v>
      </c>
      <c r="K86" s="663" t="s">
        <v>873</v>
      </c>
      <c r="L86" s="665">
        <v>95.440892516305979</v>
      </c>
      <c r="M86" s="665">
        <v>1</v>
      </c>
      <c r="N86" s="666">
        <v>95.440892516305979</v>
      </c>
    </row>
    <row r="87" spans="1:14" ht="14.4" customHeight="1" x14ac:dyDescent="0.3">
      <c r="A87" s="661" t="s">
        <v>543</v>
      </c>
      <c r="B87" s="662" t="s">
        <v>544</v>
      </c>
      <c r="C87" s="663" t="s">
        <v>548</v>
      </c>
      <c r="D87" s="664" t="s">
        <v>2388</v>
      </c>
      <c r="E87" s="663" t="s">
        <v>568</v>
      </c>
      <c r="F87" s="664" t="s">
        <v>2393</v>
      </c>
      <c r="G87" s="663" t="s">
        <v>602</v>
      </c>
      <c r="H87" s="663" t="s">
        <v>874</v>
      </c>
      <c r="I87" s="663" t="s">
        <v>875</v>
      </c>
      <c r="J87" s="663" t="s">
        <v>876</v>
      </c>
      <c r="K87" s="663" t="s">
        <v>877</v>
      </c>
      <c r="L87" s="665">
        <v>490.47499999999997</v>
      </c>
      <c r="M87" s="665">
        <v>1</v>
      </c>
      <c r="N87" s="666">
        <v>490.47499999999997</v>
      </c>
    </row>
    <row r="88" spans="1:14" ht="14.4" customHeight="1" x14ac:dyDescent="0.3">
      <c r="A88" s="661" t="s">
        <v>543</v>
      </c>
      <c r="B88" s="662" t="s">
        <v>544</v>
      </c>
      <c r="C88" s="663" t="s">
        <v>548</v>
      </c>
      <c r="D88" s="664" t="s">
        <v>2388</v>
      </c>
      <c r="E88" s="663" t="s">
        <v>568</v>
      </c>
      <c r="F88" s="664" t="s">
        <v>2393</v>
      </c>
      <c r="G88" s="663" t="s">
        <v>602</v>
      </c>
      <c r="H88" s="663" t="s">
        <v>878</v>
      </c>
      <c r="I88" s="663" t="s">
        <v>879</v>
      </c>
      <c r="J88" s="663" t="s">
        <v>880</v>
      </c>
      <c r="K88" s="663" t="s">
        <v>881</v>
      </c>
      <c r="L88" s="665">
        <v>76.358875680683312</v>
      </c>
      <c r="M88" s="665">
        <v>1</v>
      </c>
      <c r="N88" s="666">
        <v>76.358875680683312</v>
      </c>
    </row>
    <row r="89" spans="1:14" ht="14.4" customHeight="1" x14ac:dyDescent="0.3">
      <c r="A89" s="661" t="s">
        <v>543</v>
      </c>
      <c r="B89" s="662" t="s">
        <v>544</v>
      </c>
      <c r="C89" s="663" t="s">
        <v>548</v>
      </c>
      <c r="D89" s="664" t="s">
        <v>2388</v>
      </c>
      <c r="E89" s="663" t="s">
        <v>568</v>
      </c>
      <c r="F89" s="664" t="s">
        <v>2393</v>
      </c>
      <c r="G89" s="663" t="s">
        <v>602</v>
      </c>
      <c r="H89" s="663" t="s">
        <v>882</v>
      </c>
      <c r="I89" s="663" t="s">
        <v>883</v>
      </c>
      <c r="J89" s="663" t="s">
        <v>884</v>
      </c>
      <c r="K89" s="663" t="s">
        <v>885</v>
      </c>
      <c r="L89" s="665">
        <v>65.789842811424435</v>
      </c>
      <c r="M89" s="665">
        <v>3</v>
      </c>
      <c r="N89" s="666">
        <v>197.36952843427329</v>
      </c>
    </row>
    <row r="90" spans="1:14" ht="14.4" customHeight="1" x14ac:dyDescent="0.3">
      <c r="A90" s="661" t="s">
        <v>543</v>
      </c>
      <c r="B90" s="662" t="s">
        <v>544</v>
      </c>
      <c r="C90" s="663" t="s">
        <v>548</v>
      </c>
      <c r="D90" s="664" t="s">
        <v>2388</v>
      </c>
      <c r="E90" s="663" t="s">
        <v>568</v>
      </c>
      <c r="F90" s="664" t="s">
        <v>2393</v>
      </c>
      <c r="G90" s="663" t="s">
        <v>602</v>
      </c>
      <c r="H90" s="663" t="s">
        <v>886</v>
      </c>
      <c r="I90" s="663" t="s">
        <v>887</v>
      </c>
      <c r="J90" s="663" t="s">
        <v>888</v>
      </c>
      <c r="K90" s="663" t="s">
        <v>889</v>
      </c>
      <c r="L90" s="665">
        <v>52.247764508157672</v>
      </c>
      <c r="M90" s="665">
        <v>9</v>
      </c>
      <c r="N90" s="666">
        <v>470.22988057341905</v>
      </c>
    </row>
    <row r="91" spans="1:14" ht="14.4" customHeight="1" x14ac:dyDescent="0.3">
      <c r="A91" s="661" t="s">
        <v>543</v>
      </c>
      <c r="B91" s="662" t="s">
        <v>544</v>
      </c>
      <c r="C91" s="663" t="s">
        <v>548</v>
      </c>
      <c r="D91" s="664" t="s">
        <v>2388</v>
      </c>
      <c r="E91" s="663" t="s">
        <v>568</v>
      </c>
      <c r="F91" s="664" t="s">
        <v>2393</v>
      </c>
      <c r="G91" s="663" t="s">
        <v>602</v>
      </c>
      <c r="H91" s="663" t="s">
        <v>890</v>
      </c>
      <c r="I91" s="663" t="s">
        <v>891</v>
      </c>
      <c r="J91" s="663" t="s">
        <v>892</v>
      </c>
      <c r="K91" s="663" t="s">
        <v>893</v>
      </c>
      <c r="L91" s="665">
        <v>115.39500000000004</v>
      </c>
      <c r="M91" s="665">
        <v>2</v>
      </c>
      <c r="N91" s="666">
        <v>230.79000000000008</v>
      </c>
    </row>
    <row r="92" spans="1:14" ht="14.4" customHeight="1" x14ac:dyDescent="0.3">
      <c r="A92" s="661" t="s">
        <v>543</v>
      </c>
      <c r="B92" s="662" t="s">
        <v>544</v>
      </c>
      <c r="C92" s="663" t="s">
        <v>548</v>
      </c>
      <c r="D92" s="664" t="s">
        <v>2388</v>
      </c>
      <c r="E92" s="663" t="s">
        <v>568</v>
      </c>
      <c r="F92" s="664" t="s">
        <v>2393</v>
      </c>
      <c r="G92" s="663" t="s">
        <v>602</v>
      </c>
      <c r="H92" s="663" t="s">
        <v>894</v>
      </c>
      <c r="I92" s="663" t="s">
        <v>895</v>
      </c>
      <c r="J92" s="663" t="s">
        <v>896</v>
      </c>
      <c r="K92" s="663" t="s">
        <v>897</v>
      </c>
      <c r="L92" s="665">
        <v>164.99277490605976</v>
      </c>
      <c r="M92" s="665">
        <v>4</v>
      </c>
      <c r="N92" s="666">
        <v>659.97109962423906</v>
      </c>
    </row>
    <row r="93" spans="1:14" ht="14.4" customHeight="1" x14ac:dyDescent="0.3">
      <c r="A93" s="661" t="s">
        <v>543</v>
      </c>
      <c r="B93" s="662" t="s">
        <v>544</v>
      </c>
      <c r="C93" s="663" t="s">
        <v>548</v>
      </c>
      <c r="D93" s="664" t="s">
        <v>2388</v>
      </c>
      <c r="E93" s="663" t="s">
        <v>568</v>
      </c>
      <c r="F93" s="664" t="s">
        <v>2393</v>
      </c>
      <c r="G93" s="663" t="s">
        <v>602</v>
      </c>
      <c r="H93" s="663" t="s">
        <v>898</v>
      </c>
      <c r="I93" s="663" t="s">
        <v>899</v>
      </c>
      <c r="J93" s="663" t="s">
        <v>900</v>
      </c>
      <c r="K93" s="663" t="s">
        <v>901</v>
      </c>
      <c r="L93" s="665">
        <v>169.78732900874979</v>
      </c>
      <c r="M93" s="665">
        <v>1</v>
      </c>
      <c r="N93" s="666">
        <v>169.78732900874979</v>
      </c>
    </row>
    <row r="94" spans="1:14" ht="14.4" customHeight="1" x14ac:dyDescent="0.3">
      <c r="A94" s="661" t="s">
        <v>543</v>
      </c>
      <c r="B94" s="662" t="s">
        <v>544</v>
      </c>
      <c r="C94" s="663" t="s">
        <v>548</v>
      </c>
      <c r="D94" s="664" t="s">
        <v>2388</v>
      </c>
      <c r="E94" s="663" t="s">
        <v>568</v>
      </c>
      <c r="F94" s="664" t="s">
        <v>2393</v>
      </c>
      <c r="G94" s="663" t="s">
        <v>602</v>
      </c>
      <c r="H94" s="663" t="s">
        <v>902</v>
      </c>
      <c r="I94" s="663" t="s">
        <v>215</v>
      </c>
      <c r="J94" s="663" t="s">
        <v>903</v>
      </c>
      <c r="K94" s="663"/>
      <c r="L94" s="665">
        <v>50.020000000000017</v>
      </c>
      <c r="M94" s="665">
        <v>1</v>
      </c>
      <c r="N94" s="666">
        <v>50.020000000000017</v>
      </c>
    </row>
    <row r="95" spans="1:14" ht="14.4" customHeight="1" x14ac:dyDescent="0.3">
      <c r="A95" s="661" t="s">
        <v>543</v>
      </c>
      <c r="B95" s="662" t="s">
        <v>544</v>
      </c>
      <c r="C95" s="663" t="s">
        <v>548</v>
      </c>
      <c r="D95" s="664" t="s">
        <v>2388</v>
      </c>
      <c r="E95" s="663" t="s">
        <v>568</v>
      </c>
      <c r="F95" s="664" t="s">
        <v>2393</v>
      </c>
      <c r="G95" s="663" t="s">
        <v>602</v>
      </c>
      <c r="H95" s="663" t="s">
        <v>904</v>
      </c>
      <c r="I95" s="663" t="s">
        <v>905</v>
      </c>
      <c r="J95" s="663" t="s">
        <v>906</v>
      </c>
      <c r="K95" s="663" t="s">
        <v>907</v>
      </c>
      <c r="L95" s="665">
        <v>134.5</v>
      </c>
      <c r="M95" s="665">
        <v>1</v>
      </c>
      <c r="N95" s="666">
        <v>134.5</v>
      </c>
    </row>
    <row r="96" spans="1:14" ht="14.4" customHeight="1" x14ac:dyDescent="0.3">
      <c r="A96" s="661" t="s">
        <v>543</v>
      </c>
      <c r="B96" s="662" t="s">
        <v>544</v>
      </c>
      <c r="C96" s="663" t="s">
        <v>548</v>
      </c>
      <c r="D96" s="664" t="s">
        <v>2388</v>
      </c>
      <c r="E96" s="663" t="s">
        <v>568</v>
      </c>
      <c r="F96" s="664" t="s">
        <v>2393</v>
      </c>
      <c r="G96" s="663" t="s">
        <v>602</v>
      </c>
      <c r="H96" s="663" t="s">
        <v>908</v>
      </c>
      <c r="I96" s="663" t="s">
        <v>215</v>
      </c>
      <c r="J96" s="663" t="s">
        <v>909</v>
      </c>
      <c r="K96" s="663"/>
      <c r="L96" s="665">
        <v>44.719341545837587</v>
      </c>
      <c r="M96" s="665">
        <v>2</v>
      </c>
      <c r="N96" s="666">
        <v>89.438683091675173</v>
      </c>
    </row>
    <row r="97" spans="1:14" ht="14.4" customHeight="1" x14ac:dyDescent="0.3">
      <c r="A97" s="661" t="s">
        <v>543</v>
      </c>
      <c r="B97" s="662" t="s">
        <v>544</v>
      </c>
      <c r="C97" s="663" t="s">
        <v>548</v>
      </c>
      <c r="D97" s="664" t="s">
        <v>2388</v>
      </c>
      <c r="E97" s="663" t="s">
        <v>568</v>
      </c>
      <c r="F97" s="664" t="s">
        <v>2393</v>
      </c>
      <c r="G97" s="663" t="s">
        <v>602</v>
      </c>
      <c r="H97" s="663" t="s">
        <v>910</v>
      </c>
      <c r="I97" s="663" t="s">
        <v>911</v>
      </c>
      <c r="J97" s="663" t="s">
        <v>912</v>
      </c>
      <c r="K97" s="663" t="s">
        <v>913</v>
      </c>
      <c r="L97" s="665">
        <v>24.838175594284952</v>
      </c>
      <c r="M97" s="665">
        <v>11</v>
      </c>
      <c r="N97" s="666">
        <v>273.21993153713447</v>
      </c>
    </row>
    <row r="98" spans="1:14" ht="14.4" customHeight="1" x14ac:dyDescent="0.3">
      <c r="A98" s="661" t="s">
        <v>543</v>
      </c>
      <c r="B98" s="662" t="s">
        <v>544</v>
      </c>
      <c r="C98" s="663" t="s">
        <v>548</v>
      </c>
      <c r="D98" s="664" t="s">
        <v>2388</v>
      </c>
      <c r="E98" s="663" t="s">
        <v>568</v>
      </c>
      <c r="F98" s="664" t="s">
        <v>2393</v>
      </c>
      <c r="G98" s="663" t="s">
        <v>602</v>
      </c>
      <c r="H98" s="663" t="s">
        <v>914</v>
      </c>
      <c r="I98" s="663" t="s">
        <v>915</v>
      </c>
      <c r="J98" s="663" t="s">
        <v>916</v>
      </c>
      <c r="K98" s="663" t="s">
        <v>917</v>
      </c>
      <c r="L98" s="665">
        <v>152.78333333333333</v>
      </c>
      <c r="M98" s="665">
        <v>3</v>
      </c>
      <c r="N98" s="666">
        <v>458.34999999999997</v>
      </c>
    </row>
    <row r="99" spans="1:14" ht="14.4" customHeight="1" x14ac:dyDescent="0.3">
      <c r="A99" s="661" t="s">
        <v>543</v>
      </c>
      <c r="B99" s="662" t="s">
        <v>544</v>
      </c>
      <c r="C99" s="663" t="s">
        <v>548</v>
      </c>
      <c r="D99" s="664" t="s">
        <v>2388</v>
      </c>
      <c r="E99" s="663" t="s">
        <v>568</v>
      </c>
      <c r="F99" s="664" t="s">
        <v>2393</v>
      </c>
      <c r="G99" s="663" t="s">
        <v>602</v>
      </c>
      <c r="H99" s="663" t="s">
        <v>918</v>
      </c>
      <c r="I99" s="663" t="s">
        <v>919</v>
      </c>
      <c r="J99" s="663" t="s">
        <v>920</v>
      </c>
      <c r="K99" s="663" t="s">
        <v>921</v>
      </c>
      <c r="L99" s="665">
        <v>38.254897573110682</v>
      </c>
      <c r="M99" s="665">
        <v>4</v>
      </c>
      <c r="N99" s="666">
        <v>153.01959029244273</v>
      </c>
    </row>
    <row r="100" spans="1:14" ht="14.4" customHeight="1" x14ac:dyDescent="0.3">
      <c r="A100" s="661" t="s">
        <v>543</v>
      </c>
      <c r="B100" s="662" t="s">
        <v>544</v>
      </c>
      <c r="C100" s="663" t="s">
        <v>548</v>
      </c>
      <c r="D100" s="664" t="s">
        <v>2388</v>
      </c>
      <c r="E100" s="663" t="s">
        <v>568</v>
      </c>
      <c r="F100" s="664" t="s">
        <v>2393</v>
      </c>
      <c r="G100" s="663" t="s">
        <v>602</v>
      </c>
      <c r="H100" s="663" t="s">
        <v>922</v>
      </c>
      <c r="I100" s="663" t="s">
        <v>923</v>
      </c>
      <c r="J100" s="663" t="s">
        <v>924</v>
      </c>
      <c r="K100" s="663" t="s">
        <v>925</v>
      </c>
      <c r="L100" s="665">
        <v>104.07028714143063</v>
      </c>
      <c r="M100" s="665">
        <v>1</v>
      </c>
      <c r="N100" s="666">
        <v>104.07028714143063</v>
      </c>
    </row>
    <row r="101" spans="1:14" ht="14.4" customHeight="1" x14ac:dyDescent="0.3">
      <c r="A101" s="661" t="s">
        <v>543</v>
      </c>
      <c r="B101" s="662" t="s">
        <v>544</v>
      </c>
      <c r="C101" s="663" t="s">
        <v>548</v>
      </c>
      <c r="D101" s="664" t="s">
        <v>2388</v>
      </c>
      <c r="E101" s="663" t="s">
        <v>568</v>
      </c>
      <c r="F101" s="664" t="s">
        <v>2393</v>
      </c>
      <c r="G101" s="663" t="s">
        <v>602</v>
      </c>
      <c r="H101" s="663" t="s">
        <v>926</v>
      </c>
      <c r="I101" s="663" t="s">
        <v>927</v>
      </c>
      <c r="J101" s="663" t="s">
        <v>928</v>
      </c>
      <c r="K101" s="663" t="s">
        <v>929</v>
      </c>
      <c r="L101" s="665">
        <v>1003.0200000000002</v>
      </c>
      <c r="M101" s="665">
        <v>1</v>
      </c>
      <c r="N101" s="666">
        <v>1003.0200000000002</v>
      </c>
    </row>
    <row r="102" spans="1:14" ht="14.4" customHeight="1" x14ac:dyDescent="0.3">
      <c r="A102" s="661" t="s">
        <v>543</v>
      </c>
      <c r="B102" s="662" t="s">
        <v>544</v>
      </c>
      <c r="C102" s="663" t="s">
        <v>548</v>
      </c>
      <c r="D102" s="664" t="s">
        <v>2388</v>
      </c>
      <c r="E102" s="663" t="s">
        <v>568</v>
      </c>
      <c r="F102" s="664" t="s">
        <v>2393</v>
      </c>
      <c r="G102" s="663" t="s">
        <v>602</v>
      </c>
      <c r="H102" s="663" t="s">
        <v>930</v>
      </c>
      <c r="I102" s="663" t="s">
        <v>931</v>
      </c>
      <c r="J102" s="663" t="s">
        <v>932</v>
      </c>
      <c r="K102" s="663" t="s">
        <v>933</v>
      </c>
      <c r="L102" s="665">
        <v>2203.8049999999994</v>
      </c>
      <c r="M102" s="665">
        <v>2</v>
      </c>
      <c r="N102" s="666">
        <v>4407.6099999999988</v>
      </c>
    </row>
    <row r="103" spans="1:14" ht="14.4" customHeight="1" x14ac:dyDescent="0.3">
      <c r="A103" s="661" t="s">
        <v>543</v>
      </c>
      <c r="B103" s="662" t="s">
        <v>544</v>
      </c>
      <c r="C103" s="663" t="s">
        <v>548</v>
      </c>
      <c r="D103" s="664" t="s">
        <v>2388</v>
      </c>
      <c r="E103" s="663" t="s">
        <v>568</v>
      </c>
      <c r="F103" s="664" t="s">
        <v>2393</v>
      </c>
      <c r="G103" s="663" t="s">
        <v>602</v>
      </c>
      <c r="H103" s="663" t="s">
        <v>934</v>
      </c>
      <c r="I103" s="663" t="s">
        <v>935</v>
      </c>
      <c r="J103" s="663" t="s">
        <v>936</v>
      </c>
      <c r="K103" s="663" t="s">
        <v>937</v>
      </c>
      <c r="L103" s="665">
        <v>84.49</v>
      </c>
      <c r="M103" s="665">
        <v>2</v>
      </c>
      <c r="N103" s="666">
        <v>168.98</v>
      </c>
    </row>
    <row r="104" spans="1:14" ht="14.4" customHeight="1" x14ac:dyDescent="0.3">
      <c r="A104" s="661" t="s">
        <v>543</v>
      </c>
      <c r="B104" s="662" t="s">
        <v>544</v>
      </c>
      <c r="C104" s="663" t="s">
        <v>548</v>
      </c>
      <c r="D104" s="664" t="s">
        <v>2388</v>
      </c>
      <c r="E104" s="663" t="s">
        <v>568</v>
      </c>
      <c r="F104" s="664" t="s">
        <v>2393</v>
      </c>
      <c r="G104" s="663" t="s">
        <v>602</v>
      </c>
      <c r="H104" s="663" t="s">
        <v>938</v>
      </c>
      <c r="I104" s="663" t="s">
        <v>939</v>
      </c>
      <c r="J104" s="663" t="s">
        <v>940</v>
      </c>
      <c r="K104" s="663" t="s">
        <v>941</v>
      </c>
      <c r="L104" s="665">
        <v>105.06000000000006</v>
      </c>
      <c r="M104" s="665">
        <v>1</v>
      </c>
      <c r="N104" s="666">
        <v>105.06000000000006</v>
      </c>
    </row>
    <row r="105" spans="1:14" ht="14.4" customHeight="1" x14ac:dyDescent="0.3">
      <c r="A105" s="661" t="s">
        <v>543</v>
      </c>
      <c r="B105" s="662" t="s">
        <v>544</v>
      </c>
      <c r="C105" s="663" t="s">
        <v>548</v>
      </c>
      <c r="D105" s="664" t="s">
        <v>2388</v>
      </c>
      <c r="E105" s="663" t="s">
        <v>568</v>
      </c>
      <c r="F105" s="664" t="s">
        <v>2393</v>
      </c>
      <c r="G105" s="663" t="s">
        <v>602</v>
      </c>
      <c r="H105" s="663" t="s">
        <v>942</v>
      </c>
      <c r="I105" s="663" t="s">
        <v>943</v>
      </c>
      <c r="J105" s="663" t="s">
        <v>944</v>
      </c>
      <c r="K105" s="663" t="s">
        <v>945</v>
      </c>
      <c r="L105" s="665">
        <v>290.78425102226078</v>
      </c>
      <c r="M105" s="665">
        <v>4</v>
      </c>
      <c r="N105" s="666">
        <v>1163.1370040890431</v>
      </c>
    </row>
    <row r="106" spans="1:14" ht="14.4" customHeight="1" x14ac:dyDescent="0.3">
      <c r="A106" s="661" t="s">
        <v>543</v>
      </c>
      <c r="B106" s="662" t="s">
        <v>544</v>
      </c>
      <c r="C106" s="663" t="s">
        <v>548</v>
      </c>
      <c r="D106" s="664" t="s">
        <v>2388</v>
      </c>
      <c r="E106" s="663" t="s">
        <v>568</v>
      </c>
      <c r="F106" s="664" t="s">
        <v>2393</v>
      </c>
      <c r="G106" s="663" t="s">
        <v>602</v>
      </c>
      <c r="H106" s="663" t="s">
        <v>946</v>
      </c>
      <c r="I106" s="663" t="s">
        <v>947</v>
      </c>
      <c r="J106" s="663" t="s">
        <v>948</v>
      </c>
      <c r="K106" s="663" t="s">
        <v>949</v>
      </c>
      <c r="L106" s="665">
        <v>53.46</v>
      </c>
      <c r="M106" s="665">
        <v>1</v>
      </c>
      <c r="N106" s="666">
        <v>53.46</v>
      </c>
    </row>
    <row r="107" spans="1:14" ht="14.4" customHeight="1" x14ac:dyDescent="0.3">
      <c r="A107" s="661" t="s">
        <v>543</v>
      </c>
      <c r="B107" s="662" t="s">
        <v>544</v>
      </c>
      <c r="C107" s="663" t="s">
        <v>548</v>
      </c>
      <c r="D107" s="664" t="s">
        <v>2388</v>
      </c>
      <c r="E107" s="663" t="s">
        <v>568</v>
      </c>
      <c r="F107" s="664" t="s">
        <v>2393</v>
      </c>
      <c r="G107" s="663" t="s">
        <v>602</v>
      </c>
      <c r="H107" s="663" t="s">
        <v>950</v>
      </c>
      <c r="I107" s="663" t="s">
        <v>951</v>
      </c>
      <c r="J107" s="663" t="s">
        <v>766</v>
      </c>
      <c r="K107" s="663" t="s">
        <v>952</v>
      </c>
      <c r="L107" s="665">
        <v>101.66897928197979</v>
      </c>
      <c r="M107" s="665">
        <v>1</v>
      </c>
      <c r="N107" s="666">
        <v>101.66897928197979</v>
      </c>
    </row>
    <row r="108" spans="1:14" ht="14.4" customHeight="1" x14ac:dyDescent="0.3">
      <c r="A108" s="661" t="s">
        <v>543</v>
      </c>
      <c r="B108" s="662" t="s">
        <v>544</v>
      </c>
      <c r="C108" s="663" t="s">
        <v>548</v>
      </c>
      <c r="D108" s="664" t="s">
        <v>2388</v>
      </c>
      <c r="E108" s="663" t="s">
        <v>568</v>
      </c>
      <c r="F108" s="664" t="s">
        <v>2393</v>
      </c>
      <c r="G108" s="663" t="s">
        <v>602</v>
      </c>
      <c r="H108" s="663" t="s">
        <v>953</v>
      </c>
      <c r="I108" s="663" t="s">
        <v>954</v>
      </c>
      <c r="J108" s="663" t="s">
        <v>955</v>
      </c>
      <c r="K108" s="663" t="s">
        <v>956</v>
      </c>
      <c r="L108" s="665">
        <v>66.649648052021561</v>
      </c>
      <c r="M108" s="665">
        <v>5</v>
      </c>
      <c r="N108" s="666">
        <v>333.24824026010782</v>
      </c>
    </row>
    <row r="109" spans="1:14" ht="14.4" customHeight="1" x14ac:dyDescent="0.3">
      <c r="A109" s="661" t="s">
        <v>543</v>
      </c>
      <c r="B109" s="662" t="s">
        <v>544</v>
      </c>
      <c r="C109" s="663" t="s">
        <v>548</v>
      </c>
      <c r="D109" s="664" t="s">
        <v>2388</v>
      </c>
      <c r="E109" s="663" t="s">
        <v>568</v>
      </c>
      <c r="F109" s="664" t="s">
        <v>2393</v>
      </c>
      <c r="G109" s="663" t="s">
        <v>602</v>
      </c>
      <c r="H109" s="663" t="s">
        <v>957</v>
      </c>
      <c r="I109" s="663" t="s">
        <v>958</v>
      </c>
      <c r="J109" s="663" t="s">
        <v>959</v>
      </c>
      <c r="K109" s="663" t="s">
        <v>736</v>
      </c>
      <c r="L109" s="665">
        <v>43.789816631893459</v>
      </c>
      <c r="M109" s="665">
        <v>1</v>
      </c>
      <c r="N109" s="666">
        <v>43.789816631893459</v>
      </c>
    </row>
    <row r="110" spans="1:14" ht="14.4" customHeight="1" x14ac:dyDescent="0.3">
      <c r="A110" s="661" t="s">
        <v>543</v>
      </c>
      <c r="B110" s="662" t="s">
        <v>544</v>
      </c>
      <c r="C110" s="663" t="s">
        <v>548</v>
      </c>
      <c r="D110" s="664" t="s">
        <v>2388</v>
      </c>
      <c r="E110" s="663" t="s">
        <v>568</v>
      </c>
      <c r="F110" s="664" t="s">
        <v>2393</v>
      </c>
      <c r="G110" s="663" t="s">
        <v>602</v>
      </c>
      <c r="H110" s="663" t="s">
        <v>960</v>
      </c>
      <c r="I110" s="663" t="s">
        <v>961</v>
      </c>
      <c r="J110" s="663" t="s">
        <v>962</v>
      </c>
      <c r="K110" s="663" t="s">
        <v>963</v>
      </c>
      <c r="L110" s="665">
        <v>55.989999999999995</v>
      </c>
      <c r="M110" s="665">
        <v>1</v>
      </c>
      <c r="N110" s="666">
        <v>55.989999999999995</v>
      </c>
    </row>
    <row r="111" spans="1:14" ht="14.4" customHeight="1" x14ac:dyDescent="0.3">
      <c r="A111" s="661" t="s">
        <v>543</v>
      </c>
      <c r="B111" s="662" t="s">
        <v>544</v>
      </c>
      <c r="C111" s="663" t="s">
        <v>548</v>
      </c>
      <c r="D111" s="664" t="s">
        <v>2388</v>
      </c>
      <c r="E111" s="663" t="s">
        <v>568</v>
      </c>
      <c r="F111" s="664" t="s">
        <v>2393</v>
      </c>
      <c r="G111" s="663" t="s">
        <v>602</v>
      </c>
      <c r="H111" s="663" t="s">
        <v>964</v>
      </c>
      <c r="I111" s="663" t="s">
        <v>965</v>
      </c>
      <c r="J111" s="663" t="s">
        <v>966</v>
      </c>
      <c r="K111" s="663" t="s">
        <v>967</v>
      </c>
      <c r="L111" s="665">
        <v>370.90024840507624</v>
      </c>
      <c r="M111" s="665">
        <v>2</v>
      </c>
      <c r="N111" s="666">
        <v>741.80049681015248</v>
      </c>
    </row>
    <row r="112" spans="1:14" ht="14.4" customHeight="1" x14ac:dyDescent="0.3">
      <c r="A112" s="661" t="s">
        <v>543</v>
      </c>
      <c r="B112" s="662" t="s">
        <v>544</v>
      </c>
      <c r="C112" s="663" t="s">
        <v>548</v>
      </c>
      <c r="D112" s="664" t="s">
        <v>2388</v>
      </c>
      <c r="E112" s="663" t="s">
        <v>568</v>
      </c>
      <c r="F112" s="664" t="s">
        <v>2393</v>
      </c>
      <c r="G112" s="663" t="s">
        <v>602</v>
      </c>
      <c r="H112" s="663" t="s">
        <v>968</v>
      </c>
      <c r="I112" s="663" t="s">
        <v>969</v>
      </c>
      <c r="J112" s="663" t="s">
        <v>970</v>
      </c>
      <c r="K112" s="663" t="s">
        <v>971</v>
      </c>
      <c r="L112" s="665">
        <v>132.70000000000002</v>
      </c>
      <c r="M112" s="665">
        <v>1</v>
      </c>
      <c r="N112" s="666">
        <v>132.70000000000002</v>
      </c>
    </row>
    <row r="113" spans="1:14" ht="14.4" customHeight="1" x14ac:dyDescent="0.3">
      <c r="A113" s="661" t="s">
        <v>543</v>
      </c>
      <c r="B113" s="662" t="s">
        <v>544</v>
      </c>
      <c r="C113" s="663" t="s">
        <v>548</v>
      </c>
      <c r="D113" s="664" t="s">
        <v>2388</v>
      </c>
      <c r="E113" s="663" t="s">
        <v>568</v>
      </c>
      <c r="F113" s="664" t="s">
        <v>2393</v>
      </c>
      <c r="G113" s="663" t="s">
        <v>602</v>
      </c>
      <c r="H113" s="663" t="s">
        <v>972</v>
      </c>
      <c r="I113" s="663" t="s">
        <v>973</v>
      </c>
      <c r="J113" s="663" t="s">
        <v>974</v>
      </c>
      <c r="K113" s="663" t="s">
        <v>975</v>
      </c>
      <c r="L113" s="665">
        <v>92.819999999999979</v>
      </c>
      <c r="M113" s="665">
        <v>2</v>
      </c>
      <c r="N113" s="666">
        <v>185.63999999999996</v>
      </c>
    </row>
    <row r="114" spans="1:14" ht="14.4" customHeight="1" x14ac:dyDescent="0.3">
      <c r="A114" s="661" t="s">
        <v>543</v>
      </c>
      <c r="B114" s="662" t="s">
        <v>544</v>
      </c>
      <c r="C114" s="663" t="s">
        <v>548</v>
      </c>
      <c r="D114" s="664" t="s">
        <v>2388</v>
      </c>
      <c r="E114" s="663" t="s">
        <v>568</v>
      </c>
      <c r="F114" s="664" t="s">
        <v>2393</v>
      </c>
      <c r="G114" s="663" t="s">
        <v>602</v>
      </c>
      <c r="H114" s="663" t="s">
        <v>976</v>
      </c>
      <c r="I114" s="663" t="s">
        <v>976</v>
      </c>
      <c r="J114" s="663" t="s">
        <v>977</v>
      </c>
      <c r="K114" s="663" t="s">
        <v>978</v>
      </c>
      <c r="L114" s="665">
        <v>92.059887303924981</v>
      </c>
      <c r="M114" s="665">
        <v>9</v>
      </c>
      <c r="N114" s="666">
        <v>828.53898573532479</v>
      </c>
    </row>
    <row r="115" spans="1:14" ht="14.4" customHeight="1" x14ac:dyDescent="0.3">
      <c r="A115" s="661" t="s">
        <v>543</v>
      </c>
      <c r="B115" s="662" t="s">
        <v>544</v>
      </c>
      <c r="C115" s="663" t="s">
        <v>548</v>
      </c>
      <c r="D115" s="664" t="s">
        <v>2388</v>
      </c>
      <c r="E115" s="663" t="s">
        <v>568</v>
      </c>
      <c r="F115" s="664" t="s">
        <v>2393</v>
      </c>
      <c r="G115" s="663" t="s">
        <v>602</v>
      </c>
      <c r="H115" s="663" t="s">
        <v>979</v>
      </c>
      <c r="I115" s="663" t="s">
        <v>980</v>
      </c>
      <c r="J115" s="663" t="s">
        <v>981</v>
      </c>
      <c r="K115" s="663" t="s">
        <v>982</v>
      </c>
      <c r="L115" s="665">
        <v>202.9</v>
      </c>
      <c r="M115" s="665">
        <v>1</v>
      </c>
      <c r="N115" s="666">
        <v>202.9</v>
      </c>
    </row>
    <row r="116" spans="1:14" ht="14.4" customHeight="1" x14ac:dyDescent="0.3">
      <c r="A116" s="661" t="s">
        <v>543</v>
      </c>
      <c r="B116" s="662" t="s">
        <v>544</v>
      </c>
      <c r="C116" s="663" t="s">
        <v>548</v>
      </c>
      <c r="D116" s="664" t="s">
        <v>2388</v>
      </c>
      <c r="E116" s="663" t="s">
        <v>568</v>
      </c>
      <c r="F116" s="664" t="s">
        <v>2393</v>
      </c>
      <c r="G116" s="663" t="s">
        <v>602</v>
      </c>
      <c r="H116" s="663" t="s">
        <v>983</v>
      </c>
      <c r="I116" s="663" t="s">
        <v>984</v>
      </c>
      <c r="J116" s="663" t="s">
        <v>985</v>
      </c>
      <c r="K116" s="663" t="s">
        <v>986</v>
      </c>
      <c r="L116" s="665">
        <v>91.955000000000013</v>
      </c>
      <c r="M116" s="665">
        <v>2</v>
      </c>
      <c r="N116" s="666">
        <v>183.91000000000003</v>
      </c>
    </row>
    <row r="117" spans="1:14" ht="14.4" customHeight="1" x14ac:dyDescent="0.3">
      <c r="A117" s="661" t="s">
        <v>543</v>
      </c>
      <c r="B117" s="662" t="s">
        <v>544</v>
      </c>
      <c r="C117" s="663" t="s">
        <v>548</v>
      </c>
      <c r="D117" s="664" t="s">
        <v>2388</v>
      </c>
      <c r="E117" s="663" t="s">
        <v>568</v>
      </c>
      <c r="F117" s="664" t="s">
        <v>2393</v>
      </c>
      <c r="G117" s="663" t="s">
        <v>602</v>
      </c>
      <c r="H117" s="663" t="s">
        <v>987</v>
      </c>
      <c r="I117" s="663" t="s">
        <v>988</v>
      </c>
      <c r="J117" s="663" t="s">
        <v>707</v>
      </c>
      <c r="K117" s="663" t="s">
        <v>989</v>
      </c>
      <c r="L117" s="665">
        <v>37.819612966172862</v>
      </c>
      <c r="M117" s="665">
        <v>1</v>
      </c>
      <c r="N117" s="666">
        <v>37.819612966172862</v>
      </c>
    </row>
    <row r="118" spans="1:14" ht="14.4" customHeight="1" x14ac:dyDescent="0.3">
      <c r="A118" s="661" t="s">
        <v>543</v>
      </c>
      <c r="B118" s="662" t="s">
        <v>544</v>
      </c>
      <c r="C118" s="663" t="s">
        <v>548</v>
      </c>
      <c r="D118" s="664" t="s">
        <v>2388</v>
      </c>
      <c r="E118" s="663" t="s">
        <v>568</v>
      </c>
      <c r="F118" s="664" t="s">
        <v>2393</v>
      </c>
      <c r="G118" s="663" t="s">
        <v>602</v>
      </c>
      <c r="H118" s="663" t="s">
        <v>990</v>
      </c>
      <c r="I118" s="663" t="s">
        <v>991</v>
      </c>
      <c r="J118" s="663" t="s">
        <v>992</v>
      </c>
      <c r="K118" s="663" t="s">
        <v>993</v>
      </c>
      <c r="L118" s="665">
        <v>286.06</v>
      </c>
      <c r="M118" s="665">
        <v>1</v>
      </c>
      <c r="N118" s="666">
        <v>286.06</v>
      </c>
    </row>
    <row r="119" spans="1:14" ht="14.4" customHeight="1" x14ac:dyDescent="0.3">
      <c r="A119" s="661" t="s">
        <v>543</v>
      </c>
      <c r="B119" s="662" t="s">
        <v>544</v>
      </c>
      <c r="C119" s="663" t="s">
        <v>548</v>
      </c>
      <c r="D119" s="664" t="s">
        <v>2388</v>
      </c>
      <c r="E119" s="663" t="s">
        <v>568</v>
      </c>
      <c r="F119" s="664" t="s">
        <v>2393</v>
      </c>
      <c r="G119" s="663" t="s">
        <v>602</v>
      </c>
      <c r="H119" s="663" t="s">
        <v>994</v>
      </c>
      <c r="I119" s="663" t="s">
        <v>995</v>
      </c>
      <c r="J119" s="663" t="s">
        <v>996</v>
      </c>
      <c r="K119" s="663" t="s">
        <v>997</v>
      </c>
      <c r="L119" s="665">
        <v>96.36000000000007</v>
      </c>
      <c r="M119" s="665">
        <v>1</v>
      </c>
      <c r="N119" s="666">
        <v>96.36000000000007</v>
      </c>
    </row>
    <row r="120" spans="1:14" ht="14.4" customHeight="1" x14ac:dyDescent="0.3">
      <c r="A120" s="661" t="s">
        <v>543</v>
      </c>
      <c r="B120" s="662" t="s">
        <v>544</v>
      </c>
      <c r="C120" s="663" t="s">
        <v>548</v>
      </c>
      <c r="D120" s="664" t="s">
        <v>2388</v>
      </c>
      <c r="E120" s="663" t="s">
        <v>568</v>
      </c>
      <c r="F120" s="664" t="s">
        <v>2393</v>
      </c>
      <c r="G120" s="663" t="s">
        <v>602</v>
      </c>
      <c r="H120" s="663" t="s">
        <v>998</v>
      </c>
      <c r="I120" s="663" t="s">
        <v>999</v>
      </c>
      <c r="J120" s="663" t="s">
        <v>1000</v>
      </c>
      <c r="K120" s="663" t="s">
        <v>1001</v>
      </c>
      <c r="L120" s="665">
        <v>147.95906253851956</v>
      </c>
      <c r="M120" s="665">
        <v>1</v>
      </c>
      <c r="N120" s="666">
        <v>147.95906253851956</v>
      </c>
    </row>
    <row r="121" spans="1:14" ht="14.4" customHeight="1" x14ac:dyDescent="0.3">
      <c r="A121" s="661" t="s">
        <v>543</v>
      </c>
      <c r="B121" s="662" t="s">
        <v>544</v>
      </c>
      <c r="C121" s="663" t="s">
        <v>548</v>
      </c>
      <c r="D121" s="664" t="s">
        <v>2388</v>
      </c>
      <c r="E121" s="663" t="s">
        <v>568</v>
      </c>
      <c r="F121" s="664" t="s">
        <v>2393</v>
      </c>
      <c r="G121" s="663" t="s">
        <v>602</v>
      </c>
      <c r="H121" s="663" t="s">
        <v>1002</v>
      </c>
      <c r="I121" s="663" t="s">
        <v>1003</v>
      </c>
      <c r="J121" s="663" t="s">
        <v>1004</v>
      </c>
      <c r="K121" s="663" t="s">
        <v>1005</v>
      </c>
      <c r="L121" s="665">
        <v>57.549999999999976</v>
      </c>
      <c r="M121" s="665">
        <v>1</v>
      </c>
      <c r="N121" s="666">
        <v>57.549999999999976</v>
      </c>
    </row>
    <row r="122" spans="1:14" ht="14.4" customHeight="1" x14ac:dyDescent="0.3">
      <c r="A122" s="661" t="s">
        <v>543</v>
      </c>
      <c r="B122" s="662" t="s">
        <v>544</v>
      </c>
      <c r="C122" s="663" t="s">
        <v>548</v>
      </c>
      <c r="D122" s="664" t="s">
        <v>2388</v>
      </c>
      <c r="E122" s="663" t="s">
        <v>568</v>
      </c>
      <c r="F122" s="664" t="s">
        <v>2393</v>
      </c>
      <c r="G122" s="663" t="s">
        <v>602</v>
      </c>
      <c r="H122" s="663" t="s">
        <v>1006</v>
      </c>
      <c r="I122" s="663" t="s">
        <v>1007</v>
      </c>
      <c r="J122" s="663" t="s">
        <v>1008</v>
      </c>
      <c r="K122" s="663" t="s">
        <v>1009</v>
      </c>
      <c r="L122" s="665">
        <v>41.810000000000031</v>
      </c>
      <c r="M122" s="665">
        <v>1</v>
      </c>
      <c r="N122" s="666">
        <v>41.810000000000031</v>
      </c>
    </row>
    <row r="123" spans="1:14" ht="14.4" customHeight="1" x14ac:dyDescent="0.3">
      <c r="A123" s="661" t="s">
        <v>543</v>
      </c>
      <c r="B123" s="662" t="s">
        <v>544</v>
      </c>
      <c r="C123" s="663" t="s">
        <v>548</v>
      </c>
      <c r="D123" s="664" t="s">
        <v>2388</v>
      </c>
      <c r="E123" s="663" t="s">
        <v>568</v>
      </c>
      <c r="F123" s="664" t="s">
        <v>2393</v>
      </c>
      <c r="G123" s="663" t="s">
        <v>602</v>
      </c>
      <c r="H123" s="663" t="s">
        <v>1010</v>
      </c>
      <c r="I123" s="663" t="s">
        <v>215</v>
      </c>
      <c r="J123" s="663" t="s">
        <v>1011</v>
      </c>
      <c r="K123" s="663"/>
      <c r="L123" s="665">
        <v>35.267502632532995</v>
      </c>
      <c r="M123" s="665">
        <v>1</v>
      </c>
      <c r="N123" s="666">
        <v>35.267502632532995</v>
      </c>
    </row>
    <row r="124" spans="1:14" ht="14.4" customHeight="1" x14ac:dyDescent="0.3">
      <c r="A124" s="661" t="s">
        <v>543</v>
      </c>
      <c r="B124" s="662" t="s">
        <v>544</v>
      </c>
      <c r="C124" s="663" t="s">
        <v>548</v>
      </c>
      <c r="D124" s="664" t="s">
        <v>2388</v>
      </c>
      <c r="E124" s="663" t="s">
        <v>568</v>
      </c>
      <c r="F124" s="664" t="s">
        <v>2393</v>
      </c>
      <c r="G124" s="663" t="s">
        <v>602</v>
      </c>
      <c r="H124" s="663" t="s">
        <v>1012</v>
      </c>
      <c r="I124" s="663" t="s">
        <v>1013</v>
      </c>
      <c r="J124" s="663" t="s">
        <v>1014</v>
      </c>
      <c r="K124" s="663" t="s">
        <v>1015</v>
      </c>
      <c r="L124" s="665">
        <v>50.889721554252269</v>
      </c>
      <c r="M124" s="665">
        <v>2</v>
      </c>
      <c r="N124" s="666">
        <v>101.77944310850454</v>
      </c>
    </row>
    <row r="125" spans="1:14" ht="14.4" customHeight="1" x14ac:dyDescent="0.3">
      <c r="A125" s="661" t="s">
        <v>543</v>
      </c>
      <c r="B125" s="662" t="s">
        <v>544</v>
      </c>
      <c r="C125" s="663" t="s">
        <v>548</v>
      </c>
      <c r="D125" s="664" t="s">
        <v>2388</v>
      </c>
      <c r="E125" s="663" t="s">
        <v>568</v>
      </c>
      <c r="F125" s="664" t="s">
        <v>2393</v>
      </c>
      <c r="G125" s="663" t="s">
        <v>602</v>
      </c>
      <c r="H125" s="663" t="s">
        <v>1016</v>
      </c>
      <c r="I125" s="663" t="s">
        <v>1017</v>
      </c>
      <c r="J125" s="663" t="s">
        <v>1018</v>
      </c>
      <c r="K125" s="663" t="s">
        <v>1019</v>
      </c>
      <c r="L125" s="665">
        <v>33.88146256581728</v>
      </c>
      <c r="M125" s="665">
        <v>24</v>
      </c>
      <c r="N125" s="666">
        <v>813.15510157961478</v>
      </c>
    </row>
    <row r="126" spans="1:14" ht="14.4" customHeight="1" x14ac:dyDescent="0.3">
      <c r="A126" s="661" t="s">
        <v>543</v>
      </c>
      <c r="B126" s="662" t="s">
        <v>544</v>
      </c>
      <c r="C126" s="663" t="s">
        <v>548</v>
      </c>
      <c r="D126" s="664" t="s">
        <v>2388</v>
      </c>
      <c r="E126" s="663" t="s">
        <v>568</v>
      </c>
      <c r="F126" s="664" t="s">
        <v>2393</v>
      </c>
      <c r="G126" s="663" t="s">
        <v>602</v>
      </c>
      <c r="H126" s="663" t="s">
        <v>1020</v>
      </c>
      <c r="I126" s="663" t="s">
        <v>1021</v>
      </c>
      <c r="J126" s="663" t="s">
        <v>1022</v>
      </c>
      <c r="K126" s="663" t="s">
        <v>1023</v>
      </c>
      <c r="L126" s="665">
        <v>33.879822919735133</v>
      </c>
      <c r="M126" s="665">
        <v>6</v>
      </c>
      <c r="N126" s="666">
        <v>203.2789375184108</v>
      </c>
    </row>
    <row r="127" spans="1:14" ht="14.4" customHeight="1" x14ac:dyDescent="0.3">
      <c r="A127" s="661" t="s">
        <v>543</v>
      </c>
      <c r="B127" s="662" t="s">
        <v>544</v>
      </c>
      <c r="C127" s="663" t="s">
        <v>548</v>
      </c>
      <c r="D127" s="664" t="s">
        <v>2388</v>
      </c>
      <c r="E127" s="663" t="s">
        <v>568</v>
      </c>
      <c r="F127" s="664" t="s">
        <v>2393</v>
      </c>
      <c r="G127" s="663" t="s">
        <v>602</v>
      </c>
      <c r="H127" s="663" t="s">
        <v>1024</v>
      </c>
      <c r="I127" s="663" t="s">
        <v>1025</v>
      </c>
      <c r="J127" s="663" t="s">
        <v>1026</v>
      </c>
      <c r="K127" s="663" t="s">
        <v>1027</v>
      </c>
      <c r="L127" s="665">
        <v>86.21</v>
      </c>
      <c r="M127" s="665">
        <v>3</v>
      </c>
      <c r="N127" s="666">
        <v>258.63</v>
      </c>
    </row>
    <row r="128" spans="1:14" ht="14.4" customHeight="1" x14ac:dyDescent="0.3">
      <c r="A128" s="661" t="s">
        <v>543</v>
      </c>
      <c r="B128" s="662" t="s">
        <v>544</v>
      </c>
      <c r="C128" s="663" t="s">
        <v>548</v>
      </c>
      <c r="D128" s="664" t="s">
        <v>2388</v>
      </c>
      <c r="E128" s="663" t="s">
        <v>568</v>
      </c>
      <c r="F128" s="664" t="s">
        <v>2393</v>
      </c>
      <c r="G128" s="663" t="s">
        <v>602</v>
      </c>
      <c r="H128" s="663" t="s">
        <v>1028</v>
      </c>
      <c r="I128" s="663" t="s">
        <v>1029</v>
      </c>
      <c r="J128" s="663" t="s">
        <v>1030</v>
      </c>
      <c r="K128" s="663" t="s">
        <v>1031</v>
      </c>
      <c r="L128" s="665">
        <v>35.42</v>
      </c>
      <c r="M128" s="665">
        <v>1</v>
      </c>
      <c r="N128" s="666">
        <v>35.42</v>
      </c>
    </row>
    <row r="129" spans="1:14" ht="14.4" customHeight="1" x14ac:dyDescent="0.3">
      <c r="A129" s="661" t="s">
        <v>543</v>
      </c>
      <c r="B129" s="662" t="s">
        <v>544</v>
      </c>
      <c r="C129" s="663" t="s">
        <v>548</v>
      </c>
      <c r="D129" s="664" t="s">
        <v>2388</v>
      </c>
      <c r="E129" s="663" t="s">
        <v>568</v>
      </c>
      <c r="F129" s="664" t="s">
        <v>2393</v>
      </c>
      <c r="G129" s="663" t="s">
        <v>602</v>
      </c>
      <c r="H129" s="663" t="s">
        <v>1032</v>
      </c>
      <c r="I129" s="663" t="s">
        <v>1033</v>
      </c>
      <c r="J129" s="663" t="s">
        <v>1022</v>
      </c>
      <c r="K129" s="663" t="s">
        <v>1034</v>
      </c>
      <c r="L129" s="665">
        <v>70.000000000000014</v>
      </c>
      <c r="M129" s="665">
        <v>1</v>
      </c>
      <c r="N129" s="666">
        <v>70.000000000000014</v>
      </c>
    </row>
    <row r="130" spans="1:14" ht="14.4" customHeight="1" x14ac:dyDescent="0.3">
      <c r="A130" s="661" t="s">
        <v>543</v>
      </c>
      <c r="B130" s="662" t="s">
        <v>544</v>
      </c>
      <c r="C130" s="663" t="s">
        <v>548</v>
      </c>
      <c r="D130" s="664" t="s">
        <v>2388</v>
      </c>
      <c r="E130" s="663" t="s">
        <v>568</v>
      </c>
      <c r="F130" s="664" t="s">
        <v>2393</v>
      </c>
      <c r="G130" s="663" t="s">
        <v>602</v>
      </c>
      <c r="H130" s="663" t="s">
        <v>1035</v>
      </c>
      <c r="I130" s="663" t="s">
        <v>1036</v>
      </c>
      <c r="J130" s="663" t="s">
        <v>1037</v>
      </c>
      <c r="K130" s="663" t="s">
        <v>1038</v>
      </c>
      <c r="L130" s="665">
        <v>43.989999999999988</v>
      </c>
      <c r="M130" s="665">
        <v>1</v>
      </c>
      <c r="N130" s="666">
        <v>43.989999999999988</v>
      </c>
    </row>
    <row r="131" spans="1:14" ht="14.4" customHeight="1" x14ac:dyDescent="0.3">
      <c r="A131" s="661" t="s">
        <v>543</v>
      </c>
      <c r="B131" s="662" t="s">
        <v>544</v>
      </c>
      <c r="C131" s="663" t="s">
        <v>548</v>
      </c>
      <c r="D131" s="664" t="s">
        <v>2388</v>
      </c>
      <c r="E131" s="663" t="s">
        <v>568</v>
      </c>
      <c r="F131" s="664" t="s">
        <v>2393</v>
      </c>
      <c r="G131" s="663" t="s">
        <v>602</v>
      </c>
      <c r="H131" s="663" t="s">
        <v>1039</v>
      </c>
      <c r="I131" s="663" t="s">
        <v>1040</v>
      </c>
      <c r="J131" s="663" t="s">
        <v>1041</v>
      </c>
      <c r="K131" s="663" t="s">
        <v>1042</v>
      </c>
      <c r="L131" s="665">
        <v>54.122431366010218</v>
      </c>
      <c r="M131" s="665">
        <v>4</v>
      </c>
      <c r="N131" s="666">
        <v>216.48972546404087</v>
      </c>
    </row>
    <row r="132" spans="1:14" ht="14.4" customHeight="1" x14ac:dyDescent="0.3">
      <c r="A132" s="661" t="s">
        <v>543</v>
      </c>
      <c r="B132" s="662" t="s">
        <v>544</v>
      </c>
      <c r="C132" s="663" t="s">
        <v>548</v>
      </c>
      <c r="D132" s="664" t="s">
        <v>2388</v>
      </c>
      <c r="E132" s="663" t="s">
        <v>568</v>
      </c>
      <c r="F132" s="664" t="s">
        <v>2393</v>
      </c>
      <c r="G132" s="663" t="s">
        <v>602</v>
      </c>
      <c r="H132" s="663" t="s">
        <v>1043</v>
      </c>
      <c r="I132" s="663" t="s">
        <v>1044</v>
      </c>
      <c r="J132" s="663" t="s">
        <v>849</v>
      </c>
      <c r="K132" s="663" t="s">
        <v>1045</v>
      </c>
      <c r="L132" s="665">
        <v>184.15431708253192</v>
      </c>
      <c r="M132" s="665">
        <v>2</v>
      </c>
      <c r="N132" s="666">
        <v>368.30863416506384</v>
      </c>
    </row>
    <row r="133" spans="1:14" ht="14.4" customHeight="1" x14ac:dyDescent="0.3">
      <c r="A133" s="661" t="s">
        <v>543</v>
      </c>
      <c r="B133" s="662" t="s">
        <v>544</v>
      </c>
      <c r="C133" s="663" t="s">
        <v>548</v>
      </c>
      <c r="D133" s="664" t="s">
        <v>2388</v>
      </c>
      <c r="E133" s="663" t="s">
        <v>568</v>
      </c>
      <c r="F133" s="664" t="s">
        <v>2393</v>
      </c>
      <c r="G133" s="663" t="s">
        <v>602</v>
      </c>
      <c r="H133" s="663" t="s">
        <v>1046</v>
      </c>
      <c r="I133" s="663" t="s">
        <v>1046</v>
      </c>
      <c r="J133" s="663" t="s">
        <v>1047</v>
      </c>
      <c r="K133" s="663" t="s">
        <v>1048</v>
      </c>
      <c r="L133" s="665">
        <v>73.59</v>
      </c>
      <c r="M133" s="665">
        <v>1</v>
      </c>
      <c r="N133" s="666">
        <v>73.59</v>
      </c>
    </row>
    <row r="134" spans="1:14" ht="14.4" customHeight="1" x14ac:dyDescent="0.3">
      <c r="A134" s="661" t="s">
        <v>543</v>
      </c>
      <c r="B134" s="662" t="s">
        <v>544</v>
      </c>
      <c r="C134" s="663" t="s">
        <v>548</v>
      </c>
      <c r="D134" s="664" t="s">
        <v>2388</v>
      </c>
      <c r="E134" s="663" t="s">
        <v>568</v>
      </c>
      <c r="F134" s="664" t="s">
        <v>2393</v>
      </c>
      <c r="G134" s="663" t="s">
        <v>602</v>
      </c>
      <c r="H134" s="663" t="s">
        <v>1049</v>
      </c>
      <c r="I134" s="663" t="s">
        <v>1050</v>
      </c>
      <c r="J134" s="663" t="s">
        <v>1018</v>
      </c>
      <c r="K134" s="663" t="s">
        <v>1051</v>
      </c>
      <c r="L134" s="665">
        <v>96.879999999999967</v>
      </c>
      <c r="M134" s="665">
        <v>1</v>
      </c>
      <c r="N134" s="666">
        <v>96.879999999999967</v>
      </c>
    </row>
    <row r="135" spans="1:14" ht="14.4" customHeight="1" x14ac:dyDescent="0.3">
      <c r="A135" s="661" t="s">
        <v>543</v>
      </c>
      <c r="B135" s="662" t="s">
        <v>544</v>
      </c>
      <c r="C135" s="663" t="s">
        <v>548</v>
      </c>
      <c r="D135" s="664" t="s">
        <v>2388</v>
      </c>
      <c r="E135" s="663" t="s">
        <v>568</v>
      </c>
      <c r="F135" s="664" t="s">
        <v>2393</v>
      </c>
      <c r="G135" s="663" t="s">
        <v>602</v>
      </c>
      <c r="H135" s="663" t="s">
        <v>1052</v>
      </c>
      <c r="I135" s="663" t="s">
        <v>1053</v>
      </c>
      <c r="J135" s="663" t="s">
        <v>1054</v>
      </c>
      <c r="K135" s="663" t="s">
        <v>1055</v>
      </c>
      <c r="L135" s="665">
        <v>114.35992356409126</v>
      </c>
      <c r="M135" s="665">
        <v>6</v>
      </c>
      <c r="N135" s="666">
        <v>686.15954138454754</v>
      </c>
    </row>
    <row r="136" spans="1:14" ht="14.4" customHeight="1" x14ac:dyDescent="0.3">
      <c r="A136" s="661" t="s">
        <v>543</v>
      </c>
      <c r="B136" s="662" t="s">
        <v>544</v>
      </c>
      <c r="C136" s="663" t="s">
        <v>548</v>
      </c>
      <c r="D136" s="664" t="s">
        <v>2388</v>
      </c>
      <c r="E136" s="663" t="s">
        <v>568</v>
      </c>
      <c r="F136" s="664" t="s">
        <v>2393</v>
      </c>
      <c r="G136" s="663" t="s">
        <v>602</v>
      </c>
      <c r="H136" s="663" t="s">
        <v>1056</v>
      </c>
      <c r="I136" s="663" t="s">
        <v>1057</v>
      </c>
      <c r="J136" s="663" t="s">
        <v>830</v>
      </c>
      <c r="K136" s="663" t="s">
        <v>1058</v>
      </c>
      <c r="L136" s="665">
        <v>79.22</v>
      </c>
      <c r="M136" s="665">
        <v>4</v>
      </c>
      <c r="N136" s="666">
        <v>316.88</v>
      </c>
    </row>
    <row r="137" spans="1:14" ht="14.4" customHeight="1" x14ac:dyDescent="0.3">
      <c r="A137" s="661" t="s">
        <v>543</v>
      </c>
      <c r="B137" s="662" t="s">
        <v>544</v>
      </c>
      <c r="C137" s="663" t="s">
        <v>548</v>
      </c>
      <c r="D137" s="664" t="s">
        <v>2388</v>
      </c>
      <c r="E137" s="663" t="s">
        <v>568</v>
      </c>
      <c r="F137" s="664" t="s">
        <v>2393</v>
      </c>
      <c r="G137" s="663" t="s">
        <v>602</v>
      </c>
      <c r="H137" s="663" t="s">
        <v>1059</v>
      </c>
      <c r="I137" s="663" t="s">
        <v>1060</v>
      </c>
      <c r="J137" s="663" t="s">
        <v>1061</v>
      </c>
      <c r="K137" s="663" t="s">
        <v>1062</v>
      </c>
      <c r="L137" s="665">
        <v>200.07999928810204</v>
      </c>
      <c r="M137" s="665">
        <v>2</v>
      </c>
      <c r="N137" s="666">
        <v>400.15999857620409</v>
      </c>
    </row>
    <row r="138" spans="1:14" ht="14.4" customHeight="1" x14ac:dyDescent="0.3">
      <c r="A138" s="661" t="s">
        <v>543</v>
      </c>
      <c r="B138" s="662" t="s">
        <v>544</v>
      </c>
      <c r="C138" s="663" t="s">
        <v>548</v>
      </c>
      <c r="D138" s="664" t="s">
        <v>2388</v>
      </c>
      <c r="E138" s="663" t="s">
        <v>568</v>
      </c>
      <c r="F138" s="664" t="s">
        <v>2393</v>
      </c>
      <c r="G138" s="663" t="s">
        <v>602</v>
      </c>
      <c r="H138" s="663" t="s">
        <v>1063</v>
      </c>
      <c r="I138" s="663" t="s">
        <v>1064</v>
      </c>
      <c r="J138" s="663" t="s">
        <v>1065</v>
      </c>
      <c r="K138" s="663" t="s">
        <v>1066</v>
      </c>
      <c r="L138" s="665">
        <v>63.749999999999986</v>
      </c>
      <c r="M138" s="665">
        <v>1</v>
      </c>
      <c r="N138" s="666">
        <v>63.749999999999986</v>
      </c>
    </row>
    <row r="139" spans="1:14" ht="14.4" customHeight="1" x14ac:dyDescent="0.3">
      <c r="A139" s="661" t="s">
        <v>543</v>
      </c>
      <c r="B139" s="662" t="s">
        <v>544</v>
      </c>
      <c r="C139" s="663" t="s">
        <v>548</v>
      </c>
      <c r="D139" s="664" t="s">
        <v>2388</v>
      </c>
      <c r="E139" s="663" t="s">
        <v>568</v>
      </c>
      <c r="F139" s="664" t="s">
        <v>2393</v>
      </c>
      <c r="G139" s="663" t="s">
        <v>602</v>
      </c>
      <c r="H139" s="663" t="s">
        <v>1067</v>
      </c>
      <c r="I139" s="663" t="s">
        <v>215</v>
      </c>
      <c r="J139" s="663" t="s">
        <v>1068</v>
      </c>
      <c r="K139" s="663" t="s">
        <v>1069</v>
      </c>
      <c r="L139" s="665">
        <v>215.90054251669341</v>
      </c>
      <c r="M139" s="665">
        <v>1</v>
      </c>
      <c r="N139" s="666">
        <v>215.90054251669341</v>
      </c>
    </row>
    <row r="140" spans="1:14" ht="14.4" customHeight="1" x14ac:dyDescent="0.3">
      <c r="A140" s="661" t="s">
        <v>543</v>
      </c>
      <c r="B140" s="662" t="s">
        <v>544</v>
      </c>
      <c r="C140" s="663" t="s">
        <v>548</v>
      </c>
      <c r="D140" s="664" t="s">
        <v>2388</v>
      </c>
      <c r="E140" s="663" t="s">
        <v>568</v>
      </c>
      <c r="F140" s="664" t="s">
        <v>2393</v>
      </c>
      <c r="G140" s="663" t="s">
        <v>602</v>
      </c>
      <c r="H140" s="663" t="s">
        <v>1070</v>
      </c>
      <c r="I140" s="663" t="s">
        <v>215</v>
      </c>
      <c r="J140" s="663" t="s">
        <v>1071</v>
      </c>
      <c r="K140" s="663"/>
      <c r="L140" s="665">
        <v>100.30571395828723</v>
      </c>
      <c r="M140" s="665">
        <v>4</v>
      </c>
      <c r="N140" s="666">
        <v>401.22285583314891</v>
      </c>
    </row>
    <row r="141" spans="1:14" ht="14.4" customHeight="1" x14ac:dyDescent="0.3">
      <c r="A141" s="661" t="s">
        <v>543</v>
      </c>
      <c r="B141" s="662" t="s">
        <v>544</v>
      </c>
      <c r="C141" s="663" t="s">
        <v>548</v>
      </c>
      <c r="D141" s="664" t="s">
        <v>2388</v>
      </c>
      <c r="E141" s="663" t="s">
        <v>568</v>
      </c>
      <c r="F141" s="664" t="s">
        <v>2393</v>
      </c>
      <c r="G141" s="663" t="s">
        <v>602</v>
      </c>
      <c r="H141" s="663" t="s">
        <v>1072</v>
      </c>
      <c r="I141" s="663" t="s">
        <v>1073</v>
      </c>
      <c r="J141" s="663" t="s">
        <v>1074</v>
      </c>
      <c r="K141" s="663" t="s">
        <v>1075</v>
      </c>
      <c r="L141" s="665">
        <v>96.260091575021505</v>
      </c>
      <c r="M141" s="665">
        <v>1</v>
      </c>
      <c r="N141" s="666">
        <v>96.260091575021505</v>
      </c>
    </row>
    <row r="142" spans="1:14" ht="14.4" customHeight="1" x14ac:dyDescent="0.3">
      <c r="A142" s="661" t="s">
        <v>543</v>
      </c>
      <c r="B142" s="662" t="s">
        <v>544</v>
      </c>
      <c r="C142" s="663" t="s">
        <v>548</v>
      </c>
      <c r="D142" s="664" t="s">
        <v>2388</v>
      </c>
      <c r="E142" s="663" t="s">
        <v>568</v>
      </c>
      <c r="F142" s="664" t="s">
        <v>2393</v>
      </c>
      <c r="G142" s="663" t="s">
        <v>602</v>
      </c>
      <c r="H142" s="663" t="s">
        <v>1076</v>
      </c>
      <c r="I142" s="663" t="s">
        <v>1077</v>
      </c>
      <c r="J142" s="663" t="s">
        <v>1078</v>
      </c>
      <c r="K142" s="663" t="s">
        <v>986</v>
      </c>
      <c r="L142" s="665">
        <v>114.07</v>
      </c>
      <c r="M142" s="665">
        <v>1</v>
      </c>
      <c r="N142" s="666">
        <v>114.07</v>
      </c>
    </row>
    <row r="143" spans="1:14" ht="14.4" customHeight="1" x14ac:dyDescent="0.3">
      <c r="A143" s="661" t="s">
        <v>543</v>
      </c>
      <c r="B143" s="662" t="s">
        <v>544</v>
      </c>
      <c r="C143" s="663" t="s">
        <v>548</v>
      </c>
      <c r="D143" s="664" t="s">
        <v>2388</v>
      </c>
      <c r="E143" s="663" t="s">
        <v>568</v>
      </c>
      <c r="F143" s="664" t="s">
        <v>2393</v>
      </c>
      <c r="G143" s="663" t="s">
        <v>602</v>
      </c>
      <c r="H143" s="663" t="s">
        <v>1079</v>
      </c>
      <c r="I143" s="663" t="s">
        <v>1079</v>
      </c>
      <c r="J143" s="663" t="s">
        <v>1080</v>
      </c>
      <c r="K143" s="663" t="s">
        <v>1081</v>
      </c>
      <c r="L143" s="665">
        <v>108.90902188723764</v>
      </c>
      <c r="M143" s="665">
        <v>1</v>
      </c>
      <c r="N143" s="666">
        <v>108.90902188723764</v>
      </c>
    </row>
    <row r="144" spans="1:14" ht="14.4" customHeight="1" x14ac:dyDescent="0.3">
      <c r="A144" s="661" t="s">
        <v>543</v>
      </c>
      <c r="B144" s="662" t="s">
        <v>544</v>
      </c>
      <c r="C144" s="663" t="s">
        <v>548</v>
      </c>
      <c r="D144" s="664" t="s">
        <v>2388</v>
      </c>
      <c r="E144" s="663" t="s">
        <v>568</v>
      </c>
      <c r="F144" s="664" t="s">
        <v>2393</v>
      </c>
      <c r="G144" s="663" t="s">
        <v>602</v>
      </c>
      <c r="H144" s="663" t="s">
        <v>1082</v>
      </c>
      <c r="I144" s="663" t="s">
        <v>1082</v>
      </c>
      <c r="J144" s="663" t="s">
        <v>1083</v>
      </c>
      <c r="K144" s="663" t="s">
        <v>1084</v>
      </c>
      <c r="L144" s="665">
        <v>135.16999999999999</v>
      </c>
      <c r="M144" s="665">
        <v>1</v>
      </c>
      <c r="N144" s="666">
        <v>135.16999999999999</v>
      </c>
    </row>
    <row r="145" spans="1:14" ht="14.4" customHeight="1" x14ac:dyDescent="0.3">
      <c r="A145" s="661" t="s">
        <v>543</v>
      </c>
      <c r="B145" s="662" t="s">
        <v>544</v>
      </c>
      <c r="C145" s="663" t="s">
        <v>548</v>
      </c>
      <c r="D145" s="664" t="s">
        <v>2388</v>
      </c>
      <c r="E145" s="663" t="s">
        <v>568</v>
      </c>
      <c r="F145" s="664" t="s">
        <v>2393</v>
      </c>
      <c r="G145" s="663" t="s">
        <v>602</v>
      </c>
      <c r="H145" s="663" t="s">
        <v>1085</v>
      </c>
      <c r="I145" s="663" t="s">
        <v>1086</v>
      </c>
      <c r="J145" s="663" t="s">
        <v>1087</v>
      </c>
      <c r="K145" s="663" t="s">
        <v>1088</v>
      </c>
      <c r="L145" s="665">
        <v>198.92</v>
      </c>
      <c r="M145" s="665">
        <v>1</v>
      </c>
      <c r="N145" s="666">
        <v>198.92</v>
      </c>
    </row>
    <row r="146" spans="1:14" ht="14.4" customHeight="1" x14ac:dyDescent="0.3">
      <c r="A146" s="661" t="s">
        <v>543</v>
      </c>
      <c r="B146" s="662" t="s">
        <v>544</v>
      </c>
      <c r="C146" s="663" t="s">
        <v>548</v>
      </c>
      <c r="D146" s="664" t="s">
        <v>2388</v>
      </c>
      <c r="E146" s="663" t="s">
        <v>568</v>
      </c>
      <c r="F146" s="664" t="s">
        <v>2393</v>
      </c>
      <c r="G146" s="663" t="s">
        <v>602</v>
      </c>
      <c r="H146" s="663" t="s">
        <v>1089</v>
      </c>
      <c r="I146" s="663" t="s">
        <v>1090</v>
      </c>
      <c r="J146" s="663" t="s">
        <v>1091</v>
      </c>
      <c r="K146" s="663" t="s">
        <v>1092</v>
      </c>
      <c r="L146" s="665">
        <v>115.30306121626209</v>
      </c>
      <c r="M146" s="665">
        <v>3</v>
      </c>
      <c r="N146" s="666">
        <v>345.90918364878627</v>
      </c>
    </row>
    <row r="147" spans="1:14" ht="14.4" customHeight="1" x14ac:dyDescent="0.3">
      <c r="A147" s="661" t="s">
        <v>543</v>
      </c>
      <c r="B147" s="662" t="s">
        <v>544</v>
      </c>
      <c r="C147" s="663" t="s">
        <v>548</v>
      </c>
      <c r="D147" s="664" t="s">
        <v>2388</v>
      </c>
      <c r="E147" s="663" t="s">
        <v>568</v>
      </c>
      <c r="F147" s="664" t="s">
        <v>2393</v>
      </c>
      <c r="G147" s="663" t="s">
        <v>602</v>
      </c>
      <c r="H147" s="663" t="s">
        <v>1093</v>
      </c>
      <c r="I147" s="663" t="s">
        <v>1094</v>
      </c>
      <c r="J147" s="663" t="s">
        <v>1095</v>
      </c>
      <c r="K147" s="663" t="s">
        <v>1096</v>
      </c>
      <c r="L147" s="665">
        <v>289.11</v>
      </c>
      <c r="M147" s="665">
        <v>1</v>
      </c>
      <c r="N147" s="666">
        <v>289.11</v>
      </c>
    </row>
    <row r="148" spans="1:14" ht="14.4" customHeight="1" x14ac:dyDescent="0.3">
      <c r="A148" s="661" t="s">
        <v>543</v>
      </c>
      <c r="B148" s="662" t="s">
        <v>544</v>
      </c>
      <c r="C148" s="663" t="s">
        <v>548</v>
      </c>
      <c r="D148" s="664" t="s">
        <v>2388</v>
      </c>
      <c r="E148" s="663" t="s">
        <v>568</v>
      </c>
      <c r="F148" s="664" t="s">
        <v>2393</v>
      </c>
      <c r="G148" s="663" t="s">
        <v>602</v>
      </c>
      <c r="H148" s="663" t="s">
        <v>1097</v>
      </c>
      <c r="I148" s="663" t="s">
        <v>1097</v>
      </c>
      <c r="J148" s="663" t="s">
        <v>1098</v>
      </c>
      <c r="K148" s="663" t="s">
        <v>1099</v>
      </c>
      <c r="L148" s="665">
        <v>1539.6589839797907</v>
      </c>
      <c r="M148" s="665">
        <v>1</v>
      </c>
      <c r="N148" s="666">
        <v>1539.6589839797907</v>
      </c>
    </row>
    <row r="149" spans="1:14" ht="14.4" customHeight="1" x14ac:dyDescent="0.3">
      <c r="A149" s="661" t="s">
        <v>543</v>
      </c>
      <c r="B149" s="662" t="s">
        <v>544</v>
      </c>
      <c r="C149" s="663" t="s">
        <v>548</v>
      </c>
      <c r="D149" s="664" t="s">
        <v>2388</v>
      </c>
      <c r="E149" s="663" t="s">
        <v>568</v>
      </c>
      <c r="F149" s="664" t="s">
        <v>2393</v>
      </c>
      <c r="G149" s="663" t="s">
        <v>602</v>
      </c>
      <c r="H149" s="663" t="s">
        <v>1100</v>
      </c>
      <c r="I149" s="663" t="s">
        <v>1101</v>
      </c>
      <c r="J149" s="663" t="s">
        <v>1102</v>
      </c>
      <c r="K149" s="663" t="s">
        <v>997</v>
      </c>
      <c r="L149" s="665">
        <v>132.50949607517609</v>
      </c>
      <c r="M149" s="665">
        <v>1</v>
      </c>
      <c r="N149" s="666">
        <v>132.50949607517609</v>
      </c>
    </row>
    <row r="150" spans="1:14" ht="14.4" customHeight="1" x14ac:dyDescent="0.3">
      <c r="A150" s="661" t="s">
        <v>543</v>
      </c>
      <c r="B150" s="662" t="s">
        <v>544</v>
      </c>
      <c r="C150" s="663" t="s">
        <v>548</v>
      </c>
      <c r="D150" s="664" t="s">
        <v>2388</v>
      </c>
      <c r="E150" s="663" t="s">
        <v>568</v>
      </c>
      <c r="F150" s="664" t="s">
        <v>2393</v>
      </c>
      <c r="G150" s="663" t="s">
        <v>602</v>
      </c>
      <c r="H150" s="663" t="s">
        <v>1103</v>
      </c>
      <c r="I150" s="663" t="s">
        <v>1104</v>
      </c>
      <c r="J150" s="663" t="s">
        <v>1105</v>
      </c>
      <c r="K150" s="663" t="s">
        <v>1106</v>
      </c>
      <c r="L150" s="665">
        <v>475.44</v>
      </c>
      <c r="M150" s="665">
        <v>1</v>
      </c>
      <c r="N150" s="666">
        <v>475.44</v>
      </c>
    </row>
    <row r="151" spans="1:14" ht="14.4" customHeight="1" x14ac:dyDescent="0.3">
      <c r="A151" s="661" t="s">
        <v>543</v>
      </c>
      <c r="B151" s="662" t="s">
        <v>544</v>
      </c>
      <c r="C151" s="663" t="s">
        <v>548</v>
      </c>
      <c r="D151" s="664" t="s">
        <v>2388</v>
      </c>
      <c r="E151" s="663" t="s">
        <v>568</v>
      </c>
      <c r="F151" s="664" t="s">
        <v>2393</v>
      </c>
      <c r="G151" s="663" t="s">
        <v>602</v>
      </c>
      <c r="H151" s="663" t="s">
        <v>1107</v>
      </c>
      <c r="I151" s="663" t="s">
        <v>1108</v>
      </c>
      <c r="J151" s="663" t="s">
        <v>1109</v>
      </c>
      <c r="K151" s="663" t="s">
        <v>1110</v>
      </c>
      <c r="L151" s="665">
        <v>196.09220688133917</v>
      </c>
      <c r="M151" s="665">
        <v>4</v>
      </c>
      <c r="N151" s="666">
        <v>784.36882752535666</v>
      </c>
    </row>
    <row r="152" spans="1:14" ht="14.4" customHeight="1" x14ac:dyDescent="0.3">
      <c r="A152" s="661" t="s">
        <v>543</v>
      </c>
      <c r="B152" s="662" t="s">
        <v>544</v>
      </c>
      <c r="C152" s="663" t="s">
        <v>548</v>
      </c>
      <c r="D152" s="664" t="s">
        <v>2388</v>
      </c>
      <c r="E152" s="663" t="s">
        <v>568</v>
      </c>
      <c r="F152" s="664" t="s">
        <v>2393</v>
      </c>
      <c r="G152" s="663" t="s">
        <v>602</v>
      </c>
      <c r="H152" s="663" t="s">
        <v>1111</v>
      </c>
      <c r="I152" s="663" t="s">
        <v>1112</v>
      </c>
      <c r="J152" s="663" t="s">
        <v>1113</v>
      </c>
      <c r="K152" s="663" t="s">
        <v>1114</v>
      </c>
      <c r="L152" s="665">
        <v>273.1804164965738</v>
      </c>
      <c r="M152" s="665">
        <v>36</v>
      </c>
      <c r="N152" s="666">
        <v>9834.4949938766567</v>
      </c>
    </row>
    <row r="153" spans="1:14" ht="14.4" customHeight="1" x14ac:dyDescent="0.3">
      <c r="A153" s="661" t="s">
        <v>543</v>
      </c>
      <c r="B153" s="662" t="s">
        <v>544</v>
      </c>
      <c r="C153" s="663" t="s">
        <v>548</v>
      </c>
      <c r="D153" s="664" t="s">
        <v>2388</v>
      </c>
      <c r="E153" s="663" t="s">
        <v>568</v>
      </c>
      <c r="F153" s="664" t="s">
        <v>2393</v>
      </c>
      <c r="G153" s="663" t="s">
        <v>602</v>
      </c>
      <c r="H153" s="663" t="s">
        <v>1115</v>
      </c>
      <c r="I153" s="663" t="s">
        <v>1116</v>
      </c>
      <c r="J153" s="663" t="s">
        <v>1117</v>
      </c>
      <c r="K153" s="663" t="s">
        <v>1118</v>
      </c>
      <c r="L153" s="665">
        <v>466.90999999999985</v>
      </c>
      <c r="M153" s="665">
        <v>3</v>
      </c>
      <c r="N153" s="666">
        <v>1400.7299999999996</v>
      </c>
    </row>
    <row r="154" spans="1:14" ht="14.4" customHeight="1" x14ac:dyDescent="0.3">
      <c r="A154" s="661" t="s">
        <v>543</v>
      </c>
      <c r="B154" s="662" t="s">
        <v>544</v>
      </c>
      <c r="C154" s="663" t="s">
        <v>548</v>
      </c>
      <c r="D154" s="664" t="s">
        <v>2388</v>
      </c>
      <c r="E154" s="663" t="s">
        <v>568</v>
      </c>
      <c r="F154" s="664" t="s">
        <v>2393</v>
      </c>
      <c r="G154" s="663" t="s">
        <v>602</v>
      </c>
      <c r="H154" s="663" t="s">
        <v>1119</v>
      </c>
      <c r="I154" s="663" t="s">
        <v>1120</v>
      </c>
      <c r="J154" s="663" t="s">
        <v>1121</v>
      </c>
      <c r="K154" s="663" t="s">
        <v>1122</v>
      </c>
      <c r="L154" s="665">
        <v>101.00936563419722</v>
      </c>
      <c r="M154" s="665">
        <v>1</v>
      </c>
      <c r="N154" s="666">
        <v>101.00936563419722</v>
      </c>
    </row>
    <row r="155" spans="1:14" ht="14.4" customHeight="1" x14ac:dyDescent="0.3">
      <c r="A155" s="661" t="s">
        <v>543</v>
      </c>
      <c r="B155" s="662" t="s">
        <v>544</v>
      </c>
      <c r="C155" s="663" t="s">
        <v>548</v>
      </c>
      <c r="D155" s="664" t="s">
        <v>2388</v>
      </c>
      <c r="E155" s="663" t="s">
        <v>568</v>
      </c>
      <c r="F155" s="664" t="s">
        <v>2393</v>
      </c>
      <c r="G155" s="663" t="s">
        <v>602</v>
      </c>
      <c r="H155" s="663" t="s">
        <v>1123</v>
      </c>
      <c r="I155" s="663" t="s">
        <v>1124</v>
      </c>
      <c r="J155" s="663" t="s">
        <v>1125</v>
      </c>
      <c r="K155" s="663" t="s">
        <v>1126</v>
      </c>
      <c r="L155" s="665">
        <v>197.63</v>
      </c>
      <c r="M155" s="665">
        <v>2</v>
      </c>
      <c r="N155" s="666">
        <v>395.26</v>
      </c>
    </row>
    <row r="156" spans="1:14" ht="14.4" customHeight="1" x14ac:dyDescent="0.3">
      <c r="A156" s="661" t="s">
        <v>543</v>
      </c>
      <c r="B156" s="662" t="s">
        <v>544</v>
      </c>
      <c r="C156" s="663" t="s">
        <v>548</v>
      </c>
      <c r="D156" s="664" t="s">
        <v>2388</v>
      </c>
      <c r="E156" s="663" t="s">
        <v>568</v>
      </c>
      <c r="F156" s="664" t="s">
        <v>2393</v>
      </c>
      <c r="G156" s="663" t="s">
        <v>602</v>
      </c>
      <c r="H156" s="663" t="s">
        <v>1127</v>
      </c>
      <c r="I156" s="663" t="s">
        <v>1128</v>
      </c>
      <c r="J156" s="663" t="s">
        <v>1129</v>
      </c>
      <c r="K156" s="663" t="s">
        <v>1130</v>
      </c>
      <c r="L156" s="665">
        <v>525.20963865920373</v>
      </c>
      <c r="M156" s="665">
        <v>1</v>
      </c>
      <c r="N156" s="666">
        <v>525.20963865920373</v>
      </c>
    </row>
    <row r="157" spans="1:14" ht="14.4" customHeight="1" x14ac:dyDescent="0.3">
      <c r="A157" s="661" t="s">
        <v>543</v>
      </c>
      <c r="B157" s="662" t="s">
        <v>544</v>
      </c>
      <c r="C157" s="663" t="s">
        <v>548</v>
      </c>
      <c r="D157" s="664" t="s">
        <v>2388</v>
      </c>
      <c r="E157" s="663" t="s">
        <v>568</v>
      </c>
      <c r="F157" s="664" t="s">
        <v>2393</v>
      </c>
      <c r="G157" s="663" t="s">
        <v>602</v>
      </c>
      <c r="H157" s="663" t="s">
        <v>1131</v>
      </c>
      <c r="I157" s="663" t="s">
        <v>1132</v>
      </c>
      <c r="J157" s="663" t="s">
        <v>1133</v>
      </c>
      <c r="K157" s="663" t="s">
        <v>1134</v>
      </c>
      <c r="L157" s="665">
        <v>198.63008812002622</v>
      </c>
      <c r="M157" s="665">
        <v>1</v>
      </c>
      <c r="N157" s="666">
        <v>198.63008812002622</v>
      </c>
    </row>
    <row r="158" spans="1:14" ht="14.4" customHeight="1" x14ac:dyDescent="0.3">
      <c r="A158" s="661" t="s">
        <v>543</v>
      </c>
      <c r="B158" s="662" t="s">
        <v>544</v>
      </c>
      <c r="C158" s="663" t="s">
        <v>548</v>
      </c>
      <c r="D158" s="664" t="s">
        <v>2388</v>
      </c>
      <c r="E158" s="663" t="s">
        <v>568</v>
      </c>
      <c r="F158" s="664" t="s">
        <v>2393</v>
      </c>
      <c r="G158" s="663" t="s">
        <v>602</v>
      </c>
      <c r="H158" s="663" t="s">
        <v>1135</v>
      </c>
      <c r="I158" s="663" t="s">
        <v>1136</v>
      </c>
      <c r="J158" s="663" t="s">
        <v>1137</v>
      </c>
      <c r="K158" s="663" t="s">
        <v>1138</v>
      </c>
      <c r="L158" s="665">
        <v>1145.5242497142044</v>
      </c>
      <c r="M158" s="665">
        <v>2</v>
      </c>
      <c r="N158" s="666">
        <v>2291.0484994284088</v>
      </c>
    </row>
    <row r="159" spans="1:14" ht="14.4" customHeight="1" x14ac:dyDescent="0.3">
      <c r="A159" s="661" t="s">
        <v>543</v>
      </c>
      <c r="B159" s="662" t="s">
        <v>544</v>
      </c>
      <c r="C159" s="663" t="s">
        <v>548</v>
      </c>
      <c r="D159" s="664" t="s">
        <v>2388</v>
      </c>
      <c r="E159" s="663" t="s">
        <v>568</v>
      </c>
      <c r="F159" s="664" t="s">
        <v>2393</v>
      </c>
      <c r="G159" s="663" t="s">
        <v>602</v>
      </c>
      <c r="H159" s="663" t="s">
        <v>1139</v>
      </c>
      <c r="I159" s="663" t="s">
        <v>215</v>
      </c>
      <c r="J159" s="663" t="s">
        <v>1140</v>
      </c>
      <c r="K159" s="663"/>
      <c r="L159" s="665">
        <v>448.43792749079728</v>
      </c>
      <c r="M159" s="665">
        <v>1</v>
      </c>
      <c r="N159" s="666">
        <v>448.43792749079728</v>
      </c>
    </row>
    <row r="160" spans="1:14" ht="14.4" customHeight="1" x14ac:dyDescent="0.3">
      <c r="A160" s="661" t="s">
        <v>543</v>
      </c>
      <c r="B160" s="662" t="s">
        <v>544</v>
      </c>
      <c r="C160" s="663" t="s">
        <v>548</v>
      </c>
      <c r="D160" s="664" t="s">
        <v>2388</v>
      </c>
      <c r="E160" s="663" t="s">
        <v>568</v>
      </c>
      <c r="F160" s="664" t="s">
        <v>2393</v>
      </c>
      <c r="G160" s="663" t="s">
        <v>602</v>
      </c>
      <c r="H160" s="663" t="s">
        <v>1141</v>
      </c>
      <c r="I160" s="663" t="s">
        <v>1142</v>
      </c>
      <c r="J160" s="663" t="s">
        <v>1143</v>
      </c>
      <c r="K160" s="663" t="s">
        <v>1144</v>
      </c>
      <c r="L160" s="665">
        <v>256.15000000000009</v>
      </c>
      <c r="M160" s="665">
        <v>4</v>
      </c>
      <c r="N160" s="666">
        <v>1024.6000000000004</v>
      </c>
    </row>
    <row r="161" spans="1:14" ht="14.4" customHeight="1" x14ac:dyDescent="0.3">
      <c r="A161" s="661" t="s">
        <v>543</v>
      </c>
      <c r="B161" s="662" t="s">
        <v>544</v>
      </c>
      <c r="C161" s="663" t="s">
        <v>548</v>
      </c>
      <c r="D161" s="664" t="s">
        <v>2388</v>
      </c>
      <c r="E161" s="663" t="s">
        <v>568</v>
      </c>
      <c r="F161" s="664" t="s">
        <v>2393</v>
      </c>
      <c r="G161" s="663" t="s">
        <v>602</v>
      </c>
      <c r="H161" s="663" t="s">
        <v>1145</v>
      </c>
      <c r="I161" s="663" t="s">
        <v>1146</v>
      </c>
      <c r="J161" s="663" t="s">
        <v>1147</v>
      </c>
      <c r="K161" s="663" t="s">
        <v>1148</v>
      </c>
      <c r="L161" s="665">
        <v>115.31000000000003</v>
      </c>
      <c r="M161" s="665">
        <v>1</v>
      </c>
      <c r="N161" s="666">
        <v>115.31000000000003</v>
      </c>
    </row>
    <row r="162" spans="1:14" ht="14.4" customHeight="1" x14ac:dyDescent="0.3">
      <c r="A162" s="661" t="s">
        <v>543</v>
      </c>
      <c r="B162" s="662" t="s">
        <v>544</v>
      </c>
      <c r="C162" s="663" t="s">
        <v>548</v>
      </c>
      <c r="D162" s="664" t="s">
        <v>2388</v>
      </c>
      <c r="E162" s="663" t="s">
        <v>568</v>
      </c>
      <c r="F162" s="664" t="s">
        <v>2393</v>
      </c>
      <c r="G162" s="663" t="s">
        <v>602</v>
      </c>
      <c r="H162" s="663" t="s">
        <v>1149</v>
      </c>
      <c r="I162" s="663" t="s">
        <v>1150</v>
      </c>
      <c r="J162" s="663" t="s">
        <v>1151</v>
      </c>
      <c r="K162" s="663" t="s">
        <v>1152</v>
      </c>
      <c r="L162" s="665">
        <v>190.65666666666672</v>
      </c>
      <c r="M162" s="665">
        <v>3</v>
      </c>
      <c r="N162" s="666">
        <v>571.97000000000014</v>
      </c>
    </row>
    <row r="163" spans="1:14" ht="14.4" customHeight="1" x14ac:dyDescent="0.3">
      <c r="A163" s="661" t="s">
        <v>543</v>
      </c>
      <c r="B163" s="662" t="s">
        <v>544</v>
      </c>
      <c r="C163" s="663" t="s">
        <v>548</v>
      </c>
      <c r="D163" s="664" t="s">
        <v>2388</v>
      </c>
      <c r="E163" s="663" t="s">
        <v>568</v>
      </c>
      <c r="F163" s="664" t="s">
        <v>2393</v>
      </c>
      <c r="G163" s="663" t="s">
        <v>602</v>
      </c>
      <c r="H163" s="663" t="s">
        <v>1153</v>
      </c>
      <c r="I163" s="663" t="s">
        <v>1154</v>
      </c>
      <c r="J163" s="663" t="s">
        <v>1155</v>
      </c>
      <c r="K163" s="663" t="s">
        <v>1156</v>
      </c>
      <c r="L163" s="665">
        <v>2188.5400000000004</v>
      </c>
      <c r="M163" s="665">
        <v>1</v>
      </c>
      <c r="N163" s="666">
        <v>2188.5400000000004</v>
      </c>
    </row>
    <row r="164" spans="1:14" ht="14.4" customHeight="1" x14ac:dyDescent="0.3">
      <c r="A164" s="661" t="s">
        <v>543</v>
      </c>
      <c r="B164" s="662" t="s">
        <v>544</v>
      </c>
      <c r="C164" s="663" t="s">
        <v>548</v>
      </c>
      <c r="D164" s="664" t="s">
        <v>2388</v>
      </c>
      <c r="E164" s="663" t="s">
        <v>568</v>
      </c>
      <c r="F164" s="664" t="s">
        <v>2393</v>
      </c>
      <c r="G164" s="663" t="s">
        <v>602</v>
      </c>
      <c r="H164" s="663" t="s">
        <v>1157</v>
      </c>
      <c r="I164" s="663" t="s">
        <v>1158</v>
      </c>
      <c r="J164" s="663" t="s">
        <v>1159</v>
      </c>
      <c r="K164" s="663" t="s">
        <v>1160</v>
      </c>
      <c r="L164" s="665">
        <v>115.74999999999999</v>
      </c>
      <c r="M164" s="665">
        <v>1</v>
      </c>
      <c r="N164" s="666">
        <v>115.74999999999999</v>
      </c>
    </row>
    <row r="165" spans="1:14" ht="14.4" customHeight="1" x14ac:dyDescent="0.3">
      <c r="A165" s="661" t="s">
        <v>543</v>
      </c>
      <c r="B165" s="662" t="s">
        <v>544</v>
      </c>
      <c r="C165" s="663" t="s">
        <v>548</v>
      </c>
      <c r="D165" s="664" t="s">
        <v>2388</v>
      </c>
      <c r="E165" s="663" t="s">
        <v>568</v>
      </c>
      <c r="F165" s="664" t="s">
        <v>2393</v>
      </c>
      <c r="G165" s="663" t="s">
        <v>602</v>
      </c>
      <c r="H165" s="663" t="s">
        <v>1161</v>
      </c>
      <c r="I165" s="663" t="s">
        <v>1162</v>
      </c>
      <c r="J165" s="663" t="s">
        <v>1163</v>
      </c>
      <c r="K165" s="663" t="s">
        <v>805</v>
      </c>
      <c r="L165" s="665">
        <v>117.42824417304651</v>
      </c>
      <c r="M165" s="665">
        <v>1</v>
      </c>
      <c r="N165" s="666">
        <v>117.42824417304651</v>
      </c>
    </row>
    <row r="166" spans="1:14" ht="14.4" customHeight="1" x14ac:dyDescent="0.3">
      <c r="A166" s="661" t="s">
        <v>543</v>
      </c>
      <c r="B166" s="662" t="s">
        <v>544</v>
      </c>
      <c r="C166" s="663" t="s">
        <v>548</v>
      </c>
      <c r="D166" s="664" t="s">
        <v>2388</v>
      </c>
      <c r="E166" s="663" t="s">
        <v>568</v>
      </c>
      <c r="F166" s="664" t="s">
        <v>2393</v>
      </c>
      <c r="G166" s="663" t="s">
        <v>602</v>
      </c>
      <c r="H166" s="663" t="s">
        <v>1164</v>
      </c>
      <c r="I166" s="663" t="s">
        <v>1164</v>
      </c>
      <c r="J166" s="663" t="s">
        <v>1165</v>
      </c>
      <c r="K166" s="663" t="s">
        <v>1166</v>
      </c>
      <c r="L166" s="665">
        <v>773.2</v>
      </c>
      <c r="M166" s="665">
        <v>1</v>
      </c>
      <c r="N166" s="666">
        <v>773.2</v>
      </c>
    </row>
    <row r="167" spans="1:14" ht="14.4" customHeight="1" x14ac:dyDescent="0.3">
      <c r="A167" s="661" t="s">
        <v>543</v>
      </c>
      <c r="B167" s="662" t="s">
        <v>544</v>
      </c>
      <c r="C167" s="663" t="s">
        <v>548</v>
      </c>
      <c r="D167" s="664" t="s">
        <v>2388</v>
      </c>
      <c r="E167" s="663" t="s">
        <v>568</v>
      </c>
      <c r="F167" s="664" t="s">
        <v>2393</v>
      </c>
      <c r="G167" s="663" t="s">
        <v>602</v>
      </c>
      <c r="H167" s="663" t="s">
        <v>1167</v>
      </c>
      <c r="I167" s="663" t="s">
        <v>1168</v>
      </c>
      <c r="J167" s="663" t="s">
        <v>1169</v>
      </c>
      <c r="K167" s="663" t="s">
        <v>1170</v>
      </c>
      <c r="L167" s="665">
        <v>110.58</v>
      </c>
      <c r="M167" s="665">
        <v>1</v>
      </c>
      <c r="N167" s="666">
        <v>110.58</v>
      </c>
    </row>
    <row r="168" spans="1:14" ht="14.4" customHeight="1" x14ac:dyDescent="0.3">
      <c r="A168" s="661" t="s">
        <v>543</v>
      </c>
      <c r="B168" s="662" t="s">
        <v>544</v>
      </c>
      <c r="C168" s="663" t="s">
        <v>548</v>
      </c>
      <c r="D168" s="664" t="s">
        <v>2388</v>
      </c>
      <c r="E168" s="663" t="s">
        <v>568</v>
      </c>
      <c r="F168" s="664" t="s">
        <v>2393</v>
      </c>
      <c r="G168" s="663" t="s">
        <v>602</v>
      </c>
      <c r="H168" s="663" t="s">
        <v>1171</v>
      </c>
      <c r="I168" s="663" t="s">
        <v>1172</v>
      </c>
      <c r="J168" s="663" t="s">
        <v>1173</v>
      </c>
      <c r="K168" s="663" t="s">
        <v>1174</v>
      </c>
      <c r="L168" s="665">
        <v>186.96838282678118</v>
      </c>
      <c r="M168" s="665">
        <v>1</v>
      </c>
      <c r="N168" s="666">
        <v>186.96838282678118</v>
      </c>
    </row>
    <row r="169" spans="1:14" ht="14.4" customHeight="1" x14ac:dyDescent="0.3">
      <c r="A169" s="661" t="s">
        <v>543</v>
      </c>
      <c r="B169" s="662" t="s">
        <v>544</v>
      </c>
      <c r="C169" s="663" t="s">
        <v>548</v>
      </c>
      <c r="D169" s="664" t="s">
        <v>2388</v>
      </c>
      <c r="E169" s="663" t="s">
        <v>568</v>
      </c>
      <c r="F169" s="664" t="s">
        <v>2393</v>
      </c>
      <c r="G169" s="663" t="s">
        <v>602</v>
      </c>
      <c r="H169" s="663" t="s">
        <v>1175</v>
      </c>
      <c r="I169" s="663" t="s">
        <v>1175</v>
      </c>
      <c r="J169" s="663" t="s">
        <v>1176</v>
      </c>
      <c r="K169" s="663" t="s">
        <v>1177</v>
      </c>
      <c r="L169" s="665">
        <v>94.500000000000014</v>
      </c>
      <c r="M169" s="665">
        <v>1</v>
      </c>
      <c r="N169" s="666">
        <v>94.500000000000014</v>
      </c>
    </row>
    <row r="170" spans="1:14" ht="14.4" customHeight="1" x14ac:dyDescent="0.3">
      <c r="A170" s="661" t="s">
        <v>543</v>
      </c>
      <c r="B170" s="662" t="s">
        <v>544</v>
      </c>
      <c r="C170" s="663" t="s">
        <v>548</v>
      </c>
      <c r="D170" s="664" t="s">
        <v>2388</v>
      </c>
      <c r="E170" s="663" t="s">
        <v>568</v>
      </c>
      <c r="F170" s="664" t="s">
        <v>2393</v>
      </c>
      <c r="G170" s="663" t="s">
        <v>602</v>
      </c>
      <c r="H170" s="663" t="s">
        <v>1178</v>
      </c>
      <c r="I170" s="663" t="s">
        <v>1179</v>
      </c>
      <c r="J170" s="663" t="s">
        <v>1180</v>
      </c>
      <c r="K170" s="663" t="s">
        <v>1181</v>
      </c>
      <c r="L170" s="665">
        <v>2290.4433333333341</v>
      </c>
      <c r="M170" s="665">
        <v>3</v>
      </c>
      <c r="N170" s="666">
        <v>6871.3300000000017</v>
      </c>
    </row>
    <row r="171" spans="1:14" ht="14.4" customHeight="1" x14ac:dyDescent="0.3">
      <c r="A171" s="661" t="s">
        <v>543</v>
      </c>
      <c r="B171" s="662" t="s">
        <v>544</v>
      </c>
      <c r="C171" s="663" t="s">
        <v>548</v>
      </c>
      <c r="D171" s="664" t="s">
        <v>2388</v>
      </c>
      <c r="E171" s="663" t="s">
        <v>568</v>
      </c>
      <c r="F171" s="664" t="s">
        <v>2393</v>
      </c>
      <c r="G171" s="663" t="s">
        <v>602</v>
      </c>
      <c r="H171" s="663" t="s">
        <v>1182</v>
      </c>
      <c r="I171" s="663" t="s">
        <v>1182</v>
      </c>
      <c r="J171" s="663" t="s">
        <v>635</v>
      </c>
      <c r="K171" s="663" t="s">
        <v>1183</v>
      </c>
      <c r="L171" s="665">
        <v>58.51</v>
      </c>
      <c r="M171" s="665">
        <v>4</v>
      </c>
      <c r="N171" s="666">
        <v>234.04</v>
      </c>
    </row>
    <row r="172" spans="1:14" ht="14.4" customHeight="1" x14ac:dyDescent="0.3">
      <c r="A172" s="661" t="s">
        <v>543</v>
      </c>
      <c r="B172" s="662" t="s">
        <v>544</v>
      </c>
      <c r="C172" s="663" t="s">
        <v>548</v>
      </c>
      <c r="D172" s="664" t="s">
        <v>2388</v>
      </c>
      <c r="E172" s="663" t="s">
        <v>568</v>
      </c>
      <c r="F172" s="664" t="s">
        <v>2393</v>
      </c>
      <c r="G172" s="663" t="s">
        <v>602</v>
      </c>
      <c r="H172" s="663" t="s">
        <v>1184</v>
      </c>
      <c r="I172" s="663" t="s">
        <v>215</v>
      </c>
      <c r="J172" s="663" t="s">
        <v>1185</v>
      </c>
      <c r="K172" s="663"/>
      <c r="L172" s="665">
        <v>37.58280331853495</v>
      </c>
      <c r="M172" s="665">
        <v>3</v>
      </c>
      <c r="N172" s="666">
        <v>112.74840995560484</v>
      </c>
    </row>
    <row r="173" spans="1:14" ht="14.4" customHeight="1" x14ac:dyDescent="0.3">
      <c r="A173" s="661" t="s">
        <v>543</v>
      </c>
      <c r="B173" s="662" t="s">
        <v>544</v>
      </c>
      <c r="C173" s="663" t="s">
        <v>548</v>
      </c>
      <c r="D173" s="664" t="s">
        <v>2388</v>
      </c>
      <c r="E173" s="663" t="s">
        <v>568</v>
      </c>
      <c r="F173" s="664" t="s">
        <v>2393</v>
      </c>
      <c r="G173" s="663" t="s">
        <v>602</v>
      </c>
      <c r="H173" s="663" t="s">
        <v>1186</v>
      </c>
      <c r="I173" s="663" t="s">
        <v>1186</v>
      </c>
      <c r="J173" s="663" t="s">
        <v>1187</v>
      </c>
      <c r="K173" s="663" t="s">
        <v>1188</v>
      </c>
      <c r="L173" s="665">
        <v>124.28</v>
      </c>
      <c r="M173" s="665">
        <v>1</v>
      </c>
      <c r="N173" s="666">
        <v>124.28</v>
      </c>
    </row>
    <row r="174" spans="1:14" ht="14.4" customHeight="1" x14ac:dyDescent="0.3">
      <c r="A174" s="661" t="s">
        <v>543</v>
      </c>
      <c r="B174" s="662" t="s">
        <v>544</v>
      </c>
      <c r="C174" s="663" t="s">
        <v>548</v>
      </c>
      <c r="D174" s="664" t="s">
        <v>2388</v>
      </c>
      <c r="E174" s="663" t="s">
        <v>568</v>
      </c>
      <c r="F174" s="664" t="s">
        <v>2393</v>
      </c>
      <c r="G174" s="663" t="s">
        <v>602</v>
      </c>
      <c r="H174" s="663" t="s">
        <v>1189</v>
      </c>
      <c r="I174" s="663" t="s">
        <v>1190</v>
      </c>
      <c r="J174" s="663" t="s">
        <v>1191</v>
      </c>
      <c r="K174" s="663" t="s">
        <v>1192</v>
      </c>
      <c r="L174" s="665">
        <v>133.46620545269832</v>
      </c>
      <c r="M174" s="665">
        <v>6</v>
      </c>
      <c r="N174" s="666">
        <v>800.79723271618991</v>
      </c>
    </row>
    <row r="175" spans="1:14" ht="14.4" customHeight="1" x14ac:dyDescent="0.3">
      <c r="A175" s="661" t="s">
        <v>543</v>
      </c>
      <c r="B175" s="662" t="s">
        <v>544</v>
      </c>
      <c r="C175" s="663" t="s">
        <v>548</v>
      </c>
      <c r="D175" s="664" t="s">
        <v>2388</v>
      </c>
      <c r="E175" s="663" t="s">
        <v>568</v>
      </c>
      <c r="F175" s="664" t="s">
        <v>2393</v>
      </c>
      <c r="G175" s="663" t="s">
        <v>602</v>
      </c>
      <c r="H175" s="663" t="s">
        <v>1193</v>
      </c>
      <c r="I175" s="663" t="s">
        <v>1193</v>
      </c>
      <c r="J175" s="663" t="s">
        <v>1194</v>
      </c>
      <c r="K175" s="663" t="s">
        <v>1195</v>
      </c>
      <c r="L175" s="665">
        <v>426.11891722337242</v>
      </c>
      <c r="M175" s="665">
        <v>1</v>
      </c>
      <c r="N175" s="666">
        <v>426.11891722337242</v>
      </c>
    </row>
    <row r="176" spans="1:14" ht="14.4" customHeight="1" x14ac:dyDescent="0.3">
      <c r="A176" s="661" t="s">
        <v>543</v>
      </c>
      <c r="B176" s="662" t="s">
        <v>544</v>
      </c>
      <c r="C176" s="663" t="s">
        <v>548</v>
      </c>
      <c r="D176" s="664" t="s">
        <v>2388</v>
      </c>
      <c r="E176" s="663" t="s">
        <v>568</v>
      </c>
      <c r="F176" s="664" t="s">
        <v>2393</v>
      </c>
      <c r="G176" s="663" t="s">
        <v>602</v>
      </c>
      <c r="H176" s="663" t="s">
        <v>1196</v>
      </c>
      <c r="I176" s="663" t="s">
        <v>1196</v>
      </c>
      <c r="J176" s="663" t="s">
        <v>1197</v>
      </c>
      <c r="K176" s="663" t="s">
        <v>1198</v>
      </c>
      <c r="L176" s="665">
        <v>44</v>
      </c>
      <c r="M176" s="665">
        <v>1</v>
      </c>
      <c r="N176" s="666">
        <v>44</v>
      </c>
    </row>
    <row r="177" spans="1:14" ht="14.4" customHeight="1" x14ac:dyDescent="0.3">
      <c r="A177" s="661" t="s">
        <v>543</v>
      </c>
      <c r="B177" s="662" t="s">
        <v>544</v>
      </c>
      <c r="C177" s="663" t="s">
        <v>548</v>
      </c>
      <c r="D177" s="664" t="s">
        <v>2388</v>
      </c>
      <c r="E177" s="663" t="s">
        <v>568</v>
      </c>
      <c r="F177" s="664" t="s">
        <v>2393</v>
      </c>
      <c r="G177" s="663" t="s">
        <v>602</v>
      </c>
      <c r="H177" s="663" t="s">
        <v>1199</v>
      </c>
      <c r="I177" s="663" t="s">
        <v>1199</v>
      </c>
      <c r="J177" s="663" t="s">
        <v>1197</v>
      </c>
      <c r="K177" s="663" t="s">
        <v>1200</v>
      </c>
      <c r="L177" s="665">
        <v>109.99998201644509</v>
      </c>
      <c r="M177" s="665">
        <v>4</v>
      </c>
      <c r="N177" s="666">
        <v>439.99992806578035</v>
      </c>
    </row>
    <row r="178" spans="1:14" ht="14.4" customHeight="1" x14ac:dyDescent="0.3">
      <c r="A178" s="661" t="s">
        <v>543</v>
      </c>
      <c r="B178" s="662" t="s">
        <v>544</v>
      </c>
      <c r="C178" s="663" t="s">
        <v>548</v>
      </c>
      <c r="D178" s="664" t="s">
        <v>2388</v>
      </c>
      <c r="E178" s="663" t="s">
        <v>568</v>
      </c>
      <c r="F178" s="664" t="s">
        <v>2393</v>
      </c>
      <c r="G178" s="663" t="s">
        <v>602</v>
      </c>
      <c r="H178" s="663" t="s">
        <v>1201</v>
      </c>
      <c r="I178" s="663" t="s">
        <v>1201</v>
      </c>
      <c r="J178" s="663" t="s">
        <v>1202</v>
      </c>
      <c r="K178" s="663" t="s">
        <v>1203</v>
      </c>
      <c r="L178" s="665">
        <v>194.84000000000006</v>
      </c>
      <c r="M178" s="665">
        <v>1</v>
      </c>
      <c r="N178" s="666">
        <v>194.84000000000006</v>
      </c>
    </row>
    <row r="179" spans="1:14" ht="14.4" customHeight="1" x14ac:dyDescent="0.3">
      <c r="A179" s="661" t="s">
        <v>543</v>
      </c>
      <c r="B179" s="662" t="s">
        <v>544</v>
      </c>
      <c r="C179" s="663" t="s">
        <v>548</v>
      </c>
      <c r="D179" s="664" t="s">
        <v>2388</v>
      </c>
      <c r="E179" s="663" t="s">
        <v>568</v>
      </c>
      <c r="F179" s="664" t="s">
        <v>2393</v>
      </c>
      <c r="G179" s="663" t="s">
        <v>602</v>
      </c>
      <c r="H179" s="663" t="s">
        <v>1204</v>
      </c>
      <c r="I179" s="663" t="s">
        <v>1204</v>
      </c>
      <c r="J179" s="663" t="s">
        <v>1205</v>
      </c>
      <c r="K179" s="663" t="s">
        <v>1170</v>
      </c>
      <c r="L179" s="665">
        <v>45.664999999999992</v>
      </c>
      <c r="M179" s="665">
        <v>2</v>
      </c>
      <c r="N179" s="666">
        <v>91.329999999999984</v>
      </c>
    </row>
    <row r="180" spans="1:14" ht="14.4" customHeight="1" x14ac:dyDescent="0.3">
      <c r="A180" s="661" t="s">
        <v>543</v>
      </c>
      <c r="B180" s="662" t="s">
        <v>544</v>
      </c>
      <c r="C180" s="663" t="s">
        <v>548</v>
      </c>
      <c r="D180" s="664" t="s">
        <v>2388</v>
      </c>
      <c r="E180" s="663" t="s">
        <v>568</v>
      </c>
      <c r="F180" s="664" t="s">
        <v>2393</v>
      </c>
      <c r="G180" s="663" t="s">
        <v>602</v>
      </c>
      <c r="H180" s="663" t="s">
        <v>1206</v>
      </c>
      <c r="I180" s="663" t="s">
        <v>1206</v>
      </c>
      <c r="J180" s="663" t="s">
        <v>1207</v>
      </c>
      <c r="K180" s="663" t="s">
        <v>1208</v>
      </c>
      <c r="L180" s="665">
        <v>363.02328766214146</v>
      </c>
      <c r="M180" s="665">
        <v>1</v>
      </c>
      <c r="N180" s="666">
        <v>363.02328766214146</v>
      </c>
    </row>
    <row r="181" spans="1:14" ht="14.4" customHeight="1" x14ac:dyDescent="0.3">
      <c r="A181" s="661" t="s">
        <v>543</v>
      </c>
      <c r="B181" s="662" t="s">
        <v>544</v>
      </c>
      <c r="C181" s="663" t="s">
        <v>548</v>
      </c>
      <c r="D181" s="664" t="s">
        <v>2388</v>
      </c>
      <c r="E181" s="663" t="s">
        <v>568</v>
      </c>
      <c r="F181" s="664" t="s">
        <v>2393</v>
      </c>
      <c r="G181" s="663" t="s">
        <v>602</v>
      </c>
      <c r="H181" s="663" t="s">
        <v>1209</v>
      </c>
      <c r="I181" s="663" t="s">
        <v>1209</v>
      </c>
      <c r="J181" s="663" t="s">
        <v>1210</v>
      </c>
      <c r="K181" s="663" t="s">
        <v>1211</v>
      </c>
      <c r="L181" s="665">
        <v>367.67787811487887</v>
      </c>
      <c r="M181" s="665">
        <v>1</v>
      </c>
      <c r="N181" s="666">
        <v>367.67787811487887</v>
      </c>
    </row>
    <row r="182" spans="1:14" ht="14.4" customHeight="1" x14ac:dyDescent="0.3">
      <c r="A182" s="661" t="s">
        <v>543</v>
      </c>
      <c r="B182" s="662" t="s">
        <v>544</v>
      </c>
      <c r="C182" s="663" t="s">
        <v>548</v>
      </c>
      <c r="D182" s="664" t="s">
        <v>2388</v>
      </c>
      <c r="E182" s="663" t="s">
        <v>568</v>
      </c>
      <c r="F182" s="664" t="s">
        <v>2393</v>
      </c>
      <c r="G182" s="663" t="s">
        <v>602</v>
      </c>
      <c r="H182" s="663" t="s">
        <v>1212</v>
      </c>
      <c r="I182" s="663" t="s">
        <v>1213</v>
      </c>
      <c r="J182" s="663" t="s">
        <v>1214</v>
      </c>
      <c r="K182" s="663" t="s">
        <v>1215</v>
      </c>
      <c r="L182" s="665">
        <v>328.95831567889144</v>
      </c>
      <c r="M182" s="665">
        <v>1</v>
      </c>
      <c r="N182" s="666">
        <v>328.95831567889144</v>
      </c>
    </row>
    <row r="183" spans="1:14" ht="14.4" customHeight="1" x14ac:dyDescent="0.3">
      <c r="A183" s="661" t="s">
        <v>543</v>
      </c>
      <c r="B183" s="662" t="s">
        <v>544</v>
      </c>
      <c r="C183" s="663" t="s">
        <v>548</v>
      </c>
      <c r="D183" s="664" t="s">
        <v>2388</v>
      </c>
      <c r="E183" s="663" t="s">
        <v>568</v>
      </c>
      <c r="F183" s="664" t="s">
        <v>2393</v>
      </c>
      <c r="G183" s="663" t="s">
        <v>602</v>
      </c>
      <c r="H183" s="663" t="s">
        <v>1216</v>
      </c>
      <c r="I183" s="663" t="s">
        <v>1217</v>
      </c>
      <c r="J183" s="663" t="s">
        <v>1218</v>
      </c>
      <c r="K183" s="663" t="s">
        <v>1219</v>
      </c>
      <c r="L183" s="665">
        <v>370.7166666666667</v>
      </c>
      <c r="M183" s="665">
        <v>9</v>
      </c>
      <c r="N183" s="666">
        <v>3336.4500000000003</v>
      </c>
    </row>
    <row r="184" spans="1:14" ht="14.4" customHeight="1" x14ac:dyDescent="0.3">
      <c r="A184" s="661" t="s">
        <v>543</v>
      </c>
      <c r="B184" s="662" t="s">
        <v>544</v>
      </c>
      <c r="C184" s="663" t="s">
        <v>548</v>
      </c>
      <c r="D184" s="664" t="s">
        <v>2388</v>
      </c>
      <c r="E184" s="663" t="s">
        <v>568</v>
      </c>
      <c r="F184" s="664" t="s">
        <v>2393</v>
      </c>
      <c r="G184" s="663" t="s">
        <v>602</v>
      </c>
      <c r="H184" s="663" t="s">
        <v>1220</v>
      </c>
      <c r="I184" s="663" t="s">
        <v>1220</v>
      </c>
      <c r="J184" s="663" t="s">
        <v>1221</v>
      </c>
      <c r="K184" s="663" t="s">
        <v>1222</v>
      </c>
      <c r="L184" s="665">
        <v>1670.9199999999996</v>
      </c>
      <c r="M184" s="665">
        <v>2</v>
      </c>
      <c r="N184" s="666">
        <v>3341.8399999999992</v>
      </c>
    </row>
    <row r="185" spans="1:14" ht="14.4" customHeight="1" x14ac:dyDescent="0.3">
      <c r="A185" s="661" t="s">
        <v>543</v>
      </c>
      <c r="B185" s="662" t="s">
        <v>544</v>
      </c>
      <c r="C185" s="663" t="s">
        <v>548</v>
      </c>
      <c r="D185" s="664" t="s">
        <v>2388</v>
      </c>
      <c r="E185" s="663" t="s">
        <v>568</v>
      </c>
      <c r="F185" s="664" t="s">
        <v>2393</v>
      </c>
      <c r="G185" s="663" t="s">
        <v>602</v>
      </c>
      <c r="H185" s="663" t="s">
        <v>1223</v>
      </c>
      <c r="I185" s="663" t="s">
        <v>1223</v>
      </c>
      <c r="J185" s="663" t="s">
        <v>1224</v>
      </c>
      <c r="K185" s="663" t="s">
        <v>812</v>
      </c>
      <c r="L185" s="665">
        <v>1436.7299999999998</v>
      </c>
      <c r="M185" s="665">
        <v>1</v>
      </c>
      <c r="N185" s="666">
        <v>1436.7299999999998</v>
      </c>
    </row>
    <row r="186" spans="1:14" ht="14.4" customHeight="1" x14ac:dyDescent="0.3">
      <c r="A186" s="661" t="s">
        <v>543</v>
      </c>
      <c r="B186" s="662" t="s">
        <v>544</v>
      </c>
      <c r="C186" s="663" t="s">
        <v>548</v>
      </c>
      <c r="D186" s="664" t="s">
        <v>2388</v>
      </c>
      <c r="E186" s="663" t="s">
        <v>568</v>
      </c>
      <c r="F186" s="664" t="s">
        <v>2393</v>
      </c>
      <c r="G186" s="663" t="s">
        <v>602</v>
      </c>
      <c r="H186" s="663" t="s">
        <v>1225</v>
      </c>
      <c r="I186" s="663" t="s">
        <v>1226</v>
      </c>
      <c r="J186" s="663" t="s">
        <v>1227</v>
      </c>
      <c r="K186" s="663" t="s">
        <v>1228</v>
      </c>
      <c r="L186" s="665">
        <v>280.33999999999997</v>
      </c>
      <c r="M186" s="665">
        <v>1</v>
      </c>
      <c r="N186" s="666">
        <v>280.33999999999997</v>
      </c>
    </row>
    <row r="187" spans="1:14" ht="14.4" customHeight="1" x14ac:dyDescent="0.3">
      <c r="A187" s="661" t="s">
        <v>543</v>
      </c>
      <c r="B187" s="662" t="s">
        <v>544</v>
      </c>
      <c r="C187" s="663" t="s">
        <v>548</v>
      </c>
      <c r="D187" s="664" t="s">
        <v>2388</v>
      </c>
      <c r="E187" s="663" t="s">
        <v>568</v>
      </c>
      <c r="F187" s="664" t="s">
        <v>2393</v>
      </c>
      <c r="G187" s="663" t="s">
        <v>602</v>
      </c>
      <c r="H187" s="663" t="s">
        <v>1229</v>
      </c>
      <c r="I187" s="663" t="s">
        <v>1230</v>
      </c>
      <c r="J187" s="663" t="s">
        <v>1231</v>
      </c>
      <c r="K187" s="663" t="s">
        <v>1232</v>
      </c>
      <c r="L187" s="665">
        <v>72.299934904652886</v>
      </c>
      <c r="M187" s="665">
        <v>2</v>
      </c>
      <c r="N187" s="666">
        <v>144.59986980930577</v>
      </c>
    </row>
    <row r="188" spans="1:14" ht="14.4" customHeight="1" x14ac:dyDescent="0.3">
      <c r="A188" s="661" t="s">
        <v>543</v>
      </c>
      <c r="B188" s="662" t="s">
        <v>544</v>
      </c>
      <c r="C188" s="663" t="s">
        <v>548</v>
      </c>
      <c r="D188" s="664" t="s">
        <v>2388</v>
      </c>
      <c r="E188" s="663" t="s">
        <v>568</v>
      </c>
      <c r="F188" s="664" t="s">
        <v>2393</v>
      </c>
      <c r="G188" s="663" t="s">
        <v>602</v>
      </c>
      <c r="H188" s="663" t="s">
        <v>1233</v>
      </c>
      <c r="I188" s="663" t="s">
        <v>1233</v>
      </c>
      <c r="J188" s="663" t="s">
        <v>1234</v>
      </c>
      <c r="K188" s="663" t="s">
        <v>1235</v>
      </c>
      <c r="L188" s="665">
        <v>64.610000000000028</v>
      </c>
      <c r="M188" s="665">
        <v>1</v>
      </c>
      <c r="N188" s="666">
        <v>64.610000000000028</v>
      </c>
    </row>
    <row r="189" spans="1:14" ht="14.4" customHeight="1" x14ac:dyDescent="0.3">
      <c r="A189" s="661" t="s">
        <v>543</v>
      </c>
      <c r="B189" s="662" t="s">
        <v>544</v>
      </c>
      <c r="C189" s="663" t="s">
        <v>548</v>
      </c>
      <c r="D189" s="664" t="s">
        <v>2388</v>
      </c>
      <c r="E189" s="663" t="s">
        <v>568</v>
      </c>
      <c r="F189" s="664" t="s">
        <v>2393</v>
      </c>
      <c r="G189" s="663" t="s">
        <v>1236</v>
      </c>
      <c r="H189" s="663" t="s">
        <v>1237</v>
      </c>
      <c r="I189" s="663" t="s">
        <v>1237</v>
      </c>
      <c r="J189" s="663" t="s">
        <v>1238</v>
      </c>
      <c r="K189" s="663" t="s">
        <v>1239</v>
      </c>
      <c r="L189" s="665">
        <v>12.08</v>
      </c>
      <c r="M189" s="665">
        <v>2</v>
      </c>
      <c r="N189" s="666">
        <v>24.16</v>
      </c>
    </row>
    <row r="190" spans="1:14" ht="14.4" customHeight="1" x14ac:dyDescent="0.3">
      <c r="A190" s="661" t="s">
        <v>543</v>
      </c>
      <c r="B190" s="662" t="s">
        <v>544</v>
      </c>
      <c r="C190" s="663" t="s">
        <v>548</v>
      </c>
      <c r="D190" s="664" t="s">
        <v>2388</v>
      </c>
      <c r="E190" s="663" t="s">
        <v>568</v>
      </c>
      <c r="F190" s="664" t="s">
        <v>2393</v>
      </c>
      <c r="G190" s="663" t="s">
        <v>1236</v>
      </c>
      <c r="H190" s="663" t="s">
        <v>1240</v>
      </c>
      <c r="I190" s="663" t="s">
        <v>1241</v>
      </c>
      <c r="J190" s="663" t="s">
        <v>1242</v>
      </c>
      <c r="K190" s="663" t="s">
        <v>1243</v>
      </c>
      <c r="L190" s="665">
        <v>105.05935700600543</v>
      </c>
      <c r="M190" s="665">
        <v>2</v>
      </c>
      <c r="N190" s="666">
        <v>210.11871401201086</v>
      </c>
    </row>
    <row r="191" spans="1:14" ht="14.4" customHeight="1" x14ac:dyDescent="0.3">
      <c r="A191" s="661" t="s">
        <v>543</v>
      </c>
      <c r="B191" s="662" t="s">
        <v>544</v>
      </c>
      <c r="C191" s="663" t="s">
        <v>548</v>
      </c>
      <c r="D191" s="664" t="s">
        <v>2388</v>
      </c>
      <c r="E191" s="663" t="s">
        <v>568</v>
      </c>
      <c r="F191" s="664" t="s">
        <v>2393</v>
      </c>
      <c r="G191" s="663" t="s">
        <v>1236</v>
      </c>
      <c r="H191" s="663" t="s">
        <v>1244</v>
      </c>
      <c r="I191" s="663" t="s">
        <v>1245</v>
      </c>
      <c r="J191" s="663" t="s">
        <v>1246</v>
      </c>
      <c r="K191" s="663" t="s">
        <v>1247</v>
      </c>
      <c r="L191" s="665">
        <v>98.789791416229406</v>
      </c>
      <c r="M191" s="665">
        <v>2</v>
      </c>
      <c r="N191" s="666">
        <v>197.57958283245881</v>
      </c>
    </row>
    <row r="192" spans="1:14" ht="14.4" customHeight="1" x14ac:dyDescent="0.3">
      <c r="A192" s="661" t="s">
        <v>543</v>
      </c>
      <c r="B192" s="662" t="s">
        <v>544</v>
      </c>
      <c r="C192" s="663" t="s">
        <v>548</v>
      </c>
      <c r="D192" s="664" t="s">
        <v>2388</v>
      </c>
      <c r="E192" s="663" t="s">
        <v>568</v>
      </c>
      <c r="F192" s="664" t="s">
        <v>2393</v>
      </c>
      <c r="G192" s="663" t="s">
        <v>1236</v>
      </c>
      <c r="H192" s="663" t="s">
        <v>1248</v>
      </c>
      <c r="I192" s="663" t="s">
        <v>1249</v>
      </c>
      <c r="J192" s="663" t="s">
        <v>1250</v>
      </c>
      <c r="K192" s="663" t="s">
        <v>812</v>
      </c>
      <c r="L192" s="665">
        <v>72.5</v>
      </c>
      <c r="M192" s="665">
        <v>1</v>
      </c>
      <c r="N192" s="666">
        <v>72.5</v>
      </c>
    </row>
    <row r="193" spans="1:14" ht="14.4" customHeight="1" x14ac:dyDescent="0.3">
      <c r="A193" s="661" t="s">
        <v>543</v>
      </c>
      <c r="B193" s="662" t="s">
        <v>544</v>
      </c>
      <c r="C193" s="663" t="s">
        <v>548</v>
      </c>
      <c r="D193" s="664" t="s">
        <v>2388</v>
      </c>
      <c r="E193" s="663" t="s">
        <v>568</v>
      </c>
      <c r="F193" s="664" t="s">
        <v>2393</v>
      </c>
      <c r="G193" s="663" t="s">
        <v>1236</v>
      </c>
      <c r="H193" s="663" t="s">
        <v>1251</v>
      </c>
      <c r="I193" s="663" t="s">
        <v>1252</v>
      </c>
      <c r="J193" s="663" t="s">
        <v>1253</v>
      </c>
      <c r="K193" s="663" t="s">
        <v>1254</v>
      </c>
      <c r="L193" s="665">
        <v>199.12999999999994</v>
      </c>
      <c r="M193" s="665">
        <v>1</v>
      </c>
      <c r="N193" s="666">
        <v>199.12999999999994</v>
      </c>
    </row>
    <row r="194" spans="1:14" ht="14.4" customHeight="1" x14ac:dyDescent="0.3">
      <c r="A194" s="661" t="s">
        <v>543</v>
      </c>
      <c r="B194" s="662" t="s">
        <v>544</v>
      </c>
      <c r="C194" s="663" t="s">
        <v>548</v>
      </c>
      <c r="D194" s="664" t="s">
        <v>2388</v>
      </c>
      <c r="E194" s="663" t="s">
        <v>568</v>
      </c>
      <c r="F194" s="664" t="s">
        <v>2393</v>
      </c>
      <c r="G194" s="663" t="s">
        <v>1236</v>
      </c>
      <c r="H194" s="663" t="s">
        <v>1255</v>
      </c>
      <c r="I194" s="663" t="s">
        <v>1256</v>
      </c>
      <c r="J194" s="663" t="s">
        <v>1257</v>
      </c>
      <c r="K194" s="663" t="s">
        <v>1258</v>
      </c>
      <c r="L194" s="665">
        <v>630.66075000000001</v>
      </c>
      <c r="M194" s="665">
        <v>4</v>
      </c>
      <c r="N194" s="666">
        <v>2522.643</v>
      </c>
    </row>
    <row r="195" spans="1:14" ht="14.4" customHeight="1" x14ac:dyDescent="0.3">
      <c r="A195" s="661" t="s">
        <v>543</v>
      </c>
      <c r="B195" s="662" t="s">
        <v>544</v>
      </c>
      <c r="C195" s="663" t="s">
        <v>548</v>
      </c>
      <c r="D195" s="664" t="s">
        <v>2388</v>
      </c>
      <c r="E195" s="663" t="s">
        <v>568</v>
      </c>
      <c r="F195" s="664" t="s">
        <v>2393</v>
      </c>
      <c r="G195" s="663" t="s">
        <v>1236</v>
      </c>
      <c r="H195" s="663" t="s">
        <v>1259</v>
      </c>
      <c r="I195" s="663" t="s">
        <v>1260</v>
      </c>
      <c r="J195" s="663" t="s">
        <v>1257</v>
      </c>
      <c r="K195" s="663" t="s">
        <v>1261</v>
      </c>
      <c r="L195" s="665">
        <v>721.2</v>
      </c>
      <c r="M195" s="665">
        <v>7</v>
      </c>
      <c r="N195" s="666">
        <v>5048.4000000000005</v>
      </c>
    </row>
    <row r="196" spans="1:14" ht="14.4" customHeight="1" x14ac:dyDescent="0.3">
      <c r="A196" s="661" t="s">
        <v>543</v>
      </c>
      <c r="B196" s="662" t="s">
        <v>544</v>
      </c>
      <c r="C196" s="663" t="s">
        <v>548</v>
      </c>
      <c r="D196" s="664" t="s">
        <v>2388</v>
      </c>
      <c r="E196" s="663" t="s">
        <v>568</v>
      </c>
      <c r="F196" s="664" t="s">
        <v>2393</v>
      </c>
      <c r="G196" s="663" t="s">
        <v>1236</v>
      </c>
      <c r="H196" s="663" t="s">
        <v>1262</v>
      </c>
      <c r="I196" s="663" t="s">
        <v>1263</v>
      </c>
      <c r="J196" s="663" t="s">
        <v>1264</v>
      </c>
      <c r="K196" s="663" t="s">
        <v>1265</v>
      </c>
      <c r="L196" s="665">
        <v>38.59988649569749</v>
      </c>
      <c r="M196" s="665">
        <v>4</v>
      </c>
      <c r="N196" s="666">
        <v>154.39954598278996</v>
      </c>
    </row>
    <row r="197" spans="1:14" ht="14.4" customHeight="1" x14ac:dyDescent="0.3">
      <c r="A197" s="661" t="s">
        <v>543</v>
      </c>
      <c r="B197" s="662" t="s">
        <v>544</v>
      </c>
      <c r="C197" s="663" t="s">
        <v>548</v>
      </c>
      <c r="D197" s="664" t="s">
        <v>2388</v>
      </c>
      <c r="E197" s="663" t="s">
        <v>568</v>
      </c>
      <c r="F197" s="664" t="s">
        <v>2393</v>
      </c>
      <c r="G197" s="663" t="s">
        <v>1236</v>
      </c>
      <c r="H197" s="663" t="s">
        <v>1266</v>
      </c>
      <c r="I197" s="663" t="s">
        <v>1267</v>
      </c>
      <c r="J197" s="663" t="s">
        <v>1268</v>
      </c>
      <c r="K197" s="663" t="s">
        <v>1269</v>
      </c>
      <c r="L197" s="665">
        <v>46.9</v>
      </c>
      <c r="M197" s="665">
        <v>1</v>
      </c>
      <c r="N197" s="666">
        <v>46.9</v>
      </c>
    </row>
    <row r="198" spans="1:14" ht="14.4" customHeight="1" x14ac:dyDescent="0.3">
      <c r="A198" s="661" t="s">
        <v>543</v>
      </c>
      <c r="B198" s="662" t="s">
        <v>544</v>
      </c>
      <c r="C198" s="663" t="s">
        <v>548</v>
      </c>
      <c r="D198" s="664" t="s">
        <v>2388</v>
      </c>
      <c r="E198" s="663" t="s">
        <v>568</v>
      </c>
      <c r="F198" s="664" t="s">
        <v>2393</v>
      </c>
      <c r="G198" s="663" t="s">
        <v>1236</v>
      </c>
      <c r="H198" s="663" t="s">
        <v>1270</v>
      </c>
      <c r="I198" s="663" t="s">
        <v>1271</v>
      </c>
      <c r="J198" s="663" t="s">
        <v>1272</v>
      </c>
      <c r="K198" s="663" t="s">
        <v>1273</v>
      </c>
      <c r="L198" s="665">
        <v>117.51460250488498</v>
      </c>
      <c r="M198" s="665">
        <v>4</v>
      </c>
      <c r="N198" s="666">
        <v>470.05841001953991</v>
      </c>
    </row>
    <row r="199" spans="1:14" ht="14.4" customHeight="1" x14ac:dyDescent="0.3">
      <c r="A199" s="661" t="s">
        <v>543</v>
      </c>
      <c r="B199" s="662" t="s">
        <v>544</v>
      </c>
      <c r="C199" s="663" t="s">
        <v>548</v>
      </c>
      <c r="D199" s="664" t="s">
        <v>2388</v>
      </c>
      <c r="E199" s="663" t="s">
        <v>568</v>
      </c>
      <c r="F199" s="664" t="s">
        <v>2393</v>
      </c>
      <c r="G199" s="663" t="s">
        <v>1236</v>
      </c>
      <c r="H199" s="663" t="s">
        <v>1274</v>
      </c>
      <c r="I199" s="663" t="s">
        <v>1275</v>
      </c>
      <c r="J199" s="663" t="s">
        <v>1276</v>
      </c>
      <c r="K199" s="663" t="s">
        <v>1277</v>
      </c>
      <c r="L199" s="665">
        <v>59.250000000000028</v>
      </c>
      <c r="M199" s="665">
        <v>1</v>
      </c>
      <c r="N199" s="666">
        <v>59.250000000000028</v>
      </c>
    </row>
    <row r="200" spans="1:14" ht="14.4" customHeight="1" x14ac:dyDescent="0.3">
      <c r="A200" s="661" t="s">
        <v>543</v>
      </c>
      <c r="B200" s="662" t="s">
        <v>544</v>
      </c>
      <c r="C200" s="663" t="s">
        <v>548</v>
      </c>
      <c r="D200" s="664" t="s">
        <v>2388</v>
      </c>
      <c r="E200" s="663" t="s">
        <v>568</v>
      </c>
      <c r="F200" s="664" t="s">
        <v>2393</v>
      </c>
      <c r="G200" s="663" t="s">
        <v>1236</v>
      </c>
      <c r="H200" s="663" t="s">
        <v>1278</v>
      </c>
      <c r="I200" s="663" t="s">
        <v>1279</v>
      </c>
      <c r="J200" s="663" t="s">
        <v>1280</v>
      </c>
      <c r="K200" s="663" t="s">
        <v>1281</v>
      </c>
      <c r="L200" s="665">
        <v>48.864499328021125</v>
      </c>
      <c r="M200" s="665">
        <v>2</v>
      </c>
      <c r="N200" s="666">
        <v>97.728998656042251</v>
      </c>
    </row>
    <row r="201" spans="1:14" ht="14.4" customHeight="1" x14ac:dyDescent="0.3">
      <c r="A201" s="661" t="s">
        <v>543</v>
      </c>
      <c r="B201" s="662" t="s">
        <v>544</v>
      </c>
      <c r="C201" s="663" t="s">
        <v>548</v>
      </c>
      <c r="D201" s="664" t="s">
        <v>2388</v>
      </c>
      <c r="E201" s="663" t="s">
        <v>568</v>
      </c>
      <c r="F201" s="664" t="s">
        <v>2393</v>
      </c>
      <c r="G201" s="663" t="s">
        <v>1236</v>
      </c>
      <c r="H201" s="663" t="s">
        <v>1282</v>
      </c>
      <c r="I201" s="663" t="s">
        <v>1283</v>
      </c>
      <c r="J201" s="663" t="s">
        <v>1284</v>
      </c>
      <c r="K201" s="663" t="s">
        <v>1285</v>
      </c>
      <c r="L201" s="665">
        <v>52.75</v>
      </c>
      <c r="M201" s="665">
        <v>1</v>
      </c>
      <c r="N201" s="666">
        <v>52.75</v>
      </c>
    </row>
    <row r="202" spans="1:14" ht="14.4" customHeight="1" x14ac:dyDescent="0.3">
      <c r="A202" s="661" t="s">
        <v>543</v>
      </c>
      <c r="B202" s="662" t="s">
        <v>544</v>
      </c>
      <c r="C202" s="663" t="s">
        <v>548</v>
      </c>
      <c r="D202" s="664" t="s">
        <v>2388</v>
      </c>
      <c r="E202" s="663" t="s">
        <v>568</v>
      </c>
      <c r="F202" s="664" t="s">
        <v>2393</v>
      </c>
      <c r="G202" s="663" t="s">
        <v>1236</v>
      </c>
      <c r="H202" s="663" t="s">
        <v>1286</v>
      </c>
      <c r="I202" s="663" t="s">
        <v>1287</v>
      </c>
      <c r="J202" s="663" t="s">
        <v>600</v>
      </c>
      <c r="K202" s="663" t="s">
        <v>1235</v>
      </c>
      <c r="L202" s="665">
        <v>35.109999999999992</v>
      </c>
      <c r="M202" s="665">
        <v>1</v>
      </c>
      <c r="N202" s="666">
        <v>35.109999999999992</v>
      </c>
    </row>
    <row r="203" spans="1:14" ht="14.4" customHeight="1" x14ac:dyDescent="0.3">
      <c r="A203" s="661" t="s">
        <v>543</v>
      </c>
      <c r="B203" s="662" t="s">
        <v>544</v>
      </c>
      <c r="C203" s="663" t="s">
        <v>548</v>
      </c>
      <c r="D203" s="664" t="s">
        <v>2388</v>
      </c>
      <c r="E203" s="663" t="s">
        <v>568</v>
      </c>
      <c r="F203" s="664" t="s">
        <v>2393</v>
      </c>
      <c r="G203" s="663" t="s">
        <v>1236</v>
      </c>
      <c r="H203" s="663" t="s">
        <v>1288</v>
      </c>
      <c r="I203" s="663" t="s">
        <v>1289</v>
      </c>
      <c r="J203" s="663" t="s">
        <v>1290</v>
      </c>
      <c r="K203" s="663" t="s">
        <v>1291</v>
      </c>
      <c r="L203" s="665">
        <v>43.300000000000004</v>
      </c>
      <c r="M203" s="665">
        <v>1</v>
      </c>
      <c r="N203" s="666">
        <v>43.300000000000004</v>
      </c>
    </row>
    <row r="204" spans="1:14" ht="14.4" customHeight="1" x14ac:dyDescent="0.3">
      <c r="A204" s="661" t="s">
        <v>543</v>
      </c>
      <c r="B204" s="662" t="s">
        <v>544</v>
      </c>
      <c r="C204" s="663" t="s">
        <v>548</v>
      </c>
      <c r="D204" s="664" t="s">
        <v>2388</v>
      </c>
      <c r="E204" s="663" t="s">
        <v>568</v>
      </c>
      <c r="F204" s="664" t="s">
        <v>2393</v>
      </c>
      <c r="G204" s="663" t="s">
        <v>1236</v>
      </c>
      <c r="H204" s="663" t="s">
        <v>1292</v>
      </c>
      <c r="I204" s="663" t="s">
        <v>1293</v>
      </c>
      <c r="J204" s="663" t="s">
        <v>1294</v>
      </c>
      <c r="K204" s="663" t="s">
        <v>1295</v>
      </c>
      <c r="L204" s="665">
        <v>120.25000000000003</v>
      </c>
      <c r="M204" s="665">
        <v>1</v>
      </c>
      <c r="N204" s="666">
        <v>120.25000000000003</v>
      </c>
    </row>
    <row r="205" spans="1:14" ht="14.4" customHeight="1" x14ac:dyDescent="0.3">
      <c r="A205" s="661" t="s">
        <v>543</v>
      </c>
      <c r="B205" s="662" t="s">
        <v>544</v>
      </c>
      <c r="C205" s="663" t="s">
        <v>548</v>
      </c>
      <c r="D205" s="664" t="s">
        <v>2388</v>
      </c>
      <c r="E205" s="663" t="s">
        <v>568</v>
      </c>
      <c r="F205" s="664" t="s">
        <v>2393</v>
      </c>
      <c r="G205" s="663" t="s">
        <v>1236</v>
      </c>
      <c r="H205" s="663" t="s">
        <v>1296</v>
      </c>
      <c r="I205" s="663" t="s">
        <v>1297</v>
      </c>
      <c r="J205" s="663" t="s">
        <v>1298</v>
      </c>
      <c r="K205" s="663" t="s">
        <v>1299</v>
      </c>
      <c r="L205" s="665">
        <v>49.36999999999999</v>
      </c>
      <c r="M205" s="665">
        <v>2</v>
      </c>
      <c r="N205" s="666">
        <v>98.739999999999981</v>
      </c>
    </row>
    <row r="206" spans="1:14" ht="14.4" customHeight="1" x14ac:dyDescent="0.3">
      <c r="A206" s="661" t="s">
        <v>543</v>
      </c>
      <c r="B206" s="662" t="s">
        <v>544</v>
      </c>
      <c r="C206" s="663" t="s">
        <v>548</v>
      </c>
      <c r="D206" s="664" t="s">
        <v>2388</v>
      </c>
      <c r="E206" s="663" t="s">
        <v>568</v>
      </c>
      <c r="F206" s="664" t="s">
        <v>2393</v>
      </c>
      <c r="G206" s="663" t="s">
        <v>1236</v>
      </c>
      <c r="H206" s="663" t="s">
        <v>1300</v>
      </c>
      <c r="I206" s="663" t="s">
        <v>1301</v>
      </c>
      <c r="J206" s="663" t="s">
        <v>1302</v>
      </c>
      <c r="K206" s="663" t="s">
        <v>1303</v>
      </c>
      <c r="L206" s="665">
        <v>81.650026159835548</v>
      </c>
      <c r="M206" s="665">
        <v>1</v>
      </c>
      <c r="N206" s="666">
        <v>81.650026159835548</v>
      </c>
    </row>
    <row r="207" spans="1:14" ht="14.4" customHeight="1" x14ac:dyDescent="0.3">
      <c r="A207" s="661" t="s">
        <v>543</v>
      </c>
      <c r="B207" s="662" t="s">
        <v>544</v>
      </c>
      <c r="C207" s="663" t="s">
        <v>548</v>
      </c>
      <c r="D207" s="664" t="s">
        <v>2388</v>
      </c>
      <c r="E207" s="663" t="s">
        <v>568</v>
      </c>
      <c r="F207" s="664" t="s">
        <v>2393</v>
      </c>
      <c r="G207" s="663" t="s">
        <v>1236</v>
      </c>
      <c r="H207" s="663" t="s">
        <v>1304</v>
      </c>
      <c r="I207" s="663" t="s">
        <v>1305</v>
      </c>
      <c r="J207" s="663" t="s">
        <v>1306</v>
      </c>
      <c r="K207" s="663" t="s">
        <v>1307</v>
      </c>
      <c r="L207" s="665">
        <v>36.259547605428288</v>
      </c>
      <c r="M207" s="665">
        <v>1</v>
      </c>
      <c r="N207" s="666">
        <v>36.259547605428288</v>
      </c>
    </row>
    <row r="208" spans="1:14" ht="14.4" customHeight="1" x14ac:dyDescent="0.3">
      <c r="A208" s="661" t="s">
        <v>543</v>
      </c>
      <c r="B208" s="662" t="s">
        <v>544</v>
      </c>
      <c r="C208" s="663" t="s">
        <v>548</v>
      </c>
      <c r="D208" s="664" t="s">
        <v>2388</v>
      </c>
      <c r="E208" s="663" t="s">
        <v>568</v>
      </c>
      <c r="F208" s="664" t="s">
        <v>2393</v>
      </c>
      <c r="G208" s="663" t="s">
        <v>1236</v>
      </c>
      <c r="H208" s="663" t="s">
        <v>1308</v>
      </c>
      <c r="I208" s="663" t="s">
        <v>1309</v>
      </c>
      <c r="J208" s="663" t="s">
        <v>1310</v>
      </c>
      <c r="K208" s="663" t="s">
        <v>975</v>
      </c>
      <c r="L208" s="665">
        <v>62.204999999999998</v>
      </c>
      <c r="M208" s="665">
        <v>2</v>
      </c>
      <c r="N208" s="666">
        <v>124.41</v>
      </c>
    </row>
    <row r="209" spans="1:14" ht="14.4" customHeight="1" x14ac:dyDescent="0.3">
      <c r="A209" s="661" t="s">
        <v>543</v>
      </c>
      <c r="B209" s="662" t="s">
        <v>544</v>
      </c>
      <c r="C209" s="663" t="s">
        <v>548</v>
      </c>
      <c r="D209" s="664" t="s">
        <v>2388</v>
      </c>
      <c r="E209" s="663" t="s">
        <v>568</v>
      </c>
      <c r="F209" s="664" t="s">
        <v>2393</v>
      </c>
      <c r="G209" s="663" t="s">
        <v>1236</v>
      </c>
      <c r="H209" s="663" t="s">
        <v>1311</v>
      </c>
      <c r="I209" s="663" t="s">
        <v>1312</v>
      </c>
      <c r="J209" s="663" t="s">
        <v>1313</v>
      </c>
      <c r="K209" s="663" t="s">
        <v>1314</v>
      </c>
      <c r="L209" s="665">
        <v>322.49</v>
      </c>
      <c r="M209" s="665">
        <v>1</v>
      </c>
      <c r="N209" s="666">
        <v>322.49</v>
      </c>
    </row>
    <row r="210" spans="1:14" ht="14.4" customHeight="1" x14ac:dyDescent="0.3">
      <c r="A210" s="661" t="s">
        <v>543</v>
      </c>
      <c r="B210" s="662" t="s">
        <v>544</v>
      </c>
      <c r="C210" s="663" t="s">
        <v>548</v>
      </c>
      <c r="D210" s="664" t="s">
        <v>2388</v>
      </c>
      <c r="E210" s="663" t="s">
        <v>568</v>
      </c>
      <c r="F210" s="664" t="s">
        <v>2393</v>
      </c>
      <c r="G210" s="663" t="s">
        <v>1236</v>
      </c>
      <c r="H210" s="663" t="s">
        <v>1315</v>
      </c>
      <c r="I210" s="663" t="s">
        <v>1316</v>
      </c>
      <c r="J210" s="663" t="s">
        <v>1317</v>
      </c>
      <c r="K210" s="663" t="s">
        <v>1318</v>
      </c>
      <c r="L210" s="665">
        <v>676.26</v>
      </c>
      <c r="M210" s="665">
        <v>1</v>
      </c>
      <c r="N210" s="666">
        <v>676.26</v>
      </c>
    </row>
    <row r="211" spans="1:14" ht="14.4" customHeight="1" x14ac:dyDescent="0.3">
      <c r="A211" s="661" t="s">
        <v>543</v>
      </c>
      <c r="B211" s="662" t="s">
        <v>544</v>
      </c>
      <c r="C211" s="663" t="s">
        <v>548</v>
      </c>
      <c r="D211" s="664" t="s">
        <v>2388</v>
      </c>
      <c r="E211" s="663" t="s">
        <v>568</v>
      </c>
      <c r="F211" s="664" t="s">
        <v>2393</v>
      </c>
      <c r="G211" s="663" t="s">
        <v>1236</v>
      </c>
      <c r="H211" s="663" t="s">
        <v>1319</v>
      </c>
      <c r="I211" s="663" t="s">
        <v>1320</v>
      </c>
      <c r="J211" s="663" t="s">
        <v>1321</v>
      </c>
      <c r="K211" s="663" t="s">
        <v>975</v>
      </c>
      <c r="L211" s="665">
        <v>45.519999999999996</v>
      </c>
      <c r="M211" s="665">
        <v>2</v>
      </c>
      <c r="N211" s="666">
        <v>91.039999999999992</v>
      </c>
    </row>
    <row r="212" spans="1:14" ht="14.4" customHeight="1" x14ac:dyDescent="0.3">
      <c r="A212" s="661" t="s">
        <v>543</v>
      </c>
      <c r="B212" s="662" t="s">
        <v>544</v>
      </c>
      <c r="C212" s="663" t="s">
        <v>548</v>
      </c>
      <c r="D212" s="664" t="s">
        <v>2388</v>
      </c>
      <c r="E212" s="663" t="s">
        <v>568</v>
      </c>
      <c r="F212" s="664" t="s">
        <v>2393</v>
      </c>
      <c r="G212" s="663" t="s">
        <v>1236</v>
      </c>
      <c r="H212" s="663" t="s">
        <v>1322</v>
      </c>
      <c r="I212" s="663" t="s">
        <v>1323</v>
      </c>
      <c r="J212" s="663" t="s">
        <v>1324</v>
      </c>
      <c r="K212" s="663" t="s">
        <v>1325</v>
      </c>
      <c r="L212" s="665">
        <v>92.016734070819993</v>
      </c>
      <c r="M212" s="665">
        <v>3</v>
      </c>
      <c r="N212" s="666">
        <v>276.05020221245996</v>
      </c>
    </row>
    <row r="213" spans="1:14" ht="14.4" customHeight="1" x14ac:dyDescent="0.3">
      <c r="A213" s="661" t="s">
        <v>543</v>
      </c>
      <c r="B213" s="662" t="s">
        <v>544</v>
      </c>
      <c r="C213" s="663" t="s">
        <v>548</v>
      </c>
      <c r="D213" s="664" t="s">
        <v>2388</v>
      </c>
      <c r="E213" s="663" t="s">
        <v>568</v>
      </c>
      <c r="F213" s="664" t="s">
        <v>2393</v>
      </c>
      <c r="G213" s="663" t="s">
        <v>1236</v>
      </c>
      <c r="H213" s="663" t="s">
        <v>1326</v>
      </c>
      <c r="I213" s="663" t="s">
        <v>1327</v>
      </c>
      <c r="J213" s="663" t="s">
        <v>1328</v>
      </c>
      <c r="K213" s="663" t="s">
        <v>1329</v>
      </c>
      <c r="L213" s="665">
        <v>298.50999999999993</v>
      </c>
      <c r="M213" s="665">
        <v>1</v>
      </c>
      <c r="N213" s="666">
        <v>298.50999999999993</v>
      </c>
    </row>
    <row r="214" spans="1:14" ht="14.4" customHeight="1" x14ac:dyDescent="0.3">
      <c r="A214" s="661" t="s">
        <v>543</v>
      </c>
      <c r="B214" s="662" t="s">
        <v>544</v>
      </c>
      <c r="C214" s="663" t="s">
        <v>548</v>
      </c>
      <c r="D214" s="664" t="s">
        <v>2388</v>
      </c>
      <c r="E214" s="663" t="s">
        <v>568</v>
      </c>
      <c r="F214" s="664" t="s">
        <v>2393</v>
      </c>
      <c r="G214" s="663" t="s">
        <v>1236</v>
      </c>
      <c r="H214" s="663" t="s">
        <v>1330</v>
      </c>
      <c r="I214" s="663" t="s">
        <v>1331</v>
      </c>
      <c r="J214" s="663" t="s">
        <v>1332</v>
      </c>
      <c r="K214" s="663" t="s">
        <v>1333</v>
      </c>
      <c r="L214" s="665">
        <v>138.48961830023134</v>
      </c>
      <c r="M214" s="665">
        <v>1</v>
      </c>
      <c r="N214" s="666">
        <v>138.48961830023134</v>
      </c>
    </row>
    <row r="215" spans="1:14" ht="14.4" customHeight="1" x14ac:dyDescent="0.3">
      <c r="A215" s="661" t="s">
        <v>543</v>
      </c>
      <c r="B215" s="662" t="s">
        <v>544</v>
      </c>
      <c r="C215" s="663" t="s">
        <v>548</v>
      </c>
      <c r="D215" s="664" t="s">
        <v>2388</v>
      </c>
      <c r="E215" s="663" t="s">
        <v>568</v>
      </c>
      <c r="F215" s="664" t="s">
        <v>2393</v>
      </c>
      <c r="G215" s="663" t="s">
        <v>1236</v>
      </c>
      <c r="H215" s="663" t="s">
        <v>1334</v>
      </c>
      <c r="I215" s="663" t="s">
        <v>1335</v>
      </c>
      <c r="J215" s="663" t="s">
        <v>1336</v>
      </c>
      <c r="K215" s="663" t="s">
        <v>1337</v>
      </c>
      <c r="L215" s="665">
        <v>103.11500000000004</v>
      </c>
      <c r="M215" s="665">
        <v>2</v>
      </c>
      <c r="N215" s="666">
        <v>206.23000000000008</v>
      </c>
    </row>
    <row r="216" spans="1:14" ht="14.4" customHeight="1" x14ac:dyDescent="0.3">
      <c r="A216" s="661" t="s">
        <v>543</v>
      </c>
      <c r="B216" s="662" t="s">
        <v>544</v>
      </c>
      <c r="C216" s="663" t="s">
        <v>548</v>
      </c>
      <c r="D216" s="664" t="s">
        <v>2388</v>
      </c>
      <c r="E216" s="663" t="s">
        <v>568</v>
      </c>
      <c r="F216" s="664" t="s">
        <v>2393</v>
      </c>
      <c r="G216" s="663" t="s">
        <v>1236</v>
      </c>
      <c r="H216" s="663" t="s">
        <v>1338</v>
      </c>
      <c r="I216" s="663" t="s">
        <v>1339</v>
      </c>
      <c r="J216" s="663" t="s">
        <v>1340</v>
      </c>
      <c r="K216" s="663" t="s">
        <v>1341</v>
      </c>
      <c r="L216" s="665">
        <v>41.289999999999992</v>
      </c>
      <c r="M216" s="665">
        <v>1</v>
      </c>
      <c r="N216" s="666">
        <v>41.289999999999992</v>
      </c>
    </row>
    <row r="217" spans="1:14" ht="14.4" customHeight="1" x14ac:dyDescent="0.3">
      <c r="A217" s="661" t="s">
        <v>543</v>
      </c>
      <c r="B217" s="662" t="s">
        <v>544</v>
      </c>
      <c r="C217" s="663" t="s">
        <v>548</v>
      </c>
      <c r="D217" s="664" t="s">
        <v>2388</v>
      </c>
      <c r="E217" s="663" t="s">
        <v>568</v>
      </c>
      <c r="F217" s="664" t="s">
        <v>2393</v>
      </c>
      <c r="G217" s="663" t="s">
        <v>1236</v>
      </c>
      <c r="H217" s="663" t="s">
        <v>1342</v>
      </c>
      <c r="I217" s="663" t="s">
        <v>1343</v>
      </c>
      <c r="J217" s="663" t="s">
        <v>1344</v>
      </c>
      <c r="K217" s="663" t="s">
        <v>1281</v>
      </c>
      <c r="L217" s="665">
        <v>86.59</v>
      </c>
      <c r="M217" s="665">
        <v>2</v>
      </c>
      <c r="N217" s="666">
        <v>173.18</v>
      </c>
    </row>
    <row r="218" spans="1:14" ht="14.4" customHeight="1" x14ac:dyDescent="0.3">
      <c r="A218" s="661" t="s">
        <v>543</v>
      </c>
      <c r="B218" s="662" t="s">
        <v>544</v>
      </c>
      <c r="C218" s="663" t="s">
        <v>548</v>
      </c>
      <c r="D218" s="664" t="s">
        <v>2388</v>
      </c>
      <c r="E218" s="663" t="s">
        <v>568</v>
      </c>
      <c r="F218" s="664" t="s">
        <v>2393</v>
      </c>
      <c r="G218" s="663" t="s">
        <v>1236</v>
      </c>
      <c r="H218" s="663" t="s">
        <v>1345</v>
      </c>
      <c r="I218" s="663" t="s">
        <v>1346</v>
      </c>
      <c r="J218" s="663" t="s">
        <v>1347</v>
      </c>
      <c r="K218" s="663" t="s">
        <v>775</v>
      </c>
      <c r="L218" s="665">
        <v>94.509998708832669</v>
      </c>
      <c r="M218" s="665">
        <v>2</v>
      </c>
      <c r="N218" s="666">
        <v>189.01999741766534</v>
      </c>
    </row>
    <row r="219" spans="1:14" ht="14.4" customHeight="1" x14ac:dyDescent="0.3">
      <c r="A219" s="661" t="s">
        <v>543</v>
      </c>
      <c r="B219" s="662" t="s">
        <v>544</v>
      </c>
      <c r="C219" s="663" t="s">
        <v>548</v>
      </c>
      <c r="D219" s="664" t="s">
        <v>2388</v>
      </c>
      <c r="E219" s="663" t="s">
        <v>568</v>
      </c>
      <c r="F219" s="664" t="s">
        <v>2393</v>
      </c>
      <c r="G219" s="663" t="s">
        <v>1236</v>
      </c>
      <c r="H219" s="663" t="s">
        <v>1348</v>
      </c>
      <c r="I219" s="663" t="s">
        <v>1349</v>
      </c>
      <c r="J219" s="663" t="s">
        <v>1350</v>
      </c>
      <c r="K219" s="663" t="s">
        <v>775</v>
      </c>
      <c r="L219" s="665">
        <v>78.680000000000021</v>
      </c>
      <c r="M219" s="665">
        <v>1</v>
      </c>
      <c r="N219" s="666">
        <v>78.680000000000021</v>
      </c>
    </row>
    <row r="220" spans="1:14" ht="14.4" customHeight="1" x14ac:dyDescent="0.3">
      <c r="A220" s="661" t="s">
        <v>543</v>
      </c>
      <c r="B220" s="662" t="s">
        <v>544</v>
      </c>
      <c r="C220" s="663" t="s">
        <v>548</v>
      </c>
      <c r="D220" s="664" t="s">
        <v>2388</v>
      </c>
      <c r="E220" s="663" t="s">
        <v>568</v>
      </c>
      <c r="F220" s="664" t="s">
        <v>2393</v>
      </c>
      <c r="G220" s="663" t="s">
        <v>1236</v>
      </c>
      <c r="H220" s="663" t="s">
        <v>1351</v>
      </c>
      <c r="I220" s="663" t="s">
        <v>1352</v>
      </c>
      <c r="J220" s="663" t="s">
        <v>1353</v>
      </c>
      <c r="K220" s="663" t="s">
        <v>937</v>
      </c>
      <c r="L220" s="665">
        <v>99.140723181971723</v>
      </c>
      <c r="M220" s="665">
        <v>3</v>
      </c>
      <c r="N220" s="666">
        <v>297.42216954591515</v>
      </c>
    </row>
    <row r="221" spans="1:14" ht="14.4" customHeight="1" x14ac:dyDescent="0.3">
      <c r="A221" s="661" t="s">
        <v>543</v>
      </c>
      <c r="B221" s="662" t="s">
        <v>544</v>
      </c>
      <c r="C221" s="663" t="s">
        <v>548</v>
      </c>
      <c r="D221" s="664" t="s">
        <v>2388</v>
      </c>
      <c r="E221" s="663" t="s">
        <v>568</v>
      </c>
      <c r="F221" s="664" t="s">
        <v>2393</v>
      </c>
      <c r="G221" s="663" t="s">
        <v>1236</v>
      </c>
      <c r="H221" s="663" t="s">
        <v>1354</v>
      </c>
      <c r="I221" s="663" t="s">
        <v>1355</v>
      </c>
      <c r="J221" s="663" t="s">
        <v>1356</v>
      </c>
      <c r="K221" s="663" t="s">
        <v>824</v>
      </c>
      <c r="L221" s="665">
        <v>191.82999999999998</v>
      </c>
      <c r="M221" s="665">
        <v>1</v>
      </c>
      <c r="N221" s="666">
        <v>191.82999999999998</v>
      </c>
    </row>
    <row r="222" spans="1:14" ht="14.4" customHeight="1" x14ac:dyDescent="0.3">
      <c r="A222" s="661" t="s">
        <v>543</v>
      </c>
      <c r="B222" s="662" t="s">
        <v>544</v>
      </c>
      <c r="C222" s="663" t="s">
        <v>548</v>
      </c>
      <c r="D222" s="664" t="s">
        <v>2388</v>
      </c>
      <c r="E222" s="663" t="s">
        <v>568</v>
      </c>
      <c r="F222" s="664" t="s">
        <v>2393</v>
      </c>
      <c r="G222" s="663" t="s">
        <v>1236</v>
      </c>
      <c r="H222" s="663" t="s">
        <v>1357</v>
      </c>
      <c r="I222" s="663" t="s">
        <v>1358</v>
      </c>
      <c r="J222" s="663" t="s">
        <v>1359</v>
      </c>
      <c r="K222" s="663" t="s">
        <v>1360</v>
      </c>
      <c r="L222" s="665">
        <v>51.655000000000001</v>
      </c>
      <c r="M222" s="665">
        <v>2</v>
      </c>
      <c r="N222" s="666">
        <v>103.31</v>
      </c>
    </row>
    <row r="223" spans="1:14" ht="14.4" customHeight="1" x14ac:dyDescent="0.3">
      <c r="A223" s="661" t="s">
        <v>543</v>
      </c>
      <c r="B223" s="662" t="s">
        <v>544</v>
      </c>
      <c r="C223" s="663" t="s">
        <v>548</v>
      </c>
      <c r="D223" s="664" t="s">
        <v>2388</v>
      </c>
      <c r="E223" s="663" t="s">
        <v>568</v>
      </c>
      <c r="F223" s="664" t="s">
        <v>2393</v>
      </c>
      <c r="G223" s="663" t="s">
        <v>1236</v>
      </c>
      <c r="H223" s="663" t="s">
        <v>1361</v>
      </c>
      <c r="I223" s="663" t="s">
        <v>1361</v>
      </c>
      <c r="J223" s="663" t="s">
        <v>1362</v>
      </c>
      <c r="K223" s="663" t="s">
        <v>1363</v>
      </c>
      <c r="L223" s="665">
        <v>1149.42</v>
      </c>
      <c r="M223" s="665">
        <v>1</v>
      </c>
      <c r="N223" s="666">
        <v>1149.42</v>
      </c>
    </row>
    <row r="224" spans="1:14" ht="14.4" customHeight="1" x14ac:dyDescent="0.3">
      <c r="A224" s="661" t="s">
        <v>543</v>
      </c>
      <c r="B224" s="662" t="s">
        <v>544</v>
      </c>
      <c r="C224" s="663" t="s">
        <v>548</v>
      </c>
      <c r="D224" s="664" t="s">
        <v>2388</v>
      </c>
      <c r="E224" s="663" t="s">
        <v>568</v>
      </c>
      <c r="F224" s="664" t="s">
        <v>2393</v>
      </c>
      <c r="G224" s="663" t="s">
        <v>1236</v>
      </c>
      <c r="H224" s="663" t="s">
        <v>1364</v>
      </c>
      <c r="I224" s="663" t="s">
        <v>1365</v>
      </c>
      <c r="J224" s="663" t="s">
        <v>1366</v>
      </c>
      <c r="K224" s="663" t="s">
        <v>1367</v>
      </c>
      <c r="L224" s="665">
        <v>49.459689865123337</v>
      </c>
      <c r="M224" s="665">
        <v>1</v>
      </c>
      <c r="N224" s="666">
        <v>49.459689865123337</v>
      </c>
    </row>
    <row r="225" spans="1:14" ht="14.4" customHeight="1" x14ac:dyDescent="0.3">
      <c r="A225" s="661" t="s">
        <v>543</v>
      </c>
      <c r="B225" s="662" t="s">
        <v>544</v>
      </c>
      <c r="C225" s="663" t="s">
        <v>548</v>
      </c>
      <c r="D225" s="664" t="s">
        <v>2388</v>
      </c>
      <c r="E225" s="663" t="s">
        <v>568</v>
      </c>
      <c r="F225" s="664" t="s">
        <v>2393</v>
      </c>
      <c r="G225" s="663" t="s">
        <v>1236</v>
      </c>
      <c r="H225" s="663" t="s">
        <v>1368</v>
      </c>
      <c r="I225" s="663" t="s">
        <v>1369</v>
      </c>
      <c r="J225" s="663" t="s">
        <v>1370</v>
      </c>
      <c r="K225" s="663" t="s">
        <v>1371</v>
      </c>
      <c r="L225" s="665">
        <v>47.879854131466132</v>
      </c>
      <c r="M225" s="665">
        <v>2</v>
      </c>
      <c r="N225" s="666">
        <v>95.759708262932264</v>
      </c>
    </row>
    <row r="226" spans="1:14" ht="14.4" customHeight="1" x14ac:dyDescent="0.3">
      <c r="A226" s="661" t="s">
        <v>543</v>
      </c>
      <c r="B226" s="662" t="s">
        <v>544</v>
      </c>
      <c r="C226" s="663" t="s">
        <v>548</v>
      </c>
      <c r="D226" s="664" t="s">
        <v>2388</v>
      </c>
      <c r="E226" s="663" t="s">
        <v>568</v>
      </c>
      <c r="F226" s="664" t="s">
        <v>2393</v>
      </c>
      <c r="G226" s="663" t="s">
        <v>1236</v>
      </c>
      <c r="H226" s="663" t="s">
        <v>1372</v>
      </c>
      <c r="I226" s="663" t="s">
        <v>1372</v>
      </c>
      <c r="J226" s="663" t="s">
        <v>1373</v>
      </c>
      <c r="K226" s="663" t="s">
        <v>1374</v>
      </c>
      <c r="L226" s="665">
        <v>82.599999999999952</v>
      </c>
      <c r="M226" s="665">
        <v>1</v>
      </c>
      <c r="N226" s="666">
        <v>82.599999999999952</v>
      </c>
    </row>
    <row r="227" spans="1:14" ht="14.4" customHeight="1" x14ac:dyDescent="0.3">
      <c r="A227" s="661" t="s">
        <v>543</v>
      </c>
      <c r="B227" s="662" t="s">
        <v>544</v>
      </c>
      <c r="C227" s="663" t="s">
        <v>548</v>
      </c>
      <c r="D227" s="664" t="s">
        <v>2388</v>
      </c>
      <c r="E227" s="663" t="s">
        <v>568</v>
      </c>
      <c r="F227" s="664" t="s">
        <v>2393</v>
      </c>
      <c r="G227" s="663" t="s">
        <v>1236</v>
      </c>
      <c r="H227" s="663" t="s">
        <v>1375</v>
      </c>
      <c r="I227" s="663" t="s">
        <v>1376</v>
      </c>
      <c r="J227" s="663" t="s">
        <v>1377</v>
      </c>
      <c r="K227" s="663" t="s">
        <v>1378</v>
      </c>
      <c r="L227" s="665">
        <v>64.544681311263162</v>
      </c>
      <c r="M227" s="665">
        <v>2</v>
      </c>
      <c r="N227" s="666">
        <v>129.08936262252632</v>
      </c>
    </row>
    <row r="228" spans="1:14" ht="14.4" customHeight="1" x14ac:dyDescent="0.3">
      <c r="A228" s="661" t="s">
        <v>543</v>
      </c>
      <c r="B228" s="662" t="s">
        <v>544</v>
      </c>
      <c r="C228" s="663" t="s">
        <v>548</v>
      </c>
      <c r="D228" s="664" t="s">
        <v>2388</v>
      </c>
      <c r="E228" s="663" t="s">
        <v>568</v>
      </c>
      <c r="F228" s="664" t="s">
        <v>2393</v>
      </c>
      <c r="G228" s="663" t="s">
        <v>1236</v>
      </c>
      <c r="H228" s="663" t="s">
        <v>1379</v>
      </c>
      <c r="I228" s="663" t="s">
        <v>1379</v>
      </c>
      <c r="J228" s="663" t="s">
        <v>1380</v>
      </c>
      <c r="K228" s="663" t="s">
        <v>689</v>
      </c>
      <c r="L228" s="665">
        <v>72.489999999999966</v>
      </c>
      <c r="M228" s="665">
        <v>1</v>
      </c>
      <c r="N228" s="666">
        <v>72.489999999999966</v>
      </c>
    </row>
    <row r="229" spans="1:14" ht="14.4" customHeight="1" x14ac:dyDescent="0.3">
      <c r="A229" s="661" t="s">
        <v>543</v>
      </c>
      <c r="B229" s="662" t="s">
        <v>544</v>
      </c>
      <c r="C229" s="663" t="s">
        <v>548</v>
      </c>
      <c r="D229" s="664" t="s">
        <v>2388</v>
      </c>
      <c r="E229" s="663" t="s">
        <v>568</v>
      </c>
      <c r="F229" s="664" t="s">
        <v>2393</v>
      </c>
      <c r="G229" s="663" t="s">
        <v>1236</v>
      </c>
      <c r="H229" s="663" t="s">
        <v>1381</v>
      </c>
      <c r="I229" s="663" t="s">
        <v>1382</v>
      </c>
      <c r="J229" s="663" t="s">
        <v>1383</v>
      </c>
      <c r="K229" s="663" t="s">
        <v>1384</v>
      </c>
      <c r="L229" s="665">
        <v>102.70000000000006</v>
      </c>
      <c r="M229" s="665">
        <v>2</v>
      </c>
      <c r="N229" s="666">
        <v>205.40000000000012</v>
      </c>
    </row>
    <row r="230" spans="1:14" ht="14.4" customHeight="1" x14ac:dyDescent="0.3">
      <c r="A230" s="661" t="s">
        <v>543</v>
      </c>
      <c r="B230" s="662" t="s">
        <v>544</v>
      </c>
      <c r="C230" s="663" t="s">
        <v>548</v>
      </c>
      <c r="D230" s="664" t="s">
        <v>2388</v>
      </c>
      <c r="E230" s="663" t="s">
        <v>568</v>
      </c>
      <c r="F230" s="664" t="s">
        <v>2393</v>
      </c>
      <c r="G230" s="663" t="s">
        <v>1236</v>
      </c>
      <c r="H230" s="663" t="s">
        <v>1385</v>
      </c>
      <c r="I230" s="663" t="s">
        <v>1386</v>
      </c>
      <c r="J230" s="663" t="s">
        <v>1387</v>
      </c>
      <c r="K230" s="663" t="s">
        <v>1388</v>
      </c>
      <c r="L230" s="665">
        <v>135.78</v>
      </c>
      <c r="M230" s="665">
        <v>1</v>
      </c>
      <c r="N230" s="666">
        <v>135.78</v>
      </c>
    </row>
    <row r="231" spans="1:14" ht="14.4" customHeight="1" x14ac:dyDescent="0.3">
      <c r="A231" s="661" t="s">
        <v>543</v>
      </c>
      <c r="B231" s="662" t="s">
        <v>544</v>
      </c>
      <c r="C231" s="663" t="s">
        <v>548</v>
      </c>
      <c r="D231" s="664" t="s">
        <v>2388</v>
      </c>
      <c r="E231" s="663" t="s">
        <v>568</v>
      </c>
      <c r="F231" s="664" t="s">
        <v>2393</v>
      </c>
      <c r="G231" s="663" t="s">
        <v>1236</v>
      </c>
      <c r="H231" s="663" t="s">
        <v>1389</v>
      </c>
      <c r="I231" s="663" t="s">
        <v>1390</v>
      </c>
      <c r="J231" s="663" t="s">
        <v>1391</v>
      </c>
      <c r="K231" s="663" t="s">
        <v>1392</v>
      </c>
      <c r="L231" s="665">
        <v>46.84017811146569</v>
      </c>
      <c r="M231" s="665">
        <v>1</v>
      </c>
      <c r="N231" s="666">
        <v>46.84017811146569</v>
      </c>
    </row>
    <row r="232" spans="1:14" ht="14.4" customHeight="1" x14ac:dyDescent="0.3">
      <c r="A232" s="661" t="s">
        <v>543</v>
      </c>
      <c r="B232" s="662" t="s">
        <v>544</v>
      </c>
      <c r="C232" s="663" t="s">
        <v>548</v>
      </c>
      <c r="D232" s="664" t="s">
        <v>2388</v>
      </c>
      <c r="E232" s="663" t="s">
        <v>568</v>
      </c>
      <c r="F232" s="664" t="s">
        <v>2393</v>
      </c>
      <c r="G232" s="663" t="s">
        <v>1236</v>
      </c>
      <c r="H232" s="663" t="s">
        <v>1393</v>
      </c>
      <c r="I232" s="663" t="s">
        <v>1394</v>
      </c>
      <c r="J232" s="663" t="s">
        <v>1395</v>
      </c>
      <c r="K232" s="663" t="s">
        <v>775</v>
      </c>
      <c r="L232" s="665">
        <v>115.5</v>
      </c>
      <c r="M232" s="665">
        <v>1</v>
      </c>
      <c r="N232" s="666">
        <v>115.5</v>
      </c>
    </row>
    <row r="233" spans="1:14" ht="14.4" customHeight="1" x14ac:dyDescent="0.3">
      <c r="A233" s="661" t="s">
        <v>543</v>
      </c>
      <c r="B233" s="662" t="s">
        <v>544</v>
      </c>
      <c r="C233" s="663" t="s">
        <v>548</v>
      </c>
      <c r="D233" s="664" t="s">
        <v>2388</v>
      </c>
      <c r="E233" s="663" t="s">
        <v>568</v>
      </c>
      <c r="F233" s="664" t="s">
        <v>2393</v>
      </c>
      <c r="G233" s="663" t="s">
        <v>1236</v>
      </c>
      <c r="H233" s="663" t="s">
        <v>1396</v>
      </c>
      <c r="I233" s="663" t="s">
        <v>1397</v>
      </c>
      <c r="J233" s="663" t="s">
        <v>1398</v>
      </c>
      <c r="K233" s="663" t="s">
        <v>1285</v>
      </c>
      <c r="L233" s="665">
        <v>99.081538461538472</v>
      </c>
      <c r="M233" s="665">
        <v>13</v>
      </c>
      <c r="N233" s="666">
        <v>1288.0600000000002</v>
      </c>
    </row>
    <row r="234" spans="1:14" ht="14.4" customHeight="1" x14ac:dyDescent="0.3">
      <c r="A234" s="661" t="s">
        <v>543</v>
      </c>
      <c r="B234" s="662" t="s">
        <v>544</v>
      </c>
      <c r="C234" s="663" t="s">
        <v>548</v>
      </c>
      <c r="D234" s="664" t="s">
        <v>2388</v>
      </c>
      <c r="E234" s="663" t="s">
        <v>568</v>
      </c>
      <c r="F234" s="664" t="s">
        <v>2393</v>
      </c>
      <c r="G234" s="663" t="s">
        <v>1236</v>
      </c>
      <c r="H234" s="663" t="s">
        <v>1399</v>
      </c>
      <c r="I234" s="663" t="s">
        <v>1400</v>
      </c>
      <c r="J234" s="663" t="s">
        <v>1401</v>
      </c>
      <c r="K234" s="663" t="s">
        <v>1402</v>
      </c>
      <c r="L234" s="665">
        <v>39.790000000000013</v>
      </c>
      <c r="M234" s="665">
        <v>1</v>
      </c>
      <c r="N234" s="666">
        <v>39.790000000000013</v>
      </c>
    </row>
    <row r="235" spans="1:14" ht="14.4" customHeight="1" x14ac:dyDescent="0.3">
      <c r="A235" s="661" t="s">
        <v>543</v>
      </c>
      <c r="B235" s="662" t="s">
        <v>544</v>
      </c>
      <c r="C235" s="663" t="s">
        <v>548</v>
      </c>
      <c r="D235" s="664" t="s">
        <v>2388</v>
      </c>
      <c r="E235" s="663" t="s">
        <v>568</v>
      </c>
      <c r="F235" s="664" t="s">
        <v>2393</v>
      </c>
      <c r="G235" s="663" t="s">
        <v>1236</v>
      </c>
      <c r="H235" s="663" t="s">
        <v>1403</v>
      </c>
      <c r="I235" s="663" t="s">
        <v>1404</v>
      </c>
      <c r="J235" s="663" t="s">
        <v>1257</v>
      </c>
      <c r="K235" s="663" t="s">
        <v>1405</v>
      </c>
      <c r="L235" s="665">
        <v>301.46994354453608</v>
      </c>
      <c r="M235" s="665">
        <v>6</v>
      </c>
      <c r="N235" s="666">
        <v>1808.8196612672164</v>
      </c>
    </row>
    <row r="236" spans="1:14" ht="14.4" customHeight="1" x14ac:dyDescent="0.3">
      <c r="A236" s="661" t="s">
        <v>543</v>
      </c>
      <c r="B236" s="662" t="s">
        <v>544</v>
      </c>
      <c r="C236" s="663" t="s">
        <v>548</v>
      </c>
      <c r="D236" s="664" t="s">
        <v>2388</v>
      </c>
      <c r="E236" s="663" t="s">
        <v>568</v>
      </c>
      <c r="F236" s="664" t="s">
        <v>2393</v>
      </c>
      <c r="G236" s="663" t="s">
        <v>1236</v>
      </c>
      <c r="H236" s="663" t="s">
        <v>1406</v>
      </c>
      <c r="I236" s="663" t="s">
        <v>1407</v>
      </c>
      <c r="J236" s="663" t="s">
        <v>1257</v>
      </c>
      <c r="K236" s="663" t="s">
        <v>1408</v>
      </c>
      <c r="L236" s="665">
        <v>408.94666972908016</v>
      </c>
      <c r="M236" s="665">
        <v>1</v>
      </c>
      <c r="N236" s="666">
        <v>408.94666972908016</v>
      </c>
    </row>
    <row r="237" spans="1:14" ht="14.4" customHeight="1" x14ac:dyDescent="0.3">
      <c r="A237" s="661" t="s">
        <v>543</v>
      </c>
      <c r="B237" s="662" t="s">
        <v>544</v>
      </c>
      <c r="C237" s="663" t="s">
        <v>548</v>
      </c>
      <c r="D237" s="664" t="s">
        <v>2388</v>
      </c>
      <c r="E237" s="663" t="s">
        <v>568</v>
      </c>
      <c r="F237" s="664" t="s">
        <v>2393</v>
      </c>
      <c r="G237" s="663" t="s">
        <v>1236</v>
      </c>
      <c r="H237" s="663" t="s">
        <v>1409</v>
      </c>
      <c r="I237" s="663" t="s">
        <v>1410</v>
      </c>
      <c r="J237" s="663" t="s">
        <v>1411</v>
      </c>
      <c r="K237" s="663" t="s">
        <v>1412</v>
      </c>
      <c r="L237" s="665">
        <v>185.24905393366069</v>
      </c>
      <c r="M237" s="665">
        <v>4</v>
      </c>
      <c r="N237" s="666">
        <v>740.99621573464276</v>
      </c>
    </row>
    <row r="238" spans="1:14" ht="14.4" customHeight="1" x14ac:dyDescent="0.3">
      <c r="A238" s="661" t="s">
        <v>543</v>
      </c>
      <c r="B238" s="662" t="s">
        <v>544</v>
      </c>
      <c r="C238" s="663" t="s">
        <v>548</v>
      </c>
      <c r="D238" s="664" t="s">
        <v>2388</v>
      </c>
      <c r="E238" s="663" t="s">
        <v>568</v>
      </c>
      <c r="F238" s="664" t="s">
        <v>2393</v>
      </c>
      <c r="G238" s="663" t="s">
        <v>1236</v>
      </c>
      <c r="H238" s="663" t="s">
        <v>1413</v>
      </c>
      <c r="I238" s="663" t="s">
        <v>1413</v>
      </c>
      <c r="J238" s="663" t="s">
        <v>1414</v>
      </c>
      <c r="K238" s="663" t="s">
        <v>1415</v>
      </c>
      <c r="L238" s="665">
        <v>73.60942952984766</v>
      </c>
      <c r="M238" s="665">
        <v>1</v>
      </c>
      <c r="N238" s="666">
        <v>73.60942952984766</v>
      </c>
    </row>
    <row r="239" spans="1:14" ht="14.4" customHeight="1" x14ac:dyDescent="0.3">
      <c r="A239" s="661" t="s">
        <v>543</v>
      </c>
      <c r="B239" s="662" t="s">
        <v>544</v>
      </c>
      <c r="C239" s="663" t="s">
        <v>548</v>
      </c>
      <c r="D239" s="664" t="s">
        <v>2388</v>
      </c>
      <c r="E239" s="663" t="s">
        <v>568</v>
      </c>
      <c r="F239" s="664" t="s">
        <v>2393</v>
      </c>
      <c r="G239" s="663" t="s">
        <v>1236</v>
      </c>
      <c r="H239" s="663" t="s">
        <v>1416</v>
      </c>
      <c r="I239" s="663" t="s">
        <v>1417</v>
      </c>
      <c r="J239" s="663" t="s">
        <v>1336</v>
      </c>
      <c r="K239" s="663" t="s">
        <v>1418</v>
      </c>
      <c r="L239" s="665">
        <v>61.779999999999994</v>
      </c>
      <c r="M239" s="665">
        <v>1</v>
      </c>
      <c r="N239" s="666">
        <v>61.779999999999994</v>
      </c>
    </row>
    <row r="240" spans="1:14" ht="14.4" customHeight="1" x14ac:dyDescent="0.3">
      <c r="A240" s="661" t="s">
        <v>543</v>
      </c>
      <c r="B240" s="662" t="s">
        <v>544</v>
      </c>
      <c r="C240" s="663" t="s">
        <v>548</v>
      </c>
      <c r="D240" s="664" t="s">
        <v>2388</v>
      </c>
      <c r="E240" s="663" t="s">
        <v>568</v>
      </c>
      <c r="F240" s="664" t="s">
        <v>2393</v>
      </c>
      <c r="G240" s="663" t="s">
        <v>1236</v>
      </c>
      <c r="H240" s="663" t="s">
        <v>1419</v>
      </c>
      <c r="I240" s="663" t="s">
        <v>1420</v>
      </c>
      <c r="J240" s="663" t="s">
        <v>1421</v>
      </c>
      <c r="K240" s="663" t="s">
        <v>1422</v>
      </c>
      <c r="L240" s="665">
        <v>174.61</v>
      </c>
      <c r="M240" s="665">
        <v>1</v>
      </c>
      <c r="N240" s="666">
        <v>174.61</v>
      </c>
    </row>
    <row r="241" spans="1:14" ht="14.4" customHeight="1" x14ac:dyDescent="0.3">
      <c r="A241" s="661" t="s">
        <v>543</v>
      </c>
      <c r="B241" s="662" t="s">
        <v>544</v>
      </c>
      <c r="C241" s="663" t="s">
        <v>548</v>
      </c>
      <c r="D241" s="664" t="s">
        <v>2388</v>
      </c>
      <c r="E241" s="663" t="s">
        <v>568</v>
      </c>
      <c r="F241" s="664" t="s">
        <v>2393</v>
      </c>
      <c r="G241" s="663" t="s">
        <v>1236</v>
      </c>
      <c r="H241" s="663" t="s">
        <v>1423</v>
      </c>
      <c r="I241" s="663" t="s">
        <v>1424</v>
      </c>
      <c r="J241" s="663" t="s">
        <v>1425</v>
      </c>
      <c r="K241" s="663" t="s">
        <v>1426</v>
      </c>
      <c r="L241" s="665">
        <v>130.86000000000001</v>
      </c>
      <c r="M241" s="665">
        <v>1</v>
      </c>
      <c r="N241" s="666">
        <v>130.86000000000001</v>
      </c>
    </row>
    <row r="242" spans="1:14" ht="14.4" customHeight="1" x14ac:dyDescent="0.3">
      <c r="A242" s="661" t="s">
        <v>543</v>
      </c>
      <c r="B242" s="662" t="s">
        <v>544</v>
      </c>
      <c r="C242" s="663" t="s">
        <v>548</v>
      </c>
      <c r="D242" s="664" t="s">
        <v>2388</v>
      </c>
      <c r="E242" s="663" t="s">
        <v>568</v>
      </c>
      <c r="F242" s="664" t="s">
        <v>2393</v>
      </c>
      <c r="G242" s="663" t="s">
        <v>1236</v>
      </c>
      <c r="H242" s="663" t="s">
        <v>1427</v>
      </c>
      <c r="I242" s="663" t="s">
        <v>1428</v>
      </c>
      <c r="J242" s="663" t="s">
        <v>1253</v>
      </c>
      <c r="K242" s="663" t="s">
        <v>1429</v>
      </c>
      <c r="L242" s="665">
        <v>99.14</v>
      </c>
      <c r="M242" s="665">
        <v>1</v>
      </c>
      <c r="N242" s="666">
        <v>99.14</v>
      </c>
    </row>
    <row r="243" spans="1:14" ht="14.4" customHeight="1" x14ac:dyDescent="0.3">
      <c r="A243" s="661" t="s">
        <v>543</v>
      </c>
      <c r="B243" s="662" t="s">
        <v>544</v>
      </c>
      <c r="C243" s="663" t="s">
        <v>548</v>
      </c>
      <c r="D243" s="664" t="s">
        <v>2388</v>
      </c>
      <c r="E243" s="663" t="s">
        <v>568</v>
      </c>
      <c r="F243" s="664" t="s">
        <v>2393</v>
      </c>
      <c r="G243" s="663" t="s">
        <v>1236</v>
      </c>
      <c r="H243" s="663" t="s">
        <v>1430</v>
      </c>
      <c r="I243" s="663" t="s">
        <v>1431</v>
      </c>
      <c r="J243" s="663" t="s">
        <v>1432</v>
      </c>
      <c r="K243" s="663" t="s">
        <v>1433</v>
      </c>
      <c r="L243" s="665">
        <v>92.416525035876177</v>
      </c>
      <c r="M243" s="665">
        <v>3</v>
      </c>
      <c r="N243" s="666">
        <v>277.24957510762852</v>
      </c>
    </row>
    <row r="244" spans="1:14" ht="14.4" customHeight="1" x14ac:dyDescent="0.3">
      <c r="A244" s="661" t="s">
        <v>543</v>
      </c>
      <c r="B244" s="662" t="s">
        <v>544</v>
      </c>
      <c r="C244" s="663" t="s">
        <v>548</v>
      </c>
      <c r="D244" s="664" t="s">
        <v>2388</v>
      </c>
      <c r="E244" s="663" t="s">
        <v>568</v>
      </c>
      <c r="F244" s="664" t="s">
        <v>2393</v>
      </c>
      <c r="G244" s="663" t="s">
        <v>1236</v>
      </c>
      <c r="H244" s="663" t="s">
        <v>1434</v>
      </c>
      <c r="I244" s="663" t="s">
        <v>1435</v>
      </c>
      <c r="J244" s="663" t="s">
        <v>1436</v>
      </c>
      <c r="K244" s="663" t="s">
        <v>1437</v>
      </c>
      <c r="L244" s="665">
        <v>207.97936354109052</v>
      </c>
      <c r="M244" s="665">
        <v>2</v>
      </c>
      <c r="N244" s="666">
        <v>415.95872708218104</v>
      </c>
    </row>
    <row r="245" spans="1:14" ht="14.4" customHeight="1" x14ac:dyDescent="0.3">
      <c r="A245" s="661" t="s">
        <v>543</v>
      </c>
      <c r="B245" s="662" t="s">
        <v>544</v>
      </c>
      <c r="C245" s="663" t="s">
        <v>548</v>
      </c>
      <c r="D245" s="664" t="s">
        <v>2388</v>
      </c>
      <c r="E245" s="663" t="s">
        <v>568</v>
      </c>
      <c r="F245" s="664" t="s">
        <v>2393</v>
      </c>
      <c r="G245" s="663" t="s">
        <v>1236</v>
      </c>
      <c r="H245" s="663" t="s">
        <v>1438</v>
      </c>
      <c r="I245" s="663" t="s">
        <v>1439</v>
      </c>
      <c r="J245" s="663" t="s">
        <v>1440</v>
      </c>
      <c r="K245" s="663" t="s">
        <v>1441</v>
      </c>
      <c r="L245" s="665">
        <v>357.78453021666729</v>
      </c>
      <c r="M245" s="665">
        <v>3</v>
      </c>
      <c r="N245" s="666">
        <v>1073.3535906500019</v>
      </c>
    </row>
    <row r="246" spans="1:14" ht="14.4" customHeight="1" x14ac:dyDescent="0.3">
      <c r="A246" s="661" t="s">
        <v>543</v>
      </c>
      <c r="B246" s="662" t="s">
        <v>544</v>
      </c>
      <c r="C246" s="663" t="s">
        <v>548</v>
      </c>
      <c r="D246" s="664" t="s">
        <v>2388</v>
      </c>
      <c r="E246" s="663" t="s">
        <v>568</v>
      </c>
      <c r="F246" s="664" t="s">
        <v>2393</v>
      </c>
      <c r="G246" s="663" t="s">
        <v>1236</v>
      </c>
      <c r="H246" s="663" t="s">
        <v>1442</v>
      </c>
      <c r="I246" s="663" t="s">
        <v>1443</v>
      </c>
      <c r="J246" s="663" t="s">
        <v>1444</v>
      </c>
      <c r="K246" s="663" t="s">
        <v>1445</v>
      </c>
      <c r="L246" s="665">
        <v>166.68943978315923</v>
      </c>
      <c r="M246" s="665">
        <v>1</v>
      </c>
      <c r="N246" s="666">
        <v>166.68943978315923</v>
      </c>
    </row>
    <row r="247" spans="1:14" ht="14.4" customHeight="1" x14ac:dyDescent="0.3">
      <c r="A247" s="661" t="s">
        <v>543</v>
      </c>
      <c r="B247" s="662" t="s">
        <v>544</v>
      </c>
      <c r="C247" s="663" t="s">
        <v>548</v>
      </c>
      <c r="D247" s="664" t="s">
        <v>2388</v>
      </c>
      <c r="E247" s="663" t="s">
        <v>568</v>
      </c>
      <c r="F247" s="664" t="s">
        <v>2393</v>
      </c>
      <c r="G247" s="663" t="s">
        <v>1236</v>
      </c>
      <c r="H247" s="663" t="s">
        <v>1446</v>
      </c>
      <c r="I247" s="663" t="s">
        <v>1447</v>
      </c>
      <c r="J247" s="663" t="s">
        <v>1448</v>
      </c>
      <c r="K247" s="663" t="s">
        <v>1449</v>
      </c>
      <c r="L247" s="665">
        <v>199.1444508515489</v>
      </c>
      <c r="M247" s="665">
        <v>1</v>
      </c>
      <c r="N247" s="666">
        <v>199.1444508515489</v>
      </c>
    </row>
    <row r="248" spans="1:14" ht="14.4" customHeight="1" x14ac:dyDescent="0.3">
      <c r="A248" s="661" t="s">
        <v>543</v>
      </c>
      <c r="B248" s="662" t="s">
        <v>544</v>
      </c>
      <c r="C248" s="663" t="s">
        <v>548</v>
      </c>
      <c r="D248" s="664" t="s">
        <v>2388</v>
      </c>
      <c r="E248" s="663" t="s">
        <v>568</v>
      </c>
      <c r="F248" s="664" t="s">
        <v>2393</v>
      </c>
      <c r="G248" s="663" t="s">
        <v>1236</v>
      </c>
      <c r="H248" s="663" t="s">
        <v>1450</v>
      </c>
      <c r="I248" s="663" t="s">
        <v>1451</v>
      </c>
      <c r="J248" s="663" t="s">
        <v>1452</v>
      </c>
      <c r="K248" s="663" t="s">
        <v>1453</v>
      </c>
      <c r="L248" s="665">
        <v>526.66999999999996</v>
      </c>
      <c r="M248" s="665">
        <v>1</v>
      </c>
      <c r="N248" s="666">
        <v>526.66999999999996</v>
      </c>
    </row>
    <row r="249" spans="1:14" ht="14.4" customHeight="1" x14ac:dyDescent="0.3">
      <c r="A249" s="661" t="s">
        <v>543</v>
      </c>
      <c r="B249" s="662" t="s">
        <v>544</v>
      </c>
      <c r="C249" s="663" t="s">
        <v>548</v>
      </c>
      <c r="D249" s="664" t="s">
        <v>2388</v>
      </c>
      <c r="E249" s="663" t="s">
        <v>568</v>
      </c>
      <c r="F249" s="664" t="s">
        <v>2393</v>
      </c>
      <c r="G249" s="663" t="s">
        <v>1236</v>
      </c>
      <c r="H249" s="663" t="s">
        <v>1454</v>
      </c>
      <c r="I249" s="663" t="s">
        <v>1455</v>
      </c>
      <c r="J249" s="663" t="s">
        <v>1456</v>
      </c>
      <c r="K249" s="663" t="s">
        <v>1457</v>
      </c>
      <c r="L249" s="665">
        <v>136.46</v>
      </c>
      <c r="M249" s="665">
        <v>2</v>
      </c>
      <c r="N249" s="666">
        <v>272.92</v>
      </c>
    </row>
    <row r="250" spans="1:14" ht="14.4" customHeight="1" x14ac:dyDescent="0.3">
      <c r="A250" s="661" t="s">
        <v>543</v>
      </c>
      <c r="B250" s="662" t="s">
        <v>544</v>
      </c>
      <c r="C250" s="663" t="s">
        <v>548</v>
      </c>
      <c r="D250" s="664" t="s">
        <v>2388</v>
      </c>
      <c r="E250" s="663" t="s">
        <v>568</v>
      </c>
      <c r="F250" s="664" t="s">
        <v>2393</v>
      </c>
      <c r="G250" s="663" t="s">
        <v>1236</v>
      </c>
      <c r="H250" s="663" t="s">
        <v>1458</v>
      </c>
      <c r="I250" s="663" t="s">
        <v>1459</v>
      </c>
      <c r="J250" s="663" t="s">
        <v>1460</v>
      </c>
      <c r="K250" s="663" t="s">
        <v>1461</v>
      </c>
      <c r="L250" s="665">
        <v>149.24999999999997</v>
      </c>
      <c r="M250" s="665">
        <v>1</v>
      </c>
      <c r="N250" s="666">
        <v>149.24999999999997</v>
      </c>
    </row>
    <row r="251" spans="1:14" ht="14.4" customHeight="1" x14ac:dyDescent="0.3">
      <c r="A251" s="661" t="s">
        <v>543</v>
      </c>
      <c r="B251" s="662" t="s">
        <v>544</v>
      </c>
      <c r="C251" s="663" t="s">
        <v>548</v>
      </c>
      <c r="D251" s="664" t="s">
        <v>2388</v>
      </c>
      <c r="E251" s="663" t="s">
        <v>568</v>
      </c>
      <c r="F251" s="664" t="s">
        <v>2393</v>
      </c>
      <c r="G251" s="663" t="s">
        <v>1236</v>
      </c>
      <c r="H251" s="663" t="s">
        <v>1462</v>
      </c>
      <c r="I251" s="663" t="s">
        <v>1463</v>
      </c>
      <c r="J251" s="663" t="s">
        <v>1464</v>
      </c>
      <c r="K251" s="663" t="s">
        <v>1465</v>
      </c>
      <c r="L251" s="665">
        <v>70.776666666666657</v>
      </c>
      <c r="M251" s="665">
        <v>3</v>
      </c>
      <c r="N251" s="666">
        <v>212.32999999999998</v>
      </c>
    </row>
    <row r="252" spans="1:14" ht="14.4" customHeight="1" x14ac:dyDescent="0.3">
      <c r="A252" s="661" t="s">
        <v>543</v>
      </c>
      <c r="B252" s="662" t="s">
        <v>544</v>
      </c>
      <c r="C252" s="663" t="s">
        <v>548</v>
      </c>
      <c r="D252" s="664" t="s">
        <v>2388</v>
      </c>
      <c r="E252" s="663" t="s">
        <v>568</v>
      </c>
      <c r="F252" s="664" t="s">
        <v>2393</v>
      </c>
      <c r="G252" s="663" t="s">
        <v>1236</v>
      </c>
      <c r="H252" s="663" t="s">
        <v>1466</v>
      </c>
      <c r="I252" s="663" t="s">
        <v>1466</v>
      </c>
      <c r="J252" s="663" t="s">
        <v>1467</v>
      </c>
      <c r="K252" s="663" t="s">
        <v>775</v>
      </c>
      <c r="L252" s="665">
        <v>164.53000000000003</v>
      </c>
      <c r="M252" s="665">
        <v>1</v>
      </c>
      <c r="N252" s="666">
        <v>164.53000000000003</v>
      </c>
    </row>
    <row r="253" spans="1:14" ht="14.4" customHeight="1" x14ac:dyDescent="0.3">
      <c r="A253" s="661" t="s">
        <v>543</v>
      </c>
      <c r="B253" s="662" t="s">
        <v>544</v>
      </c>
      <c r="C253" s="663" t="s">
        <v>548</v>
      </c>
      <c r="D253" s="664" t="s">
        <v>2388</v>
      </c>
      <c r="E253" s="663" t="s">
        <v>568</v>
      </c>
      <c r="F253" s="664" t="s">
        <v>2393</v>
      </c>
      <c r="G253" s="663" t="s">
        <v>1236</v>
      </c>
      <c r="H253" s="663" t="s">
        <v>1468</v>
      </c>
      <c r="I253" s="663" t="s">
        <v>1469</v>
      </c>
      <c r="J253" s="663" t="s">
        <v>1470</v>
      </c>
      <c r="K253" s="663" t="s">
        <v>1471</v>
      </c>
      <c r="L253" s="665">
        <v>126.45857142857146</v>
      </c>
      <c r="M253" s="665">
        <v>7</v>
      </c>
      <c r="N253" s="666">
        <v>885.21000000000026</v>
      </c>
    </row>
    <row r="254" spans="1:14" ht="14.4" customHeight="1" x14ac:dyDescent="0.3">
      <c r="A254" s="661" t="s">
        <v>543</v>
      </c>
      <c r="B254" s="662" t="s">
        <v>544</v>
      </c>
      <c r="C254" s="663" t="s">
        <v>548</v>
      </c>
      <c r="D254" s="664" t="s">
        <v>2388</v>
      </c>
      <c r="E254" s="663" t="s">
        <v>568</v>
      </c>
      <c r="F254" s="664" t="s">
        <v>2393</v>
      </c>
      <c r="G254" s="663" t="s">
        <v>1236</v>
      </c>
      <c r="H254" s="663" t="s">
        <v>1472</v>
      </c>
      <c r="I254" s="663" t="s">
        <v>1473</v>
      </c>
      <c r="J254" s="663" t="s">
        <v>1474</v>
      </c>
      <c r="K254" s="663" t="s">
        <v>1475</v>
      </c>
      <c r="L254" s="665">
        <v>94.449817424466161</v>
      </c>
      <c r="M254" s="665">
        <v>3</v>
      </c>
      <c r="N254" s="666">
        <v>283.34945227339847</v>
      </c>
    </row>
    <row r="255" spans="1:14" ht="14.4" customHeight="1" x14ac:dyDescent="0.3">
      <c r="A255" s="661" t="s">
        <v>543</v>
      </c>
      <c r="B255" s="662" t="s">
        <v>544</v>
      </c>
      <c r="C255" s="663" t="s">
        <v>548</v>
      </c>
      <c r="D255" s="664" t="s">
        <v>2388</v>
      </c>
      <c r="E255" s="663" t="s">
        <v>568</v>
      </c>
      <c r="F255" s="664" t="s">
        <v>2393</v>
      </c>
      <c r="G255" s="663" t="s">
        <v>1236</v>
      </c>
      <c r="H255" s="663" t="s">
        <v>1476</v>
      </c>
      <c r="I255" s="663" t="s">
        <v>1477</v>
      </c>
      <c r="J255" s="663" t="s">
        <v>1478</v>
      </c>
      <c r="K255" s="663" t="s">
        <v>1479</v>
      </c>
      <c r="L255" s="665">
        <v>158.09999999999997</v>
      </c>
      <c r="M255" s="665">
        <v>1</v>
      </c>
      <c r="N255" s="666">
        <v>158.09999999999997</v>
      </c>
    </row>
    <row r="256" spans="1:14" ht="14.4" customHeight="1" x14ac:dyDescent="0.3">
      <c r="A256" s="661" t="s">
        <v>543</v>
      </c>
      <c r="B256" s="662" t="s">
        <v>544</v>
      </c>
      <c r="C256" s="663" t="s">
        <v>548</v>
      </c>
      <c r="D256" s="664" t="s">
        <v>2388</v>
      </c>
      <c r="E256" s="663" t="s">
        <v>568</v>
      </c>
      <c r="F256" s="664" t="s">
        <v>2393</v>
      </c>
      <c r="G256" s="663" t="s">
        <v>1236</v>
      </c>
      <c r="H256" s="663" t="s">
        <v>1480</v>
      </c>
      <c r="I256" s="663" t="s">
        <v>1481</v>
      </c>
      <c r="J256" s="663" t="s">
        <v>1482</v>
      </c>
      <c r="K256" s="663" t="s">
        <v>1483</v>
      </c>
      <c r="L256" s="665">
        <v>955.90999999999985</v>
      </c>
      <c r="M256" s="665">
        <v>1</v>
      </c>
      <c r="N256" s="666">
        <v>955.90999999999985</v>
      </c>
    </row>
    <row r="257" spans="1:14" ht="14.4" customHeight="1" x14ac:dyDescent="0.3">
      <c r="A257" s="661" t="s">
        <v>543</v>
      </c>
      <c r="B257" s="662" t="s">
        <v>544</v>
      </c>
      <c r="C257" s="663" t="s">
        <v>548</v>
      </c>
      <c r="D257" s="664" t="s">
        <v>2388</v>
      </c>
      <c r="E257" s="663" t="s">
        <v>568</v>
      </c>
      <c r="F257" s="664" t="s">
        <v>2393</v>
      </c>
      <c r="G257" s="663" t="s">
        <v>1236</v>
      </c>
      <c r="H257" s="663" t="s">
        <v>1484</v>
      </c>
      <c r="I257" s="663" t="s">
        <v>1485</v>
      </c>
      <c r="J257" s="663" t="s">
        <v>1486</v>
      </c>
      <c r="K257" s="663" t="s">
        <v>1487</v>
      </c>
      <c r="L257" s="665">
        <v>924.5142935364529</v>
      </c>
      <c r="M257" s="665">
        <v>3</v>
      </c>
      <c r="N257" s="666">
        <v>2773.5428806093587</v>
      </c>
    </row>
    <row r="258" spans="1:14" ht="14.4" customHeight="1" x14ac:dyDescent="0.3">
      <c r="A258" s="661" t="s">
        <v>543</v>
      </c>
      <c r="B258" s="662" t="s">
        <v>544</v>
      </c>
      <c r="C258" s="663" t="s">
        <v>548</v>
      </c>
      <c r="D258" s="664" t="s">
        <v>2388</v>
      </c>
      <c r="E258" s="663" t="s">
        <v>568</v>
      </c>
      <c r="F258" s="664" t="s">
        <v>2393</v>
      </c>
      <c r="G258" s="663" t="s">
        <v>1236</v>
      </c>
      <c r="H258" s="663" t="s">
        <v>1488</v>
      </c>
      <c r="I258" s="663" t="s">
        <v>1489</v>
      </c>
      <c r="J258" s="663" t="s">
        <v>1490</v>
      </c>
      <c r="K258" s="663" t="s">
        <v>1491</v>
      </c>
      <c r="L258" s="665">
        <v>68.880140832543603</v>
      </c>
      <c r="M258" s="665">
        <v>1</v>
      </c>
      <c r="N258" s="666">
        <v>68.880140832543603</v>
      </c>
    </row>
    <row r="259" spans="1:14" ht="14.4" customHeight="1" x14ac:dyDescent="0.3">
      <c r="A259" s="661" t="s">
        <v>543</v>
      </c>
      <c r="B259" s="662" t="s">
        <v>544</v>
      </c>
      <c r="C259" s="663" t="s">
        <v>548</v>
      </c>
      <c r="D259" s="664" t="s">
        <v>2388</v>
      </c>
      <c r="E259" s="663" t="s">
        <v>568</v>
      </c>
      <c r="F259" s="664" t="s">
        <v>2393</v>
      </c>
      <c r="G259" s="663" t="s">
        <v>1236</v>
      </c>
      <c r="H259" s="663" t="s">
        <v>1492</v>
      </c>
      <c r="I259" s="663" t="s">
        <v>1492</v>
      </c>
      <c r="J259" s="663" t="s">
        <v>1493</v>
      </c>
      <c r="K259" s="663" t="s">
        <v>1494</v>
      </c>
      <c r="L259" s="665">
        <v>47.675000000000011</v>
      </c>
      <c r="M259" s="665">
        <v>2</v>
      </c>
      <c r="N259" s="666">
        <v>95.350000000000023</v>
      </c>
    </row>
    <row r="260" spans="1:14" ht="14.4" customHeight="1" x14ac:dyDescent="0.3">
      <c r="A260" s="661" t="s">
        <v>543</v>
      </c>
      <c r="B260" s="662" t="s">
        <v>544</v>
      </c>
      <c r="C260" s="663" t="s">
        <v>548</v>
      </c>
      <c r="D260" s="664" t="s">
        <v>2388</v>
      </c>
      <c r="E260" s="663" t="s">
        <v>568</v>
      </c>
      <c r="F260" s="664" t="s">
        <v>2393</v>
      </c>
      <c r="G260" s="663" t="s">
        <v>1236</v>
      </c>
      <c r="H260" s="663" t="s">
        <v>1495</v>
      </c>
      <c r="I260" s="663" t="s">
        <v>1495</v>
      </c>
      <c r="J260" s="663" t="s">
        <v>1496</v>
      </c>
      <c r="K260" s="663" t="s">
        <v>1497</v>
      </c>
      <c r="L260" s="665">
        <v>78.988757396791016</v>
      </c>
      <c r="M260" s="665">
        <v>1</v>
      </c>
      <c r="N260" s="666">
        <v>78.988757396791016</v>
      </c>
    </row>
    <row r="261" spans="1:14" ht="14.4" customHeight="1" x14ac:dyDescent="0.3">
      <c r="A261" s="661" t="s">
        <v>543</v>
      </c>
      <c r="B261" s="662" t="s">
        <v>544</v>
      </c>
      <c r="C261" s="663" t="s">
        <v>548</v>
      </c>
      <c r="D261" s="664" t="s">
        <v>2388</v>
      </c>
      <c r="E261" s="663" t="s">
        <v>568</v>
      </c>
      <c r="F261" s="664" t="s">
        <v>2393</v>
      </c>
      <c r="G261" s="663" t="s">
        <v>1236</v>
      </c>
      <c r="H261" s="663" t="s">
        <v>1498</v>
      </c>
      <c r="I261" s="663" t="s">
        <v>1499</v>
      </c>
      <c r="J261" s="663" t="s">
        <v>1500</v>
      </c>
      <c r="K261" s="663" t="s">
        <v>1501</v>
      </c>
      <c r="L261" s="665">
        <v>88.249375779352462</v>
      </c>
      <c r="M261" s="665">
        <v>1</v>
      </c>
      <c r="N261" s="666">
        <v>88.249375779352462</v>
      </c>
    </row>
    <row r="262" spans="1:14" ht="14.4" customHeight="1" x14ac:dyDescent="0.3">
      <c r="A262" s="661" t="s">
        <v>543</v>
      </c>
      <c r="B262" s="662" t="s">
        <v>544</v>
      </c>
      <c r="C262" s="663" t="s">
        <v>548</v>
      </c>
      <c r="D262" s="664" t="s">
        <v>2388</v>
      </c>
      <c r="E262" s="663" t="s">
        <v>568</v>
      </c>
      <c r="F262" s="664" t="s">
        <v>2393</v>
      </c>
      <c r="G262" s="663" t="s">
        <v>1236</v>
      </c>
      <c r="H262" s="663" t="s">
        <v>1502</v>
      </c>
      <c r="I262" s="663" t="s">
        <v>1502</v>
      </c>
      <c r="J262" s="663" t="s">
        <v>1503</v>
      </c>
      <c r="K262" s="663" t="s">
        <v>1258</v>
      </c>
      <c r="L262" s="665">
        <v>1106.26</v>
      </c>
      <c r="M262" s="665">
        <v>2</v>
      </c>
      <c r="N262" s="666">
        <v>2212.52</v>
      </c>
    </row>
    <row r="263" spans="1:14" ht="14.4" customHeight="1" x14ac:dyDescent="0.3">
      <c r="A263" s="661" t="s">
        <v>543</v>
      </c>
      <c r="B263" s="662" t="s">
        <v>544</v>
      </c>
      <c r="C263" s="663" t="s">
        <v>548</v>
      </c>
      <c r="D263" s="664" t="s">
        <v>2388</v>
      </c>
      <c r="E263" s="663" t="s">
        <v>568</v>
      </c>
      <c r="F263" s="664" t="s">
        <v>2393</v>
      </c>
      <c r="G263" s="663" t="s">
        <v>1236</v>
      </c>
      <c r="H263" s="663" t="s">
        <v>1504</v>
      </c>
      <c r="I263" s="663" t="s">
        <v>1504</v>
      </c>
      <c r="J263" s="663" t="s">
        <v>1257</v>
      </c>
      <c r="K263" s="663" t="s">
        <v>1408</v>
      </c>
      <c r="L263" s="665">
        <v>408.94963073936401</v>
      </c>
      <c r="M263" s="665">
        <v>2</v>
      </c>
      <c r="N263" s="666">
        <v>817.89926147872802</v>
      </c>
    </row>
    <row r="264" spans="1:14" ht="14.4" customHeight="1" x14ac:dyDescent="0.3">
      <c r="A264" s="661" t="s">
        <v>543</v>
      </c>
      <c r="B264" s="662" t="s">
        <v>544</v>
      </c>
      <c r="C264" s="663" t="s">
        <v>548</v>
      </c>
      <c r="D264" s="664" t="s">
        <v>2388</v>
      </c>
      <c r="E264" s="663" t="s">
        <v>568</v>
      </c>
      <c r="F264" s="664" t="s">
        <v>2393</v>
      </c>
      <c r="G264" s="663" t="s">
        <v>1236</v>
      </c>
      <c r="H264" s="663" t="s">
        <v>1505</v>
      </c>
      <c r="I264" s="663" t="s">
        <v>1505</v>
      </c>
      <c r="J264" s="663" t="s">
        <v>1257</v>
      </c>
      <c r="K264" s="663" t="s">
        <v>1405</v>
      </c>
      <c r="L264" s="665">
        <v>301.47000000000008</v>
      </c>
      <c r="M264" s="665">
        <v>1</v>
      </c>
      <c r="N264" s="666">
        <v>301.47000000000008</v>
      </c>
    </row>
    <row r="265" spans="1:14" ht="14.4" customHeight="1" x14ac:dyDescent="0.3">
      <c r="A265" s="661" t="s">
        <v>543</v>
      </c>
      <c r="B265" s="662" t="s">
        <v>544</v>
      </c>
      <c r="C265" s="663" t="s">
        <v>548</v>
      </c>
      <c r="D265" s="664" t="s">
        <v>2388</v>
      </c>
      <c r="E265" s="663" t="s">
        <v>568</v>
      </c>
      <c r="F265" s="664" t="s">
        <v>2393</v>
      </c>
      <c r="G265" s="663" t="s">
        <v>1236</v>
      </c>
      <c r="H265" s="663" t="s">
        <v>1506</v>
      </c>
      <c r="I265" s="663" t="s">
        <v>1506</v>
      </c>
      <c r="J265" s="663" t="s">
        <v>1257</v>
      </c>
      <c r="K265" s="663" t="s">
        <v>1258</v>
      </c>
      <c r="L265" s="665">
        <v>630.66109321299382</v>
      </c>
      <c r="M265" s="665">
        <v>2</v>
      </c>
      <c r="N265" s="666">
        <v>1261.3221864259876</v>
      </c>
    </row>
    <row r="266" spans="1:14" ht="14.4" customHeight="1" x14ac:dyDescent="0.3">
      <c r="A266" s="661" t="s">
        <v>543</v>
      </c>
      <c r="B266" s="662" t="s">
        <v>544</v>
      </c>
      <c r="C266" s="663" t="s">
        <v>548</v>
      </c>
      <c r="D266" s="664" t="s">
        <v>2388</v>
      </c>
      <c r="E266" s="663" t="s">
        <v>1507</v>
      </c>
      <c r="F266" s="664" t="s">
        <v>2394</v>
      </c>
      <c r="G266" s="663" t="s">
        <v>602</v>
      </c>
      <c r="H266" s="663" t="s">
        <v>1508</v>
      </c>
      <c r="I266" s="663" t="s">
        <v>1509</v>
      </c>
      <c r="J266" s="663" t="s">
        <v>1510</v>
      </c>
      <c r="K266" s="663" t="s">
        <v>1511</v>
      </c>
      <c r="L266" s="665">
        <v>1680.58</v>
      </c>
      <c r="M266" s="665">
        <v>1</v>
      </c>
      <c r="N266" s="666">
        <v>1680.58</v>
      </c>
    </row>
    <row r="267" spans="1:14" ht="14.4" customHeight="1" x14ac:dyDescent="0.3">
      <c r="A267" s="661" t="s">
        <v>543</v>
      </c>
      <c r="B267" s="662" t="s">
        <v>544</v>
      </c>
      <c r="C267" s="663" t="s">
        <v>548</v>
      </c>
      <c r="D267" s="664" t="s">
        <v>2388</v>
      </c>
      <c r="E267" s="663" t="s">
        <v>1512</v>
      </c>
      <c r="F267" s="664" t="s">
        <v>2395</v>
      </c>
      <c r="G267" s="663" t="s">
        <v>602</v>
      </c>
      <c r="H267" s="663" t="s">
        <v>1513</v>
      </c>
      <c r="I267" s="663" t="s">
        <v>1514</v>
      </c>
      <c r="J267" s="663" t="s">
        <v>1515</v>
      </c>
      <c r="K267" s="663" t="s">
        <v>636</v>
      </c>
      <c r="L267" s="665">
        <v>68.020145733686661</v>
      </c>
      <c r="M267" s="665">
        <v>2</v>
      </c>
      <c r="N267" s="666">
        <v>136.04029146737332</v>
      </c>
    </row>
    <row r="268" spans="1:14" ht="14.4" customHeight="1" x14ac:dyDescent="0.3">
      <c r="A268" s="661" t="s">
        <v>543</v>
      </c>
      <c r="B268" s="662" t="s">
        <v>544</v>
      </c>
      <c r="C268" s="663" t="s">
        <v>548</v>
      </c>
      <c r="D268" s="664" t="s">
        <v>2388</v>
      </c>
      <c r="E268" s="663" t="s">
        <v>1512</v>
      </c>
      <c r="F268" s="664" t="s">
        <v>2395</v>
      </c>
      <c r="G268" s="663" t="s">
        <v>602</v>
      </c>
      <c r="H268" s="663" t="s">
        <v>1516</v>
      </c>
      <c r="I268" s="663" t="s">
        <v>1517</v>
      </c>
      <c r="J268" s="663" t="s">
        <v>1518</v>
      </c>
      <c r="K268" s="663" t="s">
        <v>1519</v>
      </c>
      <c r="L268" s="665">
        <v>51.531428571428577</v>
      </c>
      <c r="M268" s="665">
        <v>14</v>
      </c>
      <c r="N268" s="666">
        <v>721.44</v>
      </c>
    </row>
    <row r="269" spans="1:14" ht="14.4" customHeight="1" x14ac:dyDescent="0.3">
      <c r="A269" s="661" t="s">
        <v>543</v>
      </c>
      <c r="B269" s="662" t="s">
        <v>544</v>
      </c>
      <c r="C269" s="663" t="s">
        <v>548</v>
      </c>
      <c r="D269" s="664" t="s">
        <v>2388</v>
      </c>
      <c r="E269" s="663" t="s">
        <v>1512</v>
      </c>
      <c r="F269" s="664" t="s">
        <v>2395</v>
      </c>
      <c r="G269" s="663" t="s">
        <v>602</v>
      </c>
      <c r="H269" s="663" t="s">
        <v>1520</v>
      </c>
      <c r="I269" s="663" t="s">
        <v>1521</v>
      </c>
      <c r="J269" s="663" t="s">
        <v>1522</v>
      </c>
      <c r="K269" s="663" t="s">
        <v>1519</v>
      </c>
      <c r="L269" s="665">
        <v>31.96</v>
      </c>
      <c r="M269" s="665">
        <v>2</v>
      </c>
      <c r="N269" s="666">
        <v>63.92</v>
      </c>
    </row>
    <row r="270" spans="1:14" ht="14.4" customHeight="1" x14ac:dyDescent="0.3">
      <c r="A270" s="661" t="s">
        <v>543</v>
      </c>
      <c r="B270" s="662" t="s">
        <v>544</v>
      </c>
      <c r="C270" s="663" t="s">
        <v>548</v>
      </c>
      <c r="D270" s="664" t="s">
        <v>2388</v>
      </c>
      <c r="E270" s="663" t="s">
        <v>1512</v>
      </c>
      <c r="F270" s="664" t="s">
        <v>2395</v>
      </c>
      <c r="G270" s="663" t="s">
        <v>602</v>
      </c>
      <c r="H270" s="663" t="s">
        <v>1523</v>
      </c>
      <c r="I270" s="663" t="s">
        <v>1524</v>
      </c>
      <c r="J270" s="663" t="s">
        <v>1525</v>
      </c>
      <c r="K270" s="663" t="s">
        <v>1526</v>
      </c>
      <c r="L270" s="665">
        <v>174.47</v>
      </c>
      <c r="M270" s="665">
        <v>2</v>
      </c>
      <c r="N270" s="666">
        <v>348.94</v>
      </c>
    </row>
    <row r="271" spans="1:14" ht="14.4" customHeight="1" x14ac:dyDescent="0.3">
      <c r="A271" s="661" t="s">
        <v>543</v>
      </c>
      <c r="B271" s="662" t="s">
        <v>544</v>
      </c>
      <c r="C271" s="663" t="s">
        <v>548</v>
      </c>
      <c r="D271" s="664" t="s">
        <v>2388</v>
      </c>
      <c r="E271" s="663" t="s">
        <v>1512</v>
      </c>
      <c r="F271" s="664" t="s">
        <v>2395</v>
      </c>
      <c r="G271" s="663" t="s">
        <v>602</v>
      </c>
      <c r="H271" s="663" t="s">
        <v>1527</v>
      </c>
      <c r="I271" s="663" t="s">
        <v>1528</v>
      </c>
      <c r="J271" s="663" t="s">
        <v>1529</v>
      </c>
      <c r="K271" s="663" t="s">
        <v>1530</v>
      </c>
      <c r="L271" s="665">
        <v>149.78878917568673</v>
      </c>
      <c r="M271" s="665">
        <v>1</v>
      </c>
      <c r="N271" s="666">
        <v>149.78878917568673</v>
      </c>
    </row>
    <row r="272" spans="1:14" ht="14.4" customHeight="1" x14ac:dyDescent="0.3">
      <c r="A272" s="661" t="s">
        <v>543</v>
      </c>
      <c r="B272" s="662" t="s">
        <v>544</v>
      </c>
      <c r="C272" s="663" t="s">
        <v>548</v>
      </c>
      <c r="D272" s="664" t="s">
        <v>2388</v>
      </c>
      <c r="E272" s="663" t="s">
        <v>1512</v>
      </c>
      <c r="F272" s="664" t="s">
        <v>2395</v>
      </c>
      <c r="G272" s="663" t="s">
        <v>602</v>
      </c>
      <c r="H272" s="663" t="s">
        <v>1531</v>
      </c>
      <c r="I272" s="663" t="s">
        <v>1532</v>
      </c>
      <c r="J272" s="663" t="s">
        <v>1533</v>
      </c>
      <c r="K272" s="663" t="s">
        <v>1534</v>
      </c>
      <c r="L272" s="665">
        <v>53.13000000000001</v>
      </c>
      <c r="M272" s="665">
        <v>2</v>
      </c>
      <c r="N272" s="666">
        <v>106.26000000000002</v>
      </c>
    </row>
    <row r="273" spans="1:14" ht="14.4" customHeight="1" x14ac:dyDescent="0.3">
      <c r="A273" s="661" t="s">
        <v>543</v>
      </c>
      <c r="B273" s="662" t="s">
        <v>544</v>
      </c>
      <c r="C273" s="663" t="s">
        <v>548</v>
      </c>
      <c r="D273" s="664" t="s">
        <v>2388</v>
      </c>
      <c r="E273" s="663" t="s">
        <v>1512</v>
      </c>
      <c r="F273" s="664" t="s">
        <v>2395</v>
      </c>
      <c r="G273" s="663" t="s">
        <v>602</v>
      </c>
      <c r="H273" s="663" t="s">
        <v>1535</v>
      </c>
      <c r="I273" s="663" t="s">
        <v>1536</v>
      </c>
      <c r="J273" s="663" t="s">
        <v>1537</v>
      </c>
      <c r="K273" s="663" t="s">
        <v>1538</v>
      </c>
      <c r="L273" s="665">
        <v>99.88</v>
      </c>
      <c r="M273" s="665">
        <v>2</v>
      </c>
      <c r="N273" s="666">
        <v>199.76</v>
      </c>
    </row>
    <row r="274" spans="1:14" ht="14.4" customHeight="1" x14ac:dyDescent="0.3">
      <c r="A274" s="661" t="s">
        <v>543</v>
      </c>
      <c r="B274" s="662" t="s">
        <v>544</v>
      </c>
      <c r="C274" s="663" t="s">
        <v>548</v>
      </c>
      <c r="D274" s="664" t="s">
        <v>2388</v>
      </c>
      <c r="E274" s="663" t="s">
        <v>1512</v>
      </c>
      <c r="F274" s="664" t="s">
        <v>2395</v>
      </c>
      <c r="G274" s="663" t="s">
        <v>602</v>
      </c>
      <c r="H274" s="663" t="s">
        <v>1539</v>
      </c>
      <c r="I274" s="663" t="s">
        <v>1540</v>
      </c>
      <c r="J274" s="663" t="s">
        <v>1541</v>
      </c>
      <c r="K274" s="663" t="s">
        <v>1542</v>
      </c>
      <c r="L274" s="665">
        <v>73.439538780075665</v>
      </c>
      <c r="M274" s="665">
        <v>1</v>
      </c>
      <c r="N274" s="666">
        <v>73.439538780075665</v>
      </c>
    </row>
    <row r="275" spans="1:14" ht="14.4" customHeight="1" x14ac:dyDescent="0.3">
      <c r="A275" s="661" t="s">
        <v>543</v>
      </c>
      <c r="B275" s="662" t="s">
        <v>544</v>
      </c>
      <c r="C275" s="663" t="s">
        <v>548</v>
      </c>
      <c r="D275" s="664" t="s">
        <v>2388</v>
      </c>
      <c r="E275" s="663" t="s">
        <v>1512</v>
      </c>
      <c r="F275" s="664" t="s">
        <v>2395</v>
      </c>
      <c r="G275" s="663" t="s">
        <v>602</v>
      </c>
      <c r="H275" s="663" t="s">
        <v>1543</v>
      </c>
      <c r="I275" s="663" t="s">
        <v>1544</v>
      </c>
      <c r="J275" s="663" t="s">
        <v>1545</v>
      </c>
      <c r="K275" s="663" t="s">
        <v>1546</v>
      </c>
      <c r="L275" s="665">
        <v>103.65909344579242</v>
      </c>
      <c r="M275" s="665">
        <v>1</v>
      </c>
      <c r="N275" s="666">
        <v>103.65909344579242</v>
      </c>
    </row>
    <row r="276" spans="1:14" ht="14.4" customHeight="1" x14ac:dyDescent="0.3">
      <c r="A276" s="661" t="s">
        <v>543</v>
      </c>
      <c r="B276" s="662" t="s">
        <v>544</v>
      </c>
      <c r="C276" s="663" t="s">
        <v>548</v>
      </c>
      <c r="D276" s="664" t="s">
        <v>2388</v>
      </c>
      <c r="E276" s="663" t="s">
        <v>1512</v>
      </c>
      <c r="F276" s="664" t="s">
        <v>2395</v>
      </c>
      <c r="G276" s="663" t="s">
        <v>602</v>
      </c>
      <c r="H276" s="663" t="s">
        <v>1547</v>
      </c>
      <c r="I276" s="663" t="s">
        <v>1548</v>
      </c>
      <c r="J276" s="663" t="s">
        <v>1549</v>
      </c>
      <c r="K276" s="663" t="s">
        <v>1550</v>
      </c>
      <c r="L276" s="665">
        <v>122.01</v>
      </c>
      <c r="M276" s="665">
        <v>1</v>
      </c>
      <c r="N276" s="666">
        <v>122.01</v>
      </c>
    </row>
    <row r="277" spans="1:14" ht="14.4" customHeight="1" x14ac:dyDescent="0.3">
      <c r="A277" s="661" t="s">
        <v>543</v>
      </c>
      <c r="B277" s="662" t="s">
        <v>544</v>
      </c>
      <c r="C277" s="663" t="s">
        <v>548</v>
      </c>
      <c r="D277" s="664" t="s">
        <v>2388</v>
      </c>
      <c r="E277" s="663" t="s">
        <v>1512</v>
      </c>
      <c r="F277" s="664" t="s">
        <v>2395</v>
      </c>
      <c r="G277" s="663" t="s">
        <v>602</v>
      </c>
      <c r="H277" s="663" t="s">
        <v>1551</v>
      </c>
      <c r="I277" s="663" t="s">
        <v>1551</v>
      </c>
      <c r="J277" s="663" t="s">
        <v>1529</v>
      </c>
      <c r="K277" s="663" t="s">
        <v>1552</v>
      </c>
      <c r="L277" s="665">
        <v>149.79032092691745</v>
      </c>
      <c r="M277" s="665">
        <v>1</v>
      </c>
      <c r="N277" s="666">
        <v>149.79032092691745</v>
      </c>
    </row>
    <row r="278" spans="1:14" ht="14.4" customHeight="1" x14ac:dyDescent="0.3">
      <c r="A278" s="661" t="s">
        <v>543</v>
      </c>
      <c r="B278" s="662" t="s">
        <v>544</v>
      </c>
      <c r="C278" s="663" t="s">
        <v>548</v>
      </c>
      <c r="D278" s="664" t="s">
        <v>2388</v>
      </c>
      <c r="E278" s="663" t="s">
        <v>1512</v>
      </c>
      <c r="F278" s="664" t="s">
        <v>2395</v>
      </c>
      <c r="G278" s="663" t="s">
        <v>1236</v>
      </c>
      <c r="H278" s="663" t="s">
        <v>1553</v>
      </c>
      <c r="I278" s="663" t="s">
        <v>1554</v>
      </c>
      <c r="J278" s="663" t="s">
        <v>1555</v>
      </c>
      <c r="K278" s="663" t="s">
        <v>1556</v>
      </c>
      <c r="L278" s="665">
        <v>115.71996470437558</v>
      </c>
      <c r="M278" s="665">
        <v>11</v>
      </c>
      <c r="N278" s="666">
        <v>1272.9196117481315</v>
      </c>
    </row>
    <row r="279" spans="1:14" ht="14.4" customHeight="1" x14ac:dyDescent="0.3">
      <c r="A279" s="661" t="s">
        <v>543</v>
      </c>
      <c r="B279" s="662" t="s">
        <v>544</v>
      </c>
      <c r="C279" s="663" t="s">
        <v>548</v>
      </c>
      <c r="D279" s="664" t="s">
        <v>2388</v>
      </c>
      <c r="E279" s="663" t="s">
        <v>1512</v>
      </c>
      <c r="F279" s="664" t="s">
        <v>2395</v>
      </c>
      <c r="G279" s="663" t="s">
        <v>1236</v>
      </c>
      <c r="H279" s="663" t="s">
        <v>1557</v>
      </c>
      <c r="I279" s="663" t="s">
        <v>1558</v>
      </c>
      <c r="J279" s="663" t="s">
        <v>1559</v>
      </c>
      <c r="K279" s="663" t="s">
        <v>1560</v>
      </c>
      <c r="L279" s="665">
        <v>76.509999999999991</v>
      </c>
      <c r="M279" s="665">
        <v>3</v>
      </c>
      <c r="N279" s="666">
        <v>229.52999999999997</v>
      </c>
    </row>
    <row r="280" spans="1:14" ht="14.4" customHeight="1" x14ac:dyDescent="0.3">
      <c r="A280" s="661" t="s">
        <v>543</v>
      </c>
      <c r="B280" s="662" t="s">
        <v>544</v>
      </c>
      <c r="C280" s="663" t="s">
        <v>548</v>
      </c>
      <c r="D280" s="664" t="s">
        <v>2388</v>
      </c>
      <c r="E280" s="663" t="s">
        <v>1512</v>
      </c>
      <c r="F280" s="664" t="s">
        <v>2395</v>
      </c>
      <c r="G280" s="663" t="s">
        <v>1236</v>
      </c>
      <c r="H280" s="663" t="s">
        <v>1561</v>
      </c>
      <c r="I280" s="663" t="s">
        <v>1562</v>
      </c>
      <c r="J280" s="663" t="s">
        <v>1563</v>
      </c>
      <c r="K280" s="663" t="s">
        <v>1564</v>
      </c>
      <c r="L280" s="665">
        <v>109.49500000000002</v>
      </c>
      <c r="M280" s="665">
        <v>2</v>
      </c>
      <c r="N280" s="666">
        <v>218.99000000000004</v>
      </c>
    </row>
    <row r="281" spans="1:14" ht="14.4" customHeight="1" x14ac:dyDescent="0.3">
      <c r="A281" s="661" t="s">
        <v>543</v>
      </c>
      <c r="B281" s="662" t="s">
        <v>544</v>
      </c>
      <c r="C281" s="663" t="s">
        <v>548</v>
      </c>
      <c r="D281" s="664" t="s">
        <v>2388</v>
      </c>
      <c r="E281" s="663" t="s">
        <v>1565</v>
      </c>
      <c r="F281" s="664" t="s">
        <v>2396</v>
      </c>
      <c r="G281" s="663" t="s">
        <v>602</v>
      </c>
      <c r="H281" s="663" t="s">
        <v>1566</v>
      </c>
      <c r="I281" s="663" t="s">
        <v>1567</v>
      </c>
      <c r="J281" s="663" t="s">
        <v>1568</v>
      </c>
      <c r="K281" s="663" t="s">
        <v>1542</v>
      </c>
      <c r="L281" s="665">
        <v>75.219360610194514</v>
      </c>
      <c r="M281" s="665">
        <v>1</v>
      </c>
      <c r="N281" s="666">
        <v>75.219360610194514</v>
      </c>
    </row>
    <row r="282" spans="1:14" ht="14.4" customHeight="1" x14ac:dyDescent="0.3">
      <c r="A282" s="661" t="s">
        <v>543</v>
      </c>
      <c r="B282" s="662" t="s">
        <v>544</v>
      </c>
      <c r="C282" s="663" t="s">
        <v>553</v>
      </c>
      <c r="D282" s="664" t="s">
        <v>2389</v>
      </c>
      <c r="E282" s="663" t="s">
        <v>568</v>
      </c>
      <c r="F282" s="664" t="s">
        <v>2393</v>
      </c>
      <c r="G282" s="663"/>
      <c r="H282" s="663" t="s">
        <v>573</v>
      </c>
      <c r="I282" s="663" t="s">
        <v>574</v>
      </c>
      <c r="J282" s="663" t="s">
        <v>575</v>
      </c>
      <c r="K282" s="663" t="s">
        <v>576</v>
      </c>
      <c r="L282" s="665">
        <v>100.18</v>
      </c>
      <c r="M282" s="665">
        <v>3</v>
      </c>
      <c r="N282" s="666">
        <v>300.54000000000002</v>
      </c>
    </row>
    <row r="283" spans="1:14" ht="14.4" customHeight="1" x14ac:dyDescent="0.3">
      <c r="A283" s="661" t="s">
        <v>543</v>
      </c>
      <c r="B283" s="662" t="s">
        <v>544</v>
      </c>
      <c r="C283" s="663" t="s">
        <v>553</v>
      </c>
      <c r="D283" s="664" t="s">
        <v>2389</v>
      </c>
      <c r="E283" s="663" t="s">
        <v>568</v>
      </c>
      <c r="F283" s="664" t="s">
        <v>2393</v>
      </c>
      <c r="G283" s="663"/>
      <c r="H283" s="663" t="s">
        <v>577</v>
      </c>
      <c r="I283" s="663" t="s">
        <v>577</v>
      </c>
      <c r="J283" s="663" t="s">
        <v>578</v>
      </c>
      <c r="K283" s="663" t="s">
        <v>579</v>
      </c>
      <c r="L283" s="665">
        <v>47.956828999024779</v>
      </c>
      <c r="M283" s="665">
        <v>16</v>
      </c>
      <c r="N283" s="666">
        <v>767.30926398439647</v>
      </c>
    </row>
    <row r="284" spans="1:14" ht="14.4" customHeight="1" x14ac:dyDescent="0.3">
      <c r="A284" s="661" t="s">
        <v>543</v>
      </c>
      <c r="B284" s="662" t="s">
        <v>544</v>
      </c>
      <c r="C284" s="663" t="s">
        <v>553</v>
      </c>
      <c r="D284" s="664" t="s">
        <v>2389</v>
      </c>
      <c r="E284" s="663" t="s">
        <v>568</v>
      </c>
      <c r="F284" s="664" t="s">
        <v>2393</v>
      </c>
      <c r="G284" s="663"/>
      <c r="H284" s="663" t="s">
        <v>584</v>
      </c>
      <c r="I284" s="663" t="s">
        <v>584</v>
      </c>
      <c r="J284" s="663" t="s">
        <v>585</v>
      </c>
      <c r="K284" s="663" t="s">
        <v>586</v>
      </c>
      <c r="L284" s="665">
        <v>110.87</v>
      </c>
      <c r="M284" s="665">
        <v>4</v>
      </c>
      <c r="N284" s="666">
        <v>443.48</v>
      </c>
    </row>
    <row r="285" spans="1:14" ht="14.4" customHeight="1" x14ac:dyDescent="0.3">
      <c r="A285" s="661" t="s">
        <v>543</v>
      </c>
      <c r="B285" s="662" t="s">
        <v>544</v>
      </c>
      <c r="C285" s="663" t="s">
        <v>553</v>
      </c>
      <c r="D285" s="664" t="s">
        <v>2389</v>
      </c>
      <c r="E285" s="663" t="s">
        <v>568</v>
      </c>
      <c r="F285" s="664" t="s">
        <v>2393</v>
      </c>
      <c r="G285" s="663"/>
      <c r="H285" s="663" t="s">
        <v>1569</v>
      </c>
      <c r="I285" s="663" t="s">
        <v>1569</v>
      </c>
      <c r="J285" s="663" t="s">
        <v>592</v>
      </c>
      <c r="K285" s="663" t="s">
        <v>1570</v>
      </c>
      <c r="L285" s="665">
        <v>296.20843185902027</v>
      </c>
      <c r="M285" s="665">
        <v>1</v>
      </c>
      <c r="N285" s="666">
        <v>296.20843185902027</v>
      </c>
    </row>
    <row r="286" spans="1:14" ht="14.4" customHeight="1" x14ac:dyDescent="0.3">
      <c r="A286" s="661" t="s">
        <v>543</v>
      </c>
      <c r="B286" s="662" t="s">
        <v>544</v>
      </c>
      <c r="C286" s="663" t="s">
        <v>553</v>
      </c>
      <c r="D286" s="664" t="s">
        <v>2389</v>
      </c>
      <c r="E286" s="663" t="s">
        <v>568</v>
      </c>
      <c r="F286" s="664" t="s">
        <v>2393</v>
      </c>
      <c r="G286" s="663"/>
      <c r="H286" s="663" t="s">
        <v>587</v>
      </c>
      <c r="I286" s="663" t="s">
        <v>588</v>
      </c>
      <c r="J286" s="663" t="s">
        <v>589</v>
      </c>
      <c r="K286" s="663" t="s">
        <v>590</v>
      </c>
      <c r="L286" s="665">
        <v>618.01</v>
      </c>
      <c r="M286" s="665">
        <v>1</v>
      </c>
      <c r="N286" s="666">
        <v>618.01</v>
      </c>
    </row>
    <row r="287" spans="1:14" ht="14.4" customHeight="1" x14ac:dyDescent="0.3">
      <c r="A287" s="661" t="s">
        <v>543</v>
      </c>
      <c r="B287" s="662" t="s">
        <v>544</v>
      </c>
      <c r="C287" s="663" t="s">
        <v>553</v>
      </c>
      <c r="D287" s="664" t="s">
        <v>2389</v>
      </c>
      <c r="E287" s="663" t="s">
        <v>568</v>
      </c>
      <c r="F287" s="664" t="s">
        <v>2393</v>
      </c>
      <c r="G287" s="663"/>
      <c r="H287" s="663" t="s">
        <v>1571</v>
      </c>
      <c r="I287" s="663" t="s">
        <v>1571</v>
      </c>
      <c r="J287" s="663" t="s">
        <v>1572</v>
      </c>
      <c r="K287" s="663" t="s">
        <v>1573</v>
      </c>
      <c r="L287" s="665">
        <v>233.00000000000006</v>
      </c>
      <c r="M287" s="665">
        <v>1</v>
      </c>
      <c r="N287" s="666">
        <v>233.00000000000006</v>
      </c>
    </row>
    <row r="288" spans="1:14" ht="14.4" customHeight="1" x14ac:dyDescent="0.3">
      <c r="A288" s="661" t="s">
        <v>543</v>
      </c>
      <c r="B288" s="662" t="s">
        <v>544</v>
      </c>
      <c r="C288" s="663" t="s">
        <v>553</v>
      </c>
      <c r="D288" s="664" t="s">
        <v>2389</v>
      </c>
      <c r="E288" s="663" t="s">
        <v>568</v>
      </c>
      <c r="F288" s="664" t="s">
        <v>2393</v>
      </c>
      <c r="G288" s="663"/>
      <c r="H288" s="663" t="s">
        <v>1574</v>
      </c>
      <c r="I288" s="663" t="s">
        <v>1574</v>
      </c>
      <c r="J288" s="663" t="s">
        <v>1575</v>
      </c>
      <c r="K288" s="663" t="s">
        <v>1576</v>
      </c>
      <c r="L288" s="665">
        <v>566.47</v>
      </c>
      <c r="M288" s="665">
        <v>1</v>
      </c>
      <c r="N288" s="666">
        <v>566.47</v>
      </c>
    </row>
    <row r="289" spans="1:14" ht="14.4" customHeight="1" x14ac:dyDescent="0.3">
      <c r="A289" s="661" t="s">
        <v>543</v>
      </c>
      <c r="B289" s="662" t="s">
        <v>544</v>
      </c>
      <c r="C289" s="663" t="s">
        <v>553</v>
      </c>
      <c r="D289" s="664" t="s">
        <v>2389</v>
      </c>
      <c r="E289" s="663" t="s">
        <v>568</v>
      </c>
      <c r="F289" s="664" t="s">
        <v>2393</v>
      </c>
      <c r="G289" s="663"/>
      <c r="H289" s="663" t="s">
        <v>1577</v>
      </c>
      <c r="I289" s="663" t="s">
        <v>1577</v>
      </c>
      <c r="J289" s="663" t="s">
        <v>1578</v>
      </c>
      <c r="K289" s="663" t="s">
        <v>572</v>
      </c>
      <c r="L289" s="665">
        <v>737.60337557841672</v>
      </c>
      <c r="M289" s="665">
        <v>2</v>
      </c>
      <c r="N289" s="666">
        <v>1475.2067511568334</v>
      </c>
    </row>
    <row r="290" spans="1:14" ht="14.4" customHeight="1" x14ac:dyDescent="0.3">
      <c r="A290" s="661" t="s">
        <v>543</v>
      </c>
      <c r="B290" s="662" t="s">
        <v>544</v>
      </c>
      <c r="C290" s="663" t="s">
        <v>553</v>
      </c>
      <c r="D290" s="664" t="s">
        <v>2389</v>
      </c>
      <c r="E290" s="663" t="s">
        <v>568</v>
      </c>
      <c r="F290" s="664" t="s">
        <v>2393</v>
      </c>
      <c r="G290" s="663" t="s">
        <v>602</v>
      </c>
      <c r="H290" s="663" t="s">
        <v>1579</v>
      </c>
      <c r="I290" s="663" t="s">
        <v>1579</v>
      </c>
      <c r="J290" s="663" t="s">
        <v>604</v>
      </c>
      <c r="K290" s="663" t="s">
        <v>1580</v>
      </c>
      <c r="L290" s="665">
        <v>92.95</v>
      </c>
      <c r="M290" s="665">
        <v>1</v>
      </c>
      <c r="N290" s="666">
        <v>92.95</v>
      </c>
    </row>
    <row r="291" spans="1:14" ht="14.4" customHeight="1" x14ac:dyDescent="0.3">
      <c r="A291" s="661" t="s">
        <v>543</v>
      </c>
      <c r="B291" s="662" t="s">
        <v>544</v>
      </c>
      <c r="C291" s="663" t="s">
        <v>553</v>
      </c>
      <c r="D291" s="664" t="s">
        <v>2389</v>
      </c>
      <c r="E291" s="663" t="s">
        <v>568</v>
      </c>
      <c r="F291" s="664" t="s">
        <v>2393</v>
      </c>
      <c r="G291" s="663" t="s">
        <v>602</v>
      </c>
      <c r="H291" s="663" t="s">
        <v>617</v>
      </c>
      <c r="I291" s="663" t="s">
        <v>618</v>
      </c>
      <c r="J291" s="663" t="s">
        <v>619</v>
      </c>
      <c r="K291" s="663" t="s">
        <v>620</v>
      </c>
      <c r="L291" s="665">
        <v>87.2</v>
      </c>
      <c r="M291" s="665">
        <v>1</v>
      </c>
      <c r="N291" s="666">
        <v>87.2</v>
      </c>
    </row>
    <row r="292" spans="1:14" ht="14.4" customHeight="1" x14ac:dyDescent="0.3">
      <c r="A292" s="661" t="s">
        <v>543</v>
      </c>
      <c r="B292" s="662" t="s">
        <v>544</v>
      </c>
      <c r="C292" s="663" t="s">
        <v>553</v>
      </c>
      <c r="D292" s="664" t="s">
        <v>2389</v>
      </c>
      <c r="E292" s="663" t="s">
        <v>568</v>
      </c>
      <c r="F292" s="664" t="s">
        <v>2393</v>
      </c>
      <c r="G292" s="663" t="s">
        <v>602</v>
      </c>
      <c r="H292" s="663" t="s">
        <v>641</v>
      </c>
      <c r="I292" s="663" t="s">
        <v>642</v>
      </c>
      <c r="J292" s="663" t="s">
        <v>643</v>
      </c>
      <c r="K292" s="663" t="s">
        <v>616</v>
      </c>
      <c r="L292" s="665">
        <v>42</v>
      </c>
      <c r="M292" s="665">
        <v>2</v>
      </c>
      <c r="N292" s="666">
        <v>84</v>
      </c>
    </row>
    <row r="293" spans="1:14" ht="14.4" customHeight="1" x14ac:dyDescent="0.3">
      <c r="A293" s="661" t="s">
        <v>543</v>
      </c>
      <c r="B293" s="662" t="s">
        <v>544</v>
      </c>
      <c r="C293" s="663" t="s">
        <v>553</v>
      </c>
      <c r="D293" s="664" t="s">
        <v>2389</v>
      </c>
      <c r="E293" s="663" t="s">
        <v>568</v>
      </c>
      <c r="F293" s="664" t="s">
        <v>2393</v>
      </c>
      <c r="G293" s="663" t="s">
        <v>602</v>
      </c>
      <c r="H293" s="663" t="s">
        <v>644</v>
      </c>
      <c r="I293" s="663" t="s">
        <v>645</v>
      </c>
      <c r="J293" s="663" t="s">
        <v>643</v>
      </c>
      <c r="K293" s="663" t="s">
        <v>646</v>
      </c>
      <c r="L293" s="665">
        <v>77.609999999999985</v>
      </c>
      <c r="M293" s="665">
        <v>1</v>
      </c>
      <c r="N293" s="666">
        <v>77.609999999999985</v>
      </c>
    </row>
    <row r="294" spans="1:14" ht="14.4" customHeight="1" x14ac:dyDescent="0.3">
      <c r="A294" s="661" t="s">
        <v>543</v>
      </c>
      <c r="B294" s="662" t="s">
        <v>544</v>
      </c>
      <c r="C294" s="663" t="s">
        <v>553</v>
      </c>
      <c r="D294" s="664" t="s">
        <v>2389</v>
      </c>
      <c r="E294" s="663" t="s">
        <v>568</v>
      </c>
      <c r="F294" s="664" t="s">
        <v>2393</v>
      </c>
      <c r="G294" s="663" t="s">
        <v>602</v>
      </c>
      <c r="H294" s="663" t="s">
        <v>651</v>
      </c>
      <c r="I294" s="663" t="s">
        <v>652</v>
      </c>
      <c r="J294" s="663" t="s">
        <v>653</v>
      </c>
      <c r="K294" s="663" t="s">
        <v>654</v>
      </c>
      <c r="L294" s="665">
        <v>36.53</v>
      </c>
      <c r="M294" s="665">
        <v>1</v>
      </c>
      <c r="N294" s="666">
        <v>36.53</v>
      </c>
    </row>
    <row r="295" spans="1:14" ht="14.4" customHeight="1" x14ac:dyDescent="0.3">
      <c r="A295" s="661" t="s">
        <v>543</v>
      </c>
      <c r="B295" s="662" t="s">
        <v>544</v>
      </c>
      <c r="C295" s="663" t="s">
        <v>553</v>
      </c>
      <c r="D295" s="664" t="s">
        <v>2389</v>
      </c>
      <c r="E295" s="663" t="s">
        <v>568</v>
      </c>
      <c r="F295" s="664" t="s">
        <v>2393</v>
      </c>
      <c r="G295" s="663" t="s">
        <v>602</v>
      </c>
      <c r="H295" s="663" t="s">
        <v>1581</v>
      </c>
      <c r="I295" s="663" t="s">
        <v>1582</v>
      </c>
      <c r="J295" s="663" t="s">
        <v>1583</v>
      </c>
      <c r="K295" s="663" t="s">
        <v>1584</v>
      </c>
      <c r="L295" s="665">
        <v>48.440041482678382</v>
      </c>
      <c r="M295" s="665">
        <v>1</v>
      </c>
      <c r="N295" s="666">
        <v>48.440041482678382</v>
      </c>
    </row>
    <row r="296" spans="1:14" ht="14.4" customHeight="1" x14ac:dyDescent="0.3">
      <c r="A296" s="661" t="s">
        <v>543</v>
      </c>
      <c r="B296" s="662" t="s">
        <v>544</v>
      </c>
      <c r="C296" s="663" t="s">
        <v>553</v>
      </c>
      <c r="D296" s="664" t="s">
        <v>2389</v>
      </c>
      <c r="E296" s="663" t="s">
        <v>568</v>
      </c>
      <c r="F296" s="664" t="s">
        <v>2393</v>
      </c>
      <c r="G296" s="663" t="s">
        <v>602</v>
      </c>
      <c r="H296" s="663" t="s">
        <v>1585</v>
      </c>
      <c r="I296" s="663" t="s">
        <v>1586</v>
      </c>
      <c r="J296" s="663" t="s">
        <v>703</v>
      </c>
      <c r="K296" s="663" t="s">
        <v>1587</v>
      </c>
      <c r="L296" s="665">
        <v>37.850000000000009</v>
      </c>
      <c r="M296" s="665">
        <v>2</v>
      </c>
      <c r="N296" s="666">
        <v>75.700000000000017</v>
      </c>
    </row>
    <row r="297" spans="1:14" ht="14.4" customHeight="1" x14ac:dyDescent="0.3">
      <c r="A297" s="661" t="s">
        <v>543</v>
      </c>
      <c r="B297" s="662" t="s">
        <v>544</v>
      </c>
      <c r="C297" s="663" t="s">
        <v>553</v>
      </c>
      <c r="D297" s="664" t="s">
        <v>2389</v>
      </c>
      <c r="E297" s="663" t="s">
        <v>568</v>
      </c>
      <c r="F297" s="664" t="s">
        <v>2393</v>
      </c>
      <c r="G297" s="663" t="s">
        <v>602</v>
      </c>
      <c r="H297" s="663" t="s">
        <v>670</v>
      </c>
      <c r="I297" s="663" t="s">
        <v>671</v>
      </c>
      <c r="J297" s="663" t="s">
        <v>672</v>
      </c>
      <c r="K297" s="663" t="s">
        <v>673</v>
      </c>
      <c r="L297" s="665">
        <v>284.10999999999996</v>
      </c>
      <c r="M297" s="665">
        <v>1</v>
      </c>
      <c r="N297" s="666">
        <v>284.10999999999996</v>
      </c>
    </row>
    <row r="298" spans="1:14" ht="14.4" customHeight="1" x14ac:dyDescent="0.3">
      <c r="A298" s="661" t="s">
        <v>543</v>
      </c>
      <c r="B298" s="662" t="s">
        <v>544</v>
      </c>
      <c r="C298" s="663" t="s">
        <v>553</v>
      </c>
      <c r="D298" s="664" t="s">
        <v>2389</v>
      </c>
      <c r="E298" s="663" t="s">
        <v>568</v>
      </c>
      <c r="F298" s="664" t="s">
        <v>2393</v>
      </c>
      <c r="G298" s="663" t="s">
        <v>602</v>
      </c>
      <c r="H298" s="663" t="s">
        <v>674</v>
      </c>
      <c r="I298" s="663" t="s">
        <v>675</v>
      </c>
      <c r="J298" s="663" t="s">
        <v>676</v>
      </c>
      <c r="K298" s="663" t="s">
        <v>677</v>
      </c>
      <c r="L298" s="665">
        <v>40.372463293376434</v>
      </c>
      <c r="M298" s="665">
        <v>8</v>
      </c>
      <c r="N298" s="666">
        <v>322.97970634701147</v>
      </c>
    </row>
    <row r="299" spans="1:14" ht="14.4" customHeight="1" x14ac:dyDescent="0.3">
      <c r="A299" s="661" t="s">
        <v>543</v>
      </c>
      <c r="B299" s="662" t="s">
        <v>544</v>
      </c>
      <c r="C299" s="663" t="s">
        <v>553</v>
      </c>
      <c r="D299" s="664" t="s">
        <v>2389</v>
      </c>
      <c r="E299" s="663" t="s">
        <v>568</v>
      </c>
      <c r="F299" s="664" t="s">
        <v>2393</v>
      </c>
      <c r="G299" s="663" t="s">
        <v>602</v>
      </c>
      <c r="H299" s="663" t="s">
        <v>1588</v>
      </c>
      <c r="I299" s="663" t="s">
        <v>1589</v>
      </c>
      <c r="J299" s="663" t="s">
        <v>1590</v>
      </c>
      <c r="K299" s="663" t="s">
        <v>1591</v>
      </c>
      <c r="L299" s="665">
        <v>93.27</v>
      </c>
      <c r="M299" s="665">
        <v>1</v>
      </c>
      <c r="N299" s="666">
        <v>93.27</v>
      </c>
    </row>
    <row r="300" spans="1:14" ht="14.4" customHeight="1" x14ac:dyDescent="0.3">
      <c r="A300" s="661" t="s">
        <v>543</v>
      </c>
      <c r="B300" s="662" t="s">
        <v>544</v>
      </c>
      <c r="C300" s="663" t="s">
        <v>553</v>
      </c>
      <c r="D300" s="664" t="s">
        <v>2389</v>
      </c>
      <c r="E300" s="663" t="s">
        <v>568</v>
      </c>
      <c r="F300" s="664" t="s">
        <v>2393</v>
      </c>
      <c r="G300" s="663" t="s">
        <v>602</v>
      </c>
      <c r="H300" s="663" t="s">
        <v>690</v>
      </c>
      <c r="I300" s="663" t="s">
        <v>691</v>
      </c>
      <c r="J300" s="663" t="s">
        <v>688</v>
      </c>
      <c r="K300" s="663" t="s">
        <v>692</v>
      </c>
      <c r="L300" s="665">
        <v>139.00955799958527</v>
      </c>
      <c r="M300" s="665">
        <v>2</v>
      </c>
      <c r="N300" s="666">
        <v>278.01911599917054</v>
      </c>
    </row>
    <row r="301" spans="1:14" ht="14.4" customHeight="1" x14ac:dyDescent="0.3">
      <c r="A301" s="661" t="s">
        <v>543</v>
      </c>
      <c r="B301" s="662" t="s">
        <v>544</v>
      </c>
      <c r="C301" s="663" t="s">
        <v>553</v>
      </c>
      <c r="D301" s="664" t="s">
        <v>2389</v>
      </c>
      <c r="E301" s="663" t="s">
        <v>568</v>
      </c>
      <c r="F301" s="664" t="s">
        <v>2393</v>
      </c>
      <c r="G301" s="663" t="s">
        <v>602</v>
      </c>
      <c r="H301" s="663" t="s">
        <v>1592</v>
      </c>
      <c r="I301" s="663" t="s">
        <v>1593</v>
      </c>
      <c r="J301" s="663" t="s">
        <v>711</v>
      </c>
      <c r="K301" s="663" t="s">
        <v>1594</v>
      </c>
      <c r="L301" s="665">
        <v>73.930000000000007</v>
      </c>
      <c r="M301" s="665">
        <v>1</v>
      </c>
      <c r="N301" s="666">
        <v>73.930000000000007</v>
      </c>
    </row>
    <row r="302" spans="1:14" ht="14.4" customHeight="1" x14ac:dyDescent="0.3">
      <c r="A302" s="661" t="s">
        <v>543</v>
      </c>
      <c r="B302" s="662" t="s">
        <v>544</v>
      </c>
      <c r="C302" s="663" t="s">
        <v>553</v>
      </c>
      <c r="D302" s="664" t="s">
        <v>2389</v>
      </c>
      <c r="E302" s="663" t="s">
        <v>568</v>
      </c>
      <c r="F302" s="664" t="s">
        <v>2393</v>
      </c>
      <c r="G302" s="663" t="s">
        <v>602</v>
      </c>
      <c r="H302" s="663" t="s">
        <v>713</v>
      </c>
      <c r="I302" s="663" t="s">
        <v>714</v>
      </c>
      <c r="J302" s="663" t="s">
        <v>715</v>
      </c>
      <c r="K302" s="663" t="s">
        <v>716</v>
      </c>
      <c r="L302" s="665">
        <v>43.869931708329077</v>
      </c>
      <c r="M302" s="665">
        <v>1</v>
      </c>
      <c r="N302" s="666">
        <v>43.869931708329077</v>
      </c>
    </row>
    <row r="303" spans="1:14" ht="14.4" customHeight="1" x14ac:dyDescent="0.3">
      <c r="A303" s="661" t="s">
        <v>543</v>
      </c>
      <c r="B303" s="662" t="s">
        <v>544</v>
      </c>
      <c r="C303" s="663" t="s">
        <v>553</v>
      </c>
      <c r="D303" s="664" t="s">
        <v>2389</v>
      </c>
      <c r="E303" s="663" t="s">
        <v>568</v>
      </c>
      <c r="F303" s="664" t="s">
        <v>2393</v>
      </c>
      <c r="G303" s="663" t="s">
        <v>602</v>
      </c>
      <c r="H303" s="663" t="s">
        <v>1595</v>
      </c>
      <c r="I303" s="663" t="s">
        <v>1596</v>
      </c>
      <c r="J303" s="663" t="s">
        <v>1151</v>
      </c>
      <c r="K303" s="663" t="s">
        <v>1597</v>
      </c>
      <c r="L303" s="665">
        <v>63.349758796132612</v>
      </c>
      <c r="M303" s="665">
        <v>4</v>
      </c>
      <c r="N303" s="666">
        <v>253.39903518453045</v>
      </c>
    </row>
    <row r="304" spans="1:14" ht="14.4" customHeight="1" x14ac:dyDescent="0.3">
      <c r="A304" s="661" t="s">
        <v>543</v>
      </c>
      <c r="B304" s="662" t="s">
        <v>544</v>
      </c>
      <c r="C304" s="663" t="s">
        <v>553</v>
      </c>
      <c r="D304" s="664" t="s">
        <v>2389</v>
      </c>
      <c r="E304" s="663" t="s">
        <v>568</v>
      </c>
      <c r="F304" s="664" t="s">
        <v>2393</v>
      </c>
      <c r="G304" s="663" t="s">
        <v>602</v>
      </c>
      <c r="H304" s="663" t="s">
        <v>1598</v>
      </c>
      <c r="I304" s="663" t="s">
        <v>1599</v>
      </c>
      <c r="J304" s="663" t="s">
        <v>1600</v>
      </c>
      <c r="K304" s="663" t="s">
        <v>1601</v>
      </c>
      <c r="L304" s="665">
        <v>99.649392823751015</v>
      </c>
      <c r="M304" s="665">
        <v>1</v>
      </c>
      <c r="N304" s="666">
        <v>99.649392823751015</v>
      </c>
    </row>
    <row r="305" spans="1:14" ht="14.4" customHeight="1" x14ac:dyDescent="0.3">
      <c r="A305" s="661" t="s">
        <v>543</v>
      </c>
      <c r="B305" s="662" t="s">
        <v>544</v>
      </c>
      <c r="C305" s="663" t="s">
        <v>553</v>
      </c>
      <c r="D305" s="664" t="s">
        <v>2389</v>
      </c>
      <c r="E305" s="663" t="s">
        <v>568</v>
      </c>
      <c r="F305" s="664" t="s">
        <v>2393</v>
      </c>
      <c r="G305" s="663" t="s">
        <v>602</v>
      </c>
      <c r="H305" s="663" t="s">
        <v>717</v>
      </c>
      <c r="I305" s="663" t="s">
        <v>718</v>
      </c>
      <c r="J305" s="663" t="s">
        <v>719</v>
      </c>
      <c r="K305" s="663" t="s">
        <v>720</v>
      </c>
      <c r="L305" s="665">
        <v>76.713191338260614</v>
      </c>
      <c r="M305" s="665">
        <v>6</v>
      </c>
      <c r="N305" s="666">
        <v>460.27914802956371</v>
      </c>
    </row>
    <row r="306" spans="1:14" ht="14.4" customHeight="1" x14ac:dyDescent="0.3">
      <c r="A306" s="661" t="s">
        <v>543</v>
      </c>
      <c r="B306" s="662" t="s">
        <v>544</v>
      </c>
      <c r="C306" s="663" t="s">
        <v>553</v>
      </c>
      <c r="D306" s="664" t="s">
        <v>2389</v>
      </c>
      <c r="E306" s="663" t="s">
        <v>568</v>
      </c>
      <c r="F306" s="664" t="s">
        <v>2393</v>
      </c>
      <c r="G306" s="663" t="s">
        <v>602</v>
      </c>
      <c r="H306" s="663" t="s">
        <v>1602</v>
      </c>
      <c r="I306" s="663" t="s">
        <v>1603</v>
      </c>
      <c r="J306" s="663" t="s">
        <v>1604</v>
      </c>
      <c r="K306" s="663" t="s">
        <v>1605</v>
      </c>
      <c r="L306" s="665">
        <v>54.983333333333348</v>
      </c>
      <c r="M306" s="665">
        <v>6</v>
      </c>
      <c r="N306" s="666">
        <v>329.90000000000009</v>
      </c>
    </row>
    <row r="307" spans="1:14" ht="14.4" customHeight="1" x14ac:dyDescent="0.3">
      <c r="A307" s="661" t="s">
        <v>543</v>
      </c>
      <c r="B307" s="662" t="s">
        <v>544</v>
      </c>
      <c r="C307" s="663" t="s">
        <v>553</v>
      </c>
      <c r="D307" s="664" t="s">
        <v>2389</v>
      </c>
      <c r="E307" s="663" t="s">
        <v>568</v>
      </c>
      <c r="F307" s="664" t="s">
        <v>2393</v>
      </c>
      <c r="G307" s="663" t="s">
        <v>602</v>
      </c>
      <c r="H307" s="663" t="s">
        <v>1606</v>
      </c>
      <c r="I307" s="663" t="s">
        <v>1607</v>
      </c>
      <c r="J307" s="663" t="s">
        <v>1608</v>
      </c>
      <c r="K307" s="663" t="s">
        <v>1609</v>
      </c>
      <c r="L307" s="665">
        <v>84.646773554280216</v>
      </c>
      <c r="M307" s="665">
        <v>3</v>
      </c>
      <c r="N307" s="666">
        <v>253.94032066284066</v>
      </c>
    </row>
    <row r="308" spans="1:14" ht="14.4" customHeight="1" x14ac:dyDescent="0.3">
      <c r="A308" s="661" t="s">
        <v>543</v>
      </c>
      <c r="B308" s="662" t="s">
        <v>544</v>
      </c>
      <c r="C308" s="663" t="s">
        <v>553</v>
      </c>
      <c r="D308" s="664" t="s">
        <v>2389</v>
      </c>
      <c r="E308" s="663" t="s">
        <v>568</v>
      </c>
      <c r="F308" s="664" t="s">
        <v>2393</v>
      </c>
      <c r="G308" s="663" t="s">
        <v>602</v>
      </c>
      <c r="H308" s="663" t="s">
        <v>725</v>
      </c>
      <c r="I308" s="663" t="s">
        <v>726</v>
      </c>
      <c r="J308" s="663" t="s">
        <v>727</v>
      </c>
      <c r="K308" s="663" t="s">
        <v>728</v>
      </c>
      <c r="L308" s="665">
        <v>21.509952923025871</v>
      </c>
      <c r="M308" s="665">
        <v>5</v>
      </c>
      <c r="N308" s="666">
        <v>107.54976461512936</v>
      </c>
    </row>
    <row r="309" spans="1:14" ht="14.4" customHeight="1" x14ac:dyDescent="0.3">
      <c r="A309" s="661" t="s">
        <v>543</v>
      </c>
      <c r="B309" s="662" t="s">
        <v>544</v>
      </c>
      <c r="C309" s="663" t="s">
        <v>553</v>
      </c>
      <c r="D309" s="664" t="s">
        <v>2389</v>
      </c>
      <c r="E309" s="663" t="s">
        <v>568</v>
      </c>
      <c r="F309" s="664" t="s">
        <v>2393</v>
      </c>
      <c r="G309" s="663" t="s">
        <v>602</v>
      </c>
      <c r="H309" s="663" t="s">
        <v>1610</v>
      </c>
      <c r="I309" s="663" t="s">
        <v>1611</v>
      </c>
      <c r="J309" s="663" t="s">
        <v>1612</v>
      </c>
      <c r="K309" s="663" t="s">
        <v>1613</v>
      </c>
      <c r="L309" s="665">
        <v>73.659449691492171</v>
      </c>
      <c r="M309" s="665">
        <v>2</v>
      </c>
      <c r="N309" s="666">
        <v>147.31889938298434</v>
      </c>
    </row>
    <row r="310" spans="1:14" ht="14.4" customHeight="1" x14ac:dyDescent="0.3">
      <c r="A310" s="661" t="s">
        <v>543</v>
      </c>
      <c r="B310" s="662" t="s">
        <v>544</v>
      </c>
      <c r="C310" s="663" t="s">
        <v>553</v>
      </c>
      <c r="D310" s="664" t="s">
        <v>2389</v>
      </c>
      <c r="E310" s="663" t="s">
        <v>568</v>
      </c>
      <c r="F310" s="664" t="s">
        <v>2393</v>
      </c>
      <c r="G310" s="663" t="s">
        <v>602</v>
      </c>
      <c r="H310" s="663" t="s">
        <v>1614</v>
      </c>
      <c r="I310" s="663" t="s">
        <v>1615</v>
      </c>
      <c r="J310" s="663" t="s">
        <v>1616</v>
      </c>
      <c r="K310" s="663" t="s">
        <v>1617</v>
      </c>
      <c r="L310" s="665">
        <v>98.969504634022272</v>
      </c>
      <c r="M310" s="665">
        <v>1</v>
      </c>
      <c r="N310" s="666">
        <v>98.969504634022272</v>
      </c>
    </row>
    <row r="311" spans="1:14" ht="14.4" customHeight="1" x14ac:dyDescent="0.3">
      <c r="A311" s="661" t="s">
        <v>543</v>
      </c>
      <c r="B311" s="662" t="s">
        <v>544</v>
      </c>
      <c r="C311" s="663" t="s">
        <v>553</v>
      </c>
      <c r="D311" s="664" t="s">
        <v>2389</v>
      </c>
      <c r="E311" s="663" t="s">
        <v>568</v>
      </c>
      <c r="F311" s="664" t="s">
        <v>2393</v>
      </c>
      <c r="G311" s="663" t="s">
        <v>602</v>
      </c>
      <c r="H311" s="663" t="s">
        <v>733</v>
      </c>
      <c r="I311" s="663" t="s">
        <v>734</v>
      </c>
      <c r="J311" s="663" t="s">
        <v>735</v>
      </c>
      <c r="K311" s="663" t="s">
        <v>736</v>
      </c>
      <c r="L311" s="665">
        <v>75.59666666666665</v>
      </c>
      <c r="M311" s="665">
        <v>3</v>
      </c>
      <c r="N311" s="666">
        <v>226.78999999999996</v>
      </c>
    </row>
    <row r="312" spans="1:14" ht="14.4" customHeight="1" x14ac:dyDescent="0.3">
      <c r="A312" s="661" t="s">
        <v>543</v>
      </c>
      <c r="B312" s="662" t="s">
        <v>544</v>
      </c>
      <c r="C312" s="663" t="s">
        <v>553</v>
      </c>
      <c r="D312" s="664" t="s">
        <v>2389</v>
      </c>
      <c r="E312" s="663" t="s">
        <v>568</v>
      </c>
      <c r="F312" s="664" t="s">
        <v>2393</v>
      </c>
      <c r="G312" s="663" t="s">
        <v>602</v>
      </c>
      <c r="H312" s="663" t="s">
        <v>1618</v>
      </c>
      <c r="I312" s="663" t="s">
        <v>1618</v>
      </c>
      <c r="J312" s="663" t="s">
        <v>1619</v>
      </c>
      <c r="K312" s="663" t="s">
        <v>1285</v>
      </c>
      <c r="L312" s="665">
        <v>95.990000000000023</v>
      </c>
      <c r="M312" s="665">
        <v>1</v>
      </c>
      <c r="N312" s="666">
        <v>95.990000000000023</v>
      </c>
    </row>
    <row r="313" spans="1:14" ht="14.4" customHeight="1" x14ac:dyDescent="0.3">
      <c r="A313" s="661" t="s">
        <v>543</v>
      </c>
      <c r="B313" s="662" t="s">
        <v>544</v>
      </c>
      <c r="C313" s="663" t="s">
        <v>553</v>
      </c>
      <c r="D313" s="664" t="s">
        <v>2389</v>
      </c>
      <c r="E313" s="663" t="s">
        <v>568</v>
      </c>
      <c r="F313" s="664" t="s">
        <v>2393</v>
      </c>
      <c r="G313" s="663" t="s">
        <v>602</v>
      </c>
      <c r="H313" s="663" t="s">
        <v>1620</v>
      </c>
      <c r="I313" s="663" t="s">
        <v>1621</v>
      </c>
      <c r="J313" s="663" t="s">
        <v>1622</v>
      </c>
      <c r="K313" s="663" t="s">
        <v>1623</v>
      </c>
      <c r="L313" s="665">
        <v>73.689999999999984</v>
      </c>
      <c r="M313" s="665">
        <v>1</v>
      </c>
      <c r="N313" s="666">
        <v>73.689999999999984</v>
      </c>
    </row>
    <row r="314" spans="1:14" ht="14.4" customHeight="1" x14ac:dyDescent="0.3">
      <c r="A314" s="661" t="s">
        <v>543</v>
      </c>
      <c r="B314" s="662" t="s">
        <v>544</v>
      </c>
      <c r="C314" s="663" t="s">
        <v>553</v>
      </c>
      <c r="D314" s="664" t="s">
        <v>2389</v>
      </c>
      <c r="E314" s="663" t="s">
        <v>568</v>
      </c>
      <c r="F314" s="664" t="s">
        <v>2393</v>
      </c>
      <c r="G314" s="663" t="s">
        <v>602</v>
      </c>
      <c r="H314" s="663" t="s">
        <v>753</v>
      </c>
      <c r="I314" s="663" t="s">
        <v>754</v>
      </c>
      <c r="J314" s="663" t="s">
        <v>755</v>
      </c>
      <c r="K314" s="663" t="s">
        <v>756</v>
      </c>
      <c r="L314" s="665">
        <v>127.83923937535378</v>
      </c>
      <c r="M314" s="665">
        <v>3</v>
      </c>
      <c r="N314" s="666">
        <v>383.51771812606137</v>
      </c>
    </row>
    <row r="315" spans="1:14" ht="14.4" customHeight="1" x14ac:dyDescent="0.3">
      <c r="A315" s="661" t="s">
        <v>543</v>
      </c>
      <c r="B315" s="662" t="s">
        <v>544</v>
      </c>
      <c r="C315" s="663" t="s">
        <v>553</v>
      </c>
      <c r="D315" s="664" t="s">
        <v>2389</v>
      </c>
      <c r="E315" s="663" t="s">
        <v>568</v>
      </c>
      <c r="F315" s="664" t="s">
        <v>2393</v>
      </c>
      <c r="G315" s="663" t="s">
        <v>602</v>
      </c>
      <c r="H315" s="663" t="s">
        <v>1624</v>
      </c>
      <c r="I315" s="663" t="s">
        <v>1625</v>
      </c>
      <c r="J315" s="663" t="s">
        <v>1626</v>
      </c>
      <c r="K315" s="663" t="s">
        <v>1627</v>
      </c>
      <c r="L315" s="665">
        <v>37.839999999999968</v>
      </c>
      <c r="M315" s="665">
        <v>1</v>
      </c>
      <c r="N315" s="666">
        <v>37.839999999999968</v>
      </c>
    </row>
    <row r="316" spans="1:14" ht="14.4" customHeight="1" x14ac:dyDescent="0.3">
      <c r="A316" s="661" t="s">
        <v>543</v>
      </c>
      <c r="B316" s="662" t="s">
        <v>544</v>
      </c>
      <c r="C316" s="663" t="s">
        <v>553</v>
      </c>
      <c r="D316" s="664" t="s">
        <v>2389</v>
      </c>
      <c r="E316" s="663" t="s">
        <v>568</v>
      </c>
      <c r="F316" s="664" t="s">
        <v>2393</v>
      </c>
      <c r="G316" s="663" t="s">
        <v>602</v>
      </c>
      <c r="H316" s="663" t="s">
        <v>776</v>
      </c>
      <c r="I316" s="663" t="s">
        <v>777</v>
      </c>
      <c r="J316" s="663" t="s">
        <v>778</v>
      </c>
      <c r="K316" s="663" t="s">
        <v>779</v>
      </c>
      <c r="L316" s="665">
        <v>27.093</v>
      </c>
      <c r="M316" s="665">
        <v>1</v>
      </c>
      <c r="N316" s="666">
        <v>27.093</v>
      </c>
    </row>
    <row r="317" spans="1:14" ht="14.4" customHeight="1" x14ac:dyDescent="0.3">
      <c r="A317" s="661" t="s">
        <v>543</v>
      </c>
      <c r="B317" s="662" t="s">
        <v>544</v>
      </c>
      <c r="C317" s="663" t="s">
        <v>553</v>
      </c>
      <c r="D317" s="664" t="s">
        <v>2389</v>
      </c>
      <c r="E317" s="663" t="s">
        <v>568</v>
      </c>
      <c r="F317" s="664" t="s">
        <v>2393</v>
      </c>
      <c r="G317" s="663" t="s">
        <v>602</v>
      </c>
      <c r="H317" s="663" t="s">
        <v>1628</v>
      </c>
      <c r="I317" s="663" t="s">
        <v>1629</v>
      </c>
      <c r="J317" s="663" t="s">
        <v>788</v>
      </c>
      <c r="K317" s="663" t="s">
        <v>1630</v>
      </c>
      <c r="L317" s="665">
        <v>26.28</v>
      </c>
      <c r="M317" s="665">
        <v>1</v>
      </c>
      <c r="N317" s="666">
        <v>26.28</v>
      </c>
    </row>
    <row r="318" spans="1:14" ht="14.4" customHeight="1" x14ac:dyDescent="0.3">
      <c r="A318" s="661" t="s">
        <v>543</v>
      </c>
      <c r="B318" s="662" t="s">
        <v>544</v>
      </c>
      <c r="C318" s="663" t="s">
        <v>553</v>
      </c>
      <c r="D318" s="664" t="s">
        <v>2389</v>
      </c>
      <c r="E318" s="663" t="s">
        <v>568</v>
      </c>
      <c r="F318" s="664" t="s">
        <v>2393</v>
      </c>
      <c r="G318" s="663" t="s">
        <v>602</v>
      </c>
      <c r="H318" s="663" t="s">
        <v>780</v>
      </c>
      <c r="I318" s="663" t="s">
        <v>215</v>
      </c>
      <c r="J318" s="663" t="s">
        <v>781</v>
      </c>
      <c r="K318" s="663"/>
      <c r="L318" s="665">
        <v>97.320031306354394</v>
      </c>
      <c r="M318" s="665">
        <v>3</v>
      </c>
      <c r="N318" s="666">
        <v>291.96009391906318</v>
      </c>
    </row>
    <row r="319" spans="1:14" ht="14.4" customHeight="1" x14ac:dyDescent="0.3">
      <c r="A319" s="661" t="s">
        <v>543</v>
      </c>
      <c r="B319" s="662" t="s">
        <v>544</v>
      </c>
      <c r="C319" s="663" t="s">
        <v>553</v>
      </c>
      <c r="D319" s="664" t="s">
        <v>2389</v>
      </c>
      <c r="E319" s="663" t="s">
        <v>568</v>
      </c>
      <c r="F319" s="664" t="s">
        <v>2393</v>
      </c>
      <c r="G319" s="663" t="s">
        <v>602</v>
      </c>
      <c r="H319" s="663" t="s">
        <v>794</v>
      </c>
      <c r="I319" s="663" t="s">
        <v>795</v>
      </c>
      <c r="J319" s="663" t="s">
        <v>796</v>
      </c>
      <c r="K319" s="663" t="s">
        <v>797</v>
      </c>
      <c r="L319" s="665">
        <v>82.100000000000009</v>
      </c>
      <c r="M319" s="665">
        <v>2</v>
      </c>
      <c r="N319" s="666">
        <v>164.20000000000002</v>
      </c>
    </row>
    <row r="320" spans="1:14" ht="14.4" customHeight="1" x14ac:dyDescent="0.3">
      <c r="A320" s="661" t="s">
        <v>543</v>
      </c>
      <c r="B320" s="662" t="s">
        <v>544</v>
      </c>
      <c r="C320" s="663" t="s">
        <v>553</v>
      </c>
      <c r="D320" s="664" t="s">
        <v>2389</v>
      </c>
      <c r="E320" s="663" t="s">
        <v>568</v>
      </c>
      <c r="F320" s="664" t="s">
        <v>2393</v>
      </c>
      <c r="G320" s="663" t="s">
        <v>602</v>
      </c>
      <c r="H320" s="663" t="s">
        <v>798</v>
      </c>
      <c r="I320" s="663" t="s">
        <v>799</v>
      </c>
      <c r="J320" s="663" t="s">
        <v>800</v>
      </c>
      <c r="K320" s="663" t="s">
        <v>801</v>
      </c>
      <c r="L320" s="665">
        <v>68.919229865530866</v>
      </c>
      <c r="M320" s="665">
        <v>1</v>
      </c>
      <c r="N320" s="666">
        <v>68.919229865530866</v>
      </c>
    </row>
    <row r="321" spans="1:14" ht="14.4" customHeight="1" x14ac:dyDescent="0.3">
      <c r="A321" s="661" t="s">
        <v>543</v>
      </c>
      <c r="B321" s="662" t="s">
        <v>544</v>
      </c>
      <c r="C321" s="663" t="s">
        <v>553</v>
      </c>
      <c r="D321" s="664" t="s">
        <v>2389</v>
      </c>
      <c r="E321" s="663" t="s">
        <v>568</v>
      </c>
      <c r="F321" s="664" t="s">
        <v>2393</v>
      </c>
      <c r="G321" s="663" t="s">
        <v>602</v>
      </c>
      <c r="H321" s="663" t="s">
        <v>1631</v>
      </c>
      <c r="I321" s="663" t="s">
        <v>1632</v>
      </c>
      <c r="J321" s="663" t="s">
        <v>1633</v>
      </c>
      <c r="K321" s="663" t="s">
        <v>1634</v>
      </c>
      <c r="L321" s="665">
        <v>171.99000000000007</v>
      </c>
      <c r="M321" s="665">
        <v>1</v>
      </c>
      <c r="N321" s="666">
        <v>171.99000000000007</v>
      </c>
    </row>
    <row r="322" spans="1:14" ht="14.4" customHeight="1" x14ac:dyDescent="0.3">
      <c r="A322" s="661" t="s">
        <v>543</v>
      </c>
      <c r="B322" s="662" t="s">
        <v>544</v>
      </c>
      <c r="C322" s="663" t="s">
        <v>553</v>
      </c>
      <c r="D322" s="664" t="s">
        <v>2389</v>
      </c>
      <c r="E322" s="663" t="s">
        <v>568</v>
      </c>
      <c r="F322" s="664" t="s">
        <v>2393</v>
      </c>
      <c r="G322" s="663" t="s">
        <v>602</v>
      </c>
      <c r="H322" s="663" t="s">
        <v>1635</v>
      </c>
      <c r="I322" s="663" t="s">
        <v>1636</v>
      </c>
      <c r="J322" s="663" t="s">
        <v>804</v>
      </c>
      <c r="K322" s="663" t="s">
        <v>1637</v>
      </c>
      <c r="L322" s="665">
        <v>34.74</v>
      </c>
      <c r="M322" s="665">
        <v>1</v>
      </c>
      <c r="N322" s="666">
        <v>34.74</v>
      </c>
    </row>
    <row r="323" spans="1:14" ht="14.4" customHeight="1" x14ac:dyDescent="0.3">
      <c r="A323" s="661" t="s">
        <v>543</v>
      </c>
      <c r="B323" s="662" t="s">
        <v>544</v>
      </c>
      <c r="C323" s="663" t="s">
        <v>553</v>
      </c>
      <c r="D323" s="664" t="s">
        <v>2389</v>
      </c>
      <c r="E323" s="663" t="s">
        <v>568</v>
      </c>
      <c r="F323" s="664" t="s">
        <v>2393</v>
      </c>
      <c r="G323" s="663" t="s">
        <v>602</v>
      </c>
      <c r="H323" s="663" t="s">
        <v>813</v>
      </c>
      <c r="I323" s="663" t="s">
        <v>814</v>
      </c>
      <c r="J323" s="663" t="s">
        <v>815</v>
      </c>
      <c r="K323" s="663" t="s">
        <v>816</v>
      </c>
      <c r="L323" s="665">
        <v>26.922506170720979</v>
      </c>
      <c r="M323" s="665">
        <v>8</v>
      </c>
      <c r="N323" s="666">
        <v>215.38004936576783</v>
      </c>
    </row>
    <row r="324" spans="1:14" ht="14.4" customHeight="1" x14ac:dyDescent="0.3">
      <c r="A324" s="661" t="s">
        <v>543</v>
      </c>
      <c r="B324" s="662" t="s">
        <v>544</v>
      </c>
      <c r="C324" s="663" t="s">
        <v>553</v>
      </c>
      <c r="D324" s="664" t="s">
        <v>2389</v>
      </c>
      <c r="E324" s="663" t="s">
        <v>568</v>
      </c>
      <c r="F324" s="664" t="s">
        <v>2393</v>
      </c>
      <c r="G324" s="663" t="s">
        <v>602</v>
      </c>
      <c r="H324" s="663" t="s">
        <v>817</v>
      </c>
      <c r="I324" s="663" t="s">
        <v>818</v>
      </c>
      <c r="J324" s="663" t="s">
        <v>819</v>
      </c>
      <c r="K324" s="663" t="s">
        <v>820</v>
      </c>
      <c r="L324" s="665">
        <v>40.979812728931137</v>
      </c>
      <c r="M324" s="665">
        <v>4</v>
      </c>
      <c r="N324" s="666">
        <v>163.91925091572455</v>
      </c>
    </row>
    <row r="325" spans="1:14" ht="14.4" customHeight="1" x14ac:dyDescent="0.3">
      <c r="A325" s="661" t="s">
        <v>543</v>
      </c>
      <c r="B325" s="662" t="s">
        <v>544</v>
      </c>
      <c r="C325" s="663" t="s">
        <v>553</v>
      </c>
      <c r="D325" s="664" t="s">
        <v>2389</v>
      </c>
      <c r="E325" s="663" t="s">
        <v>568</v>
      </c>
      <c r="F325" s="664" t="s">
        <v>2393</v>
      </c>
      <c r="G325" s="663" t="s">
        <v>602</v>
      </c>
      <c r="H325" s="663" t="s">
        <v>1638</v>
      </c>
      <c r="I325" s="663" t="s">
        <v>1639</v>
      </c>
      <c r="J325" s="663" t="s">
        <v>1640</v>
      </c>
      <c r="K325" s="663" t="s">
        <v>696</v>
      </c>
      <c r="L325" s="665">
        <v>265.47000000000003</v>
      </c>
      <c r="M325" s="665">
        <v>1</v>
      </c>
      <c r="N325" s="666">
        <v>265.47000000000003</v>
      </c>
    </row>
    <row r="326" spans="1:14" ht="14.4" customHeight="1" x14ac:dyDescent="0.3">
      <c r="A326" s="661" t="s">
        <v>543</v>
      </c>
      <c r="B326" s="662" t="s">
        <v>544</v>
      </c>
      <c r="C326" s="663" t="s">
        <v>553</v>
      </c>
      <c r="D326" s="664" t="s">
        <v>2389</v>
      </c>
      <c r="E326" s="663" t="s">
        <v>568</v>
      </c>
      <c r="F326" s="664" t="s">
        <v>2393</v>
      </c>
      <c r="G326" s="663" t="s">
        <v>602</v>
      </c>
      <c r="H326" s="663" t="s">
        <v>1641</v>
      </c>
      <c r="I326" s="663" t="s">
        <v>1642</v>
      </c>
      <c r="J326" s="663" t="s">
        <v>1643</v>
      </c>
      <c r="K326" s="663" t="s">
        <v>1644</v>
      </c>
      <c r="L326" s="665">
        <v>63.846628131661731</v>
      </c>
      <c r="M326" s="665">
        <v>6</v>
      </c>
      <c r="N326" s="666">
        <v>383.07976878997039</v>
      </c>
    </row>
    <row r="327" spans="1:14" ht="14.4" customHeight="1" x14ac:dyDescent="0.3">
      <c r="A327" s="661" t="s">
        <v>543</v>
      </c>
      <c r="B327" s="662" t="s">
        <v>544</v>
      </c>
      <c r="C327" s="663" t="s">
        <v>553</v>
      </c>
      <c r="D327" s="664" t="s">
        <v>2389</v>
      </c>
      <c r="E327" s="663" t="s">
        <v>568</v>
      </c>
      <c r="F327" s="664" t="s">
        <v>2393</v>
      </c>
      <c r="G327" s="663" t="s">
        <v>602</v>
      </c>
      <c r="H327" s="663" t="s">
        <v>1645</v>
      </c>
      <c r="I327" s="663" t="s">
        <v>1646</v>
      </c>
      <c r="J327" s="663" t="s">
        <v>1647</v>
      </c>
      <c r="K327" s="663" t="s">
        <v>1648</v>
      </c>
      <c r="L327" s="665">
        <v>40.681757258962762</v>
      </c>
      <c r="M327" s="665">
        <v>5</v>
      </c>
      <c r="N327" s="666">
        <v>203.40878629481381</v>
      </c>
    </row>
    <row r="328" spans="1:14" ht="14.4" customHeight="1" x14ac:dyDescent="0.3">
      <c r="A328" s="661" t="s">
        <v>543</v>
      </c>
      <c r="B328" s="662" t="s">
        <v>544</v>
      </c>
      <c r="C328" s="663" t="s">
        <v>553</v>
      </c>
      <c r="D328" s="664" t="s">
        <v>2389</v>
      </c>
      <c r="E328" s="663" t="s">
        <v>568</v>
      </c>
      <c r="F328" s="664" t="s">
        <v>2393</v>
      </c>
      <c r="G328" s="663" t="s">
        <v>602</v>
      </c>
      <c r="H328" s="663" t="s">
        <v>1649</v>
      </c>
      <c r="I328" s="663" t="s">
        <v>1650</v>
      </c>
      <c r="J328" s="663" t="s">
        <v>1651</v>
      </c>
      <c r="K328" s="663" t="s">
        <v>1106</v>
      </c>
      <c r="L328" s="665">
        <v>53.02</v>
      </c>
      <c r="M328" s="665">
        <v>1</v>
      </c>
      <c r="N328" s="666">
        <v>53.02</v>
      </c>
    </row>
    <row r="329" spans="1:14" ht="14.4" customHeight="1" x14ac:dyDescent="0.3">
      <c r="A329" s="661" t="s">
        <v>543</v>
      </c>
      <c r="B329" s="662" t="s">
        <v>544</v>
      </c>
      <c r="C329" s="663" t="s">
        <v>553</v>
      </c>
      <c r="D329" s="664" t="s">
        <v>2389</v>
      </c>
      <c r="E329" s="663" t="s">
        <v>568</v>
      </c>
      <c r="F329" s="664" t="s">
        <v>2393</v>
      </c>
      <c r="G329" s="663" t="s">
        <v>602</v>
      </c>
      <c r="H329" s="663" t="s">
        <v>855</v>
      </c>
      <c r="I329" s="663" t="s">
        <v>856</v>
      </c>
      <c r="J329" s="663" t="s">
        <v>857</v>
      </c>
      <c r="K329" s="663" t="s">
        <v>858</v>
      </c>
      <c r="L329" s="665">
        <v>102.48967531621003</v>
      </c>
      <c r="M329" s="665">
        <v>2</v>
      </c>
      <c r="N329" s="666">
        <v>204.97935063242005</v>
      </c>
    </row>
    <row r="330" spans="1:14" ht="14.4" customHeight="1" x14ac:dyDescent="0.3">
      <c r="A330" s="661" t="s">
        <v>543</v>
      </c>
      <c r="B330" s="662" t="s">
        <v>544</v>
      </c>
      <c r="C330" s="663" t="s">
        <v>553</v>
      </c>
      <c r="D330" s="664" t="s">
        <v>2389</v>
      </c>
      <c r="E330" s="663" t="s">
        <v>568</v>
      </c>
      <c r="F330" s="664" t="s">
        <v>2393</v>
      </c>
      <c r="G330" s="663" t="s">
        <v>602</v>
      </c>
      <c r="H330" s="663" t="s">
        <v>1652</v>
      </c>
      <c r="I330" s="663" t="s">
        <v>1653</v>
      </c>
      <c r="J330" s="663" t="s">
        <v>1654</v>
      </c>
      <c r="K330" s="663" t="s">
        <v>1655</v>
      </c>
      <c r="L330" s="665">
        <v>195.92982723855616</v>
      </c>
      <c r="M330" s="665">
        <v>6</v>
      </c>
      <c r="N330" s="666">
        <v>1175.5789634313369</v>
      </c>
    </row>
    <row r="331" spans="1:14" ht="14.4" customHeight="1" x14ac:dyDescent="0.3">
      <c r="A331" s="661" t="s">
        <v>543</v>
      </c>
      <c r="B331" s="662" t="s">
        <v>544</v>
      </c>
      <c r="C331" s="663" t="s">
        <v>553</v>
      </c>
      <c r="D331" s="664" t="s">
        <v>2389</v>
      </c>
      <c r="E331" s="663" t="s">
        <v>568</v>
      </c>
      <c r="F331" s="664" t="s">
        <v>2393</v>
      </c>
      <c r="G331" s="663" t="s">
        <v>602</v>
      </c>
      <c r="H331" s="663" t="s">
        <v>1656</v>
      </c>
      <c r="I331" s="663" t="s">
        <v>1657</v>
      </c>
      <c r="J331" s="663" t="s">
        <v>1658</v>
      </c>
      <c r="K331" s="663" t="s">
        <v>1659</v>
      </c>
      <c r="L331" s="665">
        <v>59.319999999999993</v>
      </c>
      <c r="M331" s="665">
        <v>1</v>
      </c>
      <c r="N331" s="666">
        <v>59.319999999999993</v>
      </c>
    </row>
    <row r="332" spans="1:14" ht="14.4" customHeight="1" x14ac:dyDescent="0.3">
      <c r="A332" s="661" t="s">
        <v>543</v>
      </c>
      <c r="B332" s="662" t="s">
        <v>544</v>
      </c>
      <c r="C332" s="663" t="s">
        <v>553</v>
      </c>
      <c r="D332" s="664" t="s">
        <v>2389</v>
      </c>
      <c r="E332" s="663" t="s">
        <v>568</v>
      </c>
      <c r="F332" s="664" t="s">
        <v>2393</v>
      </c>
      <c r="G332" s="663" t="s">
        <v>602</v>
      </c>
      <c r="H332" s="663" t="s">
        <v>863</v>
      </c>
      <c r="I332" s="663" t="s">
        <v>864</v>
      </c>
      <c r="J332" s="663" t="s">
        <v>865</v>
      </c>
      <c r="K332" s="663" t="s">
        <v>866</v>
      </c>
      <c r="L332" s="665">
        <v>132.77999999999992</v>
      </c>
      <c r="M332" s="665">
        <v>2</v>
      </c>
      <c r="N332" s="666">
        <v>265.55999999999983</v>
      </c>
    </row>
    <row r="333" spans="1:14" ht="14.4" customHeight="1" x14ac:dyDescent="0.3">
      <c r="A333" s="661" t="s">
        <v>543</v>
      </c>
      <c r="B333" s="662" t="s">
        <v>544</v>
      </c>
      <c r="C333" s="663" t="s">
        <v>553</v>
      </c>
      <c r="D333" s="664" t="s">
        <v>2389</v>
      </c>
      <c r="E333" s="663" t="s">
        <v>568</v>
      </c>
      <c r="F333" s="664" t="s">
        <v>2393</v>
      </c>
      <c r="G333" s="663" t="s">
        <v>602</v>
      </c>
      <c r="H333" s="663" t="s">
        <v>1660</v>
      </c>
      <c r="I333" s="663" t="s">
        <v>1661</v>
      </c>
      <c r="J333" s="663" t="s">
        <v>1662</v>
      </c>
      <c r="K333" s="663" t="s">
        <v>1663</v>
      </c>
      <c r="L333" s="665">
        <v>576.31000000000006</v>
      </c>
      <c r="M333" s="665">
        <v>1</v>
      </c>
      <c r="N333" s="666">
        <v>576.31000000000006</v>
      </c>
    </row>
    <row r="334" spans="1:14" ht="14.4" customHeight="1" x14ac:dyDescent="0.3">
      <c r="A334" s="661" t="s">
        <v>543</v>
      </c>
      <c r="B334" s="662" t="s">
        <v>544</v>
      </c>
      <c r="C334" s="663" t="s">
        <v>553</v>
      </c>
      <c r="D334" s="664" t="s">
        <v>2389</v>
      </c>
      <c r="E334" s="663" t="s">
        <v>568</v>
      </c>
      <c r="F334" s="664" t="s">
        <v>2393</v>
      </c>
      <c r="G334" s="663" t="s">
        <v>602</v>
      </c>
      <c r="H334" s="663" t="s">
        <v>886</v>
      </c>
      <c r="I334" s="663" t="s">
        <v>887</v>
      </c>
      <c r="J334" s="663" t="s">
        <v>888</v>
      </c>
      <c r="K334" s="663" t="s">
        <v>889</v>
      </c>
      <c r="L334" s="665">
        <v>52.22</v>
      </c>
      <c r="M334" s="665">
        <v>2</v>
      </c>
      <c r="N334" s="666">
        <v>104.44</v>
      </c>
    </row>
    <row r="335" spans="1:14" ht="14.4" customHeight="1" x14ac:dyDescent="0.3">
      <c r="A335" s="661" t="s">
        <v>543</v>
      </c>
      <c r="B335" s="662" t="s">
        <v>544</v>
      </c>
      <c r="C335" s="663" t="s">
        <v>553</v>
      </c>
      <c r="D335" s="664" t="s">
        <v>2389</v>
      </c>
      <c r="E335" s="663" t="s">
        <v>568</v>
      </c>
      <c r="F335" s="664" t="s">
        <v>2393</v>
      </c>
      <c r="G335" s="663" t="s">
        <v>602</v>
      </c>
      <c r="H335" s="663" t="s">
        <v>890</v>
      </c>
      <c r="I335" s="663" t="s">
        <v>891</v>
      </c>
      <c r="J335" s="663" t="s">
        <v>892</v>
      </c>
      <c r="K335" s="663" t="s">
        <v>893</v>
      </c>
      <c r="L335" s="665">
        <v>114.43</v>
      </c>
      <c r="M335" s="665">
        <v>1</v>
      </c>
      <c r="N335" s="666">
        <v>114.43</v>
      </c>
    </row>
    <row r="336" spans="1:14" ht="14.4" customHeight="1" x14ac:dyDescent="0.3">
      <c r="A336" s="661" t="s">
        <v>543</v>
      </c>
      <c r="B336" s="662" t="s">
        <v>544</v>
      </c>
      <c r="C336" s="663" t="s">
        <v>553</v>
      </c>
      <c r="D336" s="664" t="s">
        <v>2389</v>
      </c>
      <c r="E336" s="663" t="s">
        <v>568</v>
      </c>
      <c r="F336" s="664" t="s">
        <v>2393</v>
      </c>
      <c r="G336" s="663" t="s">
        <v>602</v>
      </c>
      <c r="H336" s="663" t="s">
        <v>894</v>
      </c>
      <c r="I336" s="663" t="s">
        <v>895</v>
      </c>
      <c r="J336" s="663" t="s">
        <v>896</v>
      </c>
      <c r="K336" s="663" t="s">
        <v>897</v>
      </c>
      <c r="L336" s="665">
        <v>165.15</v>
      </c>
      <c r="M336" s="665">
        <v>1</v>
      </c>
      <c r="N336" s="666">
        <v>165.15</v>
      </c>
    </row>
    <row r="337" spans="1:14" ht="14.4" customHeight="1" x14ac:dyDescent="0.3">
      <c r="A337" s="661" t="s">
        <v>543</v>
      </c>
      <c r="B337" s="662" t="s">
        <v>544</v>
      </c>
      <c r="C337" s="663" t="s">
        <v>553</v>
      </c>
      <c r="D337" s="664" t="s">
        <v>2389</v>
      </c>
      <c r="E337" s="663" t="s">
        <v>568</v>
      </c>
      <c r="F337" s="664" t="s">
        <v>2393</v>
      </c>
      <c r="G337" s="663" t="s">
        <v>602</v>
      </c>
      <c r="H337" s="663" t="s">
        <v>1664</v>
      </c>
      <c r="I337" s="663" t="s">
        <v>1665</v>
      </c>
      <c r="J337" s="663" t="s">
        <v>1666</v>
      </c>
      <c r="K337" s="663" t="s">
        <v>824</v>
      </c>
      <c r="L337" s="665">
        <v>108.86000000000003</v>
      </c>
      <c r="M337" s="665">
        <v>1</v>
      </c>
      <c r="N337" s="666">
        <v>108.86000000000003</v>
      </c>
    </row>
    <row r="338" spans="1:14" ht="14.4" customHeight="1" x14ac:dyDescent="0.3">
      <c r="A338" s="661" t="s">
        <v>543</v>
      </c>
      <c r="B338" s="662" t="s">
        <v>544</v>
      </c>
      <c r="C338" s="663" t="s">
        <v>553</v>
      </c>
      <c r="D338" s="664" t="s">
        <v>2389</v>
      </c>
      <c r="E338" s="663" t="s">
        <v>568</v>
      </c>
      <c r="F338" s="664" t="s">
        <v>2393</v>
      </c>
      <c r="G338" s="663" t="s">
        <v>602</v>
      </c>
      <c r="H338" s="663" t="s">
        <v>908</v>
      </c>
      <c r="I338" s="663" t="s">
        <v>215</v>
      </c>
      <c r="J338" s="663" t="s">
        <v>909</v>
      </c>
      <c r="K338" s="663"/>
      <c r="L338" s="665">
        <v>44.629551936212827</v>
      </c>
      <c r="M338" s="665">
        <v>2</v>
      </c>
      <c r="N338" s="666">
        <v>89.259103872425655</v>
      </c>
    </row>
    <row r="339" spans="1:14" ht="14.4" customHeight="1" x14ac:dyDescent="0.3">
      <c r="A339" s="661" t="s">
        <v>543</v>
      </c>
      <c r="B339" s="662" t="s">
        <v>544</v>
      </c>
      <c r="C339" s="663" t="s">
        <v>553</v>
      </c>
      <c r="D339" s="664" t="s">
        <v>2389</v>
      </c>
      <c r="E339" s="663" t="s">
        <v>568</v>
      </c>
      <c r="F339" s="664" t="s">
        <v>2393</v>
      </c>
      <c r="G339" s="663" t="s">
        <v>602</v>
      </c>
      <c r="H339" s="663" t="s">
        <v>914</v>
      </c>
      <c r="I339" s="663" t="s">
        <v>915</v>
      </c>
      <c r="J339" s="663" t="s">
        <v>916</v>
      </c>
      <c r="K339" s="663" t="s">
        <v>917</v>
      </c>
      <c r="L339" s="665">
        <v>151.55938577634168</v>
      </c>
      <c r="M339" s="665">
        <v>4</v>
      </c>
      <c r="N339" s="666">
        <v>606.23754310536674</v>
      </c>
    </row>
    <row r="340" spans="1:14" ht="14.4" customHeight="1" x14ac:dyDescent="0.3">
      <c r="A340" s="661" t="s">
        <v>543</v>
      </c>
      <c r="B340" s="662" t="s">
        <v>544</v>
      </c>
      <c r="C340" s="663" t="s">
        <v>553</v>
      </c>
      <c r="D340" s="664" t="s">
        <v>2389</v>
      </c>
      <c r="E340" s="663" t="s">
        <v>568</v>
      </c>
      <c r="F340" s="664" t="s">
        <v>2393</v>
      </c>
      <c r="G340" s="663" t="s">
        <v>602</v>
      </c>
      <c r="H340" s="663" t="s">
        <v>1667</v>
      </c>
      <c r="I340" s="663" t="s">
        <v>1668</v>
      </c>
      <c r="J340" s="663" t="s">
        <v>1669</v>
      </c>
      <c r="K340" s="663" t="s">
        <v>1670</v>
      </c>
      <c r="L340" s="665">
        <v>40.587499999999991</v>
      </c>
      <c r="M340" s="665">
        <v>4</v>
      </c>
      <c r="N340" s="666">
        <v>162.34999999999997</v>
      </c>
    </row>
    <row r="341" spans="1:14" ht="14.4" customHeight="1" x14ac:dyDescent="0.3">
      <c r="A341" s="661" t="s">
        <v>543</v>
      </c>
      <c r="B341" s="662" t="s">
        <v>544</v>
      </c>
      <c r="C341" s="663" t="s">
        <v>553</v>
      </c>
      <c r="D341" s="664" t="s">
        <v>2389</v>
      </c>
      <c r="E341" s="663" t="s">
        <v>568</v>
      </c>
      <c r="F341" s="664" t="s">
        <v>2393</v>
      </c>
      <c r="G341" s="663" t="s">
        <v>602</v>
      </c>
      <c r="H341" s="663" t="s">
        <v>1671</v>
      </c>
      <c r="I341" s="663" t="s">
        <v>1672</v>
      </c>
      <c r="J341" s="663" t="s">
        <v>1673</v>
      </c>
      <c r="K341" s="663" t="s">
        <v>1674</v>
      </c>
      <c r="L341" s="665">
        <v>182.96483371490154</v>
      </c>
      <c r="M341" s="665">
        <v>2</v>
      </c>
      <c r="N341" s="666">
        <v>365.92966742980309</v>
      </c>
    </row>
    <row r="342" spans="1:14" ht="14.4" customHeight="1" x14ac:dyDescent="0.3">
      <c r="A342" s="661" t="s">
        <v>543</v>
      </c>
      <c r="B342" s="662" t="s">
        <v>544</v>
      </c>
      <c r="C342" s="663" t="s">
        <v>553</v>
      </c>
      <c r="D342" s="664" t="s">
        <v>2389</v>
      </c>
      <c r="E342" s="663" t="s">
        <v>568</v>
      </c>
      <c r="F342" s="664" t="s">
        <v>2393</v>
      </c>
      <c r="G342" s="663" t="s">
        <v>602</v>
      </c>
      <c r="H342" s="663" t="s">
        <v>1675</v>
      </c>
      <c r="I342" s="663" t="s">
        <v>1676</v>
      </c>
      <c r="J342" s="663" t="s">
        <v>1677</v>
      </c>
      <c r="K342" s="663" t="s">
        <v>1655</v>
      </c>
      <c r="L342" s="665">
        <v>97.649483039172665</v>
      </c>
      <c r="M342" s="665">
        <v>1</v>
      </c>
      <c r="N342" s="666">
        <v>97.649483039172665</v>
      </c>
    </row>
    <row r="343" spans="1:14" ht="14.4" customHeight="1" x14ac:dyDescent="0.3">
      <c r="A343" s="661" t="s">
        <v>543</v>
      </c>
      <c r="B343" s="662" t="s">
        <v>544</v>
      </c>
      <c r="C343" s="663" t="s">
        <v>553</v>
      </c>
      <c r="D343" s="664" t="s">
        <v>2389</v>
      </c>
      <c r="E343" s="663" t="s">
        <v>568</v>
      </c>
      <c r="F343" s="664" t="s">
        <v>2393</v>
      </c>
      <c r="G343" s="663" t="s">
        <v>602</v>
      </c>
      <c r="H343" s="663" t="s">
        <v>918</v>
      </c>
      <c r="I343" s="663" t="s">
        <v>919</v>
      </c>
      <c r="J343" s="663" t="s">
        <v>920</v>
      </c>
      <c r="K343" s="663" t="s">
        <v>921</v>
      </c>
      <c r="L343" s="665">
        <v>37.439999999999984</v>
      </c>
      <c r="M343" s="665">
        <v>1</v>
      </c>
      <c r="N343" s="666">
        <v>37.439999999999984</v>
      </c>
    </row>
    <row r="344" spans="1:14" ht="14.4" customHeight="1" x14ac:dyDescent="0.3">
      <c r="A344" s="661" t="s">
        <v>543</v>
      </c>
      <c r="B344" s="662" t="s">
        <v>544</v>
      </c>
      <c r="C344" s="663" t="s">
        <v>553</v>
      </c>
      <c r="D344" s="664" t="s">
        <v>2389</v>
      </c>
      <c r="E344" s="663" t="s">
        <v>568</v>
      </c>
      <c r="F344" s="664" t="s">
        <v>2393</v>
      </c>
      <c r="G344" s="663" t="s">
        <v>602</v>
      </c>
      <c r="H344" s="663" t="s">
        <v>1678</v>
      </c>
      <c r="I344" s="663" t="s">
        <v>1679</v>
      </c>
      <c r="J344" s="663" t="s">
        <v>1680</v>
      </c>
      <c r="K344" s="663" t="s">
        <v>673</v>
      </c>
      <c r="L344" s="665">
        <v>1090.8000000000002</v>
      </c>
      <c r="M344" s="665">
        <v>1</v>
      </c>
      <c r="N344" s="666">
        <v>1090.8000000000002</v>
      </c>
    </row>
    <row r="345" spans="1:14" ht="14.4" customHeight="1" x14ac:dyDescent="0.3">
      <c r="A345" s="661" t="s">
        <v>543</v>
      </c>
      <c r="B345" s="662" t="s">
        <v>544</v>
      </c>
      <c r="C345" s="663" t="s">
        <v>553</v>
      </c>
      <c r="D345" s="664" t="s">
        <v>2389</v>
      </c>
      <c r="E345" s="663" t="s">
        <v>568</v>
      </c>
      <c r="F345" s="664" t="s">
        <v>2393</v>
      </c>
      <c r="G345" s="663" t="s">
        <v>602</v>
      </c>
      <c r="H345" s="663" t="s">
        <v>1681</v>
      </c>
      <c r="I345" s="663" t="s">
        <v>1682</v>
      </c>
      <c r="J345" s="663" t="s">
        <v>1683</v>
      </c>
      <c r="K345" s="663" t="s">
        <v>1684</v>
      </c>
      <c r="L345" s="665">
        <v>412.64999999999992</v>
      </c>
      <c r="M345" s="665">
        <v>1</v>
      </c>
      <c r="N345" s="666">
        <v>412.64999999999992</v>
      </c>
    </row>
    <row r="346" spans="1:14" ht="14.4" customHeight="1" x14ac:dyDescent="0.3">
      <c r="A346" s="661" t="s">
        <v>543</v>
      </c>
      <c r="B346" s="662" t="s">
        <v>544</v>
      </c>
      <c r="C346" s="663" t="s">
        <v>553</v>
      </c>
      <c r="D346" s="664" t="s">
        <v>2389</v>
      </c>
      <c r="E346" s="663" t="s">
        <v>568</v>
      </c>
      <c r="F346" s="664" t="s">
        <v>2393</v>
      </c>
      <c r="G346" s="663" t="s">
        <v>602</v>
      </c>
      <c r="H346" s="663" t="s">
        <v>953</v>
      </c>
      <c r="I346" s="663" t="s">
        <v>954</v>
      </c>
      <c r="J346" s="663" t="s">
        <v>955</v>
      </c>
      <c r="K346" s="663" t="s">
        <v>956</v>
      </c>
      <c r="L346" s="665">
        <v>67.659999999999968</v>
      </c>
      <c r="M346" s="665">
        <v>6</v>
      </c>
      <c r="N346" s="666">
        <v>405.95999999999981</v>
      </c>
    </row>
    <row r="347" spans="1:14" ht="14.4" customHeight="1" x14ac:dyDescent="0.3">
      <c r="A347" s="661" t="s">
        <v>543</v>
      </c>
      <c r="B347" s="662" t="s">
        <v>544</v>
      </c>
      <c r="C347" s="663" t="s">
        <v>553</v>
      </c>
      <c r="D347" s="664" t="s">
        <v>2389</v>
      </c>
      <c r="E347" s="663" t="s">
        <v>568</v>
      </c>
      <c r="F347" s="664" t="s">
        <v>2393</v>
      </c>
      <c r="G347" s="663" t="s">
        <v>602</v>
      </c>
      <c r="H347" s="663" t="s">
        <v>1685</v>
      </c>
      <c r="I347" s="663" t="s">
        <v>1686</v>
      </c>
      <c r="J347" s="663" t="s">
        <v>1687</v>
      </c>
      <c r="K347" s="663" t="s">
        <v>1688</v>
      </c>
      <c r="L347" s="665">
        <v>174.04999768952635</v>
      </c>
      <c r="M347" s="665">
        <v>1</v>
      </c>
      <c r="N347" s="666">
        <v>174.04999768952635</v>
      </c>
    </row>
    <row r="348" spans="1:14" ht="14.4" customHeight="1" x14ac:dyDescent="0.3">
      <c r="A348" s="661" t="s">
        <v>543</v>
      </c>
      <c r="B348" s="662" t="s">
        <v>544</v>
      </c>
      <c r="C348" s="663" t="s">
        <v>553</v>
      </c>
      <c r="D348" s="664" t="s">
        <v>2389</v>
      </c>
      <c r="E348" s="663" t="s">
        <v>568</v>
      </c>
      <c r="F348" s="664" t="s">
        <v>2393</v>
      </c>
      <c r="G348" s="663" t="s">
        <v>602</v>
      </c>
      <c r="H348" s="663" t="s">
        <v>960</v>
      </c>
      <c r="I348" s="663" t="s">
        <v>961</v>
      </c>
      <c r="J348" s="663" t="s">
        <v>962</v>
      </c>
      <c r="K348" s="663" t="s">
        <v>963</v>
      </c>
      <c r="L348" s="665">
        <v>55.890000000000029</v>
      </c>
      <c r="M348" s="665">
        <v>1</v>
      </c>
      <c r="N348" s="666">
        <v>55.890000000000029</v>
      </c>
    </row>
    <row r="349" spans="1:14" ht="14.4" customHeight="1" x14ac:dyDescent="0.3">
      <c r="A349" s="661" t="s">
        <v>543</v>
      </c>
      <c r="B349" s="662" t="s">
        <v>544</v>
      </c>
      <c r="C349" s="663" t="s">
        <v>553</v>
      </c>
      <c r="D349" s="664" t="s">
        <v>2389</v>
      </c>
      <c r="E349" s="663" t="s">
        <v>568</v>
      </c>
      <c r="F349" s="664" t="s">
        <v>2393</v>
      </c>
      <c r="G349" s="663" t="s">
        <v>602</v>
      </c>
      <c r="H349" s="663" t="s">
        <v>964</v>
      </c>
      <c r="I349" s="663" t="s">
        <v>965</v>
      </c>
      <c r="J349" s="663" t="s">
        <v>966</v>
      </c>
      <c r="K349" s="663" t="s">
        <v>967</v>
      </c>
      <c r="L349" s="665">
        <v>369.19119752403037</v>
      </c>
      <c r="M349" s="665">
        <v>4</v>
      </c>
      <c r="N349" s="666">
        <v>1476.7647900961215</v>
      </c>
    </row>
    <row r="350" spans="1:14" ht="14.4" customHeight="1" x14ac:dyDescent="0.3">
      <c r="A350" s="661" t="s">
        <v>543</v>
      </c>
      <c r="B350" s="662" t="s">
        <v>544</v>
      </c>
      <c r="C350" s="663" t="s">
        <v>553</v>
      </c>
      <c r="D350" s="664" t="s">
        <v>2389</v>
      </c>
      <c r="E350" s="663" t="s">
        <v>568</v>
      </c>
      <c r="F350" s="664" t="s">
        <v>2393</v>
      </c>
      <c r="G350" s="663" t="s">
        <v>602</v>
      </c>
      <c r="H350" s="663" t="s">
        <v>1689</v>
      </c>
      <c r="I350" s="663" t="s">
        <v>1689</v>
      </c>
      <c r="J350" s="663" t="s">
        <v>1690</v>
      </c>
      <c r="K350" s="663" t="s">
        <v>1691</v>
      </c>
      <c r="L350" s="665">
        <v>46.660000000000011</v>
      </c>
      <c r="M350" s="665">
        <v>2</v>
      </c>
      <c r="N350" s="666">
        <v>93.320000000000022</v>
      </c>
    </row>
    <row r="351" spans="1:14" ht="14.4" customHeight="1" x14ac:dyDescent="0.3">
      <c r="A351" s="661" t="s">
        <v>543</v>
      </c>
      <c r="B351" s="662" t="s">
        <v>544</v>
      </c>
      <c r="C351" s="663" t="s">
        <v>553</v>
      </c>
      <c r="D351" s="664" t="s">
        <v>2389</v>
      </c>
      <c r="E351" s="663" t="s">
        <v>568</v>
      </c>
      <c r="F351" s="664" t="s">
        <v>2393</v>
      </c>
      <c r="G351" s="663" t="s">
        <v>602</v>
      </c>
      <c r="H351" s="663" t="s">
        <v>1692</v>
      </c>
      <c r="I351" s="663" t="s">
        <v>1693</v>
      </c>
      <c r="J351" s="663" t="s">
        <v>1694</v>
      </c>
      <c r="K351" s="663" t="s">
        <v>1695</v>
      </c>
      <c r="L351" s="665">
        <v>93.16</v>
      </c>
      <c r="M351" s="665">
        <v>1</v>
      </c>
      <c r="N351" s="666">
        <v>93.16</v>
      </c>
    </row>
    <row r="352" spans="1:14" ht="14.4" customHeight="1" x14ac:dyDescent="0.3">
      <c r="A352" s="661" t="s">
        <v>543</v>
      </c>
      <c r="B352" s="662" t="s">
        <v>544</v>
      </c>
      <c r="C352" s="663" t="s">
        <v>553</v>
      </c>
      <c r="D352" s="664" t="s">
        <v>2389</v>
      </c>
      <c r="E352" s="663" t="s">
        <v>568</v>
      </c>
      <c r="F352" s="664" t="s">
        <v>2393</v>
      </c>
      <c r="G352" s="663" t="s">
        <v>602</v>
      </c>
      <c r="H352" s="663" t="s">
        <v>1696</v>
      </c>
      <c r="I352" s="663" t="s">
        <v>1697</v>
      </c>
      <c r="J352" s="663" t="s">
        <v>1698</v>
      </c>
      <c r="K352" s="663" t="s">
        <v>1699</v>
      </c>
      <c r="L352" s="665">
        <v>106.7294029400997</v>
      </c>
      <c r="M352" s="665">
        <v>6</v>
      </c>
      <c r="N352" s="666">
        <v>640.37641764059822</v>
      </c>
    </row>
    <row r="353" spans="1:14" ht="14.4" customHeight="1" x14ac:dyDescent="0.3">
      <c r="A353" s="661" t="s">
        <v>543</v>
      </c>
      <c r="B353" s="662" t="s">
        <v>544</v>
      </c>
      <c r="C353" s="663" t="s">
        <v>553</v>
      </c>
      <c r="D353" s="664" t="s">
        <v>2389</v>
      </c>
      <c r="E353" s="663" t="s">
        <v>568</v>
      </c>
      <c r="F353" s="664" t="s">
        <v>2393</v>
      </c>
      <c r="G353" s="663" t="s">
        <v>602</v>
      </c>
      <c r="H353" s="663" t="s">
        <v>1700</v>
      </c>
      <c r="I353" s="663" t="s">
        <v>215</v>
      </c>
      <c r="J353" s="663" t="s">
        <v>1701</v>
      </c>
      <c r="K353" s="663" t="s">
        <v>1702</v>
      </c>
      <c r="L353" s="665">
        <v>91.730154466967619</v>
      </c>
      <c r="M353" s="665">
        <v>1</v>
      </c>
      <c r="N353" s="666">
        <v>91.730154466967619</v>
      </c>
    </row>
    <row r="354" spans="1:14" ht="14.4" customHeight="1" x14ac:dyDescent="0.3">
      <c r="A354" s="661" t="s">
        <v>543</v>
      </c>
      <c r="B354" s="662" t="s">
        <v>544</v>
      </c>
      <c r="C354" s="663" t="s">
        <v>553</v>
      </c>
      <c r="D354" s="664" t="s">
        <v>2389</v>
      </c>
      <c r="E354" s="663" t="s">
        <v>568</v>
      </c>
      <c r="F354" s="664" t="s">
        <v>2393</v>
      </c>
      <c r="G354" s="663" t="s">
        <v>602</v>
      </c>
      <c r="H354" s="663" t="s">
        <v>1703</v>
      </c>
      <c r="I354" s="663" t="s">
        <v>1704</v>
      </c>
      <c r="J354" s="663" t="s">
        <v>1705</v>
      </c>
      <c r="K354" s="663" t="s">
        <v>1706</v>
      </c>
      <c r="L354" s="665">
        <v>74.560000000000031</v>
      </c>
      <c r="M354" s="665">
        <v>1</v>
      </c>
      <c r="N354" s="666">
        <v>74.560000000000031</v>
      </c>
    </row>
    <row r="355" spans="1:14" ht="14.4" customHeight="1" x14ac:dyDescent="0.3">
      <c r="A355" s="661" t="s">
        <v>543</v>
      </c>
      <c r="B355" s="662" t="s">
        <v>544</v>
      </c>
      <c r="C355" s="663" t="s">
        <v>553</v>
      </c>
      <c r="D355" s="664" t="s">
        <v>2389</v>
      </c>
      <c r="E355" s="663" t="s">
        <v>568</v>
      </c>
      <c r="F355" s="664" t="s">
        <v>2393</v>
      </c>
      <c r="G355" s="663" t="s">
        <v>602</v>
      </c>
      <c r="H355" s="663" t="s">
        <v>1707</v>
      </c>
      <c r="I355" s="663" t="s">
        <v>1708</v>
      </c>
      <c r="J355" s="663" t="s">
        <v>1709</v>
      </c>
      <c r="K355" s="663" t="s">
        <v>1710</v>
      </c>
      <c r="L355" s="665">
        <v>102.30010996786611</v>
      </c>
      <c r="M355" s="665">
        <v>1</v>
      </c>
      <c r="N355" s="666">
        <v>102.30010996786611</v>
      </c>
    </row>
    <row r="356" spans="1:14" ht="14.4" customHeight="1" x14ac:dyDescent="0.3">
      <c r="A356" s="661" t="s">
        <v>543</v>
      </c>
      <c r="B356" s="662" t="s">
        <v>544</v>
      </c>
      <c r="C356" s="663" t="s">
        <v>553</v>
      </c>
      <c r="D356" s="664" t="s">
        <v>2389</v>
      </c>
      <c r="E356" s="663" t="s">
        <v>568</v>
      </c>
      <c r="F356" s="664" t="s">
        <v>2393</v>
      </c>
      <c r="G356" s="663" t="s">
        <v>602</v>
      </c>
      <c r="H356" s="663" t="s">
        <v>1711</v>
      </c>
      <c r="I356" s="663" t="s">
        <v>1712</v>
      </c>
      <c r="J356" s="663" t="s">
        <v>1713</v>
      </c>
      <c r="K356" s="663" t="s">
        <v>1714</v>
      </c>
      <c r="L356" s="665">
        <v>929.75</v>
      </c>
      <c r="M356" s="665">
        <v>1</v>
      </c>
      <c r="N356" s="666">
        <v>929.75</v>
      </c>
    </row>
    <row r="357" spans="1:14" ht="14.4" customHeight="1" x14ac:dyDescent="0.3">
      <c r="A357" s="661" t="s">
        <v>543</v>
      </c>
      <c r="B357" s="662" t="s">
        <v>544</v>
      </c>
      <c r="C357" s="663" t="s">
        <v>553</v>
      </c>
      <c r="D357" s="664" t="s">
        <v>2389</v>
      </c>
      <c r="E357" s="663" t="s">
        <v>568</v>
      </c>
      <c r="F357" s="664" t="s">
        <v>2393</v>
      </c>
      <c r="G357" s="663" t="s">
        <v>602</v>
      </c>
      <c r="H357" s="663" t="s">
        <v>1020</v>
      </c>
      <c r="I357" s="663" t="s">
        <v>1021</v>
      </c>
      <c r="J357" s="663" t="s">
        <v>1022</v>
      </c>
      <c r="K357" s="663" t="s">
        <v>1023</v>
      </c>
      <c r="L357" s="665">
        <v>33.752394431317327</v>
      </c>
      <c r="M357" s="665">
        <v>12</v>
      </c>
      <c r="N357" s="666">
        <v>405.02873317580793</v>
      </c>
    </row>
    <row r="358" spans="1:14" ht="14.4" customHeight="1" x14ac:dyDescent="0.3">
      <c r="A358" s="661" t="s">
        <v>543</v>
      </c>
      <c r="B358" s="662" t="s">
        <v>544</v>
      </c>
      <c r="C358" s="663" t="s">
        <v>553</v>
      </c>
      <c r="D358" s="664" t="s">
        <v>2389</v>
      </c>
      <c r="E358" s="663" t="s">
        <v>568</v>
      </c>
      <c r="F358" s="664" t="s">
        <v>2393</v>
      </c>
      <c r="G358" s="663" t="s">
        <v>602</v>
      </c>
      <c r="H358" s="663" t="s">
        <v>1715</v>
      </c>
      <c r="I358" s="663" t="s">
        <v>1715</v>
      </c>
      <c r="J358" s="663" t="s">
        <v>1716</v>
      </c>
      <c r="K358" s="663" t="s">
        <v>1717</v>
      </c>
      <c r="L358" s="665">
        <v>622.17999999999995</v>
      </c>
      <c r="M358" s="665">
        <v>1</v>
      </c>
      <c r="N358" s="666">
        <v>622.17999999999995</v>
      </c>
    </row>
    <row r="359" spans="1:14" ht="14.4" customHeight="1" x14ac:dyDescent="0.3">
      <c r="A359" s="661" t="s">
        <v>543</v>
      </c>
      <c r="B359" s="662" t="s">
        <v>544</v>
      </c>
      <c r="C359" s="663" t="s">
        <v>553</v>
      </c>
      <c r="D359" s="664" t="s">
        <v>2389</v>
      </c>
      <c r="E359" s="663" t="s">
        <v>568</v>
      </c>
      <c r="F359" s="664" t="s">
        <v>2393</v>
      </c>
      <c r="G359" s="663" t="s">
        <v>602</v>
      </c>
      <c r="H359" s="663" t="s">
        <v>1718</v>
      </c>
      <c r="I359" s="663" t="s">
        <v>1719</v>
      </c>
      <c r="J359" s="663" t="s">
        <v>1720</v>
      </c>
      <c r="K359" s="663" t="s">
        <v>1721</v>
      </c>
      <c r="L359" s="665">
        <v>58.969396526050062</v>
      </c>
      <c r="M359" s="665">
        <v>1</v>
      </c>
      <c r="N359" s="666">
        <v>58.969396526050062</v>
      </c>
    </row>
    <row r="360" spans="1:14" ht="14.4" customHeight="1" x14ac:dyDescent="0.3">
      <c r="A360" s="661" t="s">
        <v>543</v>
      </c>
      <c r="B360" s="662" t="s">
        <v>544</v>
      </c>
      <c r="C360" s="663" t="s">
        <v>553</v>
      </c>
      <c r="D360" s="664" t="s">
        <v>2389</v>
      </c>
      <c r="E360" s="663" t="s">
        <v>568</v>
      </c>
      <c r="F360" s="664" t="s">
        <v>2393</v>
      </c>
      <c r="G360" s="663" t="s">
        <v>602</v>
      </c>
      <c r="H360" s="663" t="s">
        <v>1032</v>
      </c>
      <c r="I360" s="663" t="s">
        <v>1033</v>
      </c>
      <c r="J360" s="663" t="s">
        <v>1022</v>
      </c>
      <c r="K360" s="663" t="s">
        <v>1034</v>
      </c>
      <c r="L360" s="665">
        <v>70.069999999999993</v>
      </c>
      <c r="M360" s="665">
        <v>4</v>
      </c>
      <c r="N360" s="666">
        <v>280.27999999999997</v>
      </c>
    </row>
    <row r="361" spans="1:14" ht="14.4" customHeight="1" x14ac:dyDescent="0.3">
      <c r="A361" s="661" t="s">
        <v>543</v>
      </c>
      <c r="B361" s="662" t="s">
        <v>544</v>
      </c>
      <c r="C361" s="663" t="s">
        <v>553</v>
      </c>
      <c r="D361" s="664" t="s">
        <v>2389</v>
      </c>
      <c r="E361" s="663" t="s">
        <v>568</v>
      </c>
      <c r="F361" s="664" t="s">
        <v>2393</v>
      </c>
      <c r="G361" s="663" t="s">
        <v>602</v>
      </c>
      <c r="H361" s="663" t="s">
        <v>1722</v>
      </c>
      <c r="I361" s="663" t="s">
        <v>1722</v>
      </c>
      <c r="J361" s="663" t="s">
        <v>1723</v>
      </c>
      <c r="K361" s="663" t="s">
        <v>1084</v>
      </c>
      <c r="L361" s="665">
        <v>88.629530791212204</v>
      </c>
      <c r="M361" s="665">
        <v>1</v>
      </c>
      <c r="N361" s="666">
        <v>88.629530791212204</v>
      </c>
    </row>
    <row r="362" spans="1:14" ht="14.4" customHeight="1" x14ac:dyDescent="0.3">
      <c r="A362" s="661" t="s">
        <v>543</v>
      </c>
      <c r="B362" s="662" t="s">
        <v>544</v>
      </c>
      <c r="C362" s="663" t="s">
        <v>553</v>
      </c>
      <c r="D362" s="664" t="s">
        <v>2389</v>
      </c>
      <c r="E362" s="663" t="s">
        <v>568</v>
      </c>
      <c r="F362" s="664" t="s">
        <v>2393</v>
      </c>
      <c r="G362" s="663" t="s">
        <v>602</v>
      </c>
      <c r="H362" s="663" t="s">
        <v>1724</v>
      </c>
      <c r="I362" s="663" t="s">
        <v>1724</v>
      </c>
      <c r="J362" s="663" t="s">
        <v>1725</v>
      </c>
      <c r="K362" s="663" t="s">
        <v>1726</v>
      </c>
      <c r="L362" s="665">
        <v>74.679999999999993</v>
      </c>
      <c r="M362" s="665">
        <v>2</v>
      </c>
      <c r="N362" s="666">
        <v>149.35999999999999</v>
      </c>
    </row>
    <row r="363" spans="1:14" ht="14.4" customHeight="1" x14ac:dyDescent="0.3">
      <c r="A363" s="661" t="s">
        <v>543</v>
      </c>
      <c r="B363" s="662" t="s">
        <v>544</v>
      </c>
      <c r="C363" s="663" t="s">
        <v>553</v>
      </c>
      <c r="D363" s="664" t="s">
        <v>2389</v>
      </c>
      <c r="E363" s="663" t="s">
        <v>568</v>
      </c>
      <c r="F363" s="664" t="s">
        <v>2393</v>
      </c>
      <c r="G363" s="663" t="s">
        <v>602</v>
      </c>
      <c r="H363" s="663" t="s">
        <v>1727</v>
      </c>
      <c r="I363" s="663" t="s">
        <v>1727</v>
      </c>
      <c r="J363" s="663" t="s">
        <v>1728</v>
      </c>
      <c r="K363" s="663" t="s">
        <v>1048</v>
      </c>
      <c r="L363" s="665">
        <v>76.929999999999993</v>
      </c>
      <c r="M363" s="665">
        <v>1</v>
      </c>
      <c r="N363" s="666">
        <v>76.929999999999993</v>
      </c>
    </row>
    <row r="364" spans="1:14" ht="14.4" customHeight="1" x14ac:dyDescent="0.3">
      <c r="A364" s="661" t="s">
        <v>543</v>
      </c>
      <c r="B364" s="662" t="s">
        <v>544</v>
      </c>
      <c r="C364" s="663" t="s">
        <v>553</v>
      </c>
      <c r="D364" s="664" t="s">
        <v>2389</v>
      </c>
      <c r="E364" s="663" t="s">
        <v>568</v>
      </c>
      <c r="F364" s="664" t="s">
        <v>2393</v>
      </c>
      <c r="G364" s="663" t="s">
        <v>602</v>
      </c>
      <c r="H364" s="663" t="s">
        <v>1729</v>
      </c>
      <c r="I364" s="663" t="s">
        <v>1730</v>
      </c>
      <c r="J364" s="663" t="s">
        <v>1731</v>
      </c>
      <c r="K364" s="663" t="s">
        <v>1732</v>
      </c>
      <c r="L364" s="665">
        <v>29.689999319410003</v>
      </c>
      <c r="M364" s="665">
        <v>2</v>
      </c>
      <c r="N364" s="666">
        <v>59.379998638820005</v>
      </c>
    </row>
    <row r="365" spans="1:14" ht="14.4" customHeight="1" x14ac:dyDescent="0.3">
      <c r="A365" s="661" t="s">
        <v>543</v>
      </c>
      <c r="B365" s="662" t="s">
        <v>544</v>
      </c>
      <c r="C365" s="663" t="s">
        <v>553</v>
      </c>
      <c r="D365" s="664" t="s">
        <v>2389</v>
      </c>
      <c r="E365" s="663" t="s">
        <v>568</v>
      </c>
      <c r="F365" s="664" t="s">
        <v>2393</v>
      </c>
      <c r="G365" s="663" t="s">
        <v>602</v>
      </c>
      <c r="H365" s="663" t="s">
        <v>1052</v>
      </c>
      <c r="I365" s="663" t="s">
        <v>1053</v>
      </c>
      <c r="J365" s="663" t="s">
        <v>1054</v>
      </c>
      <c r="K365" s="663" t="s">
        <v>1055</v>
      </c>
      <c r="L365" s="665">
        <v>114.46940954073295</v>
      </c>
      <c r="M365" s="665">
        <v>6</v>
      </c>
      <c r="N365" s="666">
        <v>686.81645724439772</v>
      </c>
    </row>
    <row r="366" spans="1:14" ht="14.4" customHeight="1" x14ac:dyDescent="0.3">
      <c r="A366" s="661" t="s">
        <v>543</v>
      </c>
      <c r="B366" s="662" t="s">
        <v>544</v>
      </c>
      <c r="C366" s="663" t="s">
        <v>553</v>
      </c>
      <c r="D366" s="664" t="s">
        <v>2389</v>
      </c>
      <c r="E366" s="663" t="s">
        <v>568</v>
      </c>
      <c r="F366" s="664" t="s">
        <v>2393</v>
      </c>
      <c r="G366" s="663" t="s">
        <v>602</v>
      </c>
      <c r="H366" s="663" t="s">
        <v>1733</v>
      </c>
      <c r="I366" s="663" t="s">
        <v>1734</v>
      </c>
      <c r="J366" s="663" t="s">
        <v>1735</v>
      </c>
      <c r="K366" s="663" t="s">
        <v>1736</v>
      </c>
      <c r="L366" s="665">
        <v>62.109671188561329</v>
      </c>
      <c r="M366" s="665">
        <v>1</v>
      </c>
      <c r="N366" s="666">
        <v>62.109671188561329</v>
      </c>
    </row>
    <row r="367" spans="1:14" ht="14.4" customHeight="1" x14ac:dyDescent="0.3">
      <c r="A367" s="661" t="s">
        <v>543</v>
      </c>
      <c r="B367" s="662" t="s">
        <v>544</v>
      </c>
      <c r="C367" s="663" t="s">
        <v>553</v>
      </c>
      <c r="D367" s="664" t="s">
        <v>2389</v>
      </c>
      <c r="E367" s="663" t="s">
        <v>568</v>
      </c>
      <c r="F367" s="664" t="s">
        <v>2393</v>
      </c>
      <c r="G367" s="663" t="s">
        <v>602</v>
      </c>
      <c r="H367" s="663" t="s">
        <v>1737</v>
      </c>
      <c r="I367" s="663" t="s">
        <v>1738</v>
      </c>
      <c r="J367" s="663" t="s">
        <v>1739</v>
      </c>
      <c r="K367" s="663" t="s">
        <v>1740</v>
      </c>
      <c r="L367" s="665">
        <v>111.33999999999995</v>
      </c>
      <c r="M367" s="665">
        <v>1</v>
      </c>
      <c r="N367" s="666">
        <v>111.33999999999995</v>
      </c>
    </row>
    <row r="368" spans="1:14" ht="14.4" customHeight="1" x14ac:dyDescent="0.3">
      <c r="A368" s="661" t="s">
        <v>543</v>
      </c>
      <c r="B368" s="662" t="s">
        <v>544</v>
      </c>
      <c r="C368" s="663" t="s">
        <v>553</v>
      </c>
      <c r="D368" s="664" t="s">
        <v>2389</v>
      </c>
      <c r="E368" s="663" t="s">
        <v>568</v>
      </c>
      <c r="F368" s="664" t="s">
        <v>2393</v>
      </c>
      <c r="G368" s="663" t="s">
        <v>602</v>
      </c>
      <c r="H368" s="663" t="s">
        <v>1741</v>
      </c>
      <c r="I368" s="663" t="s">
        <v>1742</v>
      </c>
      <c r="J368" s="663" t="s">
        <v>1743</v>
      </c>
      <c r="K368" s="663" t="s">
        <v>1744</v>
      </c>
      <c r="L368" s="665">
        <v>70.599700670454183</v>
      </c>
      <c r="M368" s="665">
        <v>3</v>
      </c>
      <c r="N368" s="666">
        <v>211.79910201136255</v>
      </c>
    </row>
    <row r="369" spans="1:14" ht="14.4" customHeight="1" x14ac:dyDescent="0.3">
      <c r="A369" s="661" t="s">
        <v>543</v>
      </c>
      <c r="B369" s="662" t="s">
        <v>544</v>
      </c>
      <c r="C369" s="663" t="s">
        <v>553</v>
      </c>
      <c r="D369" s="664" t="s">
        <v>2389</v>
      </c>
      <c r="E369" s="663" t="s">
        <v>568</v>
      </c>
      <c r="F369" s="664" t="s">
        <v>2393</v>
      </c>
      <c r="G369" s="663" t="s">
        <v>602</v>
      </c>
      <c r="H369" s="663" t="s">
        <v>1745</v>
      </c>
      <c r="I369" s="663" t="s">
        <v>1746</v>
      </c>
      <c r="J369" s="663" t="s">
        <v>1747</v>
      </c>
      <c r="K369" s="663" t="s">
        <v>586</v>
      </c>
      <c r="L369" s="665">
        <v>237.31</v>
      </c>
      <c r="M369" s="665">
        <v>1</v>
      </c>
      <c r="N369" s="666">
        <v>237.31</v>
      </c>
    </row>
    <row r="370" spans="1:14" ht="14.4" customHeight="1" x14ac:dyDescent="0.3">
      <c r="A370" s="661" t="s">
        <v>543</v>
      </c>
      <c r="B370" s="662" t="s">
        <v>544</v>
      </c>
      <c r="C370" s="663" t="s">
        <v>553</v>
      </c>
      <c r="D370" s="664" t="s">
        <v>2389</v>
      </c>
      <c r="E370" s="663" t="s">
        <v>568</v>
      </c>
      <c r="F370" s="664" t="s">
        <v>2393</v>
      </c>
      <c r="G370" s="663" t="s">
        <v>602</v>
      </c>
      <c r="H370" s="663" t="s">
        <v>1748</v>
      </c>
      <c r="I370" s="663" t="s">
        <v>1749</v>
      </c>
      <c r="J370" s="663" t="s">
        <v>1750</v>
      </c>
      <c r="K370" s="663" t="s">
        <v>1751</v>
      </c>
      <c r="L370" s="665">
        <v>130.73882583360069</v>
      </c>
      <c r="M370" s="665">
        <v>1</v>
      </c>
      <c r="N370" s="666">
        <v>130.73882583360069</v>
      </c>
    </row>
    <row r="371" spans="1:14" ht="14.4" customHeight="1" x14ac:dyDescent="0.3">
      <c r="A371" s="661" t="s">
        <v>543</v>
      </c>
      <c r="B371" s="662" t="s">
        <v>544</v>
      </c>
      <c r="C371" s="663" t="s">
        <v>553</v>
      </c>
      <c r="D371" s="664" t="s">
        <v>2389</v>
      </c>
      <c r="E371" s="663" t="s">
        <v>568</v>
      </c>
      <c r="F371" s="664" t="s">
        <v>2393</v>
      </c>
      <c r="G371" s="663" t="s">
        <v>602</v>
      </c>
      <c r="H371" s="663" t="s">
        <v>1752</v>
      </c>
      <c r="I371" s="663" t="s">
        <v>1753</v>
      </c>
      <c r="J371" s="663" t="s">
        <v>1754</v>
      </c>
      <c r="K371" s="663" t="s">
        <v>1755</v>
      </c>
      <c r="L371" s="665">
        <v>124.84933904189151</v>
      </c>
      <c r="M371" s="665">
        <v>1</v>
      </c>
      <c r="N371" s="666">
        <v>124.84933904189151</v>
      </c>
    </row>
    <row r="372" spans="1:14" ht="14.4" customHeight="1" x14ac:dyDescent="0.3">
      <c r="A372" s="661" t="s">
        <v>543</v>
      </c>
      <c r="B372" s="662" t="s">
        <v>544</v>
      </c>
      <c r="C372" s="663" t="s">
        <v>553</v>
      </c>
      <c r="D372" s="664" t="s">
        <v>2389</v>
      </c>
      <c r="E372" s="663" t="s">
        <v>568</v>
      </c>
      <c r="F372" s="664" t="s">
        <v>2393</v>
      </c>
      <c r="G372" s="663" t="s">
        <v>602</v>
      </c>
      <c r="H372" s="663" t="s">
        <v>1111</v>
      </c>
      <c r="I372" s="663" t="s">
        <v>1112</v>
      </c>
      <c r="J372" s="663" t="s">
        <v>1113</v>
      </c>
      <c r="K372" s="663" t="s">
        <v>1114</v>
      </c>
      <c r="L372" s="665">
        <v>272.66000000000014</v>
      </c>
      <c r="M372" s="665">
        <v>1</v>
      </c>
      <c r="N372" s="666">
        <v>272.66000000000014</v>
      </c>
    </row>
    <row r="373" spans="1:14" ht="14.4" customHeight="1" x14ac:dyDescent="0.3">
      <c r="A373" s="661" t="s">
        <v>543</v>
      </c>
      <c r="B373" s="662" t="s">
        <v>544</v>
      </c>
      <c r="C373" s="663" t="s">
        <v>553</v>
      </c>
      <c r="D373" s="664" t="s">
        <v>2389</v>
      </c>
      <c r="E373" s="663" t="s">
        <v>568</v>
      </c>
      <c r="F373" s="664" t="s">
        <v>2393</v>
      </c>
      <c r="G373" s="663" t="s">
        <v>602</v>
      </c>
      <c r="H373" s="663" t="s">
        <v>1756</v>
      </c>
      <c r="I373" s="663" t="s">
        <v>1757</v>
      </c>
      <c r="J373" s="663" t="s">
        <v>1758</v>
      </c>
      <c r="K373" s="663" t="s">
        <v>1759</v>
      </c>
      <c r="L373" s="665">
        <v>350.19</v>
      </c>
      <c r="M373" s="665">
        <v>1</v>
      </c>
      <c r="N373" s="666">
        <v>350.19</v>
      </c>
    </row>
    <row r="374" spans="1:14" ht="14.4" customHeight="1" x14ac:dyDescent="0.3">
      <c r="A374" s="661" t="s">
        <v>543</v>
      </c>
      <c r="B374" s="662" t="s">
        <v>544</v>
      </c>
      <c r="C374" s="663" t="s">
        <v>553</v>
      </c>
      <c r="D374" s="664" t="s">
        <v>2389</v>
      </c>
      <c r="E374" s="663" t="s">
        <v>568</v>
      </c>
      <c r="F374" s="664" t="s">
        <v>2393</v>
      </c>
      <c r="G374" s="663" t="s">
        <v>602</v>
      </c>
      <c r="H374" s="663" t="s">
        <v>1760</v>
      </c>
      <c r="I374" s="663" t="s">
        <v>1761</v>
      </c>
      <c r="J374" s="663" t="s">
        <v>1758</v>
      </c>
      <c r="K374" s="663" t="s">
        <v>1762</v>
      </c>
      <c r="L374" s="665">
        <v>113.83</v>
      </c>
      <c r="M374" s="665">
        <v>3</v>
      </c>
      <c r="N374" s="666">
        <v>341.49</v>
      </c>
    </row>
    <row r="375" spans="1:14" ht="14.4" customHeight="1" x14ac:dyDescent="0.3">
      <c r="A375" s="661" t="s">
        <v>543</v>
      </c>
      <c r="B375" s="662" t="s">
        <v>544</v>
      </c>
      <c r="C375" s="663" t="s">
        <v>553</v>
      </c>
      <c r="D375" s="664" t="s">
        <v>2389</v>
      </c>
      <c r="E375" s="663" t="s">
        <v>568</v>
      </c>
      <c r="F375" s="664" t="s">
        <v>2393</v>
      </c>
      <c r="G375" s="663" t="s">
        <v>602</v>
      </c>
      <c r="H375" s="663" t="s">
        <v>1149</v>
      </c>
      <c r="I375" s="663" t="s">
        <v>1150</v>
      </c>
      <c r="J375" s="663" t="s">
        <v>1151</v>
      </c>
      <c r="K375" s="663" t="s">
        <v>1152</v>
      </c>
      <c r="L375" s="665">
        <v>190.4089919660918</v>
      </c>
      <c r="M375" s="665">
        <v>1</v>
      </c>
      <c r="N375" s="666">
        <v>190.4089919660918</v>
      </c>
    </row>
    <row r="376" spans="1:14" ht="14.4" customHeight="1" x14ac:dyDescent="0.3">
      <c r="A376" s="661" t="s">
        <v>543</v>
      </c>
      <c r="B376" s="662" t="s">
        <v>544</v>
      </c>
      <c r="C376" s="663" t="s">
        <v>553</v>
      </c>
      <c r="D376" s="664" t="s">
        <v>2389</v>
      </c>
      <c r="E376" s="663" t="s">
        <v>568</v>
      </c>
      <c r="F376" s="664" t="s">
        <v>2393</v>
      </c>
      <c r="G376" s="663" t="s">
        <v>602</v>
      </c>
      <c r="H376" s="663" t="s">
        <v>1763</v>
      </c>
      <c r="I376" s="663" t="s">
        <v>1763</v>
      </c>
      <c r="J376" s="663" t="s">
        <v>1764</v>
      </c>
      <c r="K376" s="663" t="s">
        <v>1402</v>
      </c>
      <c r="L376" s="665">
        <v>54.92000000000003</v>
      </c>
      <c r="M376" s="665">
        <v>1</v>
      </c>
      <c r="N376" s="666">
        <v>54.92000000000003</v>
      </c>
    </row>
    <row r="377" spans="1:14" ht="14.4" customHeight="1" x14ac:dyDescent="0.3">
      <c r="A377" s="661" t="s">
        <v>543</v>
      </c>
      <c r="B377" s="662" t="s">
        <v>544</v>
      </c>
      <c r="C377" s="663" t="s">
        <v>553</v>
      </c>
      <c r="D377" s="664" t="s">
        <v>2389</v>
      </c>
      <c r="E377" s="663" t="s">
        <v>568</v>
      </c>
      <c r="F377" s="664" t="s">
        <v>2393</v>
      </c>
      <c r="G377" s="663" t="s">
        <v>602</v>
      </c>
      <c r="H377" s="663" t="s">
        <v>1765</v>
      </c>
      <c r="I377" s="663" t="s">
        <v>215</v>
      </c>
      <c r="J377" s="663" t="s">
        <v>1766</v>
      </c>
      <c r="K377" s="663"/>
      <c r="L377" s="665">
        <v>224.21574320870724</v>
      </c>
      <c r="M377" s="665">
        <v>1</v>
      </c>
      <c r="N377" s="666">
        <v>224.21574320870724</v>
      </c>
    </row>
    <row r="378" spans="1:14" ht="14.4" customHeight="1" x14ac:dyDescent="0.3">
      <c r="A378" s="661" t="s">
        <v>543</v>
      </c>
      <c r="B378" s="662" t="s">
        <v>544</v>
      </c>
      <c r="C378" s="663" t="s">
        <v>553</v>
      </c>
      <c r="D378" s="664" t="s">
        <v>2389</v>
      </c>
      <c r="E378" s="663" t="s">
        <v>568</v>
      </c>
      <c r="F378" s="664" t="s">
        <v>2393</v>
      </c>
      <c r="G378" s="663" t="s">
        <v>602</v>
      </c>
      <c r="H378" s="663" t="s">
        <v>1767</v>
      </c>
      <c r="I378" s="663" t="s">
        <v>1768</v>
      </c>
      <c r="J378" s="663" t="s">
        <v>1769</v>
      </c>
      <c r="K378" s="663" t="s">
        <v>1084</v>
      </c>
      <c r="L378" s="665">
        <v>93.359522296693513</v>
      </c>
      <c r="M378" s="665">
        <v>2</v>
      </c>
      <c r="N378" s="666">
        <v>186.71904459338703</v>
      </c>
    </row>
    <row r="379" spans="1:14" ht="14.4" customHeight="1" x14ac:dyDescent="0.3">
      <c r="A379" s="661" t="s">
        <v>543</v>
      </c>
      <c r="B379" s="662" t="s">
        <v>544</v>
      </c>
      <c r="C379" s="663" t="s">
        <v>553</v>
      </c>
      <c r="D379" s="664" t="s">
        <v>2389</v>
      </c>
      <c r="E379" s="663" t="s">
        <v>568</v>
      </c>
      <c r="F379" s="664" t="s">
        <v>2393</v>
      </c>
      <c r="G379" s="663" t="s">
        <v>602</v>
      </c>
      <c r="H379" s="663" t="s">
        <v>1770</v>
      </c>
      <c r="I379" s="663" t="s">
        <v>1771</v>
      </c>
      <c r="J379" s="663" t="s">
        <v>1772</v>
      </c>
      <c r="K379" s="663" t="s">
        <v>1341</v>
      </c>
      <c r="L379" s="665">
        <v>136.65</v>
      </c>
      <c r="M379" s="665">
        <v>1</v>
      </c>
      <c r="N379" s="666">
        <v>136.65</v>
      </c>
    </row>
    <row r="380" spans="1:14" ht="14.4" customHeight="1" x14ac:dyDescent="0.3">
      <c r="A380" s="661" t="s">
        <v>543</v>
      </c>
      <c r="B380" s="662" t="s">
        <v>544</v>
      </c>
      <c r="C380" s="663" t="s">
        <v>553</v>
      </c>
      <c r="D380" s="664" t="s">
        <v>2389</v>
      </c>
      <c r="E380" s="663" t="s">
        <v>568</v>
      </c>
      <c r="F380" s="664" t="s">
        <v>2393</v>
      </c>
      <c r="G380" s="663" t="s">
        <v>602</v>
      </c>
      <c r="H380" s="663" t="s">
        <v>1773</v>
      </c>
      <c r="I380" s="663" t="s">
        <v>1773</v>
      </c>
      <c r="J380" s="663" t="s">
        <v>1774</v>
      </c>
      <c r="K380" s="663" t="s">
        <v>1235</v>
      </c>
      <c r="L380" s="665">
        <v>70.249628095257336</v>
      </c>
      <c r="M380" s="665">
        <v>1</v>
      </c>
      <c r="N380" s="666">
        <v>70.249628095257336</v>
      </c>
    </row>
    <row r="381" spans="1:14" ht="14.4" customHeight="1" x14ac:dyDescent="0.3">
      <c r="A381" s="661" t="s">
        <v>543</v>
      </c>
      <c r="B381" s="662" t="s">
        <v>544</v>
      </c>
      <c r="C381" s="663" t="s">
        <v>553</v>
      </c>
      <c r="D381" s="664" t="s">
        <v>2389</v>
      </c>
      <c r="E381" s="663" t="s">
        <v>568</v>
      </c>
      <c r="F381" s="664" t="s">
        <v>2393</v>
      </c>
      <c r="G381" s="663" t="s">
        <v>602</v>
      </c>
      <c r="H381" s="663" t="s">
        <v>1175</v>
      </c>
      <c r="I381" s="663" t="s">
        <v>1175</v>
      </c>
      <c r="J381" s="663" t="s">
        <v>1176</v>
      </c>
      <c r="K381" s="663" t="s">
        <v>1177</v>
      </c>
      <c r="L381" s="665">
        <v>96.28</v>
      </c>
      <c r="M381" s="665">
        <v>1</v>
      </c>
      <c r="N381" s="666">
        <v>96.28</v>
      </c>
    </row>
    <row r="382" spans="1:14" ht="14.4" customHeight="1" x14ac:dyDescent="0.3">
      <c r="A382" s="661" t="s">
        <v>543</v>
      </c>
      <c r="B382" s="662" t="s">
        <v>544</v>
      </c>
      <c r="C382" s="663" t="s">
        <v>553</v>
      </c>
      <c r="D382" s="664" t="s">
        <v>2389</v>
      </c>
      <c r="E382" s="663" t="s">
        <v>568</v>
      </c>
      <c r="F382" s="664" t="s">
        <v>2393</v>
      </c>
      <c r="G382" s="663" t="s">
        <v>602</v>
      </c>
      <c r="H382" s="663" t="s">
        <v>1775</v>
      </c>
      <c r="I382" s="663" t="s">
        <v>1775</v>
      </c>
      <c r="J382" s="663" t="s">
        <v>1776</v>
      </c>
      <c r="K382" s="663" t="s">
        <v>1777</v>
      </c>
      <c r="L382" s="665">
        <v>79.239288351342495</v>
      </c>
      <c r="M382" s="665">
        <v>1</v>
      </c>
      <c r="N382" s="666">
        <v>79.239288351342495</v>
      </c>
    </row>
    <row r="383" spans="1:14" ht="14.4" customHeight="1" x14ac:dyDescent="0.3">
      <c r="A383" s="661" t="s">
        <v>543</v>
      </c>
      <c r="B383" s="662" t="s">
        <v>544</v>
      </c>
      <c r="C383" s="663" t="s">
        <v>553</v>
      </c>
      <c r="D383" s="664" t="s">
        <v>2389</v>
      </c>
      <c r="E383" s="663" t="s">
        <v>568</v>
      </c>
      <c r="F383" s="664" t="s">
        <v>2393</v>
      </c>
      <c r="G383" s="663" t="s">
        <v>602</v>
      </c>
      <c r="H383" s="663" t="s">
        <v>1778</v>
      </c>
      <c r="I383" s="663" t="s">
        <v>1778</v>
      </c>
      <c r="J383" s="663" t="s">
        <v>672</v>
      </c>
      <c r="K383" s="663" t="s">
        <v>1779</v>
      </c>
      <c r="L383" s="665">
        <v>546.78</v>
      </c>
      <c r="M383" s="665">
        <v>1</v>
      </c>
      <c r="N383" s="666">
        <v>546.78</v>
      </c>
    </row>
    <row r="384" spans="1:14" ht="14.4" customHeight="1" x14ac:dyDescent="0.3">
      <c r="A384" s="661" t="s">
        <v>543</v>
      </c>
      <c r="B384" s="662" t="s">
        <v>544</v>
      </c>
      <c r="C384" s="663" t="s">
        <v>553</v>
      </c>
      <c r="D384" s="664" t="s">
        <v>2389</v>
      </c>
      <c r="E384" s="663" t="s">
        <v>568</v>
      </c>
      <c r="F384" s="664" t="s">
        <v>2393</v>
      </c>
      <c r="G384" s="663" t="s">
        <v>602</v>
      </c>
      <c r="H384" s="663" t="s">
        <v>1780</v>
      </c>
      <c r="I384" s="663" t="s">
        <v>1781</v>
      </c>
      <c r="J384" s="663" t="s">
        <v>1720</v>
      </c>
      <c r="K384" s="663" t="s">
        <v>1782</v>
      </c>
      <c r="L384" s="665">
        <v>116.75004512905554</v>
      </c>
      <c r="M384" s="665">
        <v>3</v>
      </c>
      <c r="N384" s="666">
        <v>350.25013538716661</v>
      </c>
    </row>
    <row r="385" spans="1:14" ht="14.4" customHeight="1" x14ac:dyDescent="0.3">
      <c r="A385" s="661" t="s">
        <v>543</v>
      </c>
      <c r="B385" s="662" t="s">
        <v>544</v>
      </c>
      <c r="C385" s="663" t="s">
        <v>553</v>
      </c>
      <c r="D385" s="664" t="s">
        <v>2389</v>
      </c>
      <c r="E385" s="663" t="s">
        <v>568</v>
      </c>
      <c r="F385" s="664" t="s">
        <v>2393</v>
      </c>
      <c r="G385" s="663" t="s">
        <v>602</v>
      </c>
      <c r="H385" s="663" t="s">
        <v>1783</v>
      </c>
      <c r="I385" s="663" t="s">
        <v>1783</v>
      </c>
      <c r="J385" s="663" t="s">
        <v>1784</v>
      </c>
      <c r="K385" s="663" t="s">
        <v>1785</v>
      </c>
      <c r="L385" s="665">
        <v>144.34000000000006</v>
      </c>
      <c r="M385" s="665">
        <v>3</v>
      </c>
      <c r="N385" s="666">
        <v>433.02000000000021</v>
      </c>
    </row>
    <row r="386" spans="1:14" ht="14.4" customHeight="1" x14ac:dyDescent="0.3">
      <c r="A386" s="661" t="s">
        <v>543</v>
      </c>
      <c r="B386" s="662" t="s">
        <v>544</v>
      </c>
      <c r="C386" s="663" t="s">
        <v>553</v>
      </c>
      <c r="D386" s="664" t="s">
        <v>2389</v>
      </c>
      <c r="E386" s="663" t="s">
        <v>568</v>
      </c>
      <c r="F386" s="664" t="s">
        <v>2393</v>
      </c>
      <c r="G386" s="663" t="s">
        <v>602</v>
      </c>
      <c r="H386" s="663" t="s">
        <v>1189</v>
      </c>
      <c r="I386" s="663" t="s">
        <v>1190</v>
      </c>
      <c r="J386" s="663" t="s">
        <v>1191</v>
      </c>
      <c r="K386" s="663" t="s">
        <v>1192</v>
      </c>
      <c r="L386" s="665">
        <v>133.54959786774174</v>
      </c>
      <c r="M386" s="665">
        <v>8</v>
      </c>
      <c r="N386" s="666">
        <v>1068.3967829419339</v>
      </c>
    </row>
    <row r="387" spans="1:14" ht="14.4" customHeight="1" x14ac:dyDescent="0.3">
      <c r="A387" s="661" t="s">
        <v>543</v>
      </c>
      <c r="B387" s="662" t="s">
        <v>544</v>
      </c>
      <c r="C387" s="663" t="s">
        <v>553</v>
      </c>
      <c r="D387" s="664" t="s">
        <v>2389</v>
      </c>
      <c r="E387" s="663" t="s">
        <v>568</v>
      </c>
      <c r="F387" s="664" t="s">
        <v>2393</v>
      </c>
      <c r="G387" s="663" t="s">
        <v>602</v>
      </c>
      <c r="H387" s="663" t="s">
        <v>1199</v>
      </c>
      <c r="I387" s="663" t="s">
        <v>1199</v>
      </c>
      <c r="J387" s="663" t="s">
        <v>1197</v>
      </c>
      <c r="K387" s="663" t="s">
        <v>1200</v>
      </c>
      <c r="L387" s="665">
        <v>109.99964419188537</v>
      </c>
      <c r="M387" s="665">
        <v>3</v>
      </c>
      <c r="N387" s="666">
        <v>329.99893257565611</v>
      </c>
    </row>
    <row r="388" spans="1:14" ht="14.4" customHeight="1" x14ac:dyDescent="0.3">
      <c r="A388" s="661" t="s">
        <v>543</v>
      </c>
      <c r="B388" s="662" t="s">
        <v>544</v>
      </c>
      <c r="C388" s="663" t="s">
        <v>553</v>
      </c>
      <c r="D388" s="664" t="s">
        <v>2389</v>
      </c>
      <c r="E388" s="663" t="s">
        <v>568</v>
      </c>
      <c r="F388" s="664" t="s">
        <v>2393</v>
      </c>
      <c r="G388" s="663" t="s">
        <v>602</v>
      </c>
      <c r="H388" s="663" t="s">
        <v>1786</v>
      </c>
      <c r="I388" s="663" t="s">
        <v>1786</v>
      </c>
      <c r="J388" s="663" t="s">
        <v>1787</v>
      </c>
      <c r="K388" s="663" t="s">
        <v>1788</v>
      </c>
      <c r="L388" s="665">
        <v>66.080342062561968</v>
      </c>
      <c r="M388" s="665">
        <v>1</v>
      </c>
      <c r="N388" s="666">
        <v>66.080342062561968</v>
      </c>
    </row>
    <row r="389" spans="1:14" ht="14.4" customHeight="1" x14ac:dyDescent="0.3">
      <c r="A389" s="661" t="s">
        <v>543</v>
      </c>
      <c r="B389" s="662" t="s">
        <v>544</v>
      </c>
      <c r="C389" s="663" t="s">
        <v>553</v>
      </c>
      <c r="D389" s="664" t="s">
        <v>2389</v>
      </c>
      <c r="E389" s="663" t="s">
        <v>568</v>
      </c>
      <c r="F389" s="664" t="s">
        <v>2393</v>
      </c>
      <c r="G389" s="663" t="s">
        <v>602</v>
      </c>
      <c r="H389" s="663" t="s">
        <v>1789</v>
      </c>
      <c r="I389" s="663" t="s">
        <v>1789</v>
      </c>
      <c r="J389" s="663" t="s">
        <v>1790</v>
      </c>
      <c r="K389" s="663" t="s">
        <v>1791</v>
      </c>
      <c r="L389" s="665">
        <v>100.54</v>
      </c>
      <c r="M389" s="665">
        <v>1</v>
      </c>
      <c r="N389" s="666">
        <v>100.54</v>
      </c>
    </row>
    <row r="390" spans="1:14" ht="14.4" customHeight="1" x14ac:dyDescent="0.3">
      <c r="A390" s="661" t="s">
        <v>543</v>
      </c>
      <c r="B390" s="662" t="s">
        <v>544</v>
      </c>
      <c r="C390" s="663" t="s">
        <v>553</v>
      </c>
      <c r="D390" s="664" t="s">
        <v>2389</v>
      </c>
      <c r="E390" s="663" t="s">
        <v>568</v>
      </c>
      <c r="F390" s="664" t="s">
        <v>2393</v>
      </c>
      <c r="G390" s="663" t="s">
        <v>602</v>
      </c>
      <c r="H390" s="663" t="s">
        <v>1792</v>
      </c>
      <c r="I390" s="663" t="s">
        <v>1792</v>
      </c>
      <c r="J390" s="663" t="s">
        <v>1793</v>
      </c>
      <c r="K390" s="663" t="s">
        <v>1794</v>
      </c>
      <c r="L390" s="665">
        <v>118.99</v>
      </c>
      <c r="M390" s="665">
        <v>2</v>
      </c>
      <c r="N390" s="666">
        <v>237.98</v>
      </c>
    </row>
    <row r="391" spans="1:14" ht="14.4" customHeight="1" x14ac:dyDescent="0.3">
      <c r="A391" s="661" t="s">
        <v>543</v>
      </c>
      <c r="B391" s="662" t="s">
        <v>544</v>
      </c>
      <c r="C391" s="663" t="s">
        <v>553</v>
      </c>
      <c r="D391" s="664" t="s">
        <v>2389</v>
      </c>
      <c r="E391" s="663" t="s">
        <v>568</v>
      </c>
      <c r="F391" s="664" t="s">
        <v>2393</v>
      </c>
      <c r="G391" s="663" t="s">
        <v>602</v>
      </c>
      <c r="H391" s="663" t="s">
        <v>1795</v>
      </c>
      <c r="I391" s="663" t="s">
        <v>1795</v>
      </c>
      <c r="J391" s="663" t="s">
        <v>1796</v>
      </c>
      <c r="K391" s="663" t="s">
        <v>1797</v>
      </c>
      <c r="L391" s="665">
        <v>117.84010091492198</v>
      </c>
      <c r="M391" s="665">
        <v>1</v>
      </c>
      <c r="N391" s="666">
        <v>117.84010091492198</v>
      </c>
    </row>
    <row r="392" spans="1:14" ht="14.4" customHeight="1" x14ac:dyDescent="0.3">
      <c r="A392" s="661" t="s">
        <v>543</v>
      </c>
      <c r="B392" s="662" t="s">
        <v>544</v>
      </c>
      <c r="C392" s="663" t="s">
        <v>553</v>
      </c>
      <c r="D392" s="664" t="s">
        <v>2389</v>
      </c>
      <c r="E392" s="663" t="s">
        <v>568</v>
      </c>
      <c r="F392" s="664" t="s">
        <v>2393</v>
      </c>
      <c r="G392" s="663" t="s">
        <v>602</v>
      </c>
      <c r="H392" s="663" t="s">
        <v>1798</v>
      </c>
      <c r="I392" s="663" t="s">
        <v>1799</v>
      </c>
      <c r="J392" s="663" t="s">
        <v>1800</v>
      </c>
      <c r="K392" s="663" t="s">
        <v>1644</v>
      </c>
      <c r="L392" s="665">
        <v>50.529732493286168</v>
      </c>
      <c r="M392" s="665">
        <v>1</v>
      </c>
      <c r="N392" s="666">
        <v>50.529732493286168</v>
      </c>
    </row>
    <row r="393" spans="1:14" ht="14.4" customHeight="1" x14ac:dyDescent="0.3">
      <c r="A393" s="661" t="s">
        <v>543</v>
      </c>
      <c r="B393" s="662" t="s">
        <v>544</v>
      </c>
      <c r="C393" s="663" t="s">
        <v>553</v>
      </c>
      <c r="D393" s="664" t="s">
        <v>2389</v>
      </c>
      <c r="E393" s="663" t="s">
        <v>568</v>
      </c>
      <c r="F393" s="664" t="s">
        <v>2393</v>
      </c>
      <c r="G393" s="663" t="s">
        <v>602</v>
      </c>
      <c r="H393" s="663" t="s">
        <v>1801</v>
      </c>
      <c r="I393" s="663" t="s">
        <v>1801</v>
      </c>
      <c r="J393" s="663" t="s">
        <v>1802</v>
      </c>
      <c r="K393" s="663" t="s">
        <v>1762</v>
      </c>
      <c r="L393" s="665">
        <v>98.836492475837986</v>
      </c>
      <c r="M393" s="665">
        <v>3</v>
      </c>
      <c r="N393" s="666">
        <v>296.50947742751396</v>
      </c>
    </row>
    <row r="394" spans="1:14" ht="14.4" customHeight="1" x14ac:dyDescent="0.3">
      <c r="A394" s="661" t="s">
        <v>543</v>
      </c>
      <c r="B394" s="662" t="s">
        <v>544</v>
      </c>
      <c r="C394" s="663" t="s">
        <v>553</v>
      </c>
      <c r="D394" s="664" t="s">
        <v>2389</v>
      </c>
      <c r="E394" s="663" t="s">
        <v>568</v>
      </c>
      <c r="F394" s="664" t="s">
        <v>2393</v>
      </c>
      <c r="G394" s="663" t="s">
        <v>602</v>
      </c>
      <c r="H394" s="663" t="s">
        <v>1803</v>
      </c>
      <c r="I394" s="663" t="s">
        <v>1804</v>
      </c>
      <c r="J394" s="663" t="s">
        <v>1805</v>
      </c>
      <c r="K394" s="663" t="s">
        <v>1806</v>
      </c>
      <c r="L394" s="665">
        <v>1216.5075506506769</v>
      </c>
      <c r="M394" s="665">
        <v>1</v>
      </c>
      <c r="N394" s="666">
        <v>1216.5075506506769</v>
      </c>
    </row>
    <row r="395" spans="1:14" ht="14.4" customHeight="1" x14ac:dyDescent="0.3">
      <c r="A395" s="661" t="s">
        <v>543</v>
      </c>
      <c r="B395" s="662" t="s">
        <v>544</v>
      </c>
      <c r="C395" s="663" t="s">
        <v>553</v>
      </c>
      <c r="D395" s="664" t="s">
        <v>2389</v>
      </c>
      <c r="E395" s="663" t="s">
        <v>568</v>
      </c>
      <c r="F395" s="664" t="s">
        <v>2393</v>
      </c>
      <c r="G395" s="663" t="s">
        <v>602</v>
      </c>
      <c r="H395" s="663" t="s">
        <v>1807</v>
      </c>
      <c r="I395" s="663" t="s">
        <v>1807</v>
      </c>
      <c r="J395" s="663" t="s">
        <v>1808</v>
      </c>
      <c r="K395" s="663" t="s">
        <v>1809</v>
      </c>
      <c r="L395" s="665">
        <v>344.75</v>
      </c>
      <c r="M395" s="665">
        <v>1</v>
      </c>
      <c r="N395" s="666">
        <v>344.75</v>
      </c>
    </row>
    <row r="396" spans="1:14" ht="14.4" customHeight="1" x14ac:dyDescent="0.3">
      <c r="A396" s="661" t="s">
        <v>543</v>
      </c>
      <c r="B396" s="662" t="s">
        <v>544</v>
      </c>
      <c r="C396" s="663" t="s">
        <v>553</v>
      </c>
      <c r="D396" s="664" t="s">
        <v>2389</v>
      </c>
      <c r="E396" s="663" t="s">
        <v>568</v>
      </c>
      <c r="F396" s="664" t="s">
        <v>2393</v>
      </c>
      <c r="G396" s="663" t="s">
        <v>602</v>
      </c>
      <c r="H396" s="663" t="s">
        <v>1810</v>
      </c>
      <c r="I396" s="663" t="s">
        <v>1810</v>
      </c>
      <c r="J396" s="663" t="s">
        <v>1811</v>
      </c>
      <c r="K396" s="663" t="s">
        <v>1812</v>
      </c>
      <c r="L396" s="665">
        <v>112.80999999999997</v>
      </c>
      <c r="M396" s="665">
        <v>1</v>
      </c>
      <c r="N396" s="666">
        <v>112.80999999999997</v>
      </c>
    </row>
    <row r="397" spans="1:14" ht="14.4" customHeight="1" x14ac:dyDescent="0.3">
      <c r="A397" s="661" t="s">
        <v>543</v>
      </c>
      <c r="B397" s="662" t="s">
        <v>544</v>
      </c>
      <c r="C397" s="663" t="s">
        <v>553</v>
      </c>
      <c r="D397" s="664" t="s">
        <v>2389</v>
      </c>
      <c r="E397" s="663" t="s">
        <v>568</v>
      </c>
      <c r="F397" s="664" t="s">
        <v>2393</v>
      </c>
      <c r="G397" s="663" t="s">
        <v>602</v>
      </c>
      <c r="H397" s="663" t="s">
        <v>1220</v>
      </c>
      <c r="I397" s="663" t="s">
        <v>1220</v>
      </c>
      <c r="J397" s="663" t="s">
        <v>1221</v>
      </c>
      <c r="K397" s="663" t="s">
        <v>1222</v>
      </c>
      <c r="L397" s="665">
        <v>1640.0699999999995</v>
      </c>
      <c r="M397" s="665">
        <v>2</v>
      </c>
      <c r="N397" s="666">
        <v>3280.139999999999</v>
      </c>
    </row>
    <row r="398" spans="1:14" ht="14.4" customHeight="1" x14ac:dyDescent="0.3">
      <c r="A398" s="661" t="s">
        <v>543</v>
      </c>
      <c r="B398" s="662" t="s">
        <v>544</v>
      </c>
      <c r="C398" s="663" t="s">
        <v>553</v>
      </c>
      <c r="D398" s="664" t="s">
        <v>2389</v>
      </c>
      <c r="E398" s="663" t="s">
        <v>568</v>
      </c>
      <c r="F398" s="664" t="s">
        <v>2393</v>
      </c>
      <c r="G398" s="663" t="s">
        <v>602</v>
      </c>
      <c r="H398" s="663" t="s">
        <v>1813</v>
      </c>
      <c r="I398" s="663" t="s">
        <v>1814</v>
      </c>
      <c r="J398" s="663" t="s">
        <v>1815</v>
      </c>
      <c r="K398" s="663" t="s">
        <v>1605</v>
      </c>
      <c r="L398" s="665">
        <v>90.72</v>
      </c>
      <c r="M398" s="665">
        <v>2</v>
      </c>
      <c r="N398" s="666">
        <v>181.44</v>
      </c>
    </row>
    <row r="399" spans="1:14" ht="14.4" customHeight="1" x14ac:dyDescent="0.3">
      <c r="A399" s="661" t="s">
        <v>543</v>
      </c>
      <c r="B399" s="662" t="s">
        <v>544</v>
      </c>
      <c r="C399" s="663" t="s">
        <v>553</v>
      </c>
      <c r="D399" s="664" t="s">
        <v>2389</v>
      </c>
      <c r="E399" s="663" t="s">
        <v>568</v>
      </c>
      <c r="F399" s="664" t="s">
        <v>2393</v>
      </c>
      <c r="G399" s="663" t="s">
        <v>602</v>
      </c>
      <c r="H399" s="663" t="s">
        <v>1223</v>
      </c>
      <c r="I399" s="663" t="s">
        <v>1223</v>
      </c>
      <c r="J399" s="663" t="s">
        <v>1224</v>
      </c>
      <c r="K399" s="663" t="s">
        <v>812</v>
      </c>
      <c r="L399" s="665">
        <v>1436.7299999999998</v>
      </c>
      <c r="M399" s="665">
        <v>1</v>
      </c>
      <c r="N399" s="666">
        <v>1436.7299999999998</v>
      </c>
    </row>
    <row r="400" spans="1:14" ht="14.4" customHeight="1" x14ac:dyDescent="0.3">
      <c r="A400" s="661" t="s">
        <v>543</v>
      </c>
      <c r="B400" s="662" t="s">
        <v>544</v>
      </c>
      <c r="C400" s="663" t="s">
        <v>553</v>
      </c>
      <c r="D400" s="664" t="s">
        <v>2389</v>
      </c>
      <c r="E400" s="663" t="s">
        <v>568</v>
      </c>
      <c r="F400" s="664" t="s">
        <v>2393</v>
      </c>
      <c r="G400" s="663" t="s">
        <v>602</v>
      </c>
      <c r="H400" s="663" t="s">
        <v>1816</v>
      </c>
      <c r="I400" s="663" t="s">
        <v>1816</v>
      </c>
      <c r="J400" s="663" t="s">
        <v>1817</v>
      </c>
      <c r="K400" s="663" t="s">
        <v>1818</v>
      </c>
      <c r="L400" s="665">
        <v>99.670000000000059</v>
      </c>
      <c r="M400" s="665">
        <v>2</v>
      </c>
      <c r="N400" s="666">
        <v>199.34000000000012</v>
      </c>
    </row>
    <row r="401" spans="1:14" ht="14.4" customHeight="1" x14ac:dyDescent="0.3">
      <c r="A401" s="661" t="s">
        <v>543</v>
      </c>
      <c r="B401" s="662" t="s">
        <v>544</v>
      </c>
      <c r="C401" s="663" t="s">
        <v>553</v>
      </c>
      <c r="D401" s="664" t="s">
        <v>2389</v>
      </c>
      <c r="E401" s="663" t="s">
        <v>568</v>
      </c>
      <c r="F401" s="664" t="s">
        <v>2393</v>
      </c>
      <c r="G401" s="663" t="s">
        <v>602</v>
      </c>
      <c r="H401" s="663" t="s">
        <v>1819</v>
      </c>
      <c r="I401" s="663" t="s">
        <v>1819</v>
      </c>
      <c r="J401" s="663" t="s">
        <v>1820</v>
      </c>
      <c r="K401" s="663" t="s">
        <v>824</v>
      </c>
      <c r="L401" s="665">
        <v>110.87999999999998</v>
      </c>
      <c r="M401" s="665">
        <v>1</v>
      </c>
      <c r="N401" s="666">
        <v>110.87999999999998</v>
      </c>
    </row>
    <row r="402" spans="1:14" ht="14.4" customHeight="1" x14ac:dyDescent="0.3">
      <c r="A402" s="661" t="s">
        <v>543</v>
      </c>
      <c r="B402" s="662" t="s">
        <v>544</v>
      </c>
      <c r="C402" s="663" t="s">
        <v>553</v>
      </c>
      <c r="D402" s="664" t="s">
        <v>2389</v>
      </c>
      <c r="E402" s="663" t="s">
        <v>568</v>
      </c>
      <c r="F402" s="664" t="s">
        <v>2393</v>
      </c>
      <c r="G402" s="663" t="s">
        <v>602</v>
      </c>
      <c r="H402" s="663" t="s">
        <v>1821</v>
      </c>
      <c r="I402" s="663" t="s">
        <v>1821</v>
      </c>
      <c r="J402" s="663" t="s">
        <v>1822</v>
      </c>
      <c r="K402" s="663" t="s">
        <v>1823</v>
      </c>
      <c r="L402" s="665">
        <v>112.4</v>
      </c>
      <c r="M402" s="665">
        <v>1</v>
      </c>
      <c r="N402" s="666">
        <v>112.4</v>
      </c>
    </row>
    <row r="403" spans="1:14" ht="14.4" customHeight="1" x14ac:dyDescent="0.3">
      <c r="A403" s="661" t="s">
        <v>543</v>
      </c>
      <c r="B403" s="662" t="s">
        <v>544</v>
      </c>
      <c r="C403" s="663" t="s">
        <v>553</v>
      </c>
      <c r="D403" s="664" t="s">
        <v>2389</v>
      </c>
      <c r="E403" s="663" t="s">
        <v>568</v>
      </c>
      <c r="F403" s="664" t="s">
        <v>2393</v>
      </c>
      <c r="G403" s="663" t="s">
        <v>1236</v>
      </c>
      <c r="H403" s="663" t="s">
        <v>1240</v>
      </c>
      <c r="I403" s="663" t="s">
        <v>1241</v>
      </c>
      <c r="J403" s="663" t="s">
        <v>1242</v>
      </c>
      <c r="K403" s="663" t="s">
        <v>1243</v>
      </c>
      <c r="L403" s="665">
        <v>105.05957133733693</v>
      </c>
      <c r="M403" s="665">
        <v>3</v>
      </c>
      <c r="N403" s="666">
        <v>315.1787140120108</v>
      </c>
    </row>
    <row r="404" spans="1:14" ht="14.4" customHeight="1" x14ac:dyDescent="0.3">
      <c r="A404" s="661" t="s">
        <v>543</v>
      </c>
      <c r="B404" s="662" t="s">
        <v>544</v>
      </c>
      <c r="C404" s="663" t="s">
        <v>553</v>
      </c>
      <c r="D404" s="664" t="s">
        <v>2389</v>
      </c>
      <c r="E404" s="663" t="s">
        <v>568</v>
      </c>
      <c r="F404" s="664" t="s">
        <v>2393</v>
      </c>
      <c r="G404" s="663" t="s">
        <v>1236</v>
      </c>
      <c r="H404" s="663" t="s">
        <v>1248</v>
      </c>
      <c r="I404" s="663" t="s">
        <v>1249</v>
      </c>
      <c r="J404" s="663" t="s">
        <v>1250</v>
      </c>
      <c r="K404" s="663" t="s">
        <v>812</v>
      </c>
      <c r="L404" s="665">
        <v>72.360122070495621</v>
      </c>
      <c r="M404" s="665">
        <v>1</v>
      </c>
      <c r="N404" s="666">
        <v>72.360122070495621</v>
      </c>
    </row>
    <row r="405" spans="1:14" ht="14.4" customHeight="1" x14ac:dyDescent="0.3">
      <c r="A405" s="661" t="s">
        <v>543</v>
      </c>
      <c r="B405" s="662" t="s">
        <v>544</v>
      </c>
      <c r="C405" s="663" t="s">
        <v>553</v>
      </c>
      <c r="D405" s="664" t="s">
        <v>2389</v>
      </c>
      <c r="E405" s="663" t="s">
        <v>568</v>
      </c>
      <c r="F405" s="664" t="s">
        <v>2393</v>
      </c>
      <c r="G405" s="663" t="s">
        <v>1236</v>
      </c>
      <c r="H405" s="663" t="s">
        <v>1251</v>
      </c>
      <c r="I405" s="663" t="s">
        <v>1252</v>
      </c>
      <c r="J405" s="663" t="s">
        <v>1253</v>
      </c>
      <c r="K405" s="663" t="s">
        <v>1254</v>
      </c>
      <c r="L405" s="665">
        <v>203.45499999999998</v>
      </c>
      <c r="M405" s="665">
        <v>2</v>
      </c>
      <c r="N405" s="666">
        <v>406.90999999999997</v>
      </c>
    </row>
    <row r="406" spans="1:14" ht="14.4" customHeight="1" x14ac:dyDescent="0.3">
      <c r="A406" s="661" t="s">
        <v>543</v>
      </c>
      <c r="B406" s="662" t="s">
        <v>544</v>
      </c>
      <c r="C406" s="663" t="s">
        <v>553</v>
      </c>
      <c r="D406" s="664" t="s">
        <v>2389</v>
      </c>
      <c r="E406" s="663" t="s">
        <v>568</v>
      </c>
      <c r="F406" s="664" t="s">
        <v>2393</v>
      </c>
      <c r="G406" s="663" t="s">
        <v>1236</v>
      </c>
      <c r="H406" s="663" t="s">
        <v>1270</v>
      </c>
      <c r="I406" s="663" t="s">
        <v>1271</v>
      </c>
      <c r="J406" s="663" t="s">
        <v>1272</v>
      </c>
      <c r="K406" s="663" t="s">
        <v>1273</v>
      </c>
      <c r="L406" s="665">
        <v>110.22000000000006</v>
      </c>
      <c r="M406" s="665">
        <v>1</v>
      </c>
      <c r="N406" s="666">
        <v>110.22000000000006</v>
      </c>
    </row>
    <row r="407" spans="1:14" ht="14.4" customHeight="1" x14ac:dyDescent="0.3">
      <c r="A407" s="661" t="s">
        <v>543</v>
      </c>
      <c r="B407" s="662" t="s">
        <v>544</v>
      </c>
      <c r="C407" s="663" t="s">
        <v>553</v>
      </c>
      <c r="D407" s="664" t="s">
        <v>2389</v>
      </c>
      <c r="E407" s="663" t="s">
        <v>568</v>
      </c>
      <c r="F407" s="664" t="s">
        <v>2393</v>
      </c>
      <c r="G407" s="663" t="s">
        <v>1236</v>
      </c>
      <c r="H407" s="663" t="s">
        <v>1278</v>
      </c>
      <c r="I407" s="663" t="s">
        <v>1279</v>
      </c>
      <c r="J407" s="663" t="s">
        <v>1280</v>
      </c>
      <c r="K407" s="663" t="s">
        <v>1281</v>
      </c>
      <c r="L407" s="665">
        <v>46.284582734453565</v>
      </c>
      <c r="M407" s="665">
        <v>2</v>
      </c>
      <c r="N407" s="666">
        <v>92.56916546890713</v>
      </c>
    </row>
    <row r="408" spans="1:14" ht="14.4" customHeight="1" x14ac:dyDescent="0.3">
      <c r="A408" s="661" t="s">
        <v>543</v>
      </c>
      <c r="B408" s="662" t="s">
        <v>544</v>
      </c>
      <c r="C408" s="663" t="s">
        <v>553</v>
      </c>
      <c r="D408" s="664" t="s">
        <v>2389</v>
      </c>
      <c r="E408" s="663" t="s">
        <v>568</v>
      </c>
      <c r="F408" s="664" t="s">
        <v>2393</v>
      </c>
      <c r="G408" s="663" t="s">
        <v>1236</v>
      </c>
      <c r="H408" s="663" t="s">
        <v>1300</v>
      </c>
      <c r="I408" s="663" t="s">
        <v>1301</v>
      </c>
      <c r="J408" s="663" t="s">
        <v>1302</v>
      </c>
      <c r="K408" s="663" t="s">
        <v>1303</v>
      </c>
      <c r="L408" s="665">
        <v>81.819997766526214</v>
      </c>
      <c r="M408" s="665">
        <v>2</v>
      </c>
      <c r="N408" s="666">
        <v>163.63999553305243</v>
      </c>
    </row>
    <row r="409" spans="1:14" ht="14.4" customHeight="1" x14ac:dyDescent="0.3">
      <c r="A409" s="661" t="s">
        <v>543</v>
      </c>
      <c r="B409" s="662" t="s">
        <v>544</v>
      </c>
      <c r="C409" s="663" t="s">
        <v>553</v>
      </c>
      <c r="D409" s="664" t="s">
        <v>2389</v>
      </c>
      <c r="E409" s="663" t="s">
        <v>568</v>
      </c>
      <c r="F409" s="664" t="s">
        <v>2393</v>
      </c>
      <c r="G409" s="663" t="s">
        <v>1236</v>
      </c>
      <c r="H409" s="663" t="s">
        <v>1824</v>
      </c>
      <c r="I409" s="663" t="s">
        <v>1825</v>
      </c>
      <c r="J409" s="663" t="s">
        <v>1826</v>
      </c>
      <c r="K409" s="663" t="s">
        <v>1827</v>
      </c>
      <c r="L409" s="665">
        <v>168.46200007320363</v>
      </c>
      <c r="M409" s="665">
        <v>4</v>
      </c>
      <c r="N409" s="666">
        <v>673.8480002928145</v>
      </c>
    </row>
    <row r="410" spans="1:14" ht="14.4" customHeight="1" x14ac:dyDescent="0.3">
      <c r="A410" s="661" t="s">
        <v>543</v>
      </c>
      <c r="B410" s="662" t="s">
        <v>544</v>
      </c>
      <c r="C410" s="663" t="s">
        <v>553</v>
      </c>
      <c r="D410" s="664" t="s">
        <v>2389</v>
      </c>
      <c r="E410" s="663" t="s">
        <v>568</v>
      </c>
      <c r="F410" s="664" t="s">
        <v>2393</v>
      </c>
      <c r="G410" s="663" t="s">
        <v>1236</v>
      </c>
      <c r="H410" s="663" t="s">
        <v>1308</v>
      </c>
      <c r="I410" s="663" t="s">
        <v>1309</v>
      </c>
      <c r="J410" s="663" t="s">
        <v>1310</v>
      </c>
      <c r="K410" s="663" t="s">
        <v>975</v>
      </c>
      <c r="L410" s="665">
        <v>72.419458955442082</v>
      </c>
      <c r="M410" s="665">
        <v>1</v>
      </c>
      <c r="N410" s="666">
        <v>72.419458955442082</v>
      </c>
    </row>
    <row r="411" spans="1:14" ht="14.4" customHeight="1" x14ac:dyDescent="0.3">
      <c r="A411" s="661" t="s">
        <v>543</v>
      </c>
      <c r="B411" s="662" t="s">
        <v>544</v>
      </c>
      <c r="C411" s="663" t="s">
        <v>553</v>
      </c>
      <c r="D411" s="664" t="s">
        <v>2389</v>
      </c>
      <c r="E411" s="663" t="s">
        <v>568</v>
      </c>
      <c r="F411" s="664" t="s">
        <v>2393</v>
      </c>
      <c r="G411" s="663" t="s">
        <v>1236</v>
      </c>
      <c r="H411" s="663" t="s">
        <v>1828</v>
      </c>
      <c r="I411" s="663" t="s">
        <v>1829</v>
      </c>
      <c r="J411" s="663" t="s">
        <v>1830</v>
      </c>
      <c r="K411" s="663" t="s">
        <v>1831</v>
      </c>
      <c r="L411" s="665">
        <v>331.83824323317003</v>
      </c>
      <c r="M411" s="665">
        <v>1</v>
      </c>
      <c r="N411" s="666">
        <v>331.83824323317003</v>
      </c>
    </row>
    <row r="412" spans="1:14" ht="14.4" customHeight="1" x14ac:dyDescent="0.3">
      <c r="A412" s="661" t="s">
        <v>543</v>
      </c>
      <c r="B412" s="662" t="s">
        <v>544</v>
      </c>
      <c r="C412" s="663" t="s">
        <v>553</v>
      </c>
      <c r="D412" s="664" t="s">
        <v>2389</v>
      </c>
      <c r="E412" s="663" t="s">
        <v>568</v>
      </c>
      <c r="F412" s="664" t="s">
        <v>2393</v>
      </c>
      <c r="G412" s="663" t="s">
        <v>1236</v>
      </c>
      <c r="H412" s="663" t="s">
        <v>1832</v>
      </c>
      <c r="I412" s="663" t="s">
        <v>1833</v>
      </c>
      <c r="J412" s="663" t="s">
        <v>1336</v>
      </c>
      <c r="K412" s="663" t="s">
        <v>1834</v>
      </c>
      <c r="L412" s="665">
        <v>46.99</v>
      </c>
      <c r="M412" s="665">
        <v>2</v>
      </c>
      <c r="N412" s="666">
        <v>93.98</v>
      </c>
    </row>
    <row r="413" spans="1:14" ht="14.4" customHeight="1" x14ac:dyDescent="0.3">
      <c r="A413" s="661" t="s">
        <v>543</v>
      </c>
      <c r="B413" s="662" t="s">
        <v>544</v>
      </c>
      <c r="C413" s="663" t="s">
        <v>553</v>
      </c>
      <c r="D413" s="664" t="s">
        <v>2389</v>
      </c>
      <c r="E413" s="663" t="s">
        <v>568</v>
      </c>
      <c r="F413" s="664" t="s">
        <v>2393</v>
      </c>
      <c r="G413" s="663" t="s">
        <v>1236</v>
      </c>
      <c r="H413" s="663" t="s">
        <v>1342</v>
      </c>
      <c r="I413" s="663" t="s">
        <v>1343</v>
      </c>
      <c r="J413" s="663" t="s">
        <v>1344</v>
      </c>
      <c r="K413" s="663" t="s">
        <v>1281</v>
      </c>
      <c r="L413" s="665">
        <v>86.58986900118127</v>
      </c>
      <c r="M413" s="665">
        <v>1</v>
      </c>
      <c r="N413" s="666">
        <v>86.58986900118127</v>
      </c>
    </row>
    <row r="414" spans="1:14" ht="14.4" customHeight="1" x14ac:dyDescent="0.3">
      <c r="A414" s="661" t="s">
        <v>543</v>
      </c>
      <c r="B414" s="662" t="s">
        <v>544</v>
      </c>
      <c r="C414" s="663" t="s">
        <v>553</v>
      </c>
      <c r="D414" s="664" t="s">
        <v>2389</v>
      </c>
      <c r="E414" s="663" t="s">
        <v>568</v>
      </c>
      <c r="F414" s="664" t="s">
        <v>2393</v>
      </c>
      <c r="G414" s="663" t="s">
        <v>1236</v>
      </c>
      <c r="H414" s="663" t="s">
        <v>1351</v>
      </c>
      <c r="I414" s="663" t="s">
        <v>1352</v>
      </c>
      <c r="J414" s="663" t="s">
        <v>1353</v>
      </c>
      <c r="K414" s="663" t="s">
        <v>937</v>
      </c>
      <c r="L414" s="665">
        <v>97.319125976181866</v>
      </c>
      <c r="M414" s="665">
        <v>2</v>
      </c>
      <c r="N414" s="666">
        <v>194.63825195236373</v>
      </c>
    </row>
    <row r="415" spans="1:14" ht="14.4" customHeight="1" x14ac:dyDescent="0.3">
      <c r="A415" s="661" t="s">
        <v>543</v>
      </c>
      <c r="B415" s="662" t="s">
        <v>544</v>
      </c>
      <c r="C415" s="663" t="s">
        <v>553</v>
      </c>
      <c r="D415" s="664" t="s">
        <v>2389</v>
      </c>
      <c r="E415" s="663" t="s">
        <v>568</v>
      </c>
      <c r="F415" s="664" t="s">
        <v>2393</v>
      </c>
      <c r="G415" s="663" t="s">
        <v>1236</v>
      </c>
      <c r="H415" s="663" t="s">
        <v>1364</v>
      </c>
      <c r="I415" s="663" t="s">
        <v>1365</v>
      </c>
      <c r="J415" s="663" t="s">
        <v>1366</v>
      </c>
      <c r="K415" s="663" t="s">
        <v>1367</v>
      </c>
      <c r="L415" s="665">
        <v>49.460000000000022</v>
      </c>
      <c r="M415" s="665">
        <v>2</v>
      </c>
      <c r="N415" s="666">
        <v>98.920000000000044</v>
      </c>
    </row>
    <row r="416" spans="1:14" ht="14.4" customHeight="1" x14ac:dyDescent="0.3">
      <c r="A416" s="661" t="s">
        <v>543</v>
      </c>
      <c r="B416" s="662" t="s">
        <v>544</v>
      </c>
      <c r="C416" s="663" t="s">
        <v>553</v>
      </c>
      <c r="D416" s="664" t="s">
        <v>2389</v>
      </c>
      <c r="E416" s="663" t="s">
        <v>568</v>
      </c>
      <c r="F416" s="664" t="s">
        <v>2393</v>
      </c>
      <c r="G416" s="663" t="s">
        <v>1236</v>
      </c>
      <c r="H416" s="663" t="s">
        <v>1372</v>
      </c>
      <c r="I416" s="663" t="s">
        <v>1372</v>
      </c>
      <c r="J416" s="663" t="s">
        <v>1373</v>
      </c>
      <c r="K416" s="663" t="s">
        <v>1374</v>
      </c>
      <c r="L416" s="665">
        <v>82.6</v>
      </c>
      <c r="M416" s="665">
        <v>1</v>
      </c>
      <c r="N416" s="666">
        <v>82.6</v>
      </c>
    </row>
    <row r="417" spans="1:14" ht="14.4" customHeight="1" x14ac:dyDescent="0.3">
      <c r="A417" s="661" t="s">
        <v>543</v>
      </c>
      <c r="B417" s="662" t="s">
        <v>544</v>
      </c>
      <c r="C417" s="663" t="s">
        <v>553</v>
      </c>
      <c r="D417" s="664" t="s">
        <v>2389</v>
      </c>
      <c r="E417" s="663" t="s">
        <v>568</v>
      </c>
      <c r="F417" s="664" t="s">
        <v>2393</v>
      </c>
      <c r="G417" s="663" t="s">
        <v>1236</v>
      </c>
      <c r="H417" s="663" t="s">
        <v>1835</v>
      </c>
      <c r="I417" s="663" t="s">
        <v>1836</v>
      </c>
      <c r="J417" s="663" t="s">
        <v>1837</v>
      </c>
      <c r="K417" s="663" t="s">
        <v>1838</v>
      </c>
      <c r="L417" s="665">
        <v>90.660000000000011</v>
      </c>
      <c r="M417" s="665">
        <v>1</v>
      </c>
      <c r="N417" s="666">
        <v>90.660000000000011</v>
      </c>
    </row>
    <row r="418" spans="1:14" ht="14.4" customHeight="1" x14ac:dyDescent="0.3">
      <c r="A418" s="661" t="s">
        <v>543</v>
      </c>
      <c r="B418" s="662" t="s">
        <v>544</v>
      </c>
      <c r="C418" s="663" t="s">
        <v>553</v>
      </c>
      <c r="D418" s="664" t="s">
        <v>2389</v>
      </c>
      <c r="E418" s="663" t="s">
        <v>568</v>
      </c>
      <c r="F418" s="664" t="s">
        <v>2393</v>
      </c>
      <c r="G418" s="663" t="s">
        <v>1236</v>
      </c>
      <c r="H418" s="663" t="s">
        <v>1839</v>
      </c>
      <c r="I418" s="663" t="s">
        <v>1840</v>
      </c>
      <c r="J418" s="663" t="s">
        <v>1841</v>
      </c>
      <c r="K418" s="663" t="s">
        <v>775</v>
      </c>
      <c r="L418" s="665">
        <v>153.94802952827712</v>
      </c>
      <c r="M418" s="665">
        <v>1</v>
      </c>
      <c r="N418" s="666">
        <v>153.94802952827712</v>
      </c>
    </row>
    <row r="419" spans="1:14" ht="14.4" customHeight="1" x14ac:dyDescent="0.3">
      <c r="A419" s="661" t="s">
        <v>543</v>
      </c>
      <c r="B419" s="662" t="s">
        <v>544</v>
      </c>
      <c r="C419" s="663" t="s">
        <v>553</v>
      </c>
      <c r="D419" s="664" t="s">
        <v>2389</v>
      </c>
      <c r="E419" s="663" t="s">
        <v>568</v>
      </c>
      <c r="F419" s="664" t="s">
        <v>2393</v>
      </c>
      <c r="G419" s="663" t="s">
        <v>1236</v>
      </c>
      <c r="H419" s="663" t="s">
        <v>1842</v>
      </c>
      <c r="I419" s="663" t="s">
        <v>1843</v>
      </c>
      <c r="J419" s="663" t="s">
        <v>1844</v>
      </c>
      <c r="K419" s="663" t="s">
        <v>1845</v>
      </c>
      <c r="L419" s="665">
        <v>210.2699967425927</v>
      </c>
      <c r="M419" s="665">
        <v>2</v>
      </c>
      <c r="N419" s="666">
        <v>420.53999348518539</v>
      </c>
    </row>
    <row r="420" spans="1:14" ht="14.4" customHeight="1" x14ac:dyDescent="0.3">
      <c r="A420" s="661" t="s">
        <v>543</v>
      </c>
      <c r="B420" s="662" t="s">
        <v>544</v>
      </c>
      <c r="C420" s="663" t="s">
        <v>553</v>
      </c>
      <c r="D420" s="664" t="s">
        <v>2389</v>
      </c>
      <c r="E420" s="663" t="s">
        <v>568</v>
      </c>
      <c r="F420" s="664" t="s">
        <v>2393</v>
      </c>
      <c r="G420" s="663" t="s">
        <v>1236</v>
      </c>
      <c r="H420" s="663" t="s">
        <v>1396</v>
      </c>
      <c r="I420" s="663" t="s">
        <v>1397</v>
      </c>
      <c r="J420" s="663" t="s">
        <v>1398</v>
      </c>
      <c r="K420" s="663" t="s">
        <v>1285</v>
      </c>
      <c r="L420" s="665">
        <v>98.966943016680275</v>
      </c>
      <c r="M420" s="665">
        <v>31</v>
      </c>
      <c r="N420" s="666">
        <v>3067.9752335170883</v>
      </c>
    </row>
    <row r="421" spans="1:14" ht="14.4" customHeight="1" x14ac:dyDescent="0.3">
      <c r="A421" s="661" t="s">
        <v>543</v>
      </c>
      <c r="B421" s="662" t="s">
        <v>544</v>
      </c>
      <c r="C421" s="663" t="s">
        <v>553</v>
      </c>
      <c r="D421" s="664" t="s">
        <v>2389</v>
      </c>
      <c r="E421" s="663" t="s">
        <v>568</v>
      </c>
      <c r="F421" s="664" t="s">
        <v>2393</v>
      </c>
      <c r="G421" s="663" t="s">
        <v>1236</v>
      </c>
      <c r="H421" s="663" t="s">
        <v>1846</v>
      </c>
      <c r="I421" s="663" t="s">
        <v>1847</v>
      </c>
      <c r="J421" s="663" t="s">
        <v>1848</v>
      </c>
      <c r="K421" s="663" t="s">
        <v>1849</v>
      </c>
      <c r="L421" s="665">
        <v>210.46958615394223</v>
      </c>
      <c r="M421" s="665">
        <v>1</v>
      </c>
      <c r="N421" s="666">
        <v>210.46958615394223</v>
      </c>
    </row>
    <row r="422" spans="1:14" ht="14.4" customHeight="1" x14ac:dyDescent="0.3">
      <c r="A422" s="661" t="s">
        <v>543</v>
      </c>
      <c r="B422" s="662" t="s">
        <v>544</v>
      </c>
      <c r="C422" s="663" t="s">
        <v>553</v>
      </c>
      <c r="D422" s="664" t="s">
        <v>2389</v>
      </c>
      <c r="E422" s="663" t="s">
        <v>568</v>
      </c>
      <c r="F422" s="664" t="s">
        <v>2393</v>
      </c>
      <c r="G422" s="663" t="s">
        <v>1236</v>
      </c>
      <c r="H422" s="663" t="s">
        <v>1850</v>
      </c>
      <c r="I422" s="663" t="s">
        <v>1851</v>
      </c>
      <c r="J422" s="663" t="s">
        <v>1852</v>
      </c>
      <c r="K422" s="663" t="s">
        <v>1853</v>
      </c>
      <c r="L422" s="665">
        <v>958.57</v>
      </c>
      <c r="M422" s="665">
        <v>1</v>
      </c>
      <c r="N422" s="666">
        <v>958.57</v>
      </c>
    </row>
    <row r="423" spans="1:14" ht="14.4" customHeight="1" x14ac:dyDescent="0.3">
      <c r="A423" s="661" t="s">
        <v>543</v>
      </c>
      <c r="B423" s="662" t="s">
        <v>544</v>
      </c>
      <c r="C423" s="663" t="s">
        <v>553</v>
      </c>
      <c r="D423" s="664" t="s">
        <v>2389</v>
      </c>
      <c r="E423" s="663" t="s">
        <v>568</v>
      </c>
      <c r="F423" s="664" t="s">
        <v>2393</v>
      </c>
      <c r="G423" s="663" t="s">
        <v>1236</v>
      </c>
      <c r="H423" s="663" t="s">
        <v>1409</v>
      </c>
      <c r="I423" s="663" t="s">
        <v>1410</v>
      </c>
      <c r="J423" s="663" t="s">
        <v>1411</v>
      </c>
      <c r="K423" s="663" t="s">
        <v>1412</v>
      </c>
      <c r="L423" s="665">
        <v>185.75736075163752</v>
      </c>
      <c r="M423" s="665">
        <v>33</v>
      </c>
      <c r="N423" s="666">
        <v>6129.9929048040385</v>
      </c>
    </row>
    <row r="424" spans="1:14" ht="14.4" customHeight="1" x14ac:dyDescent="0.3">
      <c r="A424" s="661" t="s">
        <v>543</v>
      </c>
      <c r="B424" s="662" t="s">
        <v>544</v>
      </c>
      <c r="C424" s="663" t="s">
        <v>553</v>
      </c>
      <c r="D424" s="664" t="s">
        <v>2389</v>
      </c>
      <c r="E424" s="663" t="s">
        <v>568</v>
      </c>
      <c r="F424" s="664" t="s">
        <v>2393</v>
      </c>
      <c r="G424" s="663" t="s">
        <v>1236</v>
      </c>
      <c r="H424" s="663" t="s">
        <v>1423</v>
      </c>
      <c r="I424" s="663" t="s">
        <v>1424</v>
      </c>
      <c r="J424" s="663" t="s">
        <v>1425</v>
      </c>
      <c r="K424" s="663" t="s">
        <v>1426</v>
      </c>
      <c r="L424" s="665">
        <v>136.54022474320885</v>
      </c>
      <c r="M424" s="665">
        <v>1</v>
      </c>
      <c r="N424" s="666">
        <v>136.54022474320885</v>
      </c>
    </row>
    <row r="425" spans="1:14" ht="14.4" customHeight="1" x14ac:dyDescent="0.3">
      <c r="A425" s="661" t="s">
        <v>543</v>
      </c>
      <c r="B425" s="662" t="s">
        <v>544</v>
      </c>
      <c r="C425" s="663" t="s">
        <v>553</v>
      </c>
      <c r="D425" s="664" t="s">
        <v>2389</v>
      </c>
      <c r="E425" s="663" t="s">
        <v>568</v>
      </c>
      <c r="F425" s="664" t="s">
        <v>2393</v>
      </c>
      <c r="G425" s="663" t="s">
        <v>1236</v>
      </c>
      <c r="H425" s="663" t="s">
        <v>1427</v>
      </c>
      <c r="I425" s="663" t="s">
        <v>1428</v>
      </c>
      <c r="J425" s="663" t="s">
        <v>1253</v>
      </c>
      <c r="K425" s="663" t="s">
        <v>1429</v>
      </c>
      <c r="L425" s="665">
        <v>99.14</v>
      </c>
      <c r="M425" s="665">
        <v>1</v>
      </c>
      <c r="N425" s="666">
        <v>99.14</v>
      </c>
    </row>
    <row r="426" spans="1:14" ht="14.4" customHeight="1" x14ac:dyDescent="0.3">
      <c r="A426" s="661" t="s">
        <v>543</v>
      </c>
      <c r="B426" s="662" t="s">
        <v>544</v>
      </c>
      <c r="C426" s="663" t="s">
        <v>553</v>
      </c>
      <c r="D426" s="664" t="s">
        <v>2389</v>
      </c>
      <c r="E426" s="663" t="s">
        <v>568</v>
      </c>
      <c r="F426" s="664" t="s">
        <v>2393</v>
      </c>
      <c r="G426" s="663" t="s">
        <v>1236</v>
      </c>
      <c r="H426" s="663" t="s">
        <v>1430</v>
      </c>
      <c r="I426" s="663" t="s">
        <v>1431</v>
      </c>
      <c r="J426" s="663" t="s">
        <v>1432</v>
      </c>
      <c r="K426" s="663" t="s">
        <v>1433</v>
      </c>
      <c r="L426" s="665">
        <v>92.444845294423473</v>
      </c>
      <c r="M426" s="665">
        <v>14</v>
      </c>
      <c r="N426" s="666">
        <v>1294.2278341219287</v>
      </c>
    </row>
    <row r="427" spans="1:14" ht="14.4" customHeight="1" x14ac:dyDescent="0.3">
      <c r="A427" s="661" t="s">
        <v>543</v>
      </c>
      <c r="B427" s="662" t="s">
        <v>544</v>
      </c>
      <c r="C427" s="663" t="s">
        <v>553</v>
      </c>
      <c r="D427" s="664" t="s">
        <v>2389</v>
      </c>
      <c r="E427" s="663" t="s">
        <v>568</v>
      </c>
      <c r="F427" s="664" t="s">
        <v>2393</v>
      </c>
      <c r="G427" s="663" t="s">
        <v>1236</v>
      </c>
      <c r="H427" s="663" t="s">
        <v>1434</v>
      </c>
      <c r="I427" s="663" t="s">
        <v>1435</v>
      </c>
      <c r="J427" s="663" t="s">
        <v>1436</v>
      </c>
      <c r="K427" s="663" t="s">
        <v>1437</v>
      </c>
      <c r="L427" s="665">
        <v>207.97762900310659</v>
      </c>
      <c r="M427" s="665">
        <v>3</v>
      </c>
      <c r="N427" s="666">
        <v>623.93288700931976</v>
      </c>
    </row>
    <row r="428" spans="1:14" ht="14.4" customHeight="1" x14ac:dyDescent="0.3">
      <c r="A428" s="661" t="s">
        <v>543</v>
      </c>
      <c r="B428" s="662" t="s">
        <v>544</v>
      </c>
      <c r="C428" s="663" t="s">
        <v>553</v>
      </c>
      <c r="D428" s="664" t="s">
        <v>2389</v>
      </c>
      <c r="E428" s="663" t="s">
        <v>568</v>
      </c>
      <c r="F428" s="664" t="s">
        <v>2393</v>
      </c>
      <c r="G428" s="663" t="s">
        <v>1236</v>
      </c>
      <c r="H428" s="663" t="s">
        <v>1854</v>
      </c>
      <c r="I428" s="663" t="s">
        <v>1855</v>
      </c>
      <c r="J428" s="663" t="s">
        <v>575</v>
      </c>
      <c r="K428" s="663" t="s">
        <v>1856</v>
      </c>
      <c r="L428" s="665">
        <v>303.88839120096446</v>
      </c>
      <c r="M428" s="665">
        <v>1</v>
      </c>
      <c r="N428" s="666">
        <v>303.88839120096446</v>
      </c>
    </row>
    <row r="429" spans="1:14" ht="14.4" customHeight="1" x14ac:dyDescent="0.3">
      <c r="A429" s="661" t="s">
        <v>543</v>
      </c>
      <c r="B429" s="662" t="s">
        <v>544</v>
      </c>
      <c r="C429" s="663" t="s">
        <v>553</v>
      </c>
      <c r="D429" s="664" t="s">
        <v>2389</v>
      </c>
      <c r="E429" s="663" t="s">
        <v>568</v>
      </c>
      <c r="F429" s="664" t="s">
        <v>2393</v>
      </c>
      <c r="G429" s="663" t="s">
        <v>1236</v>
      </c>
      <c r="H429" s="663" t="s">
        <v>1857</v>
      </c>
      <c r="I429" s="663" t="s">
        <v>1858</v>
      </c>
      <c r="J429" s="663" t="s">
        <v>1859</v>
      </c>
      <c r="K429" s="663" t="s">
        <v>1860</v>
      </c>
      <c r="L429" s="665">
        <v>1396.085</v>
      </c>
      <c r="M429" s="665">
        <v>2</v>
      </c>
      <c r="N429" s="666">
        <v>2792.17</v>
      </c>
    </row>
    <row r="430" spans="1:14" ht="14.4" customHeight="1" x14ac:dyDescent="0.3">
      <c r="A430" s="661" t="s">
        <v>543</v>
      </c>
      <c r="B430" s="662" t="s">
        <v>544</v>
      </c>
      <c r="C430" s="663" t="s">
        <v>553</v>
      </c>
      <c r="D430" s="664" t="s">
        <v>2389</v>
      </c>
      <c r="E430" s="663" t="s">
        <v>568</v>
      </c>
      <c r="F430" s="664" t="s">
        <v>2393</v>
      </c>
      <c r="G430" s="663" t="s">
        <v>1236</v>
      </c>
      <c r="H430" s="663" t="s">
        <v>1438</v>
      </c>
      <c r="I430" s="663" t="s">
        <v>1439</v>
      </c>
      <c r="J430" s="663" t="s">
        <v>1440</v>
      </c>
      <c r="K430" s="663" t="s">
        <v>1441</v>
      </c>
      <c r="L430" s="665">
        <v>358.01968155075951</v>
      </c>
      <c r="M430" s="665">
        <v>2</v>
      </c>
      <c r="N430" s="666">
        <v>716.03936310151903</v>
      </c>
    </row>
    <row r="431" spans="1:14" ht="14.4" customHeight="1" x14ac:dyDescent="0.3">
      <c r="A431" s="661" t="s">
        <v>543</v>
      </c>
      <c r="B431" s="662" t="s">
        <v>544</v>
      </c>
      <c r="C431" s="663" t="s">
        <v>553</v>
      </c>
      <c r="D431" s="664" t="s">
        <v>2389</v>
      </c>
      <c r="E431" s="663" t="s">
        <v>568</v>
      </c>
      <c r="F431" s="664" t="s">
        <v>2393</v>
      </c>
      <c r="G431" s="663" t="s">
        <v>1236</v>
      </c>
      <c r="H431" s="663" t="s">
        <v>1861</v>
      </c>
      <c r="I431" s="663" t="s">
        <v>1861</v>
      </c>
      <c r="J431" s="663" t="s">
        <v>1862</v>
      </c>
      <c r="K431" s="663" t="s">
        <v>1576</v>
      </c>
      <c r="L431" s="665">
        <v>123.76499999999999</v>
      </c>
      <c r="M431" s="665">
        <v>2</v>
      </c>
      <c r="N431" s="666">
        <v>247.52999999999997</v>
      </c>
    </row>
    <row r="432" spans="1:14" ht="14.4" customHeight="1" x14ac:dyDescent="0.3">
      <c r="A432" s="661" t="s">
        <v>543</v>
      </c>
      <c r="B432" s="662" t="s">
        <v>544</v>
      </c>
      <c r="C432" s="663" t="s">
        <v>553</v>
      </c>
      <c r="D432" s="664" t="s">
        <v>2389</v>
      </c>
      <c r="E432" s="663" t="s">
        <v>568</v>
      </c>
      <c r="F432" s="664" t="s">
        <v>2393</v>
      </c>
      <c r="G432" s="663" t="s">
        <v>1236</v>
      </c>
      <c r="H432" s="663" t="s">
        <v>1446</v>
      </c>
      <c r="I432" s="663" t="s">
        <v>1447</v>
      </c>
      <c r="J432" s="663" t="s">
        <v>1448</v>
      </c>
      <c r="K432" s="663" t="s">
        <v>1449</v>
      </c>
      <c r="L432" s="665">
        <v>198.95222542577449</v>
      </c>
      <c r="M432" s="665">
        <v>4</v>
      </c>
      <c r="N432" s="666">
        <v>795.80890170309794</v>
      </c>
    </row>
    <row r="433" spans="1:14" ht="14.4" customHeight="1" x14ac:dyDescent="0.3">
      <c r="A433" s="661" t="s">
        <v>543</v>
      </c>
      <c r="B433" s="662" t="s">
        <v>544</v>
      </c>
      <c r="C433" s="663" t="s">
        <v>553</v>
      </c>
      <c r="D433" s="664" t="s">
        <v>2389</v>
      </c>
      <c r="E433" s="663" t="s">
        <v>568</v>
      </c>
      <c r="F433" s="664" t="s">
        <v>2393</v>
      </c>
      <c r="G433" s="663" t="s">
        <v>1236</v>
      </c>
      <c r="H433" s="663" t="s">
        <v>1863</v>
      </c>
      <c r="I433" s="663" t="s">
        <v>1864</v>
      </c>
      <c r="J433" s="663" t="s">
        <v>1865</v>
      </c>
      <c r="K433" s="663" t="s">
        <v>1501</v>
      </c>
      <c r="L433" s="665">
        <v>113.28925220955598</v>
      </c>
      <c r="M433" s="665">
        <v>1</v>
      </c>
      <c r="N433" s="666">
        <v>113.28925220955598</v>
      </c>
    </row>
    <row r="434" spans="1:14" ht="14.4" customHeight="1" x14ac:dyDescent="0.3">
      <c r="A434" s="661" t="s">
        <v>543</v>
      </c>
      <c r="B434" s="662" t="s">
        <v>544</v>
      </c>
      <c r="C434" s="663" t="s">
        <v>553</v>
      </c>
      <c r="D434" s="664" t="s">
        <v>2389</v>
      </c>
      <c r="E434" s="663" t="s">
        <v>568</v>
      </c>
      <c r="F434" s="664" t="s">
        <v>2393</v>
      </c>
      <c r="G434" s="663" t="s">
        <v>1236</v>
      </c>
      <c r="H434" s="663" t="s">
        <v>1454</v>
      </c>
      <c r="I434" s="663" t="s">
        <v>1455</v>
      </c>
      <c r="J434" s="663" t="s">
        <v>1456</v>
      </c>
      <c r="K434" s="663" t="s">
        <v>1457</v>
      </c>
      <c r="L434" s="665">
        <v>133.4666666666667</v>
      </c>
      <c r="M434" s="665">
        <v>3</v>
      </c>
      <c r="N434" s="666">
        <v>400.40000000000009</v>
      </c>
    </row>
    <row r="435" spans="1:14" ht="14.4" customHeight="1" x14ac:dyDescent="0.3">
      <c r="A435" s="661" t="s">
        <v>543</v>
      </c>
      <c r="B435" s="662" t="s">
        <v>544</v>
      </c>
      <c r="C435" s="663" t="s">
        <v>553</v>
      </c>
      <c r="D435" s="664" t="s">
        <v>2389</v>
      </c>
      <c r="E435" s="663" t="s">
        <v>568</v>
      </c>
      <c r="F435" s="664" t="s">
        <v>2393</v>
      </c>
      <c r="G435" s="663" t="s">
        <v>1236</v>
      </c>
      <c r="H435" s="663" t="s">
        <v>1866</v>
      </c>
      <c r="I435" s="663" t="s">
        <v>1867</v>
      </c>
      <c r="J435" s="663" t="s">
        <v>1868</v>
      </c>
      <c r="K435" s="663" t="s">
        <v>1869</v>
      </c>
      <c r="L435" s="665">
        <v>102.89</v>
      </c>
      <c r="M435" s="665">
        <v>1</v>
      </c>
      <c r="N435" s="666">
        <v>102.89</v>
      </c>
    </row>
    <row r="436" spans="1:14" ht="14.4" customHeight="1" x14ac:dyDescent="0.3">
      <c r="A436" s="661" t="s">
        <v>543</v>
      </c>
      <c r="B436" s="662" t="s">
        <v>544</v>
      </c>
      <c r="C436" s="663" t="s">
        <v>553</v>
      </c>
      <c r="D436" s="664" t="s">
        <v>2389</v>
      </c>
      <c r="E436" s="663" t="s">
        <v>568</v>
      </c>
      <c r="F436" s="664" t="s">
        <v>2393</v>
      </c>
      <c r="G436" s="663" t="s">
        <v>1236</v>
      </c>
      <c r="H436" s="663" t="s">
        <v>1870</v>
      </c>
      <c r="I436" s="663" t="s">
        <v>1871</v>
      </c>
      <c r="J436" s="663" t="s">
        <v>1872</v>
      </c>
      <c r="K436" s="663" t="s">
        <v>1873</v>
      </c>
      <c r="L436" s="665">
        <v>65.39666666666669</v>
      </c>
      <c r="M436" s="665">
        <v>3</v>
      </c>
      <c r="N436" s="666">
        <v>196.19000000000005</v>
      </c>
    </row>
    <row r="437" spans="1:14" ht="14.4" customHeight="1" x14ac:dyDescent="0.3">
      <c r="A437" s="661" t="s">
        <v>543</v>
      </c>
      <c r="B437" s="662" t="s">
        <v>544</v>
      </c>
      <c r="C437" s="663" t="s">
        <v>553</v>
      </c>
      <c r="D437" s="664" t="s">
        <v>2389</v>
      </c>
      <c r="E437" s="663" t="s">
        <v>568</v>
      </c>
      <c r="F437" s="664" t="s">
        <v>2393</v>
      </c>
      <c r="G437" s="663" t="s">
        <v>1236</v>
      </c>
      <c r="H437" s="663" t="s">
        <v>1462</v>
      </c>
      <c r="I437" s="663" t="s">
        <v>1463</v>
      </c>
      <c r="J437" s="663" t="s">
        <v>1464</v>
      </c>
      <c r="K437" s="663" t="s">
        <v>1465</v>
      </c>
      <c r="L437" s="665">
        <v>71.308844014540171</v>
      </c>
      <c r="M437" s="665">
        <v>1</v>
      </c>
      <c r="N437" s="666">
        <v>71.308844014540171</v>
      </c>
    </row>
    <row r="438" spans="1:14" ht="14.4" customHeight="1" x14ac:dyDescent="0.3">
      <c r="A438" s="661" t="s">
        <v>543</v>
      </c>
      <c r="B438" s="662" t="s">
        <v>544</v>
      </c>
      <c r="C438" s="663" t="s">
        <v>553</v>
      </c>
      <c r="D438" s="664" t="s">
        <v>2389</v>
      </c>
      <c r="E438" s="663" t="s">
        <v>568</v>
      </c>
      <c r="F438" s="664" t="s">
        <v>2393</v>
      </c>
      <c r="G438" s="663" t="s">
        <v>1236</v>
      </c>
      <c r="H438" s="663" t="s">
        <v>1874</v>
      </c>
      <c r="I438" s="663" t="s">
        <v>1875</v>
      </c>
      <c r="J438" s="663" t="s">
        <v>1876</v>
      </c>
      <c r="K438" s="663" t="s">
        <v>1877</v>
      </c>
      <c r="L438" s="665">
        <v>117.24</v>
      </c>
      <c r="M438" s="665">
        <v>2</v>
      </c>
      <c r="N438" s="666">
        <v>234.48</v>
      </c>
    </row>
    <row r="439" spans="1:14" ht="14.4" customHeight="1" x14ac:dyDescent="0.3">
      <c r="A439" s="661" t="s">
        <v>543</v>
      </c>
      <c r="B439" s="662" t="s">
        <v>544</v>
      </c>
      <c r="C439" s="663" t="s">
        <v>553</v>
      </c>
      <c r="D439" s="664" t="s">
        <v>2389</v>
      </c>
      <c r="E439" s="663" t="s">
        <v>568</v>
      </c>
      <c r="F439" s="664" t="s">
        <v>2393</v>
      </c>
      <c r="G439" s="663" t="s">
        <v>1236</v>
      </c>
      <c r="H439" s="663" t="s">
        <v>1878</v>
      </c>
      <c r="I439" s="663" t="s">
        <v>1878</v>
      </c>
      <c r="J439" s="663" t="s">
        <v>1879</v>
      </c>
      <c r="K439" s="663" t="s">
        <v>1880</v>
      </c>
      <c r="L439" s="665">
        <v>115.82000000000005</v>
      </c>
      <c r="M439" s="665">
        <v>1</v>
      </c>
      <c r="N439" s="666">
        <v>115.82000000000005</v>
      </c>
    </row>
    <row r="440" spans="1:14" ht="14.4" customHeight="1" x14ac:dyDescent="0.3">
      <c r="A440" s="661" t="s">
        <v>543</v>
      </c>
      <c r="B440" s="662" t="s">
        <v>544</v>
      </c>
      <c r="C440" s="663" t="s">
        <v>553</v>
      </c>
      <c r="D440" s="664" t="s">
        <v>2389</v>
      </c>
      <c r="E440" s="663" t="s">
        <v>568</v>
      </c>
      <c r="F440" s="664" t="s">
        <v>2393</v>
      </c>
      <c r="G440" s="663" t="s">
        <v>1236</v>
      </c>
      <c r="H440" s="663" t="s">
        <v>1476</v>
      </c>
      <c r="I440" s="663" t="s">
        <v>1477</v>
      </c>
      <c r="J440" s="663" t="s">
        <v>1478</v>
      </c>
      <c r="K440" s="663" t="s">
        <v>1479</v>
      </c>
      <c r="L440" s="665">
        <v>157.80000000000007</v>
      </c>
      <c r="M440" s="665">
        <v>1</v>
      </c>
      <c r="N440" s="666">
        <v>157.80000000000007</v>
      </c>
    </row>
    <row r="441" spans="1:14" ht="14.4" customHeight="1" x14ac:dyDescent="0.3">
      <c r="A441" s="661" t="s">
        <v>543</v>
      </c>
      <c r="B441" s="662" t="s">
        <v>544</v>
      </c>
      <c r="C441" s="663" t="s">
        <v>553</v>
      </c>
      <c r="D441" s="664" t="s">
        <v>2389</v>
      </c>
      <c r="E441" s="663" t="s">
        <v>568</v>
      </c>
      <c r="F441" s="664" t="s">
        <v>2393</v>
      </c>
      <c r="G441" s="663" t="s">
        <v>1236</v>
      </c>
      <c r="H441" s="663" t="s">
        <v>1881</v>
      </c>
      <c r="I441" s="663" t="s">
        <v>1882</v>
      </c>
      <c r="J441" s="663" t="s">
        <v>1421</v>
      </c>
      <c r="K441" s="663" t="s">
        <v>1883</v>
      </c>
      <c r="L441" s="665">
        <v>426.03013308154749</v>
      </c>
      <c r="M441" s="665">
        <v>3</v>
      </c>
      <c r="N441" s="666">
        <v>1278.0903992446424</v>
      </c>
    </row>
    <row r="442" spans="1:14" ht="14.4" customHeight="1" x14ac:dyDescent="0.3">
      <c r="A442" s="661" t="s">
        <v>543</v>
      </c>
      <c r="B442" s="662" t="s">
        <v>544</v>
      </c>
      <c r="C442" s="663" t="s">
        <v>553</v>
      </c>
      <c r="D442" s="664" t="s">
        <v>2389</v>
      </c>
      <c r="E442" s="663" t="s">
        <v>568</v>
      </c>
      <c r="F442" s="664" t="s">
        <v>2393</v>
      </c>
      <c r="G442" s="663" t="s">
        <v>1236</v>
      </c>
      <c r="H442" s="663" t="s">
        <v>1884</v>
      </c>
      <c r="I442" s="663" t="s">
        <v>1885</v>
      </c>
      <c r="J442" s="663" t="s">
        <v>1865</v>
      </c>
      <c r="K442" s="663" t="s">
        <v>1886</v>
      </c>
      <c r="L442" s="665">
        <v>350.18999767565418</v>
      </c>
      <c r="M442" s="665">
        <v>2</v>
      </c>
      <c r="N442" s="666">
        <v>700.37999535130837</v>
      </c>
    </row>
    <row r="443" spans="1:14" ht="14.4" customHeight="1" x14ac:dyDescent="0.3">
      <c r="A443" s="661" t="s">
        <v>543</v>
      </c>
      <c r="B443" s="662" t="s">
        <v>544</v>
      </c>
      <c r="C443" s="663" t="s">
        <v>553</v>
      </c>
      <c r="D443" s="664" t="s">
        <v>2389</v>
      </c>
      <c r="E443" s="663" t="s">
        <v>568</v>
      </c>
      <c r="F443" s="664" t="s">
        <v>2393</v>
      </c>
      <c r="G443" s="663" t="s">
        <v>1236</v>
      </c>
      <c r="H443" s="663" t="s">
        <v>1492</v>
      </c>
      <c r="I443" s="663" t="s">
        <v>1492</v>
      </c>
      <c r="J443" s="663" t="s">
        <v>1493</v>
      </c>
      <c r="K443" s="663" t="s">
        <v>1494</v>
      </c>
      <c r="L443" s="665">
        <v>47.72</v>
      </c>
      <c r="M443" s="665">
        <v>1</v>
      </c>
      <c r="N443" s="666">
        <v>47.72</v>
      </c>
    </row>
    <row r="444" spans="1:14" ht="14.4" customHeight="1" x14ac:dyDescent="0.3">
      <c r="A444" s="661" t="s">
        <v>543</v>
      </c>
      <c r="B444" s="662" t="s">
        <v>544</v>
      </c>
      <c r="C444" s="663" t="s">
        <v>553</v>
      </c>
      <c r="D444" s="664" t="s">
        <v>2389</v>
      </c>
      <c r="E444" s="663" t="s">
        <v>568</v>
      </c>
      <c r="F444" s="664" t="s">
        <v>2393</v>
      </c>
      <c r="G444" s="663" t="s">
        <v>1236</v>
      </c>
      <c r="H444" s="663" t="s">
        <v>1887</v>
      </c>
      <c r="I444" s="663" t="s">
        <v>1888</v>
      </c>
      <c r="J444" s="663" t="s">
        <v>1889</v>
      </c>
      <c r="K444" s="663" t="s">
        <v>1890</v>
      </c>
      <c r="L444" s="665">
        <v>224.84000000000012</v>
      </c>
      <c r="M444" s="665">
        <v>1</v>
      </c>
      <c r="N444" s="666">
        <v>224.84000000000012</v>
      </c>
    </row>
    <row r="445" spans="1:14" ht="14.4" customHeight="1" x14ac:dyDescent="0.3">
      <c r="A445" s="661" t="s">
        <v>543</v>
      </c>
      <c r="B445" s="662" t="s">
        <v>544</v>
      </c>
      <c r="C445" s="663" t="s">
        <v>553</v>
      </c>
      <c r="D445" s="664" t="s">
        <v>2389</v>
      </c>
      <c r="E445" s="663" t="s">
        <v>568</v>
      </c>
      <c r="F445" s="664" t="s">
        <v>2393</v>
      </c>
      <c r="G445" s="663" t="s">
        <v>1236</v>
      </c>
      <c r="H445" s="663" t="s">
        <v>1891</v>
      </c>
      <c r="I445" s="663" t="s">
        <v>1892</v>
      </c>
      <c r="J445" s="663" t="s">
        <v>1893</v>
      </c>
      <c r="K445" s="663" t="s">
        <v>1894</v>
      </c>
      <c r="L445" s="665">
        <v>403.28999999999996</v>
      </c>
      <c r="M445" s="665">
        <v>1</v>
      </c>
      <c r="N445" s="666">
        <v>403.28999999999996</v>
      </c>
    </row>
    <row r="446" spans="1:14" ht="14.4" customHeight="1" x14ac:dyDescent="0.3">
      <c r="A446" s="661" t="s">
        <v>543</v>
      </c>
      <c r="B446" s="662" t="s">
        <v>544</v>
      </c>
      <c r="C446" s="663" t="s">
        <v>553</v>
      </c>
      <c r="D446" s="664" t="s">
        <v>2389</v>
      </c>
      <c r="E446" s="663" t="s">
        <v>568</v>
      </c>
      <c r="F446" s="664" t="s">
        <v>2393</v>
      </c>
      <c r="G446" s="663" t="s">
        <v>1236</v>
      </c>
      <c r="H446" s="663" t="s">
        <v>1895</v>
      </c>
      <c r="I446" s="663" t="s">
        <v>1895</v>
      </c>
      <c r="J446" s="663" t="s">
        <v>1896</v>
      </c>
      <c r="K446" s="663" t="s">
        <v>1897</v>
      </c>
      <c r="L446" s="665">
        <v>62.039999999999992</v>
      </c>
      <c r="M446" s="665">
        <v>1</v>
      </c>
      <c r="N446" s="666">
        <v>62.039999999999992</v>
      </c>
    </row>
    <row r="447" spans="1:14" ht="14.4" customHeight="1" x14ac:dyDescent="0.3">
      <c r="A447" s="661" t="s">
        <v>543</v>
      </c>
      <c r="B447" s="662" t="s">
        <v>544</v>
      </c>
      <c r="C447" s="663" t="s">
        <v>553</v>
      </c>
      <c r="D447" s="664" t="s">
        <v>2389</v>
      </c>
      <c r="E447" s="663" t="s">
        <v>568</v>
      </c>
      <c r="F447" s="664" t="s">
        <v>2393</v>
      </c>
      <c r="G447" s="663" t="s">
        <v>1236</v>
      </c>
      <c r="H447" s="663" t="s">
        <v>1898</v>
      </c>
      <c r="I447" s="663" t="s">
        <v>1898</v>
      </c>
      <c r="J447" s="663" t="s">
        <v>1899</v>
      </c>
      <c r="K447" s="663" t="s">
        <v>572</v>
      </c>
      <c r="L447" s="665">
        <v>161.61978416053867</v>
      </c>
      <c r="M447" s="665">
        <v>2</v>
      </c>
      <c r="N447" s="666">
        <v>323.23956832107734</v>
      </c>
    </row>
    <row r="448" spans="1:14" ht="14.4" customHeight="1" x14ac:dyDescent="0.3">
      <c r="A448" s="661" t="s">
        <v>543</v>
      </c>
      <c r="B448" s="662" t="s">
        <v>544</v>
      </c>
      <c r="C448" s="663" t="s">
        <v>553</v>
      </c>
      <c r="D448" s="664" t="s">
        <v>2389</v>
      </c>
      <c r="E448" s="663" t="s">
        <v>568</v>
      </c>
      <c r="F448" s="664" t="s">
        <v>2393</v>
      </c>
      <c r="G448" s="663" t="s">
        <v>1236</v>
      </c>
      <c r="H448" s="663" t="s">
        <v>1498</v>
      </c>
      <c r="I448" s="663" t="s">
        <v>1499</v>
      </c>
      <c r="J448" s="663" t="s">
        <v>1500</v>
      </c>
      <c r="K448" s="663" t="s">
        <v>1501</v>
      </c>
      <c r="L448" s="665">
        <v>88.310049625581541</v>
      </c>
      <c r="M448" s="665">
        <v>3</v>
      </c>
      <c r="N448" s="666">
        <v>264.93014887674462</v>
      </c>
    </row>
    <row r="449" spans="1:14" ht="14.4" customHeight="1" x14ac:dyDescent="0.3">
      <c r="A449" s="661" t="s">
        <v>543</v>
      </c>
      <c r="B449" s="662" t="s">
        <v>544</v>
      </c>
      <c r="C449" s="663" t="s">
        <v>553</v>
      </c>
      <c r="D449" s="664" t="s">
        <v>2389</v>
      </c>
      <c r="E449" s="663" t="s">
        <v>568</v>
      </c>
      <c r="F449" s="664" t="s">
        <v>2393</v>
      </c>
      <c r="G449" s="663" t="s">
        <v>1236</v>
      </c>
      <c r="H449" s="663" t="s">
        <v>1900</v>
      </c>
      <c r="I449" s="663" t="s">
        <v>1900</v>
      </c>
      <c r="J449" s="663" t="s">
        <v>1490</v>
      </c>
      <c r="K449" s="663" t="s">
        <v>1901</v>
      </c>
      <c r="L449" s="665">
        <v>140.09000000000006</v>
      </c>
      <c r="M449" s="665">
        <v>1</v>
      </c>
      <c r="N449" s="666">
        <v>140.09000000000006</v>
      </c>
    </row>
    <row r="450" spans="1:14" ht="14.4" customHeight="1" x14ac:dyDescent="0.3">
      <c r="A450" s="661" t="s">
        <v>543</v>
      </c>
      <c r="B450" s="662" t="s">
        <v>544</v>
      </c>
      <c r="C450" s="663" t="s">
        <v>553</v>
      </c>
      <c r="D450" s="664" t="s">
        <v>2389</v>
      </c>
      <c r="E450" s="663" t="s">
        <v>568</v>
      </c>
      <c r="F450" s="664" t="s">
        <v>2393</v>
      </c>
      <c r="G450" s="663" t="s">
        <v>1236</v>
      </c>
      <c r="H450" s="663" t="s">
        <v>1504</v>
      </c>
      <c r="I450" s="663" t="s">
        <v>1504</v>
      </c>
      <c r="J450" s="663" t="s">
        <v>1257</v>
      </c>
      <c r="K450" s="663" t="s">
        <v>1408</v>
      </c>
      <c r="L450" s="665">
        <v>408.95</v>
      </c>
      <c r="M450" s="665">
        <v>2</v>
      </c>
      <c r="N450" s="666">
        <v>817.9</v>
      </c>
    </row>
    <row r="451" spans="1:14" ht="14.4" customHeight="1" x14ac:dyDescent="0.3">
      <c r="A451" s="661" t="s">
        <v>543</v>
      </c>
      <c r="B451" s="662" t="s">
        <v>544</v>
      </c>
      <c r="C451" s="663" t="s">
        <v>556</v>
      </c>
      <c r="D451" s="664" t="s">
        <v>2390</v>
      </c>
      <c r="E451" s="663" t="s">
        <v>568</v>
      </c>
      <c r="F451" s="664" t="s">
        <v>2393</v>
      </c>
      <c r="G451" s="663"/>
      <c r="H451" s="663" t="s">
        <v>1902</v>
      </c>
      <c r="I451" s="663" t="s">
        <v>1903</v>
      </c>
      <c r="J451" s="663" t="s">
        <v>1904</v>
      </c>
      <c r="K451" s="663" t="s">
        <v>1295</v>
      </c>
      <c r="L451" s="665">
        <v>120.25000000000003</v>
      </c>
      <c r="M451" s="665">
        <v>1</v>
      </c>
      <c r="N451" s="666">
        <v>120.25000000000003</v>
      </c>
    </row>
    <row r="452" spans="1:14" ht="14.4" customHeight="1" x14ac:dyDescent="0.3">
      <c r="A452" s="661" t="s">
        <v>543</v>
      </c>
      <c r="B452" s="662" t="s">
        <v>544</v>
      </c>
      <c r="C452" s="663" t="s">
        <v>556</v>
      </c>
      <c r="D452" s="664" t="s">
        <v>2390</v>
      </c>
      <c r="E452" s="663" t="s">
        <v>568</v>
      </c>
      <c r="F452" s="664" t="s">
        <v>2393</v>
      </c>
      <c r="G452" s="663"/>
      <c r="H452" s="663" t="s">
        <v>573</v>
      </c>
      <c r="I452" s="663" t="s">
        <v>574</v>
      </c>
      <c r="J452" s="663" t="s">
        <v>575</v>
      </c>
      <c r="K452" s="663" t="s">
        <v>576</v>
      </c>
      <c r="L452" s="665">
        <v>100.18</v>
      </c>
      <c r="M452" s="665">
        <v>3</v>
      </c>
      <c r="N452" s="666">
        <v>300.54000000000002</v>
      </c>
    </row>
    <row r="453" spans="1:14" ht="14.4" customHeight="1" x14ac:dyDescent="0.3">
      <c r="A453" s="661" t="s">
        <v>543</v>
      </c>
      <c r="B453" s="662" t="s">
        <v>544</v>
      </c>
      <c r="C453" s="663" t="s">
        <v>556</v>
      </c>
      <c r="D453" s="664" t="s">
        <v>2390</v>
      </c>
      <c r="E453" s="663" t="s">
        <v>568</v>
      </c>
      <c r="F453" s="664" t="s">
        <v>2393</v>
      </c>
      <c r="G453" s="663"/>
      <c r="H453" s="663" t="s">
        <v>577</v>
      </c>
      <c r="I453" s="663" t="s">
        <v>577</v>
      </c>
      <c r="J453" s="663" t="s">
        <v>578</v>
      </c>
      <c r="K453" s="663" t="s">
        <v>579</v>
      </c>
      <c r="L453" s="665">
        <v>47.672211003023349</v>
      </c>
      <c r="M453" s="665">
        <v>26</v>
      </c>
      <c r="N453" s="666">
        <v>1239.4774860786072</v>
      </c>
    </row>
    <row r="454" spans="1:14" ht="14.4" customHeight="1" x14ac:dyDescent="0.3">
      <c r="A454" s="661" t="s">
        <v>543</v>
      </c>
      <c r="B454" s="662" t="s">
        <v>544</v>
      </c>
      <c r="C454" s="663" t="s">
        <v>556</v>
      </c>
      <c r="D454" s="664" t="s">
        <v>2390</v>
      </c>
      <c r="E454" s="663" t="s">
        <v>568</v>
      </c>
      <c r="F454" s="664" t="s">
        <v>2393</v>
      </c>
      <c r="G454" s="663"/>
      <c r="H454" s="663" t="s">
        <v>580</v>
      </c>
      <c r="I454" s="663" t="s">
        <v>581</v>
      </c>
      <c r="J454" s="663" t="s">
        <v>582</v>
      </c>
      <c r="K454" s="663" t="s">
        <v>583</v>
      </c>
      <c r="L454" s="665">
        <v>183.98000000000002</v>
      </c>
      <c r="M454" s="665">
        <v>2</v>
      </c>
      <c r="N454" s="666">
        <v>367.96000000000004</v>
      </c>
    </row>
    <row r="455" spans="1:14" ht="14.4" customHeight="1" x14ac:dyDescent="0.3">
      <c r="A455" s="661" t="s">
        <v>543</v>
      </c>
      <c r="B455" s="662" t="s">
        <v>544</v>
      </c>
      <c r="C455" s="663" t="s">
        <v>556</v>
      </c>
      <c r="D455" s="664" t="s">
        <v>2390</v>
      </c>
      <c r="E455" s="663" t="s">
        <v>568</v>
      </c>
      <c r="F455" s="664" t="s">
        <v>2393</v>
      </c>
      <c r="G455" s="663"/>
      <c r="H455" s="663" t="s">
        <v>584</v>
      </c>
      <c r="I455" s="663" t="s">
        <v>584</v>
      </c>
      <c r="J455" s="663" t="s">
        <v>585</v>
      </c>
      <c r="K455" s="663" t="s">
        <v>586</v>
      </c>
      <c r="L455" s="665">
        <v>110.39374200960056</v>
      </c>
      <c r="M455" s="665">
        <v>10</v>
      </c>
      <c r="N455" s="666">
        <v>1103.9374200960056</v>
      </c>
    </row>
    <row r="456" spans="1:14" ht="14.4" customHeight="1" x14ac:dyDescent="0.3">
      <c r="A456" s="661" t="s">
        <v>543</v>
      </c>
      <c r="B456" s="662" t="s">
        <v>544</v>
      </c>
      <c r="C456" s="663" t="s">
        <v>556</v>
      </c>
      <c r="D456" s="664" t="s">
        <v>2390</v>
      </c>
      <c r="E456" s="663" t="s">
        <v>568</v>
      </c>
      <c r="F456" s="664" t="s">
        <v>2393</v>
      </c>
      <c r="G456" s="663"/>
      <c r="H456" s="663" t="s">
        <v>1569</v>
      </c>
      <c r="I456" s="663" t="s">
        <v>1569</v>
      </c>
      <c r="J456" s="663" t="s">
        <v>592</v>
      </c>
      <c r="K456" s="663" t="s">
        <v>1570</v>
      </c>
      <c r="L456" s="665">
        <v>298.35666666666674</v>
      </c>
      <c r="M456" s="665">
        <v>3</v>
      </c>
      <c r="N456" s="666">
        <v>895.07000000000016</v>
      </c>
    </row>
    <row r="457" spans="1:14" ht="14.4" customHeight="1" x14ac:dyDescent="0.3">
      <c r="A457" s="661" t="s">
        <v>543</v>
      </c>
      <c r="B457" s="662" t="s">
        <v>544</v>
      </c>
      <c r="C457" s="663" t="s">
        <v>556</v>
      </c>
      <c r="D457" s="664" t="s">
        <v>2390</v>
      </c>
      <c r="E457" s="663" t="s">
        <v>568</v>
      </c>
      <c r="F457" s="664" t="s">
        <v>2393</v>
      </c>
      <c r="G457" s="663"/>
      <c r="H457" s="663" t="s">
        <v>1905</v>
      </c>
      <c r="I457" s="663" t="s">
        <v>1906</v>
      </c>
      <c r="J457" s="663" t="s">
        <v>1907</v>
      </c>
      <c r="K457" s="663" t="s">
        <v>1834</v>
      </c>
      <c r="L457" s="665">
        <v>26.760000000000009</v>
      </c>
      <c r="M457" s="665">
        <v>2</v>
      </c>
      <c r="N457" s="666">
        <v>53.520000000000017</v>
      </c>
    </row>
    <row r="458" spans="1:14" ht="14.4" customHeight="1" x14ac:dyDescent="0.3">
      <c r="A458" s="661" t="s">
        <v>543</v>
      </c>
      <c r="B458" s="662" t="s">
        <v>544</v>
      </c>
      <c r="C458" s="663" t="s">
        <v>556</v>
      </c>
      <c r="D458" s="664" t="s">
        <v>2390</v>
      </c>
      <c r="E458" s="663" t="s">
        <v>568</v>
      </c>
      <c r="F458" s="664" t="s">
        <v>2393</v>
      </c>
      <c r="G458" s="663"/>
      <c r="H458" s="663" t="s">
        <v>1908</v>
      </c>
      <c r="I458" s="663" t="s">
        <v>1908</v>
      </c>
      <c r="J458" s="663" t="s">
        <v>1909</v>
      </c>
      <c r="K458" s="663" t="s">
        <v>1570</v>
      </c>
      <c r="L458" s="665">
        <v>262.31999999999994</v>
      </c>
      <c r="M458" s="665">
        <v>1</v>
      </c>
      <c r="N458" s="666">
        <v>262.31999999999994</v>
      </c>
    </row>
    <row r="459" spans="1:14" ht="14.4" customHeight="1" x14ac:dyDescent="0.3">
      <c r="A459" s="661" t="s">
        <v>543</v>
      </c>
      <c r="B459" s="662" t="s">
        <v>544</v>
      </c>
      <c r="C459" s="663" t="s">
        <v>556</v>
      </c>
      <c r="D459" s="664" t="s">
        <v>2390</v>
      </c>
      <c r="E459" s="663" t="s">
        <v>568</v>
      </c>
      <c r="F459" s="664" t="s">
        <v>2393</v>
      </c>
      <c r="G459" s="663"/>
      <c r="H459" s="663" t="s">
        <v>1910</v>
      </c>
      <c r="I459" s="663" t="s">
        <v>1910</v>
      </c>
      <c r="J459" s="663" t="s">
        <v>1911</v>
      </c>
      <c r="K459" s="663" t="s">
        <v>1912</v>
      </c>
      <c r="L459" s="665">
        <v>99.14</v>
      </c>
      <c r="M459" s="665">
        <v>1</v>
      </c>
      <c r="N459" s="666">
        <v>99.14</v>
      </c>
    </row>
    <row r="460" spans="1:14" ht="14.4" customHeight="1" x14ac:dyDescent="0.3">
      <c r="A460" s="661" t="s">
        <v>543</v>
      </c>
      <c r="B460" s="662" t="s">
        <v>544</v>
      </c>
      <c r="C460" s="663" t="s">
        <v>556</v>
      </c>
      <c r="D460" s="664" t="s">
        <v>2390</v>
      </c>
      <c r="E460" s="663" t="s">
        <v>568</v>
      </c>
      <c r="F460" s="664" t="s">
        <v>2393</v>
      </c>
      <c r="G460" s="663"/>
      <c r="H460" s="663" t="s">
        <v>591</v>
      </c>
      <c r="I460" s="663" t="s">
        <v>591</v>
      </c>
      <c r="J460" s="663" t="s">
        <v>592</v>
      </c>
      <c r="K460" s="663" t="s">
        <v>583</v>
      </c>
      <c r="L460" s="665">
        <v>147.68319810703494</v>
      </c>
      <c r="M460" s="665">
        <v>2</v>
      </c>
      <c r="N460" s="666">
        <v>295.36639621406988</v>
      </c>
    </row>
    <row r="461" spans="1:14" ht="14.4" customHeight="1" x14ac:dyDescent="0.3">
      <c r="A461" s="661" t="s">
        <v>543</v>
      </c>
      <c r="B461" s="662" t="s">
        <v>544</v>
      </c>
      <c r="C461" s="663" t="s">
        <v>556</v>
      </c>
      <c r="D461" s="664" t="s">
        <v>2390</v>
      </c>
      <c r="E461" s="663" t="s">
        <v>568</v>
      </c>
      <c r="F461" s="664" t="s">
        <v>2393</v>
      </c>
      <c r="G461" s="663" t="s">
        <v>602</v>
      </c>
      <c r="H461" s="663" t="s">
        <v>603</v>
      </c>
      <c r="I461" s="663" t="s">
        <v>603</v>
      </c>
      <c r="J461" s="663" t="s">
        <v>604</v>
      </c>
      <c r="K461" s="663" t="s">
        <v>605</v>
      </c>
      <c r="L461" s="665">
        <v>171.6</v>
      </c>
      <c r="M461" s="665">
        <v>2</v>
      </c>
      <c r="N461" s="666">
        <v>343.2</v>
      </c>
    </row>
    <row r="462" spans="1:14" ht="14.4" customHeight="1" x14ac:dyDescent="0.3">
      <c r="A462" s="661" t="s">
        <v>543</v>
      </c>
      <c r="B462" s="662" t="s">
        <v>544</v>
      </c>
      <c r="C462" s="663" t="s">
        <v>556</v>
      </c>
      <c r="D462" s="664" t="s">
        <v>2390</v>
      </c>
      <c r="E462" s="663" t="s">
        <v>568</v>
      </c>
      <c r="F462" s="664" t="s">
        <v>2393</v>
      </c>
      <c r="G462" s="663" t="s">
        <v>602</v>
      </c>
      <c r="H462" s="663" t="s">
        <v>609</v>
      </c>
      <c r="I462" s="663" t="s">
        <v>609</v>
      </c>
      <c r="J462" s="663" t="s">
        <v>610</v>
      </c>
      <c r="K462" s="663" t="s">
        <v>608</v>
      </c>
      <c r="L462" s="665">
        <v>143</v>
      </c>
      <c r="M462" s="665">
        <v>1</v>
      </c>
      <c r="N462" s="666">
        <v>143</v>
      </c>
    </row>
    <row r="463" spans="1:14" ht="14.4" customHeight="1" x14ac:dyDescent="0.3">
      <c r="A463" s="661" t="s">
        <v>543</v>
      </c>
      <c r="B463" s="662" t="s">
        <v>544</v>
      </c>
      <c r="C463" s="663" t="s">
        <v>556</v>
      </c>
      <c r="D463" s="664" t="s">
        <v>2390</v>
      </c>
      <c r="E463" s="663" t="s">
        <v>568</v>
      </c>
      <c r="F463" s="664" t="s">
        <v>2393</v>
      </c>
      <c r="G463" s="663" t="s">
        <v>602</v>
      </c>
      <c r="H463" s="663" t="s">
        <v>611</v>
      </c>
      <c r="I463" s="663" t="s">
        <v>611</v>
      </c>
      <c r="J463" s="663" t="s">
        <v>604</v>
      </c>
      <c r="K463" s="663" t="s">
        <v>612</v>
      </c>
      <c r="L463" s="665">
        <v>93.5</v>
      </c>
      <c r="M463" s="665">
        <v>1</v>
      </c>
      <c r="N463" s="666">
        <v>93.5</v>
      </c>
    </row>
    <row r="464" spans="1:14" ht="14.4" customHeight="1" x14ac:dyDescent="0.3">
      <c r="A464" s="661" t="s">
        <v>543</v>
      </c>
      <c r="B464" s="662" t="s">
        <v>544</v>
      </c>
      <c r="C464" s="663" t="s">
        <v>556</v>
      </c>
      <c r="D464" s="664" t="s">
        <v>2390</v>
      </c>
      <c r="E464" s="663" t="s">
        <v>568</v>
      </c>
      <c r="F464" s="664" t="s">
        <v>2393</v>
      </c>
      <c r="G464" s="663" t="s">
        <v>602</v>
      </c>
      <c r="H464" s="663" t="s">
        <v>613</v>
      </c>
      <c r="I464" s="663" t="s">
        <v>614</v>
      </c>
      <c r="J464" s="663" t="s">
        <v>615</v>
      </c>
      <c r="K464" s="663" t="s">
        <v>616</v>
      </c>
      <c r="L464" s="665">
        <v>47.440020865540127</v>
      </c>
      <c r="M464" s="665">
        <v>2</v>
      </c>
      <c r="N464" s="666">
        <v>94.880041731080254</v>
      </c>
    </row>
    <row r="465" spans="1:14" ht="14.4" customHeight="1" x14ac:dyDescent="0.3">
      <c r="A465" s="661" t="s">
        <v>543</v>
      </c>
      <c r="B465" s="662" t="s">
        <v>544</v>
      </c>
      <c r="C465" s="663" t="s">
        <v>556</v>
      </c>
      <c r="D465" s="664" t="s">
        <v>2390</v>
      </c>
      <c r="E465" s="663" t="s">
        <v>568</v>
      </c>
      <c r="F465" s="664" t="s">
        <v>2393</v>
      </c>
      <c r="G465" s="663" t="s">
        <v>602</v>
      </c>
      <c r="H465" s="663" t="s">
        <v>617</v>
      </c>
      <c r="I465" s="663" t="s">
        <v>618</v>
      </c>
      <c r="J465" s="663" t="s">
        <v>619</v>
      </c>
      <c r="K465" s="663" t="s">
        <v>620</v>
      </c>
      <c r="L465" s="665">
        <v>87.115000000000009</v>
      </c>
      <c r="M465" s="665">
        <v>2</v>
      </c>
      <c r="N465" s="666">
        <v>174.23000000000002</v>
      </c>
    </row>
    <row r="466" spans="1:14" ht="14.4" customHeight="1" x14ac:dyDescent="0.3">
      <c r="A466" s="661" t="s">
        <v>543</v>
      </c>
      <c r="B466" s="662" t="s">
        <v>544</v>
      </c>
      <c r="C466" s="663" t="s">
        <v>556</v>
      </c>
      <c r="D466" s="664" t="s">
        <v>2390</v>
      </c>
      <c r="E466" s="663" t="s">
        <v>568</v>
      </c>
      <c r="F466" s="664" t="s">
        <v>2393</v>
      </c>
      <c r="G466" s="663" t="s">
        <v>602</v>
      </c>
      <c r="H466" s="663" t="s">
        <v>1913</v>
      </c>
      <c r="I466" s="663" t="s">
        <v>1914</v>
      </c>
      <c r="J466" s="663" t="s">
        <v>623</v>
      </c>
      <c r="K466" s="663" t="s">
        <v>1915</v>
      </c>
      <c r="L466" s="665">
        <v>96.819547890742541</v>
      </c>
      <c r="M466" s="665">
        <v>2</v>
      </c>
      <c r="N466" s="666">
        <v>193.63909578148508</v>
      </c>
    </row>
    <row r="467" spans="1:14" ht="14.4" customHeight="1" x14ac:dyDescent="0.3">
      <c r="A467" s="661" t="s">
        <v>543</v>
      </c>
      <c r="B467" s="662" t="s">
        <v>544</v>
      </c>
      <c r="C467" s="663" t="s">
        <v>556</v>
      </c>
      <c r="D467" s="664" t="s">
        <v>2390</v>
      </c>
      <c r="E467" s="663" t="s">
        <v>568</v>
      </c>
      <c r="F467" s="664" t="s">
        <v>2393</v>
      </c>
      <c r="G467" s="663" t="s">
        <v>602</v>
      </c>
      <c r="H467" s="663" t="s">
        <v>629</v>
      </c>
      <c r="I467" s="663" t="s">
        <v>630</v>
      </c>
      <c r="J467" s="663" t="s">
        <v>631</v>
      </c>
      <c r="K467" s="663" t="s">
        <v>632</v>
      </c>
      <c r="L467" s="665">
        <v>44.120847216312811</v>
      </c>
      <c r="M467" s="665">
        <v>1</v>
      </c>
      <c r="N467" s="666">
        <v>44.120847216312811</v>
      </c>
    </row>
    <row r="468" spans="1:14" ht="14.4" customHeight="1" x14ac:dyDescent="0.3">
      <c r="A468" s="661" t="s">
        <v>543</v>
      </c>
      <c r="B468" s="662" t="s">
        <v>544</v>
      </c>
      <c r="C468" s="663" t="s">
        <v>556</v>
      </c>
      <c r="D468" s="664" t="s">
        <v>2390</v>
      </c>
      <c r="E468" s="663" t="s">
        <v>568</v>
      </c>
      <c r="F468" s="664" t="s">
        <v>2393</v>
      </c>
      <c r="G468" s="663" t="s">
        <v>602</v>
      </c>
      <c r="H468" s="663" t="s">
        <v>633</v>
      </c>
      <c r="I468" s="663" t="s">
        <v>634</v>
      </c>
      <c r="J468" s="663" t="s">
        <v>635</v>
      </c>
      <c r="K468" s="663" t="s">
        <v>636</v>
      </c>
      <c r="L468" s="665">
        <v>62.080001152791056</v>
      </c>
      <c r="M468" s="665">
        <v>1</v>
      </c>
      <c r="N468" s="666">
        <v>62.080001152791056</v>
      </c>
    </row>
    <row r="469" spans="1:14" ht="14.4" customHeight="1" x14ac:dyDescent="0.3">
      <c r="A469" s="661" t="s">
        <v>543</v>
      </c>
      <c r="B469" s="662" t="s">
        <v>544</v>
      </c>
      <c r="C469" s="663" t="s">
        <v>556</v>
      </c>
      <c r="D469" s="664" t="s">
        <v>2390</v>
      </c>
      <c r="E469" s="663" t="s">
        <v>568</v>
      </c>
      <c r="F469" s="664" t="s">
        <v>2393</v>
      </c>
      <c r="G469" s="663" t="s">
        <v>602</v>
      </c>
      <c r="H469" s="663" t="s">
        <v>1916</v>
      </c>
      <c r="I469" s="663" t="s">
        <v>1917</v>
      </c>
      <c r="J469" s="663" t="s">
        <v>1918</v>
      </c>
      <c r="K469" s="663" t="s">
        <v>661</v>
      </c>
      <c r="L469" s="665">
        <v>29.320000000000007</v>
      </c>
      <c r="M469" s="665">
        <v>1</v>
      </c>
      <c r="N469" s="666">
        <v>29.320000000000007</v>
      </c>
    </row>
    <row r="470" spans="1:14" ht="14.4" customHeight="1" x14ac:dyDescent="0.3">
      <c r="A470" s="661" t="s">
        <v>543</v>
      </c>
      <c r="B470" s="662" t="s">
        <v>544</v>
      </c>
      <c r="C470" s="663" t="s">
        <v>556</v>
      </c>
      <c r="D470" s="664" t="s">
        <v>2390</v>
      </c>
      <c r="E470" s="663" t="s">
        <v>568</v>
      </c>
      <c r="F470" s="664" t="s">
        <v>2393</v>
      </c>
      <c r="G470" s="663" t="s">
        <v>602</v>
      </c>
      <c r="H470" s="663" t="s">
        <v>637</v>
      </c>
      <c r="I470" s="663" t="s">
        <v>638</v>
      </c>
      <c r="J470" s="663" t="s">
        <v>639</v>
      </c>
      <c r="K470" s="663" t="s">
        <v>640</v>
      </c>
      <c r="L470" s="665">
        <v>66.029588091373824</v>
      </c>
      <c r="M470" s="665">
        <v>2</v>
      </c>
      <c r="N470" s="666">
        <v>132.05917618274765</v>
      </c>
    </row>
    <row r="471" spans="1:14" ht="14.4" customHeight="1" x14ac:dyDescent="0.3">
      <c r="A471" s="661" t="s">
        <v>543</v>
      </c>
      <c r="B471" s="662" t="s">
        <v>544</v>
      </c>
      <c r="C471" s="663" t="s">
        <v>556</v>
      </c>
      <c r="D471" s="664" t="s">
        <v>2390</v>
      </c>
      <c r="E471" s="663" t="s">
        <v>568</v>
      </c>
      <c r="F471" s="664" t="s">
        <v>2393</v>
      </c>
      <c r="G471" s="663" t="s">
        <v>602</v>
      </c>
      <c r="H471" s="663" t="s">
        <v>641</v>
      </c>
      <c r="I471" s="663" t="s">
        <v>642</v>
      </c>
      <c r="J471" s="663" t="s">
        <v>643</v>
      </c>
      <c r="K471" s="663" t="s">
        <v>616</v>
      </c>
      <c r="L471" s="665">
        <v>40.324072308914225</v>
      </c>
      <c r="M471" s="665">
        <v>77</v>
      </c>
      <c r="N471" s="666">
        <v>3104.9535677863955</v>
      </c>
    </row>
    <row r="472" spans="1:14" ht="14.4" customHeight="1" x14ac:dyDescent="0.3">
      <c r="A472" s="661" t="s">
        <v>543</v>
      </c>
      <c r="B472" s="662" t="s">
        <v>544</v>
      </c>
      <c r="C472" s="663" t="s">
        <v>556</v>
      </c>
      <c r="D472" s="664" t="s">
        <v>2390</v>
      </c>
      <c r="E472" s="663" t="s">
        <v>568</v>
      </c>
      <c r="F472" s="664" t="s">
        <v>2393</v>
      </c>
      <c r="G472" s="663" t="s">
        <v>602</v>
      </c>
      <c r="H472" s="663" t="s">
        <v>644</v>
      </c>
      <c r="I472" s="663" t="s">
        <v>645</v>
      </c>
      <c r="J472" s="663" t="s">
        <v>643</v>
      </c>
      <c r="K472" s="663" t="s">
        <v>646</v>
      </c>
      <c r="L472" s="665">
        <v>77.520651529412859</v>
      </c>
      <c r="M472" s="665">
        <v>45</v>
      </c>
      <c r="N472" s="666">
        <v>3488.4293188235788</v>
      </c>
    </row>
    <row r="473" spans="1:14" ht="14.4" customHeight="1" x14ac:dyDescent="0.3">
      <c r="A473" s="661" t="s">
        <v>543</v>
      </c>
      <c r="B473" s="662" t="s">
        <v>544</v>
      </c>
      <c r="C473" s="663" t="s">
        <v>556</v>
      </c>
      <c r="D473" s="664" t="s">
        <v>2390</v>
      </c>
      <c r="E473" s="663" t="s">
        <v>568</v>
      </c>
      <c r="F473" s="664" t="s">
        <v>2393</v>
      </c>
      <c r="G473" s="663" t="s">
        <v>602</v>
      </c>
      <c r="H473" s="663" t="s">
        <v>647</v>
      </c>
      <c r="I473" s="663" t="s">
        <v>648</v>
      </c>
      <c r="J473" s="663" t="s">
        <v>649</v>
      </c>
      <c r="K473" s="663" t="s">
        <v>650</v>
      </c>
      <c r="L473" s="665">
        <v>115.93927187039726</v>
      </c>
      <c r="M473" s="665">
        <v>1</v>
      </c>
      <c r="N473" s="666">
        <v>115.93927187039726</v>
      </c>
    </row>
    <row r="474" spans="1:14" ht="14.4" customHeight="1" x14ac:dyDescent="0.3">
      <c r="A474" s="661" t="s">
        <v>543</v>
      </c>
      <c r="B474" s="662" t="s">
        <v>544</v>
      </c>
      <c r="C474" s="663" t="s">
        <v>556</v>
      </c>
      <c r="D474" s="664" t="s">
        <v>2390</v>
      </c>
      <c r="E474" s="663" t="s">
        <v>568</v>
      </c>
      <c r="F474" s="664" t="s">
        <v>2393</v>
      </c>
      <c r="G474" s="663" t="s">
        <v>602</v>
      </c>
      <c r="H474" s="663" t="s">
        <v>651</v>
      </c>
      <c r="I474" s="663" t="s">
        <v>652</v>
      </c>
      <c r="J474" s="663" t="s">
        <v>653</v>
      </c>
      <c r="K474" s="663" t="s">
        <v>654</v>
      </c>
      <c r="L474" s="665">
        <v>36.945974014643795</v>
      </c>
      <c r="M474" s="665">
        <v>20</v>
      </c>
      <c r="N474" s="666">
        <v>738.91948029287596</v>
      </c>
    </row>
    <row r="475" spans="1:14" ht="14.4" customHeight="1" x14ac:dyDescent="0.3">
      <c r="A475" s="661" t="s">
        <v>543</v>
      </c>
      <c r="B475" s="662" t="s">
        <v>544</v>
      </c>
      <c r="C475" s="663" t="s">
        <v>556</v>
      </c>
      <c r="D475" s="664" t="s">
        <v>2390</v>
      </c>
      <c r="E475" s="663" t="s">
        <v>568</v>
      </c>
      <c r="F475" s="664" t="s">
        <v>2393</v>
      </c>
      <c r="G475" s="663" t="s">
        <v>602</v>
      </c>
      <c r="H475" s="663" t="s">
        <v>655</v>
      </c>
      <c r="I475" s="663" t="s">
        <v>656</v>
      </c>
      <c r="J475" s="663" t="s">
        <v>653</v>
      </c>
      <c r="K475" s="663" t="s">
        <v>657</v>
      </c>
      <c r="L475" s="665">
        <v>53.079999999999984</v>
      </c>
      <c r="M475" s="665">
        <v>3</v>
      </c>
      <c r="N475" s="666">
        <v>159.23999999999995</v>
      </c>
    </row>
    <row r="476" spans="1:14" ht="14.4" customHeight="1" x14ac:dyDescent="0.3">
      <c r="A476" s="661" t="s">
        <v>543</v>
      </c>
      <c r="B476" s="662" t="s">
        <v>544</v>
      </c>
      <c r="C476" s="663" t="s">
        <v>556</v>
      </c>
      <c r="D476" s="664" t="s">
        <v>2390</v>
      </c>
      <c r="E476" s="663" t="s">
        <v>568</v>
      </c>
      <c r="F476" s="664" t="s">
        <v>2393</v>
      </c>
      <c r="G476" s="663" t="s">
        <v>602</v>
      </c>
      <c r="H476" s="663" t="s">
        <v>658</v>
      </c>
      <c r="I476" s="663" t="s">
        <v>659</v>
      </c>
      <c r="J476" s="663" t="s">
        <v>660</v>
      </c>
      <c r="K476" s="663" t="s">
        <v>661</v>
      </c>
      <c r="L476" s="665">
        <v>66.483333333333363</v>
      </c>
      <c r="M476" s="665">
        <v>3</v>
      </c>
      <c r="N476" s="666">
        <v>199.45000000000007</v>
      </c>
    </row>
    <row r="477" spans="1:14" ht="14.4" customHeight="1" x14ac:dyDescent="0.3">
      <c r="A477" s="661" t="s">
        <v>543</v>
      </c>
      <c r="B477" s="662" t="s">
        <v>544</v>
      </c>
      <c r="C477" s="663" t="s">
        <v>556</v>
      </c>
      <c r="D477" s="664" t="s">
        <v>2390</v>
      </c>
      <c r="E477" s="663" t="s">
        <v>568</v>
      </c>
      <c r="F477" s="664" t="s">
        <v>2393</v>
      </c>
      <c r="G477" s="663" t="s">
        <v>602</v>
      </c>
      <c r="H477" s="663" t="s">
        <v>662</v>
      </c>
      <c r="I477" s="663" t="s">
        <v>663</v>
      </c>
      <c r="J477" s="663" t="s">
        <v>664</v>
      </c>
      <c r="K477" s="663" t="s">
        <v>665</v>
      </c>
      <c r="L477" s="665">
        <v>58.32</v>
      </c>
      <c r="M477" s="665">
        <v>2</v>
      </c>
      <c r="N477" s="666">
        <v>116.64</v>
      </c>
    </row>
    <row r="478" spans="1:14" ht="14.4" customHeight="1" x14ac:dyDescent="0.3">
      <c r="A478" s="661" t="s">
        <v>543</v>
      </c>
      <c r="B478" s="662" t="s">
        <v>544</v>
      </c>
      <c r="C478" s="663" t="s">
        <v>556</v>
      </c>
      <c r="D478" s="664" t="s">
        <v>2390</v>
      </c>
      <c r="E478" s="663" t="s">
        <v>568</v>
      </c>
      <c r="F478" s="664" t="s">
        <v>2393</v>
      </c>
      <c r="G478" s="663" t="s">
        <v>602</v>
      </c>
      <c r="H478" s="663" t="s">
        <v>666</v>
      </c>
      <c r="I478" s="663" t="s">
        <v>667</v>
      </c>
      <c r="J478" s="663" t="s">
        <v>668</v>
      </c>
      <c r="K478" s="663" t="s">
        <v>669</v>
      </c>
      <c r="L478" s="665">
        <v>217.80000000000007</v>
      </c>
      <c r="M478" s="665">
        <v>1</v>
      </c>
      <c r="N478" s="666">
        <v>217.80000000000007</v>
      </c>
    </row>
    <row r="479" spans="1:14" ht="14.4" customHeight="1" x14ac:dyDescent="0.3">
      <c r="A479" s="661" t="s">
        <v>543</v>
      </c>
      <c r="B479" s="662" t="s">
        <v>544</v>
      </c>
      <c r="C479" s="663" t="s">
        <v>556</v>
      </c>
      <c r="D479" s="664" t="s">
        <v>2390</v>
      </c>
      <c r="E479" s="663" t="s">
        <v>568</v>
      </c>
      <c r="F479" s="664" t="s">
        <v>2393</v>
      </c>
      <c r="G479" s="663" t="s">
        <v>602</v>
      </c>
      <c r="H479" s="663" t="s">
        <v>670</v>
      </c>
      <c r="I479" s="663" t="s">
        <v>671</v>
      </c>
      <c r="J479" s="663" t="s">
        <v>672</v>
      </c>
      <c r="K479" s="663" t="s">
        <v>673</v>
      </c>
      <c r="L479" s="665">
        <v>283.67000000000007</v>
      </c>
      <c r="M479" s="665">
        <v>5</v>
      </c>
      <c r="N479" s="666">
        <v>1418.3500000000004</v>
      </c>
    </row>
    <row r="480" spans="1:14" ht="14.4" customHeight="1" x14ac:dyDescent="0.3">
      <c r="A480" s="661" t="s">
        <v>543</v>
      </c>
      <c r="B480" s="662" t="s">
        <v>544</v>
      </c>
      <c r="C480" s="663" t="s">
        <v>556</v>
      </c>
      <c r="D480" s="664" t="s">
        <v>2390</v>
      </c>
      <c r="E480" s="663" t="s">
        <v>568</v>
      </c>
      <c r="F480" s="664" t="s">
        <v>2393</v>
      </c>
      <c r="G480" s="663" t="s">
        <v>602</v>
      </c>
      <c r="H480" s="663" t="s">
        <v>674</v>
      </c>
      <c r="I480" s="663" t="s">
        <v>675</v>
      </c>
      <c r="J480" s="663" t="s">
        <v>676</v>
      </c>
      <c r="K480" s="663" t="s">
        <v>677</v>
      </c>
      <c r="L480" s="665">
        <v>40.394892121275817</v>
      </c>
      <c r="M480" s="665">
        <v>22</v>
      </c>
      <c r="N480" s="666">
        <v>888.68762666806799</v>
      </c>
    </row>
    <row r="481" spans="1:14" ht="14.4" customHeight="1" x14ac:dyDescent="0.3">
      <c r="A481" s="661" t="s">
        <v>543</v>
      </c>
      <c r="B481" s="662" t="s">
        <v>544</v>
      </c>
      <c r="C481" s="663" t="s">
        <v>556</v>
      </c>
      <c r="D481" s="664" t="s">
        <v>2390</v>
      </c>
      <c r="E481" s="663" t="s">
        <v>568</v>
      </c>
      <c r="F481" s="664" t="s">
        <v>2393</v>
      </c>
      <c r="G481" s="663" t="s">
        <v>602</v>
      </c>
      <c r="H481" s="663" t="s">
        <v>682</v>
      </c>
      <c r="I481" s="663" t="s">
        <v>683</v>
      </c>
      <c r="J481" s="663" t="s">
        <v>684</v>
      </c>
      <c r="K481" s="663" t="s">
        <v>685</v>
      </c>
      <c r="L481" s="665">
        <v>41.239999999999995</v>
      </c>
      <c r="M481" s="665">
        <v>1</v>
      </c>
      <c r="N481" s="666">
        <v>41.239999999999995</v>
      </c>
    </row>
    <row r="482" spans="1:14" ht="14.4" customHeight="1" x14ac:dyDescent="0.3">
      <c r="A482" s="661" t="s">
        <v>543</v>
      </c>
      <c r="B482" s="662" t="s">
        <v>544</v>
      </c>
      <c r="C482" s="663" t="s">
        <v>556</v>
      </c>
      <c r="D482" s="664" t="s">
        <v>2390</v>
      </c>
      <c r="E482" s="663" t="s">
        <v>568</v>
      </c>
      <c r="F482" s="664" t="s">
        <v>2393</v>
      </c>
      <c r="G482" s="663" t="s">
        <v>602</v>
      </c>
      <c r="H482" s="663" t="s">
        <v>1588</v>
      </c>
      <c r="I482" s="663" t="s">
        <v>1589</v>
      </c>
      <c r="J482" s="663" t="s">
        <v>1590</v>
      </c>
      <c r="K482" s="663" t="s">
        <v>1591</v>
      </c>
      <c r="L482" s="665">
        <v>93.080000000000013</v>
      </c>
      <c r="M482" s="665">
        <v>1</v>
      </c>
      <c r="N482" s="666">
        <v>93.080000000000013</v>
      </c>
    </row>
    <row r="483" spans="1:14" ht="14.4" customHeight="1" x14ac:dyDescent="0.3">
      <c r="A483" s="661" t="s">
        <v>543</v>
      </c>
      <c r="B483" s="662" t="s">
        <v>544</v>
      </c>
      <c r="C483" s="663" t="s">
        <v>556</v>
      </c>
      <c r="D483" s="664" t="s">
        <v>2390</v>
      </c>
      <c r="E483" s="663" t="s">
        <v>568</v>
      </c>
      <c r="F483" s="664" t="s">
        <v>2393</v>
      </c>
      <c r="G483" s="663" t="s">
        <v>602</v>
      </c>
      <c r="H483" s="663" t="s">
        <v>686</v>
      </c>
      <c r="I483" s="663" t="s">
        <v>687</v>
      </c>
      <c r="J483" s="663" t="s">
        <v>688</v>
      </c>
      <c r="K483" s="663" t="s">
        <v>689</v>
      </c>
      <c r="L483" s="665">
        <v>62.343157368179043</v>
      </c>
      <c r="M483" s="665">
        <v>3</v>
      </c>
      <c r="N483" s="666">
        <v>187.02947210453712</v>
      </c>
    </row>
    <row r="484" spans="1:14" ht="14.4" customHeight="1" x14ac:dyDescent="0.3">
      <c r="A484" s="661" t="s">
        <v>543</v>
      </c>
      <c r="B484" s="662" t="s">
        <v>544</v>
      </c>
      <c r="C484" s="663" t="s">
        <v>556</v>
      </c>
      <c r="D484" s="664" t="s">
        <v>2390</v>
      </c>
      <c r="E484" s="663" t="s">
        <v>568</v>
      </c>
      <c r="F484" s="664" t="s">
        <v>2393</v>
      </c>
      <c r="G484" s="663" t="s">
        <v>602</v>
      </c>
      <c r="H484" s="663" t="s">
        <v>690</v>
      </c>
      <c r="I484" s="663" t="s">
        <v>691</v>
      </c>
      <c r="J484" s="663" t="s">
        <v>688</v>
      </c>
      <c r="K484" s="663" t="s">
        <v>692</v>
      </c>
      <c r="L484" s="665">
        <v>158.43216451747946</v>
      </c>
      <c r="M484" s="665">
        <v>9</v>
      </c>
      <c r="N484" s="666">
        <v>1425.8894806573153</v>
      </c>
    </row>
    <row r="485" spans="1:14" ht="14.4" customHeight="1" x14ac:dyDescent="0.3">
      <c r="A485" s="661" t="s">
        <v>543</v>
      </c>
      <c r="B485" s="662" t="s">
        <v>544</v>
      </c>
      <c r="C485" s="663" t="s">
        <v>556</v>
      </c>
      <c r="D485" s="664" t="s">
        <v>2390</v>
      </c>
      <c r="E485" s="663" t="s">
        <v>568</v>
      </c>
      <c r="F485" s="664" t="s">
        <v>2393</v>
      </c>
      <c r="G485" s="663" t="s">
        <v>602</v>
      </c>
      <c r="H485" s="663" t="s">
        <v>1919</v>
      </c>
      <c r="I485" s="663" t="s">
        <v>1920</v>
      </c>
      <c r="J485" s="663" t="s">
        <v>1921</v>
      </c>
      <c r="K485" s="663" t="s">
        <v>1922</v>
      </c>
      <c r="L485" s="665">
        <v>294.01</v>
      </c>
      <c r="M485" s="665">
        <v>1</v>
      </c>
      <c r="N485" s="666">
        <v>294.01</v>
      </c>
    </row>
    <row r="486" spans="1:14" ht="14.4" customHeight="1" x14ac:dyDescent="0.3">
      <c r="A486" s="661" t="s">
        <v>543</v>
      </c>
      <c r="B486" s="662" t="s">
        <v>544</v>
      </c>
      <c r="C486" s="663" t="s">
        <v>556</v>
      </c>
      <c r="D486" s="664" t="s">
        <v>2390</v>
      </c>
      <c r="E486" s="663" t="s">
        <v>568</v>
      </c>
      <c r="F486" s="664" t="s">
        <v>2393</v>
      </c>
      <c r="G486" s="663" t="s">
        <v>602</v>
      </c>
      <c r="H486" s="663" t="s">
        <v>705</v>
      </c>
      <c r="I486" s="663" t="s">
        <v>706</v>
      </c>
      <c r="J486" s="663" t="s">
        <v>707</v>
      </c>
      <c r="K486" s="663" t="s">
        <v>708</v>
      </c>
      <c r="L486" s="665">
        <v>52.950000000000017</v>
      </c>
      <c r="M486" s="665">
        <v>1</v>
      </c>
      <c r="N486" s="666">
        <v>52.950000000000017</v>
      </c>
    </row>
    <row r="487" spans="1:14" ht="14.4" customHeight="1" x14ac:dyDescent="0.3">
      <c r="A487" s="661" t="s">
        <v>543</v>
      </c>
      <c r="B487" s="662" t="s">
        <v>544</v>
      </c>
      <c r="C487" s="663" t="s">
        <v>556</v>
      </c>
      <c r="D487" s="664" t="s">
        <v>2390</v>
      </c>
      <c r="E487" s="663" t="s">
        <v>568</v>
      </c>
      <c r="F487" s="664" t="s">
        <v>2393</v>
      </c>
      <c r="G487" s="663" t="s">
        <v>602</v>
      </c>
      <c r="H487" s="663" t="s">
        <v>709</v>
      </c>
      <c r="I487" s="663" t="s">
        <v>710</v>
      </c>
      <c r="J487" s="663" t="s">
        <v>711</v>
      </c>
      <c r="K487" s="663" t="s">
        <v>712</v>
      </c>
      <c r="L487" s="665">
        <v>211.87666666666669</v>
      </c>
      <c r="M487" s="665">
        <v>3</v>
      </c>
      <c r="N487" s="666">
        <v>635.63000000000011</v>
      </c>
    </row>
    <row r="488" spans="1:14" ht="14.4" customHeight="1" x14ac:dyDescent="0.3">
      <c r="A488" s="661" t="s">
        <v>543</v>
      </c>
      <c r="B488" s="662" t="s">
        <v>544</v>
      </c>
      <c r="C488" s="663" t="s">
        <v>556</v>
      </c>
      <c r="D488" s="664" t="s">
        <v>2390</v>
      </c>
      <c r="E488" s="663" t="s">
        <v>568</v>
      </c>
      <c r="F488" s="664" t="s">
        <v>2393</v>
      </c>
      <c r="G488" s="663" t="s">
        <v>602</v>
      </c>
      <c r="H488" s="663" t="s">
        <v>1592</v>
      </c>
      <c r="I488" s="663" t="s">
        <v>1593</v>
      </c>
      <c r="J488" s="663" t="s">
        <v>711</v>
      </c>
      <c r="K488" s="663" t="s">
        <v>1594</v>
      </c>
      <c r="L488" s="665">
        <v>73.79000000000002</v>
      </c>
      <c r="M488" s="665">
        <v>2</v>
      </c>
      <c r="N488" s="666">
        <v>147.58000000000004</v>
      </c>
    </row>
    <row r="489" spans="1:14" ht="14.4" customHeight="1" x14ac:dyDescent="0.3">
      <c r="A489" s="661" t="s">
        <v>543</v>
      </c>
      <c r="B489" s="662" t="s">
        <v>544</v>
      </c>
      <c r="C489" s="663" t="s">
        <v>556</v>
      </c>
      <c r="D489" s="664" t="s">
        <v>2390</v>
      </c>
      <c r="E489" s="663" t="s">
        <v>568</v>
      </c>
      <c r="F489" s="664" t="s">
        <v>2393</v>
      </c>
      <c r="G489" s="663" t="s">
        <v>602</v>
      </c>
      <c r="H489" s="663" t="s">
        <v>1923</v>
      </c>
      <c r="I489" s="663" t="s">
        <v>1924</v>
      </c>
      <c r="J489" s="663" t="s">
        <v>1925</v>
      </c>
      <c r="K489" s="663" t="s">
        <v>1926</v>
      </c>
      <c r="L489" s="665">
        <v>324.84974715580927</v>
      </c>
      <c r="M489" s="665">
        <v>2</v>
      </c>
      <c r="N489" s="666">
        <v>649.69949431161854</v>
      </c>
    </row>
    <row r="490" spans="1:14" ht="14.4" customHeight="1" x14ac:dyDescent="0.3">
      <c r="A490" s="661" t="s">
        <v>543</v>
      </c>
      <c r="B490" s="662" t="s">
        <v>544</v>
      </c>
      <c r="C490" s="663" t="s">
        <v>556</v>
      </c>
      <c r="D490" s="664" t="s">
        <v>2390</v>
      </c>
      <c r="E490" s="663" t="s">
        <v>568</v>
      </c>
      <c r="F490" s="664" t="s">
        <v>2393</v>
      </c>
      <c r="G490" s="663" t="s">
        <v>602</v>
      </c>
      <c r="H490" s="663" t="s">
        <v>717</v>
      </c>
      <c r="I490" s="663" t="s">
        <v>718</v>
      </c>
      <c r="J490" s="663" t="s">
        <v>719</v>
      </c>
      <c r="K490" s="663" t="s">
        <v>720</v>
      </c>
      <c r="L490" s="665">
        <v>84.794820237185206</v>
      </c>
      <c r="M490" s="665">
        <v>8</v>
      </c>
      <c r="N490" s="666">
        <v>678.35856189748165</v>
      </c>
    </row>
    <row r="491" spans="1:14" ht="14.4" customHeight="1" x14ac:dyDescent="0.3">
      <c r="A491" s="661" t="s">
        <v>543</v>
      </c>
      <c r="B491" s="662" t="s">
        <v>544</v>
      </c>
      <c r="C491" s="663" t="s">
        <v>556</v>
      </c>
      <c r="D491" s="664" t="s">
        <v>2390</v>
      </c>
      <c r="E491" s="663" t="s">
        <v>568</v>
      </c>
      <c r="F491" s="664" t="s">
        <v>2393</v>
      </c>
      <c r="G491" s="663" t="s">
        <v>602</v>
      </c>
      <c r="H491" s="663" t="s">
        <v>1927</v>
      </c>
      <c r="I491" s="663" t="s">
        <v>1928</v>
      </c>
      <c r="J491" s="663" t="s">
        <v>940</v>
      </c>
      <c r="K491" s="663" t="s">
        <v>1929</v>
      </c>
      <c r="L491" s="665">
        <v>71.310036450234776</v>
      </c>
      <c r="M491" s="665">
        <v>4</v>
      </c>
      <c r="N491" s="666">
        <v>285.2401458009391</v>
      </c>
    </row>
    <row r="492" spans="1:14" ht="14.4" customHeight="1" x14ac:dyDescent="0.3">
      <c r="A492" s="661" t="s">
        <v>543</v>
      </c>
      <c r="B492" s="662" t="s">
        <v>544</v>
      </c>
      <c r="C492" s="663" t="s">
        <v>556</v>
      </c>
      <c r="D492" s="664" t="s">
        <v>2390</v>
      </c>
      <c r="E492" s="663" t="s">
        <v>568</v>
      </c>
      <c r="F492" s="664" t="s">
        <v>2393</v>
      </c>
      <c r="G492" s="663" t="s">
        <v>602</v>
      </c>
      <c r="H492" s="663" t="s">
        <v>725</v>
      </c>
      <c r="I492" s="663" t="s">
        <v>726</v>
      </c>
      <c r="J492" s="663" t="s">
        <v>727</v>
      </c>
      <c r="K492" s="663" t="s">
        <v>728</v>
      </c>
      <c r="L492" s="665">
        <v>28.276019770486087</v>
      </c>
      <c r="M492" s="665">
        <v>18</v>
      </c>
      <c r="N492" s="666">
        <v>508.9683558687496</v>
      </c>
    </row>
    <row r="493" spans="1:14" ht="14.4" customHeight="1" x14ac:dyDescent="0.3">
      <c r="A493" s="661" t="s">
        <v>543</v>
      </c>
      <c r="B493" s="662" t="s">
        <v>544</v>
      </c>
      <c r="C493" s="663" t="s">
        <v>556</v>
      </c>
      <c r="D493" s="664" t="s">
        <v>2390</v>
      </c>
      <c r="E493" s="663" t="s">
        <v>568</v>
      </c>
      <c r="F493" s="664" t="s">
        <v>2393</v>
      </c>
      <c r="G493" s="663" t="s">
        <v>602</v>
      </c>
      <c r="H493" s="663" t="s">
        <v>1610</v>
      </c>
      <c r="I493" s="663" t="s">
        <v>1611</v>
      </c>
      <c r="J493" s="663" t="s">
        <v>1612</v>
      </c>
      <c r="K493" s="663" t="s">
        <v>1613</v>
      </c>
      <c r="L493" s="665">
        <v>73.706666666666663</v>
      </c>
      <c r="M493" s="665">
        <v>3</v>
      </c>
      <c r="N493" s="666">
        <v>221.12</v>
      </c>
    </row>
    <row r="494" spans="1:14" ht="14.4" customHeight="1" x14ac:dyDescent="0.3">
      <c r="A494" s="661" t="s">
        <v>543</v>
      </c>
      <c r="B494" s="662" t="s">
        <v>544</v>
      </c>
      <c r="C494" s="663" t="s">
        <v>556</v>
      </c>
      <c r="D494" s="664" t="s">
        <v>2390</v>
      </c>
      <c r="E494" s="663" t="s">
        <v>568</v>
      </c>
      <c r="F494" s="664" t="s">
        <v>2393</v>
      </c>
      <c r="G494" s="663" t="s">
        <v>602</v>
      </c>
      <c r="H494" s="663" t="s">
        <v>1614</v>
      </c>
      <c r="I494" s="663" t="s">
        <v>1615</v>
      </c>
      <c r="J494" s="663" t="s">
        <v>1616</v>
      </c>
      <c r="K494" s="663" t="s">
        <v>1617</v>
      </c>
      <c r="L494" s="665">
        <v>99.15</v>
      </c>
      <c r="M494" s="665">
        <v>1</v>
      </c>
      <c r="N494" s="666">
        <v>99.15</v>
      </c>
    </row>
    <row r="495" spans="1:14" ht="14.4" customHeight="1" x14ac:dyDescent="0.3">
      <c r="A495" s="661" t="s">
        <v>543</v>
      </c>
      <c r="B495" s="662" t="s">
        <v>544</v>
      </c>
      <c r="C495" s="663" t="s">
        <v>556</v>
      </c>
      <c r="D495" s="664" t="s">
        <v>2390</v>
      </c>
      <c r="E495" s="663" t="s">
        <v>568</v>
      </c>
      <c r="F495" s="664" t="s">
        <v>2393</v>
      </c>
      <c r="G495" s="663" t="s">
        <v>602</v>
      </c>
      <c r="H495" s="663" t="s">
        <v>1930</v>
      </c>
      <c r="I495" s="663" t="s">
        <v>1931</v>
      </c>
      <c r="J495" s="663" t="s">
        <v>1932</v>
      </c>
      <c r="K495" s="663" t="s">
        <v>1933</v>
      </c>
      <c r="L495" s="665">
        <v>59.989999999999995</v>
      </c>
      <c r="M495" s="665">
        <v>1</v>
      </c>
      <c r="N495" s="666">
        <v>59.989999999999995</v>
      </c>
    </row>
    <row r="496" spans="1:14" ht="14.4" customHeight="1" x14ac:dyDescent="0.3">
      <c r="A496" s="661" t="s">
        <v>543</v>
      </c>
      <c r="B496" s="662" t="s">
        <v>544</v>
      </c>
      <c r="C496" s="663" t="s">
        <v>556</v>
      </c>
      <c r="D496" s="664" t="s">
        <v>2390</v>
      </c>
      <c r="E496" s="663" t="s">
        <v>568</v>
      </c>
      <c r="F496" s="664" t="s">
        <v>2393</v>
      </c>
      <c r="G496" s="663" t="s">
        <v>602</v>
      </c>
      <c r="H496" s="663" t="s">
        <v>1934</v>
      </c>
      <c r="I496" s="663" t="s">
        <v>1935</v>
      </c>
      <c r="J496" s="663" t="s">
        <v>1936</v>
      </c>
      <c r="K496" s="663" t="s">
        <v>1937</v>
      </c>
      <c r="L496" s="665">
        <v>64.859999999999985</v>
      </c>
      <c r="M496" s="665">
        <v>4</v>
      </c>
      <c r="N496" s="666">
        <v>259.43999999999994</v>
      </c>
    </row>
    <row r="497" spans="1:14" ht="14.4" customHeight="1" x14ac:dyDescent="0.3">
      <c r="A497" s="661" t="s">
        <v>543</v>
      </c>
      <c r="B497" s="662" t="s">
        <v>544</v>
      </c>
      <c r="C497" s="663" t="s">
        <v>556</v>
      </c>
      <c r="D497" s="664" t="s">
        <v>2390</v>
      </c>
      <c r="E497" s="663" t="s">
        <v>568</v>
      </c>
      <c r="F497" s="664" t="s">
        <v>2393</v>
      </c>
      <c r="G497" s="663" t="s">
        <v>602</v>
      </c>
      <c r="H497" s="663" t="s">
        <v>1938</v>
      </c>
      <c r="I497" s="663" t="s">
        <v>1939</v>
      </c>
      <c r="J497" s="663" t="s">
        <v>1940</v>
      </c>
      <c r="K497" s="663" t="s">
        <v>1034</v>
      </c>
      <c r="L497" s="665">
        <v>83.97</v>
      </c>
      <c r="M497" s="665">
        <v>1</v>
      </c>
      <c r="N497" s="666">
        <v>83.97</v>
      </c>
    </row>
    <row r="498" spans="1:14" ht="14.4" customHeight="1" x14ac:dyDescent="0.3">
      <c r="A498" s="661" t="s">
        <v>543</v>
      </c>
      <c r="B498" s="662" t="s">
        <v>544</v>
      </c>
      <c r="C498" s="663" t="s">
        <v>556</v>
      </c>
      <c r="D498" s="664" t="s">
        <v>2390</v>
      </c>
      <c r="E498" s="663" t="s">
        <v>568</v>
      </c>
      <c r="F498" s="664" t="s">
        <v>2393</v>
      </c>
      <c r="G498" s="663" t="s">
        <v>602</v>
      </c>
      <c r="H498" s="663" t="s">
        <v>733</v>
      </c>
      <c r="I498" s="663" t="s">
        <v>734</v>
      </c>
      <c r="J498" s="663" t="s">
        <v>735</v>
      </c>
      <c r="K498" s="663" t="s">
        <v>736</v>
      </c>
      <c r="L498" s="665">
        <v>74.870000000000019</v>
      </c>
      <c r="M498" s="665">
        <v>3</v>
      </c>
      <c r="N498" s="666">
        <v>224.61000000000004</v>
      </c>
    </row>
    <row r="499" spans="1:14" ht="14.4" customHeight="1" x14ac:dyDescent="0.3">
      <c r="A499" s="661" t="s">
        <v>543</v>
      </c>
      <c r="B499" s="662" t="s">
        <v>544</v>
      </c>
      <c r="C499" s="663" t="s">
        <v>556</v>
      </c>
      <c r="D499" s="664" t="s">
        <v>2390</v>
      </c>
      <c r="E499" s="663" t="s">
        <v>568</v>
      </c>
      <c r="F499" s="664" t="s">
        <v>2393</v>
      </c>
      <c r="G499" s="663" t="s">
        <v>602</v>
      </c>
      <c r="H499" s="663" t="s">
        <v>737</v>
      </c>
      <c r="I499" s="663" t="s">
        <v>738</v>
      </c>
      <c r="J499" s="663" t="s">
        <v>739</v>
      </c>
      <c r="K499" s="663" t="s">
        <v>740</v>
      </c>
      <c r="L499" s="665">
        <v>97.970000000000027</v>
      </c>
      <c r="M499" s="665">
        <v>1</v>
      </c>
      <c r="N499" s="666">
        <v>97.970000000000027</v>
      </c>
    </row>
    <row r="500" spans="1:14" ht="14.4" customHeight="1" x14ac:dyDescent="0.3">
      <c r="A500" s="661" t="s">
        <v>543</v>
      </c>
      <c r="B500" s="662" t="s">
        <v>544</v>
      </c>
      <c r="C500" s="663" t="s">
        <v>556</v>
      </c>
      <c r="D500" s="664" t="s">
        <v>2390</v>
      </c>
      <c r="E500" s="663" t="s">
        <v>568</v>
      </c>
      <c r="F500" s="664" t="s">
        <v>2393</v>
      </c>
      <c r="G500" s="663" t="s">
        <v>602</v>
      </c>
      <c r="H500" s="663" t="s">
        <v>1941</v>
      </c>
      <c r="I500" s="663" t="s">
        <v>1942</v>
      </c>
      <c r="J500" s="663" t="s">
        <v>1943</v>
      </c>
      <c r="K500" s="663" t="s">
        <v>1944</v>
      </c>
      <c r="L500" s="665">
        <v>118.74490274956194</v>
      </c>
      <c r="M500" s="665">
        <v>4</v>
      </c>
      <c r="N500" s="666">
        <v>474.97961099824778</v>
      </c>
    </row>
    <row r="501" spans="1:14" ht="14.4" customHeight="1" x14ac:dyDescent="0.3">
      <c r="A501" s="661" t="s">
        <v>543</v>
      </c>
      <c r="B501" s="662" t="s">
        <v>544</v>
      </c>
      <c r="C501" s="663" t="s">
        <v>556</v>
      </c>
      <c r="D501" s="664" t="s">
        <v>2390</v>
      </c>
      <c r="E501" s="663" t="s">
        <v>568</v>
      </c>
      <c r="F501" s="664" t="s">
        <v>2393</v>
      </c>
      <c r="G501" s="663" t="s">
        <v>602</v>
      </c>
      <c r="H501" s="663" t="s">
        <v>1945</v>
      </c>
      <c r="I501" s="663" t="s">
        <v>1946</v>
      </c>
      <c r="J501" s="663" t="s">
        <v>1947</v>
      </c>
      <c r="K501" s="663" t="s">
        <v>1948</v>
      </c>
      <c r="L501" s="665">
        <v>71.760000000000034</v>
      </c>
      <c r="M501" s="665">
        <v>1</v>
      </c>
      <c r="N501" s="666">
        <v>71.760000000000034</v>
      </c>
    </row>
    <row r="502" spans="1:14" ht="14.4" customHeight="1" x14ac:dyDescent="0.3">
      <c r="A502" s="661" t="s">
        <v>543</v>
      </c>
      <c r="B502" s="662" t="s">
        <v>544</v>
      </c>
      <c r="C502" s="663" t="s">
        <v>556</v>
      </c>
      <c r="D502" s="664" t="s">
        <v>2390</v>
      </c>
      <c r="E502" s="663" t="s">
        <v>568</v>
      </c>
      <c r="F502" s="664" t="s">
        <v>2393</v>
      </c>
      <c r="G502" s="663" t="s">
        <v>602</v>
      </c>
      <c r="H502" s="663" t="s">
        <v>1949</v>
      </c>
      <c r="I502" s="663" t="s">
        <v>1950</v>
      </c>
      <c r="J502" s="663" t="s">
        <v>1951</v>
      </c>
      <c r="K502" s="663" t="s">
        <v>1337</v>
      </c>
      <c r="L502" s="665">
        <v>130.79000000000002</v>
      </c>
      <c r="M502" s="665">
        <v>1</v>
      </c>
      <c r="N502" s="666">
        <v>130.79000000000002</v>
      </c>
    </row>
    <row r="503" spans="1:14" ht="14.4" customHeight="1" x14ac:dyDescent="0.3">
      <c r="A503" s="661" t="s">
        <v>543</v>
      </c>
      <c r="B503" s="662" t="s">
        <v>544</v>
      </c>
      <c r="C503" s="663" t="s">
        <v>556</v>
      </c>
      <c r="D503" s="664" t="s">
        <v>2390</v>
      </c>
      <c r="E503" s="663" t="s">
        <v>568</v>
      </c>
      <c r="F503" s="664" t="s">
        <v>2393</v>
      </c>
      <c r="G503" s="663" t="s">
        <v>602</v>
      </c>
      <c r="H503" s="663" t="s">
        <v>1952</v>
      </c>
      <c r="I503" s="663" t="s">
        <v>1953</v>
      </c>
      <c r="J503" s="663" t="s">
        <v>1954</v>
      </c>
      <c r="K503" s="663" t="s">
        <v>1955</v>
      </c>
      <c r="L503" s="665">
        <v>122.032</v>
      </c>
      <c r="M503" s="665">
        <v>5</v>
      </c>
      <c r="N503" s="666">
        <v>610.16</v>
      </c>
    </row>
    <row r="504" spans="1:14" ht="14.4" customHeight="1" x14ac:dyDescent="0.3">
      <c r="A504" s="661" t="s">
        <v>543</v>
      </c>
      <c r="B504" s="662" t="s">
        <v>544</v>
      </c>
      <c r="C504" s="663" t="s">
        <v>556</v>
      </c>
      <c r="D504" s="664" t="s">
        <v>2390</v>
      </c>
      <c r="E504" s="663" t="s">
        <v>568</v>
      </c>
      <c r="F504" s="664" t="s">
        <v>2393</v>
      </c>
      <c r="G504" s="663" t="s">
        <v>602</v>
      </c>
      <c r="H504" s="663" t="s">
        <v>753</v>
      </c>
      <c r="I504" s="663" t="s">
        <v>754</v>
      </c>
      <c r="J504" s="663" t="s">
        <v>755</v>
      </c>
      <c r="K504" s="663" t="s">
        <v>756</v>
      </c>
      <c r="L504" s="665">
        <v>123.84857142857139</v>
      </c>
      <c r="M504" s="665">
        <v>7</v>
      </c>
      <c r="N504" s="666">
        <v>866.93999999999971</v>
      </c>
    </row>
    <row r="505" spans="1:14" ht="14.4" customHeight="1" x14ac:dyDescent="0.3">
      <c r="A505" s="661" t="s">
        <v>543</v>
      </c>
      <c r="B505" s="662" t="s">
        <v>544</v>
      </c>
      <c r="C505" s="663" t="s">
        <v>556</v>
      </c>
      <c r="D505" s="664" t="s">
        <v>2390</v>
      </c>
      <c r="E505" s="663" t="s">
        <v>568</v>
      </c>
      <c r="F505" s="664" t="s">
        <v>2393</v>
      </c>
      <c r="G505" s="663" t="s">
        <v>602</v>
      </c>
      <c r="H505" s="663" t="s">
        <v>757</v>
      </c>
      <c r="I505" s="663" t="s">
        <v>758</v>
      </c>
      <c r="J505" s="663" t="s">
        <v>755</v>
      </c>
      <c r="K505" s="663" t="s">
        <v>759</v>
      </c>
      <c r="L505" s="665">
        <v>139.03</v>
      </c>
      <c r="M505" s="665">
        <v>4</v>
      </c>
      <c r="N505" s="666">
        <v>556.12</v>
      </c>
    </row>
    <row r="506" spans="1:14" ht="14.4" customHeight="1" x14ac:dyDescent="0.3">
      <c r="A506" s="661" t="s">
        <v>543</v>
      </c>
      <c r="B506" s="662" t="s">
        <v>544</v>
      </c>
      <c r="C506" s="663" t="s">
        <v>556</v>
      </c>
      <c r="D506" s="664" t="s">
        <v>2390</v>
      </c>
      <c r="E506" s="663" t="s">
        <v>568</v>
      </c>
      <c r="F506" s="664" t="s">
        <v>2393</v>
      </c>
      <c r="G506" s="663" t="s">
        <v>602</v>
      </c>
      <c r="H506" s="663" t="s">
        <v>760</v>
      </c>
      <c r="I506" s="663" t="s">
        <v>761</v>
      </c>
      <c r="J506" s="663" t="s">
        <v>762</v>
      </c>
      <c r="K506" s="663" t="s">
        <v>763</v>
      </c>
      <c r="L506" s="665">
        <v>68.893528749408546</v>
      </c>
      <c r="M506" s="665">
        <v>5</v>
      </c>
      <c r="N506" s="666">
        <v>344.4676437470427</v>
      </c>
    </row>
    <row r="507" spans="1:14" ht="14.4" customHeight="1" x14ac:dyDescent="0.3">
      <c r="A507" s="661" t="s">
        <v>543</v>
      </c>
      <c r="B507" s="662" t="s">
        <v>544</v>
      </c>
      <c r="C507" s="663" t="s">
        <v>556</v>
      </c>
      <c r="D507" s="664" t="s">
        <v>2390</v>
      </c>
      <c r="E507" s="663" t="s">
        <v>568</v>
      </c>
      <c r="F507" s="664" t="s">
        <v>2393</v>
      </c>
      <c r="G507" s="663" t="s">
        <v>602</v>
      </c>
      <c r="H507" s="663" t="s">
        <v>764</v>
      </c>
      <c r="I507" s="663" t="s">
        <v>765</v>
      </c>
      <c r="J507" s="663" t="s">
        <v>766</v>
      </c>
      <c r="K507" s="663" t="s">
        <v>767</v>
      </c>
      <c r="L507" s="665">
        <v>57.343333333333341</v>
      </c>
      <c r="M507" s="665">
        <v>3</v>
      </c>
      <c r="N507" s="666">
        <v>172.03000000000003</v>
      </c>
    </row>
    <row r="508" spans="1:14" ht="14.4" customHeight="1" x14ac:dyDescent="0.3">
      <c r="A508" s="661" t="s">
        <v>543</v>
      </c>
      <c r="B508" s="662" t="s">
        <v>544</v>
      </c>
      <c r="C508" s="663" t="s">
        <v>556</v>
      </c>
      <c r="D508" s="664" t="s">
        <v>2390</v>
      </c>
      <c r="E508" s="663" t="s">
        <v>568</v>
      </c>
      <c r="F508" s="664" t="s">
        <v>2393</v>
      </c>
      <c r="G508" s="663" t="s">
        <v>602</v>
      </c>
      <c r="H508" s="663" t="s">
        <v>768</v>
      </c>
      <c r="I508" s="663" t="s">
        <v>769</v>
      </c>
      <c r="J508" s="663" t="s">
        <v>770</v>
      </c>
      <c r="K508" s="663" t="s">
        <v>771</v>
      </c>
      <c r="L508" s="665">
        <v>40.43</v>
      </c>
      <c r="M508" s="665">
        <v>1</v>
      </c>
      <c r="N508" s="666">
        <v>40.43</v>
      </c>
    </row>
    <row r="509" spans="1:14" ht="14.4" customHeight="1" x14ac:dyDescent="0.3">
      <c r="A509" s="661" t="s">
        <v>543</v>
      </c>
      <c r="B509" s="662" t="s">
        <v>544</v>
      </c>
      <c r="C509" s="663" t="s">
        <v>556</v>
      </c>
      <c r="D509" s="664" t="s">
        <v>2390</v>
      </c>
      <c r="E509" s="663" t="s">
        <v>568</v>
      </c>
      <c r="F509" s="664" t="s">
        <v>2393</v>
      </c>
      <c r="G509" s="663" t="s">
        <v>602</v>
      </c>
      <c r="H509" s="663" t="s">
        <v>1956</v>
      </c>
      <c r="I509" s="663" t="s">
        <v>1957</v>
      </c>
      <c r="J509" s="663" t="s">
        <v>770</v>
      </c>
      <c r="K509" s="663" t="s">
        <v>1958</v>
      </c>
      <c r="L509" s="665">
        <v>280.29000000000002</v>
      </c>
      <c r="M509" s="665">
        <v>1</v>
      </c>
      <c r="N509" s="666">
        <v>280.29000000000002</v>
      </c>
    </row>
    <row r="510" spans="1:14" ht="14.4" customHeight="1" x14ac:dyDescent="0.3">
      <c r="A510" s="661" t="s">
        <v>543</v>
      </c>
      <c r="B510" s="662" t="s">
        <v>544</v>
      </c>
      <c r="C510" s="663" t="s">
        <v>556</v>
      </c>
      <c r="D510" s="664" t="s">
        <v>2390</v>
      </c>
      <c r="E510" s="663" t="s">
        <v>568</v>
      </c>
      <c r="F510" s="664" t="s">
        <v>2393</v>
      </c>
      <c r="G510" s="663" t="s">
        <v>602</v>
      </c>
      <c r="H510" s="663" t="s">
        <v>1624</v>
      </c>
      <c r="I510" s="663" t="s">
        <v>1625</v>
      </c>
      <c r="J510" s="663" t="s">
        <v>1626</v>
      </c>
      <c r="K510" s="663" t="s">
        <v>1627</v>
      </c>
      <c r="L510" s="665">
        <v>37.919888495255151</v>
      </c>
      <c r="M510" s="665">
        <v>2</v>
      </c>
      <c r="N510" s="666">
        <v>75.839776990510302</v>
      </c>
    </row>
    <row r="511" spans="1:14" ht="14.4" customHeight="1" x14ac:dyDescent="0.3">
      <c r="A511" s="661" t="s">
        <v>543</v>
      </c>
      <c r="B511" s="662" t="s">
        <v>544</v>
      </c>
      <c r="C511" s="663" t="s">
        <v>556</v>
      </c>
      <c r="D511" s="664" t="s">
        <v>2390</v>
      </c>
      <c r="E511" s="663" t="s">
        <v>568</v>
      </c>
      <c r="F511" s="664" t="s">
        <v>2393</v>
      </c>
      <c r="G511" s="663" t="s">
        <v>602</v>
      </c>
      <c r="H511" s="663" t="s">
        <v>1959</v>
      </c>
      <c r="I511" s="663" t="s">
        <v>1960</v>
      </c>
      <c r="J511" s="663" t="s">
        <v>1961</v>
      </c>
      <c r="K511" s="663" t="s">
        <v>1962</v>
      </c>
      <c r="L511" s="665">
        <v>45.710000000000008</v>
      </c>
      <c r="M511" s="665">
        <v>1</v>
      </c>
      <c r="N511" s="666">
        <v>45.710000000000008</v>
      </c>
    </row>
    <row r="512" spans="1:14" ht="14.4" customHeight="1" x14ac:dyDescent="0.3">
      <c r="A512" s="661" t="s">
        <v>543</v>
      </c>
      <c r="B512" s="662" t="s">
        <v>544</v>
      </c>
      <c r="C512" s="663" t="s">
        <v>556</v>
      </c>
      <c r="D512" s="664" t="s">
        <v>2390</v>
      </c>
      <c r="E512" s="663" t="s">
        <v>568</v>
      </c>
      <c r="F512" s="664" t="s">
        <v>2393</v>
      </c>
      <c r="G512" s="663" t="s">
        <v>602</v>
      </c>
      <c r="H512" s="663" t="s">
        <v>1963</v>
      </c>
      <c r="I512" s="663" t="s">
        <v>1964</v>
      </c>
      <c r="J512" s="663" t="s">
        <v>672</v>
      </c>
      <c r="K512" s="663" t="s">
        <v>1965</v>
      </c>
      <c r="L512" s="665">
        <v>159.84</v>
      </c>
      <c r="M512" s="665">
        <v>2</v>
      </c>
      <c r="N512" s="666">
        <v>319.68</v>
      </c>
    </row>
    <row r="513" spans="1:14" ht="14.4" customHeight="1" x14ac:dyDescent="0.3">
      <c r="A513" s="661" t="s">
        <v>543</v>
      </c>
      <c r="B513" s="662" t="s">
        <v>544</v>
      </c>
      <c r="C513" s="663" t="s">
        <v>556</v>
      </c>
      <c r="D513" s="664" t="s">
        <v>2390</v>
      </c>
      <c r="E513" s="663" t="s">
        <v>568</v>
      </c>
      <c r="F513" s="664" t="s">
        <v>2393</v>
      </c>
      <c r="G513" s="663" t="s">
        <v>602</v>
      </c>
      <c r="H513" s="663" t="s">
        <v>776</v>
      </c>
      <c r="I513" s="663" t="s">
        <v>777</v>
      </c>
      <c r="J513" s="663" t="s">
        <v>778</v>
      </c>
      <c r="K513" s="663" t="s">
        <v>779</v>
      </c>
      <c r="L513" s="665">
        <v>27.093</v>
      </c>
      <c r="M513" s="665">
        <v>1</v>
      </c>
      <c r="N513" s="666">
        <v>27.093</v>
      </c>
    </row>
    <row r="514" spans="1:14" ht="14.4" customHeight="1" x14ac:dyDescent="0.3">
      <c r="A514" s="661" t="s">
        <v>543</v>
      </c>
      <c r="B514" s="662" t="s">
        <v>544</v>
      </c>
      <c r="C514" s="663" t="s">
        <v>556</v>
      </c>
      <c r="D514" s="664" t="s">
        <v>2390</v>
      </c>
      <c r="E514" s="663" t="s">
        <v>568</v>
      </c>
      <c r="F514" s="664" t="s">
        <v>2393</v>
      </c>
      <c r="G514" s="663" t="s">
        <v>602</v>
      </c>
      <c r="H514" s="663" t="s">
        <v>1628</v>
      </c>
      <c r="I514" s="663" t="s">
        <v>1629</v>
      </c>
      <c r="J514" s="663" t="s">
        <v>788</v>
      </c>
      <c r="K514" s="663" t="s">
        <v>1630</v>
      </c>
      <c r="L514" s="665">
        <v>26.28</v>
      </c>
      <c r="M514" s="665">
        <v>1</v>
      </c>
      <c r="N514" s="666">
        <v>26.28</v>
      </c>
    </row>
    <row r="515" spans="1:14" ht="14.4" customHeight="1" x14ac:dyDescent="0.3">
      <c r="A515" s="661" t="s">
        <v>543</v>
      </c>
      <c r="B515" s="662" t="s">
        <v>544</v>
      </c>
      <c r="C515" s="663" t="s">
        <v>556</v>
      </c>
      <c r="D515" s="664" t="s">
        <v>2390</v>
      </c>
      <c r="E515" s="663" t="s">
        <v>568</v>
      </c>
      <c r="F515" s="664" t="s">
        <v>2393</v>
      </c>
      <c r="G515" s="663" t="s">
        <v>602</v>
      </c>
      <c r="H515" s="663" t="s">
        <v>780</v>
      </c>
      <c r="I515" s="663" t="s">
        <v>215</v>
      </c>
      <c r="J515" s="663" t="s">
        <v>781</v>
      </c>
      <c r="K515" s="663"/>
      <c r="L515" s="665">
        <v>97.320309380154555</v>
      </c>
      <c r="M515" s="665">
        <v>2</v>
      </c>
      <c r="N515" s="666">
        <v>194.64061876030911</v>
      </c>
    </row>
    <row r="516" spans="1:14" ht="14.4" customHeight="1" x14ac:dyDescent="0.3">
      <c r="A516" s="661" t="s">
        <v>543</v>
      </c>
      <c r="B516" s="662" t="s">
        <v>544</v>
      </c>
      <c r="C516" s="663" t="s">
        <v>556</v>
      </c>
      <c r="D516" s="664" t="s">
        <v>2390</v>
      </c>
      <c r="E516" s="663" t="s">
        <v>568</v>
      </c>
      <c r="F516" s="664" t="s">
        <v>2393</v>
      </c>
      <c r="G516" s="663" t="s">
        <v>602</v>
      </c>
      <c r="H516" s="663" t="s">
        <v>786</v>
      </c>
      <c r="I516" s="663" t="s">
        <v>787</v>
      </c>
      <c r="J516" s="663" t="s">
        <v>788</v>
      </c>
      <c r="K516" s="663" t="s">
        <v>789</v>
      </c>
      <c r="L516" s="665">
        <v>58.149883776561744</v>
      </c>
      <c r="M516" s="665">
        <v>4</v>
      </c>
      <c r="N516" s="666">
        <v>232.59953510624698</v>
      </c>
    </row>
    <row r="517" spans="1:14" ht="14.4" customHeight="1" x14ac:dyDescent="0.3">
      <c r="A517" s="661" t="s">
        <v>543</v>
      </c>
      <c r="B517" s="662" t="s">
        <v>544</v>
      </c>
      <c r="C517" s="663" t="s">
        <v>556</v>
      </c>
      <c r="D517" s="664" t="s">
        <v>2390</v>
      </c>
      <c r="E517" s="663" t="s">
        <v>568</v>
      </c>
      <c r="F517" s="664" t="s">
        <v>2393</v>
      </c>
      <c r="G517" s="663" t="s">
        <v>602</v>
      </c>
      <c r="H517" s="663" t="s">
        <v>1966</v>
      </c>
      <c r="I517" s="663" t="s">
        <v>1967</v>
      </c>
      <c r="J517" s="663" t="s">
        <v>1187</v>
      </c>
      <c r="K517" s="663" t="s">
        <v>1501</v>
      </c>
      <c r="L517" s="665">
        <v>64.679999999999993</v>
      </c>
      <c r="M517" s="665">
        <v>3</v>
      </c>
      <c r="N517" s="666">
        <v>194.03999999999996</v>
      </c>
    </row>
    <row r="518" spans="1:14" ht="14.4" customHeight="1" x14ac:dyDescent="0.3">
      <c r="A518" s="661" t="s">
        <v>543</v>
      </c>
      <c r="B518" s="662" t="s">
        <v>544</v>
      </c>
      <c r="C518" s="663" t="s">
        <v>556</v>
      </c>
      <c r="D518" s="664" t="s">
        <v>2390</v>
      </c>
      <c r="E518" s="663" t="s">
        <v>568</v>
      </c>
      <c r="F518" s="664" t="s">
        <v>2393</v>
      </c>
      <c r="G518" s="663" t="s">
        <v>602</v>
      </c>
      <c r="H518" s="663" t="s">
        <v>1968</v>
      </c>
      <c r="I518" s="663" t="s">
        <v>1969</v>
      </c>
      <c r="J518" s="663" t="s">
        <v>1970</v>
      </c>
      <c r="K518" s="663" t="s">
        <v>1971</v>
      </c>
      <c r="L518" s="665">
        <v>59.399999999999977</v>
      </c>
      <c r="M518" s="665">
        <v>1</v>
      </c>
      <c r="N518" s="666">
        <v>59.399999999999977</v>
      </c>
    </row>
    <row r="519" spans="1:14" ht="14.4" customHeight="1" x14ac:dyDescent="0.3">
      <c r="A519" s="661" t="s">
        <v>543</v>
      </c>
      <c r="B519" s="662" t="s">
        <v>544</v>
      </c>
      <c r="C519" s="663" t="s">
        <v>556</v>
      </c>
      <c r="D519" s="664" t="s">
        <v>2390</v>
      </c>
      <c r="E519" s="663" t="s">
        <v>568</v>
      </c>
      <c r="F519" s="664" t="s">
        <v>2393</v>
      </c>
      <c r="G519" s="663" t="s">
        <v>602</v>
      </c>
      <c r="H519" s="663" t="s">
        <v>1972</v>
      </c>
      <c r="I519" s="663" t="s">
        <v>1973</v>
      </c>
      <c r="J519" s="663" t="s">
        <v>1974</v>
      </c>
      <c r="K519" s="663" t="s">
        <v>1975</v>
      </c>
      <c r="L519" s="665">
        <v>34.4</v>
      </c>
      <c r="M519" s="665">
        <v>1</v>
      </c>
      <c r="N519" s="666">
        <v>34.4</v>
      </c>
    </row>
    <row r="520" spans="1:14" ht="14.4" customHeight="1" x14ac:dyDescent="0.3">
      <c r="A520" s="661" t="s">
        <v>543</v>
      </c>
      <c r="B520" s="662" t="s">
        <v>544</v>
      </c>
      <c r="C520" s="663" t="s">
        <v>556</v>
      </c>
      <c r="D520" s="664" t="s">
        <v>2390</v>
      </c>
      <c r="E520" s="663" t="s">
        <v>568</v>
      </c>
      <c r="F520" s="664" t="s">
        <v>2393</v>
      </c>
      <c r="G520" s="663" t="s">
        <v>602</v>
      </c>
      <c r="H520" s="663" t="s">
        <v>1976</v>
      </c>
      <c r="I520" s="663" t="s">
        <v>1977</v>
      </c>
      <c r="J520" s="663" t="s">
        <v>1978</v>
      </c>
      <c r="K520" s="663" t="s">
        <v>1979</v>
      </c>
      <c r="L520" s="665">
        <v>116.62923016330225</v>
      </c>
      <c r="M520" s="665">
        <v>1</v>
      </c>
      <c r="N520" s="666">
        <v>116.62923016330225</v>
      </c>
    </row>
    <row r="521" spans="1:14" ht="14.4" customHeight="1" x14ac:dyDescent="0.3">
      <c r="A521" s="661" t="s">
        <v>543</v>
      </c>
      <c r="B521" s="662" t="s">
        <v>544</v>
      </c>
      <c r="C521" s="663" t="s">
        <v>556</v>
      </c>
      <c r="D521" s="664" t="s">
        <v>2390</v>
      </c>
      <c r="E521" s="663" t="s">
        <v>568</v>
      </c>
      <c r="F521" s="664" t="s">
        <v>2393</v>
      </c>
      <c r="G521" s="663" t="s">
        <v>602</v>
      </c>
      <c r="H521" s="663" t="s">
        <v>794</v>
      </c>
      <c r="I521" s="663" t="s">
        <v>795</v>
      </c>
      <c r="J521" s="663" t="s">
        <v>796</v>
      </c>
      <c r="K521" s="663" t="s">
        <v>797</v>
      </c>
      <c r="L521" s="665">
        <v>93.12071719112285</v>
      </c>
      <c r="M521" s="665">
        <v>13</v>
      </c>
      <c r="N521" s="666">
        <v>1210.5693234845971</v>
      </c>
    </row>
    <row r="522" spans="1:14" ht="14.4" customHeight="1" x14ac:dyDescent="0.3">
      <c r="A522" s="661" t="s">
        <v>543</v>
      </c>
      <c r="B522" s="662" t="s">
        <v>544</v>
      </c>
      <c r="C522" s="663" t="s">
        <v>556</v>
      </c>
      <c r="D522" s="664" t="s">
        <v>2390</v>
      </c>
      <c r="E522" s="663" t="s">
        <v>568</v>
      </c>
      <c r="F522" s="664" t="s">
        <v>2393</v>
      </c>
      <c r="G522" s="663" t="s">
        <v>602</v>
      </c>
      <c r="H522" s="663" t="s">
        <v>1980</v>
      </c>
      <c r="I522" s="663" t="s">
        <v>1981</v>
      </c>
      <c r="J522" s="663" t="s">
        <v>796</v>
      </c>
      <c r="K522" s="663" t="s">
        <v>1982</v>
      </c>
      <c r="L522" s="665">
        <v>34.390000000000008</v>
      </c>
      <c r="M522" s="665">
        <v>6</v>
      </c>
      <c r="N522" s="666">
        <v>206.34000000000003</v>
      </c>
    </row>
    <row r="523" spans="1:14" ht="14.4" customHeight="1" x14ac:dyDescent="0.3">
      <c r="A523" s="661" t="s">
        <v>543</v>
      </c>
      <c r="B523" s="662" t="s">
        <v>544</v>
      </c>
      <c r="C523" s="663" t="s">
        <v>556</v>
      </c>
      <c r="D523" s="664" t="s">
        <v>2390</v>
      </c>
      <c r="E523" s="663" t="s">
        <v>568</v>
      </c>
      <c r="F523" s="664" t="s">
        <v>2393</v>
      </c>
      <c r="G523" s="663" t="s">
        <v>602</v>
      </c>
      <c r="H523" s="663" t="s">
        <v>798</v>
      </c>
      <c r="I523" s="663" t="s">
        <v>799</v>
      </c>
      <c r="J523" s="663" t="s">
        <v>800</v>
      </c>
      <c r="K523" s="663" t="s">
        <v>801</v>
      </c>
      <c r="L523" s="665">
        <v>68.98391617227503</v>
      </c>
      <c r="M523" s="665">
        <v>2</v>
      </c>
      <c r="N523" s="666">
        <v>137.96783234455006</v>
      </c>
    </row>
    <row r="524" spans="1:14" ht="14.4" customHeight="1" x14ac:dyDescent="0.3">
      <c r="A524" s="661" t="s">
        <v>543</v>
      </c>
      <c r="B524" s="662" t="s">
        <v>544</v>
      </c>
      <c r="C524" s="663" t="s">
        <v>556</v>
      </c>
      <c r="D524" s="664" t="s">
        <v>2390</v>
      </c>
      <c r="E524" s="663" t="s">
        <v>568</v>
      </c>
      <c r="F524" s="664" t="s">
        <v>2393</v>
      </c>
      <c r="G524" s="663" t="s">
        <v>602</v>
      </c>
      <c r="H524" s="663" t="s">
        <v>1983</v>
      </c>
      <c r="I524" s="663" t="s">
        <v>1984</v>
      </c>
      <c r="J524" s="663" t="s">
        <v>1985</v>
      </c>
      <c r="K524" s="663" t="s">
        <v>1605</v>
      </c>
      <c r="L524" s="665">
        <v>26.279999812988027</v>
      </c>
      <c r="M524" s="665">
        <v>1</v>
      </c>
      <c r="N524" s="666">
        <v>26.279999812988027</v>
      </c>
    </row>
    <row r="525" spans="1:14" ht="14.4" customHeight="1" x14ac:dyDescent="0.3">
      <c r="A525" s="661" t="s">
        <v>543</v>
      </c>
      <c r="B525" s="662" t="s">
        <v>544</v>
      </c>
      <c r="C525" s="663" t="s">
        <v>556</v>
      </c>
      <c r="D525" s="664" t="s">
        <v>2390</v>
      </c>
      <c r="E525" s="663" t="s">
        <v>568</v>
      </c>
      <c r="F525" s="664" t="s">
        <v>2393</v>
      </c>
      <c r="G525" s="663" t="s">
        <v>602</v>
      </c>
      <c r="H525" s="663" t="s">
        <v>802</v>
      </c>
      <c r="I525" s="663" t="s">
        <v>803</v>
      </c>
      <c r="J525" s="663" t="s">
        <v>804</v>
      </c>
      <c r="K525" s="663" t="s">
        <v>805</v>
      </c>
      <c r="L525" s="665">
        <v>119.44666666666667</v>
      </c>
      <c r="M525" s="665">
        <v>3</v>
      </c>
      <c r="N525" s="666">
        <v>358.34000000000003</v>
      </c>
    </row>
    <row r="526" spans="1:14" ht="14.4" customHeight="1" x14ac:dyDescent="0.3">
      <c r="A526" s="661" t="s">
        <v>543</v>
      </c>
      <c r="B526" s="662" t="s">
        <v>544</v>
      </c>
      <c r="C526" s="663" t="s">
        <v>556</v>
      </c>
      <c r="D526" s="664" t="s">
        <v>2390</v>
      </c>
      <c r="E526" s="663" t="s">
        <v>568</v>
      </c>
      <c r="F526" s="664" t="s">
        <v>2393</v>
      </c>
      <c r="G526" s="663" t="s">
        <v>602</v>
      </c>
      <c r="H526" s="663" t="s">
        <v>813</v>
      </c>
      <c r="I526" s="663" t="s">
        <v>814</v>
      </c>
      <c r="J526" s="663" t="s">
        <v>815</v>
      </c>
      <c r="K526" s="663" t="s">
        <v>816</v>
      </c>
      <c r="L526" s="665">
        <v>26.873035723586739</v>
      </c>
      <c r="M526" s="665">
        <v>13</v>
      </c>
      <c r="N526" s="666">
        <v>349.34946440662759</v>
      </c>
    </row>
    <row r="527" spans="1:14" ht="14.4" customHeight="1" x14ac:dyDescent="0.3">
      <c r="A527" s="661" t="s">
        <v>543</v>
      </c>
      <c r="B527" s="662" t="s">
        <v>544</v>
      </c>
      <c r="C527" s="663" t="s">
        <v>556</v>
      </c>
      <c r="D527" s="664" t="s">
        <v>2390</v>
      </c>
      <c r="E527" s="663" t="s">
        <v>568</v>
      </c>
      <c r="F527" s="664" t="s">
        <v>2393</v>
      </c>
      <c r="G527" s="663" t="s">
        <v>602</v>
      </c>
      <c r="H527" s="663" t="s">
        <v>817</v>
      </c>
      <c r="I527" s="663" t="s">
        <v>818</v>
      </c>
      <c r="J527" s="663" t="s">
        <v>819</v>
      </c>
      <c r="K527" s="663" t="s">
        <v>820</v>
      </c>
      <c r="L527" s="665">
        <v>40.934232102819387</v>
      </c>
      <c r="M527" s="665">
        <v>21</v>
      </c>
      <c r="N527" s="666">
        <v>859.61887415920705</v>
      </c>
    </row>
    <row r="528" spans="1:14" ht="14.4" customHeight="1" x14ac:dyDescent="0.3">
      <c r="A528" s="661" t="s">
        <v>543</v>
      </c>
      <c r="B528" s="662" t="s">
        <v>544</v>
      </c>
      <c r="C528" s="663" t="s">
        <v>556</v>
      </c>
      <c r="D528" s="664" t="s">
        <v>2390</v>
      </c>
      <c r="E528" s="663" t="s">
        <v>568</v>
      </c>
      <c r="F528" s="664" t="s">
        <v>2393</v>
      </c>
      <c r="G528" s="663" t="s">
        <v>602</v>
      </c>
      <c r="H528" s="663" t="s">
        <v>1638</v>
      </c>
      <c r="I528" s="663" t="s">
        <v>1639</v>
      </c>
      <c r="J528" s="663" t="s">
        <v>1640</v>
      </c>
      <c r="K528" s="663" t="s">
        <v>696</v>
      </c>
      <c r="L528" s="665">
        <v>274.08999999999997</v>
      </c>
      <c r="M528" s="665">
        <v>1</v>
      </c>
      <c r="N528" s="666">
        <v>274.08999999999997</v>
      </c>
    </row>
    <row r="529" spans="1:14" ht="14.4" customHeight="1" x14ac:dyDescent="0.3">
      <c r="A529" s="661" t="s">
        <v>543</v>
      </c>
      <c r="B529" s="662" t="s">
        <v>544</v>
      </c>
      <c r="C529" s="663" t="s">
        <v>556</v>
      </c>
      <c r="D529" s="664" t="s">
        <v>2390</v>
      </c>
      <c r="E529" s="663" t="s">
        <v>568</v>
      </c>
      <c r="F529" s="664" t="s">
        <v>2393</v>
      </c>
      <c r="G529" s="663" t="s">
        <v>602</v>
      </c>
      <c r="H529" s="663" t="s">
        <v>821</v>
      </c>
      <c r="I529" s="663" t="s">
        <v>822</v>
      </c>
      <c r="J529" s="663" t="s">
        <v>823</v>
      </c>
      <c r="K529" s="663" t="s">
        <v>824</v>
      </c>
      <c r="L529" s="665">
        <v>119.23999999999995</v>
      </c>
      <c r="M529" s="665">
        <v>3</v>
      </c>
      <c r="N529" s="666">
        <v>357.71999999999986</v>
      </c>
    </row>
    <row r="530" spans="1:14" ht="14.4" customHeight="1" x14ac:dyDescent="0.3">
      <c r="A530" s="661" t="s">
        <v>543</v>
      </c>
      <c r="B530" s="662" t="s">
        <v>544</v>
      </c>
      <c r="C530" s="663" t="s">
        <v>556</v>
      </c>
      <c r="D530" s="664" t="s">
        <v>2390</v>
      </c>
      <c r="E530" s="663" t="s">
        <v>568</v>
      </c>
      <c r="F530" s="664" t="s">
        <v>2393</v>
      </c>
      <c r="G530" s="663" t="s">
        <v>602</v>
      </c>
      <c r="H530" s="663" t="s">
        <v>828</v>
      </c>
      <c r="I530" s="663" t="s">
        <v>829</v>
      </c>
      <c r="J530" s="663" t="s">
        <v>830</v>
      </c>
      <c r="K530" s="663" t="s">
        <v>831</v>
      </c>
      <c r="L530" s="665">
        <v>56.860671748553905</v>
      </c>
      <c r="M530" s="665">
        <v>13</v>
      </c>
      <c r="N530" s="666">
        <v>739.18873273120073</v>
      </c>
    </row>
    <row r="531" spans="1:14" ht="14.4" customHeight="1" x14ac:dyDescent="0.3">
      <c r="A531" s="661" t="s">
        <v>543</v>
      </c>
      <c r="B531" s="662" t="s">
        <v>544</v>
      </c>
      <c r="C531" s="663" t="s">
        <v>556</v>
      </c>
      <c r="D531" s="664" t="s">
        <v>2390</v>
      </c>
      <c r="E531" s="663" t="s">
        <v>568</v>
      </c>
      <c r="F531" s="664" t="s">
        <v>2393</v>
      </c>
      <c r="G531" s="663" t="s">
        <v>602</v>
      </c>
      <c r="H531" s="663" t="s">
        <v>832</v>
      </c>
      <c r="I531" s="663" t="s">
        <v>833</v>
      </c>
      <c r="J531" s="663" t="s">
        <v>653</v>
      </c>
      <c r="K531" s="663" t="s">
        <v>834</v>
      </c>
      <c r="L531" s="665">
        <v>38.022365576642187</v>
      </c>
      <c r="M531" s="665">
        <v>12</v>
      </c>
      <c r="N531" s="666">
        <v>456.26838691970624</v>
      </c>
    </row>
    <row r="532" spans="1:14" ht="14.4" customHeight="1" x14ac:dyDescent="0.3">
      <c r="A532" s="661" t="s">
        <v>543</v>
      </c>
      <c r="B532" s="662" t="s">
        <v>544</v>
      </c>
      <c r="C532" s="663" t="s">
        <v>556</v>
      </c>
      <c r="D532" s="664" t="s">
        <v>2390</v>
      </c>
      <c r="E532" s="663" t="s">
        <v>568</v>
      </c>
      <c r="F532" s="664" t="s">
        <v>2393</v>
      </c>
      <c r="G532" s="663" t="s">
        <v>602</v>
      </c>
      <c r="H532" s="663" t="s">
        <v>1986</v>
      </c>
      <c r="I532" s="663" t="s">
        <v>1987</v>
      </c>
      <c r="J532" s="663" t="s">
        <v>1988</v>
      </c>
      <c r="K532" s="663" t="s">
        <v>1989</v>
      </c>
      <c r="L532" s="665">
        <v>57.96</v>
      </c>
      <c r="M532" s="665">
        <v>1</v>
      </c>
      <c r="N532" s="666">
        <v>57.96</v>
      </c>
    </row>
    <row r="533" spans="1:14" ht="14.4" customHeight="1" x14ac:dyDescent="0.3">
      <c r="A533" s="661" t="s">
        <v>543</v>
      </c>
      <c r="B533" s="662" t="s">
        <v>544</v>
      </c>
      <c r="C533" s="663" t="s">
        <v>556</v>
      </c>
      <c r="D533" s="664" t="s">
        <v>2390</v>
      </c>
      <c r="E533" s="663" t="s">
        <v>568</v>
      </c>
      <c r="F533" s="664" t="s">
        <v>2393</v>
      </c>
      <c r="G533" s="663" t="s">
        <v>602</v>
      </c>
      <c r="H533" s="663" t="s">
        <v>835</v>
      </c>
      <c r="I533" s="663" t="s">
        <v>836</v>
      </c>
      <c r="J533" s="663" t="s">
        <v>837</v>
      </c>
      <c r="K533" s="663" t="s">
        <v>838</v>
      </c>
      <c r="L533" s="665">
        <v>107.48999999999998</v>
      </c>
      <c r="M533" s="665">
        <v>4</v>
      </c>
      <c r="N533" s="666">
        <v>429.95999999999992</v>
      </c>
    </row>
    <row r="534" spans="1:14" ht="14.4" customHeight="1" x14ac:dyDescent="0.3">
      <c r="A534" s="661" t="s">
        <v>543</v>
      </c>
      <c r="B534" s="662" t="s">
        <v>544</v>
      </c>
      <c r="C534" s="663" t="s">
        <v>556</v>
      </c>
      <c r="D534" s="664" t="s">
        <v>2390</v>
      </c>
      <c r="E534" s="663" t="s">
        <v>568</v>
      </c>
      <c r="F534" s="664" t="s">
        <v>2393</v>
      </c>
      <c r="G534" s="663" t="s">
        <v>602</v>
      </c>
      <c r="H534" s="663" t="s">
        <v>839</v>
      </c>
      <c r="I534" s="663" t="s">
        <v>840</v>
      </c>
      <c r="J534" s="663" t="s">
        <v>841</v>
      </c>
      <c r="K534" s="663" t="s">
        <v>842</v>
      </c>
      <c r="L534" s="665">
        <v>79.599999999999966</v>
      </c>
      <c r="M534" s="665">
        <v>1</v>
      </c>
      <c r="N534" s="666">
        <v>79.599999999999966</v>
      </c>
    </row>
    <row r="535" spans="1:14" ht="14.4" customHeight="1" x14ac:dyDescent="0.3">
      <c r="A535" s="661" t="s">
        <v>543</v>
      </c>
      <c r="B535" s="662" t="s">
        <v>544</v>
      </c>
      <c r="C535" s="663" t="s">
        <v>556</v>
      </c>
      <c r="D535" s="664" t="s">
        <v>2390</v>
      </c>
      <c r="E535" s="663" t="s">
        <v>568</v>
      </c>
      <c r="F535" s="664" t="s">
        <v>2393</v>
      </c>
      <c r="G535" s="663" t="s">
        <v>602</v>
      </c>
      <c r="H535" s="663" t="s">
        <v>843</v>
      </c>
      <c r="I535" s="663" t="s">
        <v>844</v>
      </c>
      <c r="J535" s="663" t="s">
        <v>845</v>
      </c>
      <c r="K535" s="663" t="s">
        <v>846</v>
      </c>
      <c r="L535" s="665">
        <v>676.25984219280303</v>
      </c>
      <c r="M535" s="665">
        <v>2</v>
      </c>
      <c r="N535" s="666">
        <v>1352.5196843856061</v>
      </c>
    </row>
    <row r="536" spans="1:14" ht="14.4" customHeight="1" x14ac:dyDescent="0.3">
      <c r="A536" s="661" t="s">
        <v>543</v>
      </c>
      <c r="B536" s="662" t="s">
        <v>544</v>
      </c>
      <c r="C536" s="663" t="s">
        <v>556</v>
      </c>
      <c r="D536" s="664" t="s">
        <v>2390</v>
      </c>
      <c r="E536" s="663" t="s">
        <v>568</v>
      </c>
      <c r="F536" s="664" t="s">
        <v>2393</v>
      </c>
      <c r="G536" s="663" t="s">
        <v>602</v>
      </c>
      <c r="H536" s="663" t="s">
        <v>1641</v>
      </c>
      <c r="I536" s="663" t="s">
        <v>1642</v>
      </c>
      <c r="J536" s="663" t="s">
        <v>1643</v>
      </c>
      <c r="K536" s="663" t="s">
        <v>1644</v>
      </c>
      <c r="L536" s="665">
        <v>64.042582296489513</v>
      </c>
      <c r="M536" s="665">
        <v>11</v>
      </c>
      <c r="N536" s="666">
        <v>704.46840526138465</v>
      </c>
    </row>
    <row r="537" spans="1:14" ht="14.4" customHeight="1" x14ac:dyDescent="0.3">
      <c r="A537" s="661" t="s">
        <v>543</v>
      </c>
      <c r="B537" s="662" t="s">
        <v>544</v>
      </c>
      <c r="C537" s="663" t="s">
        <v>556</v>
      </c>
      <c r="D537" s="664" t="s">
        <v>2390</v>
      </c>
      <c r="E537" s="663" t="s">
        <v>568</v>
      </c>
      <c r="F537" s="664" t="s">
        <v>2393</v>
      </c>
      <c r="G537" s="663" t="s">
        <v>602</v>
      </c>
      <c r="H537" s="663" t="s">
        <v>1645</v>
      </c>
      <c r="I537" s="663" t="s">
        <v>1646</v>
      </c>
      <c r="J537" s="663" t="s">
        <v>1647</v>
      </c>
      <c r="K537" s="663" t="s">
        <v>1648</v>
      </c>
      <c r="L537" s="665">
        <v>40.967427090557585</v>
      </c>
      <c r="M537" s="665">
        <v>8</v>
      </c>
      <c r="N537" s="666">
        <v>327.73941672446068</v>
      </c>
    </row>
    <row r="538" spans="1:14" ht="14.4" customHeight="1" x14ac:dyDescent="0.3">
      <c r="A538" s="661" t="s">
        <v>543</v>
      </c>
      <c r="B538" s="662" t="s">
        <v>544</v>
      </c>
      <c r="C538" s="663" t="s">
        <v>556</v>
      </c>
      <c r="D538" s="664" t="s">
        <v>2390</v>
      </c>
      <c r="E538" s="663" t="s">
        <v>568</v>
      </c>
      <c r="F538" s="664" t="s">
        <v>2393</v>
      </c>
      <c r="G538" s="663" t="s">
        <v>602</v>
      </c>
      <c r="H538" s="663" t="s">
        <v>859</v>
      </c>
      <c r="I538" s="663" t="s">
        <v>860</v>
      </c>
      <c r="J538" s="663" t="s">
        <v>861</v>
      </c>
      <c r="K538" s="663" t="s">
        <v>862</v>
      </c>
      <c r="L538" s="665">
        <v>50.408277543094528</v>
      </c>
      <c r="M538" s="665">
        <v>6</v>
      </c>
      <c r="N538" s="666">
        <v>302.44966525856717</v>
      </c>
    </row>
    <row r="539" spans="1:14" ht="14.4" customHeight="1" x14ac:dyDescent="0.3">
      <c r="A539" s="661" t="s">
        <v>543</v>
      </c>
      <c r="B539" s="662" t="s">
        <v>544</v>
      </c>
      <c r="C539" s="663" t="s">
        <v>556</v>
      </c>
      <c r="D539" s="664" t="s">
        <v>2390</v>
      </c>
      <c r="E539" s="663" t="s">
        <v>568</v>
      </c>
      <c r="F539" s="664" t="s">
        <v>2393</v>
      </c>
      <c r="G539" s="663" t="s">
        <v>602</v>
      </c>
      <c r="H539" s="663" t="s">
        <v>1990</v>
      </c>
      <c r="I539" s="663" t="s">
        <v>1991</v>
      </c>
      <c r="J539" s="663" t="s">
        <v>1173</v>
      </c>
      <c r="K539" s="663" t="s">
        <v>1281</v>
      </c>
      <c r="L539" s="665">
        <v>120.32</v>
      </c>
      <c r="M539" s="665">
        <v>1</v>
      </c>
      <c r="N539" s="666">
        <v>120.32</v>
      </c>
    </row>
    <row r="540" spans="1:14" ht="14.4" customHeight="1" x14ac:dyDescent="0.3">
      <c r="A540" s="661" t="s">
        <v>543</v>
      </c>
      <c r="B540" s="662" t="s">
        <v>544</v>
      </c>
      <c r="C540" s="663" t="s">
        <v>556</v>
      </c>
      <c r="D540" s="664" t="s">
        <v>2390</v>
      </c>
      <c r="E540" s="663" t="s">
        <v>568</v>
      </c>
      <c r="F540" s="664" t="s">
        <v>2393</v>
      </c>
      <c r="G540" s="663" t="s">
        <v>602</v>
      </c>
      <c r="H540" s="663" t="s">
        <v>1992</v>
      </c>
      <c r="I540" s="663" t="s">
        <v>1993</v>
      </c>
      <c r="J540" s="663" t="s">
        <v>1994</v>
      </c>
      <c r="K540" s="663" t="s">
        <v>1995</v>
      </c>
      <c r="L540" s="665">
        <v>145.43105379730784</v>
      </c>
      <c r="M540" s="665">
        <v>1</v>
      </c>
      <c r="N540" s="666">
        <v>145.43105379730784</v>
      </c>
    </row>
    <row r="541" spans="1:14" ht="14.4" customHeight="1" x14ac:dyDescent="0.3">
      <c r="A541" s="661" t="s">
        <v>543</v>
      </c>
      <c r="B541" s="662" t="s">
        <v>544</v>
      </c>
      <c r="C541" s="663" t="s">
        <v>556</v>
      </c>
      <c r="D541" s="664" t="s">
        <v>2390</v>
      </c>
      <c r="E541" s="663" t="s">
        <v>568</v>
      </c>
      <c r="F541" s="664" t="s">
        <v>2393</v>
      </c>
      <c r="G541" s="663" t="s">
        <v>602</v>
      </c>
      <c r="H541" s="663" t="s">
        <v>1996</v>
      </c>
      <c r="I541" s="663" t="s">
        <v>1997</v>
      </c>
      <c r="J541" s="663" t="s">
        <v>1998</v>
      </c>
      <c r="K541" s="663" t="s">
        <v>1999</v>
      </c>
      <c r="L541" s="665">
        <v>37.41666675136662</v>
      </c>
      <c r="M541" s="665">
        <v>3</v>
      </c>
      <c r="N541" s="666">
        <v>112.25000025409986</v>
      </c>
    </row>
    <row r="542" spans="1:14" ht="14.4" customHeight="1" x14ac:dyDescent="0.3">
      <c r="A542" s="661" t="s">
        <v>543</v>
      </c>
      <c r="B542" s="662" t="s">
        <v>544</v>
      </c>
      <c r="C542" s="663" t="s">
        <v>556</v>
      </c>
      <c r="D542" s="664" t="s">
        <v>2390</v>
      </c>
      <c r="E542" s="663" t="s">
        <v>568</v>
      </c>
      <c r="F542" s="664" t="s">
        <v>2393</v>
      </c>
      <c r="G542" s="663" t="s">
        <v>602</v>
      </c>
      <c r="H542" s="663" t="s">
        <v>863</v>
      </c>
      <c r="I542" s="663" t="s">
        <v>864</v>
      </c>
      <c r="J542" s="663" t="s">
        <v>865</v>
      </c>
      <c r="K542" s="663" t="s">
        <v>866</v>
      </c>
      <c r="L542" s="665">
        <v>132.82264664051129</v>
      </c>
      <c r="M542" s="665">
        <v>3</v>
      </c>
      <c r="N542" s="666">
        <v>398.46793992153391</v>
      </c>
    </row>
    <row r="543" spans="1:14" ht="14.4" customHeight="1" x14ac:dyDescent="0.3">
      <c r="A543" s="661" t="s">
        <v>543</v>
      </c>
      <c r="B543" s="662" t="s">
        <v>544</v>
      </c>
      <c r="C543" s="663" t="s">
        <v>556</v>
      </c>
      <c r="D543" s="664" t="s">
        <v>2390</v>
      </c>
      <c r="E543" s="663" t="s">
        <v>568</v>
      </c>
      <c r="F543" s="664" t="s">
        <v>2393</v>
      </c>
      <c r="G543" s="663" t="s">
        <v>602</v>
      </c>
      <c r="H543" s="663" t="s">
        <v>2000</v>
      </c>
      <c r="I543" s="663" t="s">
        <v>2001</v>
      </c>
      <c r="J543" s="663" t="s">
        <v>2002</v>
      </c>
      <c r="K543" s="663" t="s">
        <v>2003</v>
      </c>
      <c r="L543" s="665">
        <v>282.73011109730652</v>
      </c>
      <c r="M543" s="665">
        <v>1</v>
      </c>
      <c r="N543" s="666">
        <v>282.73011109730652</v>
      </c>
    </row>
    <row r="544" spans="1:14" ht="14.4" customHeight="1" x14ac:dyDescent="0.3">
      <c r="A544" s="661" t="s">
        <v>543</v>
      </c>
      <c r="B544" s="662" t="s">
        <v>544</v>
      </c>
      <c r="C544" s="663" t="s">
        <v>556</v>
      </c>
      <c r="D544" s="664" t="s">
        <v>2390</v>
      </c>
      <c r="E544" s="663" t="s">
        <v>568</v>
      </c>
      <c r="F544" s="664" t="s">
        <v>2393</v>
      </c>
      <c r="G544" s="663" t="s">
        <v>602</v>
      </c>
      <c r="H544" s="663" t="s">
        <v>2004</v>
      </c>
      <c r="I544" s="663" t="s">
        <v>2005</v>
      </c>
      <c r="J544" s="663" t="s">
        <v>2006</v>
      </c>
      <c r="K544" s="663" t="s">
        <v>2007</v>
      </c>
      <c r="L544" s="665">
        <v>66.069735204496098</v>
      </c>
      <c r="M544" s="665">
        <v>1</v>
      </c>
      <c r="N544" s="666">
        <v>66.069735204496098</v>
      </c>
    </row>
    <row r="545" spans="1:14" ht="14.4" customHeight="1" x14ac:dyDescent="0.3">
      <c r="A545" s="661" t="s">
        <v>543</v>
      </c>
      <c r="B545" s="662" t="s">
        <v>544</v>
      </c>
      <c r="C545" s="663" t="s">
        <v>556</v>
      </c>
      <c r="D545" s="664" t="s">
        <v>2390</v>
      </c>
      <c r="E545" s="663" t="s">
        <v>568</v>
      </c>
      <c r="F545" s="664" t="s">
        <v>2393</v>
      </c>
      <c r="G545" s="663" t="s">
        <v>602</v>
      </c>
      <c r="H545" s="663" t="s">
        <v>2008</v>
      </c>
      <c r="I545" s="663" t="s">
        <v>2008</v>
      </c>
      <c r="J545" s="663" t="s">
        <v>2009</v>
      </c>
      <c r="K545" s="663" t="s">
        <v>2010</v>
      </c>
      <c r="L545" s="665">
        <v>39.6</v>
      </c>
      <c r="M545" s="665">
        <v>1</v>
      </c>
      <c r="N545" s="666">
        <v>39.6</v>
      </c>
    </row>
    <row r="546" spans="1:14" ht="14.4" customHeight="1" x14ac:dyDescent="0.3">
      <c r="A546" s="661" t="s">
        <v>543</v>
      </c>
      <c r="B546" s="662" t="s">
        <v>544</v>
      </c>
      <c r="C546" s="663" t="s">
        <v>556</v>
      </c>
      <c r="D546" s="664" t="s">
        <v>2390</v>
      </c>
      <c r="E546" s="663" t="s">
        <v>568</v>
      </c>
      <c r="F546" s="664" t="s">
        <v>2393</v>
      </c>
      <c r="G546" s="663" t="s">
        <v>602</v>
      </c>
      <c r="H546" s="663" t="s">
        <v>2011</v>
      </c>
      <c r="I546" s="663" t="s">
        <v>2012</v>
      </c>
      <c r="J546" s="663" t="s">
        <v>2013</v>
      </c>
      <c r="K546" s="663" t="s">
        <v>2014</v>
      </c>
      <c r="L546" s="665">
        <v>47.180000000000042</v>
      </c>
      <c r="M546" s="665">
        <v>2</v>
      </c>
      <c r="N546" s="666">
        <v>94.360000000000085</v>
      </c>
    </row>
    <row r="547" spans="1:14" ht="14.4" customHeight="1" x14ac:dyDescent="0.3">
      <c r="A547" s="661" t="s">
        <v>543</v>
      </c>
      <c r="B547" s="662" t="s">
        <v>544</v>
      </c>
      <c r="C547" s="663" t="s">
        <v>556</v>
      </c>
      <c r="D547" s="664" t="s">
        <v>2390</v>
      </c>
      <c r="E547" s="663" t="s">
        <v>568</v>
      </c>
      <c r="F547" s="664" t="s">
        <v>2393</v>
      </c>
      <c r="G547" s="663" t="s">
        <v>602</v>
      </c>
      <c r="H547" s="663" t="s">
        <v>886</v>
      </c>
      <c r="I547" s="663" t="s">
        <v>887</v>
      </c>
      <c r="J547" s="663" t="s">
        <v>888</v>
      </c>
      <c r="K547" s="663" t="s">
        <v>889</v>
      </c>
      <c r="L547" s="665">
        <v>52.269999999999996</v>
      </c>
      <c r="M547" s="665">
        <v>2</v>
      </c>
      <c r="N547" s="666">
        <v>104.53999999999999</v>
      </c>
    </row>
    <row r="548" spans="1:14" ht="14.4" customHeight="1" x14ac:dyDescent="0.3">
      <c r="A548" s="661" t="s">
        <v>543</v>
      </c>
      <c r="B548" s="662" t="s">
        <v>544</v>
      </c>
      <c r="C548" s="663" t="s">
        <v>556</v>
      </c>
      <c r="D548" s="664" t="s">
        <v>2390</v>
      </c>
      <c r="E548" s="663" t="s">
        <v>568</v>
      </c>
      <c r="F548" s="664" t="s">
        <v>2393</v>
      </c>
      <c r="G548" s="663" t="s">
        <v>602</v>
      </c>
      <c r="H548" s="663" t="s">
        <v>2015</v>
      </c>
      <c r="I548" s="663" t="s">
        <v>215</v>
      </c>
      <c r="J548" s="663" t="s">
        <v>2016</v>
      </c>
      <c r="K548" s="663"/>
      <c r="L548" s="665">
        <v>30.880000000000003</v>
      </c>
      <c r="M548" s="665">
        <v>2</v>
      </c>
      <c r="N548" s="666">
        <v>61.760000000000005</v>
      </c>
    </row>
    <row r="549" spans="1:14" ht="14.4" customHeight="1" x14ac:dyDescent="0.3">
      <c r="A549" s="661" t="s">
        <v>543</v>
      </c>
      <c r="B549" s="662" t="s">
        <v>544</v>
      </c>
      <c r="C549" s="663" t="s">
        <v>556</v>
      </c>
      <c r="D549" s="664" t="s">
        <v>2390</v>
      </c>
      <c r="E549" s="663" t="s">
        <v>568</v>
      </c>
      <c r="F549" s="664" t="s">
        <v>2393</v>
      </c>
      <c r="G549" s="663" t="s">
        <v>602</v>
      </c>
      <c r="H549" s="663" t="s">
        <v>894</v>
      </c>
      <c r="I549" s="663" t="s">
        <v>895</v>
      </c>
      <c r="J549" s="663" t="s">
        <v>896</v>
      </c>
      <c r="K549" s="663" t="s">
        <v>897</v>
      </c>
      <c r="L549" s="665">
        <v>164.99795434873599</v>
      </c>
      <c r="M549" s="665">
        <v>10</v>
      </c>
      <c r="N549" s="666">
        <v>1649.9795434873599</v>
      </c>
    </row>
    <row r="550" spans="1:14" ht="14.4" customHeight="1" x14ac:dyDescent="0.3">
      <c r="A550" s="661" t="s">
        <v>543</v>
      </c>
      <c r="B550" s="662" t="s">
        <v>544</v>
      </c>
      <c r="C550" s="663" t="s">
        <v>556</v>
      </c>
      <c r="D550" s="664" t="s">
        <v>2390</v>
      </c>
      <c r="E550" s="663" t="s">
        <v>568</v>
      </c>
      <c r="F550" s="664" t="s">
        <v>2393</v>
      </c>
      <c r="G550" s="663" t="s">
        <v>602</v>
      </c>
      <c r="H550" s="663" t="s">
        <v>898</v>
      </c>
      <c r="I550" s="663" t="s">
        <v>899</v>
      </c>
      <c r="J550" s="663" t="s">
        <v>900</v>
      </c>
      <c r="K550" s="663" t="s">
        <v>901</v>
      </c>
      <c r="L550" s="665">
        <v>169.5684991536159</v>
      </c>
      <c r="M550" s="665">
        <v>9</v>
      </c>
      <c r="N550" s="666">
        <v>1526.1164923825431</v>
      </c>
    </row>
    <row r="551" spans="1:14" ht="14.4" customHeight="1" x14ac:dyDescent="0.3">
      <c r="A551" s="661" t="s">
        <v>543</v>
      </c>
      <c r="B551" s="662" t="s">
        <v>544</v>
      </c>
      <c r="C551" s="663" t="s">
        <v>556</v>
      </c>
      <c r="D551" s="664" t="s">
        <v>2390</v>
      </c>
      <c r="E551" s="663" t="s">
        <v>568</v>
      </c>
      <c r="F551" s="664" t="s">
        <v>2393</v>
      </c>
      <c r="G551" s="663" t="s">
        <v>602</v>
      </c>
      <c r="H551" s="663" t="s">
        <v>2017</v>
      </c>
      <c r="I551" s="663" t="s">
        <v>2017</v>
      </c>
      <c r="J551" s="663" t="s">
        <v>2018</v>
      </c>
      <c r="K551" s="663" t="s">
        <v>2019</v>
      </c>
      <c r="L551" s="665">
        <v>254.85779562086674</v>
      </c>
      <c r="M551" s="665">
        <v>1</v>
      </c>
      <c r="N551" s="666">
        <v>254.85779562086674</v>
      </c>
    </row>
    <row r="552" spans="1:14" ht="14.4" customHeight="1" x14ac:dyDescent="0.3">
      <c r="A552" s="661" t="s">
        <v>543</v>
      </c>
      <c r="B552" s="662" t="s">
        <v>544</v>
      </c>
      <c r="C552" s="663" t="s">
        <v>556</v>
      </c>
      <c r="D552" s="664" t="s">
        <v>2390</v>
      </c>
      <c r="E552" s="663" t="s">
        <v>568</v>
      </c>
      <c r="F552" s="664" t="s">
        <v>2393</v>
      </c>
      <c r="G552" s="663" t="s">
        <v>602</v>
      </c>
      <c r="H552" s="663" t="s">
        <v>904</v>
      </c>
      <c r="I552" s="663" t="s">
        <v>905</v>
      </c>
      <c r="J552" s="663" t="s">
        <v>906</v>
      </c>
      <c r="K552" s="663" t="s">
        <v>907</v>
      </c>
      <c r="L552" s="665">
        <v>131.09999999999997</v>
      </c>
      <c r="M552" s="665">
        <v>4</v>
      </c>
      <c r="N552" s="666">
        <v>524.39999999999986</v>
      </c>
    </row>
    <row r="553" spans="1:14" ht="14.4" customHeight="1" x14ac:dyDescent="0.3">
      <c r="A553" s="661" t="s">
        <v>543</v>
      </c>
      <c r="B553" s="662" t="s">
        <v>544</v>
      </c>
      <c r="C553" s="663" t="s">
        <v>556</v>
      </c>
      <c r="D553" s="664" t="s">
        <v>2390</v>
      </c>
      <c r="E553" s="663" t="s">
        <v>568</v>
      </c>
      <c r="F553" s="664" t="s">
        <v>2393</v>
      </c>
      <c r="G553" s="663" t="s">
        <v>602</v>
      </c>
      <c r="H553" s="663" t="s">
        <v>2020</v>
      </c>
      <c r="I553" s="663" t="s">
        <v>2021</v>
      </c>
      <c r="J553" s="663" t="s">
        <v>1600</v>
      </c>
      <c r="K553" s="663" t="s">
        <v>2022</v>
      </c>
      <c r="L553" s="665">
        <v>209.01</v>
      </c>
      <c r="M553" s="665">
        <v>1</v>
      </c>
      <c r="N553" s="666">
        <v>209.01</v>
      </c>
    </row>
    <row r="554" spans="1:14" ht="14.4" customHeight="1" x14ac:dyDescent="0.3">
      <c r="A554" s="661" t="s">
        <v>543</v>
      </c>
      <c r="B554" s="662" t="s">
        <v>544</v>
      </c>
      <c r="C554" s="663" t="s">
        <v>556</v>
      </c>
      <c r="D554" s="664" t="s">
        <v>2390</v>
      </c>
      <c r="E554" s="663" t="s">
        <v>568</v>
      </c>
      <c r="F554" s="664" t="s">
        <v>2393</v>
      </c>
      <c r="G554" s="663" t="s">
        <v>602</v>
      </c>
      <c r="H554" s="663" t="s">
        <v>2023</v>
      </c>
      <c r="I554" s="663" t="s">
        <v>215</v>
      </c>
      <c r="J554" s="663" t="s">
        <v>2024</v>
      </c>
      <c r="K554" s="663"/>
      <c r="L554" s="665">
        <v>63.280000000000008</v>
      </c>
      <c r="M554" s="665">
        <v>1</v>
      </c>
      <c r="N554" s="666">
        <v>63.280000000000008</v>
      </c>
    </row>
    <row r="555" spans="1:14" ht="14.4" customHeight="1" x14ac:dyDescent="0.3">
      <c r="A555" s="661" t="s">
        <v>543</v>
      </c>
      <c r="B555" s="662" t="s">
        <v>544</v>
      </c>
      <c r="C555" s="663" t="s">
        <v>556</v>
      </c>
      <c r="D555" s="664" t="s">
        <v>2390</v>
      </c>
      <c r="E555" s="663" t="s">
        <v>568</v>
      </c>
      <c r="F555" s="664" t="s">
        <v>2393</v>
      </c>
      <c r="G555" s="663" t="s">
        <v>602</v>
      </c>
      <c r="H555" s="663" t="s">
        <v>908</v>
      </c>
      <c r="I555" s="663" t="s">
        <v>215</v>
      </c>
      <c r="J555" s="663" t="s">
        <v>909</v>
      </c>
      <c r="K555" s="663"/>
      <c r="L555" s="665">
        <v>45.784580918170214</v>
      </c>
      <c r="M555" s="665">
        <v>13</v>
      </c>
      <c r="N555" s="666">
        <v>595.19955193621274</v>
      </c>
    </row>
    <row r="556" spans="1:14" ht="14.4" customHeight="1" x14ac:dyDescent="0.3">
      <c r="A556" s="661" t="s">
        <v>543</v>
      </c>
      <c r="B556" s="662" t="s">
        <v>544</v>
      </c>
      <c r="C556" s="663" t="s">
        <v>556</v>
      </c>
      <c r="D556" s="664" t="s">
        <v>2390</v>
      </c>
      <c r="E556" s="663" t="s">
        <v>568</v>
      </c>
      <c r="F556" s="664" t="s">
        <v>2393</v>
      </c>
      <c r="G556" s="663" t="s">
        <v>602</v>
      </c>
      <c r="H556" s="663" t="s">
        <v>2025</v>
      </c>
      <c r="I556" s="663" t="s">
        <v>2025</v>
      </c>
      <c r="J556" s="663" t="s">
        <v>2026</v>
      </c>
      <c r="K556" s="663" t="s">
        <v>2027</v>
      </c>
      <c r="L556" s="665">
        <v>279.04000000000002</v>
      </c>
      <c r="M556" s="665">
        <v>1</v>
      </c>
      <c r="N556" s="666">
        <v>279.04000000000002</v>
      </c>
    </row>
    <row r="557" spans="1:14" ht="14.4" customHeight="1" x14ac:dyDescent="0.3">
      <c r="A557" s="661" t="s">
        <v>543</v>
      </c>
      <c r="B557" s="662" t="s">
        <v>544</v>
      </c>
      <c r="C557" s="663" t="s">
        <v>556</v>
      </c>
      <c r="D557" s="664" t="s">
        <v>2390</v>
      </c>
      <c r="E557" s="663" t="s">
        <v>568</v>
      </c>
      <c r="F557" s="664" t="s">
        <v>2393</v>
      </c>
      <c r="G557" s="663" t="s">
        <v>602</v>
      </c>
      <c r="H557" s="663" t="s">
        <v>910</v>
      </c>
      <c r="I557" s="663" t="s">
        <v>911</v>
      </c>
      <c r="J557" s="663" t="s">
        <v>912</v>
      </c>
      <c r="K557" s="663" t="s">
        <v>913</v>
      </c>
      <c r="L557" s="665">
        <v>24.913790920837371</v>
      </c>
      <c r="M557" s="665">
        <v>26</v>
      </c>
      <c r="N557" s="666">
        <v>647.75856394177163</v>
      </c>
    </row>
    <row r="558" spans="1:14" ht="14.4" customHeight="1" x14ac:dyDescent="0.3">
      <c r="A558" s="661" t="s">
        <v>543</v>
      </c>
      <c r="B558" s="662" t="s">
        <v>544</v>
      </c>
      <c r="C558" s="663" t="s">
        <v>556</v>
      </c>
      <c r="D558" s="664" t="s">
        <v>2390</v>
      </c>
      <c r="E558" s="663" t="s">
        <v>568</v>
      </c>
      <c r="F558" s="664" t="s">
        <v>2393</v>
      </c>
      <c r="G558" s="663" t="s">
        <v>602</v>
      </c>
      <c r="H558" s="663" t="s">
        <v>2028</v>
      </c>
      <c r="I558" s="663" t="s">
        <v>2029</v>
      </c>
      <c r="J558" s="663" t="s">
        <v>2030</v>
      </c>
      <c r="K558" s="663" t="s">
        <v>2031</v>
      </c>
      <c r="L558" s="665">
        <v>88.389999999999986</v>
      </c>
      <c r="M558" s="665">
        <v>1</v>
      </c>
      <c r="N558" s="666">
        <v>88.389999999999986</v>
      </c>
    </row>
    <row r="559" spans="1:14" ht="14.4" customHeight="1" x14ac:dyDescent="0.3">
      <c r="A559" s="661" t="s">
        <v>543</v>
      </c>
      <c r="B559" s="662" t="s">
        <v>544</v>
      </c>
      <c r="C559" s="663" t="s">
        <v>556</v>
      </c>
      <c r="D559" s="664" t="s">
        <v>2390</v>
      </c>
      <c r="E559" s="663" t="s">
        <v>568</v>
      </c>
      <c r="F559" s="664" t="s">
        <v>2393</v>
      </c>
      <c r="G559" s="663" t="s">
        <v>602</v>
      </c>
      <c r="H559" s="663" t="s">
        <v>1667</v>
      </c>
      <c r="I559" s="663" t="s">
        <v>1668</v>
      </c>
      <c r="J559" s="663" t="s">
        <v>1669</v>
      </c>
      <c r="K559" s="663" t="s">
        <v>1670</v>
      </c>
      <c r="L559" s="665">
        <v>40.733333333333327</v>
      </c>
      <c r="M559" s="665">
        <v>3</v>
      </c>
      <c r="N559" s="666">
        <v>122.19999999999999</v>
      </c>
    </row>
    <row r="560" spans="1:14" ht="14.4" customHeight="1" x14ac:dyDescent="0.3">
      <c r="A560" s="661" t="s">
        <v>543</v>
      </c>
      <c r="B560" s="662" t="s">
        <v>544</v>
      </c>
      <c r="C560" s="663" t="s">
        <v>556</v>
      </c>
      <c r="D560" s="664" t="s">
        <v>2390</v>
      </c>
      <c r="E560" s="663" t="s">
        <v>568</v>
      </c>
      <c r="F560" s="664" t="s">
        <v>2393</v>
      </c>
      <c r="G560" s="663" t="s">
        <v>602</v>
      </c>
      <c r="H560" s="663" t="s">
        <v>2032</v>
      </c>
      <c r="I560" s="663" t="s">
        <v>2033</v>
      </c>
      <c r="J560" s="663" t="s">
        <v>2034</v>
      </c>
      <c r="K560" s="663" t="s">
        <v>2035</v>
      </c>
      <c r="L560" s="665">
        <v>305.71999999999974</v>
      </c>
      <c r="M560" s="665">
        <v>1</v>
      </c>
      <c r="N560" s="666">
        <v>305.71999999999974</v>
      </c>
    </row>
    <row r="561" spans="1:14" ht="14.4" customHeight="1" x14ac:dyDescent="0.3">
      <c r="A561" s="661" t="s">
        <v>543</v>
      </c>
      <c r="B561" s="662" t="s">
        <v>544</v>
      </c>
      <c r="C561" s="663" t="s">
        <v>556</v>
      </c>
      <c r="D561" s="664" t="s">
        <v>2390</v>
      </c>
      <c r="E561" s="663" t="s">
        <v>568</v>
      </c>
      <c r="F561" s="664" t="s">
        <v>2393</v>
      </c>
      <c r="G561" s="663" t="s">
        <v>602</v>
      </c>
      <c r="H561" s="663" t="s">
        <v>918</v>
      </c>
      <c r="I561" s="663" t="s">
        <v>919</v>
      </c>
      <c r="J561" s="663" t="s">
        <v>920</v>
      </c>
      <c r="K561" s="663" t="s">
        <v>921</v>
      </c>
      <c r="L561" s="665">
        <v>37.439948786555327</v>
      </c>
      <c r="M561" s="665">
        <v>8</v>
      </c>
      <c r="N561" s="666">
        <v>299.51959029244262</v>
      </c>
    </row>
    <row r="562" spans="1:14" ht="14.4" customHeight="1" x14ac:dyDescent="0.3">
      <c r="A562" s="661" t="s">
        <v>543</v>
      </c>
      <c r="B562" s="662" t="s">
        <v>544</v>
      </c>
      <c r="C562" s="663" t="s">
        <v>556</v>
      </c>
      <c r="D562" s="664" t="s">
        <v>2390</v>
      </c>
      <c r="E562" s="663" t="s">
        <v>568</v>
      </c>
      <c r="F562" s="664" t="s">
        <v>2393</v>
      </c>
      <c r="G562" s="663" t="s">
        <v>602</v>
      </c>
      <c r="H562" s="663" t="s">
        <v>2036</v>
      </c>
      <c r="I562" s="663" t="s">
        <v>2037</v>
      </c>
      <c r="J562" s="663" t="s">
        <v>1117</v>
      </c>
      <c r="K562" s="663" t="s">
        <v>572</v>
      </c>
      <c r="L562" s="665">
        <v>414.03499999999997</v>
      </c>
      <c r="M562" s="665">
        <v>2</v>
      </c>
      <c r="N562" s="666">
        <v>828.06999999999994</v>
      </c>
    </row>
    <row r="563" spans="1:14" ht="14.4" customHeight="1" x14ac:dyDescent="0.3">
      <c r="A563" s="661" t="s">
        <v>543</v>
      </c>
      <c r="B563" s="662" t="s">
        <v>544</v>
      </c>
      <c r="C563" s="663" t="s">
        <v>556</v>
      </c>
      <c r="D563" s="664" t="s">
        <v>2390</v>
      </c>
      <c r="E563" s="663" t="s">
        <v>568</v>
      </c>
      <c r="F563" s="664" t="s">
        <v>2393</v>
      </c>
      <c r="G563" s="663" t="s">
        <v>602</v>
      </c>
      <c r="H563" s="663" t="s">
        <v>926</v>
      </c>
      <c r="I563" s="663" t="s">
        <v>927</v>
      </c>
      <c r="J563" s="663" t="s">
        <v>928</v>
      </c>
      <c r="K563" s="663" t="s">
        <v>929</v>
      </c>
      <c r="L563" s="665">
        <v>1003.0200000000004</v>
      </c>
      <c r="M563" s="665">
        <v>1</v>
      </c>
      <c r="N563" s="666">
        <v>1003.0200000000004</v>
      </c>
    </row>
    <row r="564" spans="1:14" ht="14.4" customHeight="1" x14ac:dyDescent="0.3">
      <c r="A564" s="661" t="s">
        <v>543</v>
      </c>
      <c r="B564" s="662" t="s">
        <v>544</v>
      </c>
      <c r="C564" s="663" t="s">
        <v>556</v>
      </c>
      <c r="D564" s="664" t="s">
        <v>2390</v>
      </c>
      <c r="E564" s="663" t="s">
        <v>568</v>
      </c>
      <c r="F564" s="664" t="s">
        <v>2393</v>
      </c>
      <c r="G564" s="663" t="s">
        <v>602</v>
      </c>
      <c r="H564" s="663" t="s">
        <v>2038</v>
      </c>
      <c r="I564" s="663" t="s">
        <v>2039</v>
      </c>
      <c r="J564" s="663" t="s">
        <v>699</v>
      </c>
      <c r="K564" s="663" t="s">
        <v>2040</v>
      </c>
      <c r="L564" s="665">
        <v>323.15476134818118</v>
      </c>
      <c r="M564" s="665">
        <v>1</v>
      </c>
      <c r="N564" s="666">
        <v>323.15476134818118</v>
      </c>
    </row>
    <row r="565" spans="1:14" ht="14.4" customHeight="1" x14ac:dyDescent="0.3">
      <c r="A565" s="661" t="s">
        <v>543</v>
      </c>
      <c r="B565" s="662" t="s">
        <v>544</v>
      </c>
      <c r="C565" s="663" t="s">
        <v>556</v>
      </c>
      <c r="D565" s="664" t="s">
        <v>2390</v>
      </c>
      <c r="E565" s="663" t="s">
        <v>568</v>
      </c>
      <c r="F565" s="664" t="s">
        <v>2393</v>
      </c>
      <c r="G565" s="663" t="s">
        <v>602</v>
      </c>
      <c r="H565" s="663" t="s">
        <v>938</v>
      </c>
      <c r="I565" s="663" t="s">
        <v>939</v>
      </c>
      <c r="J565" s="663" t="s">
        <v>940</v>
      </c>
      <c r="K565" s="663" t="s">
        <v>941</v>
      </c>
      <c r="L565" s="665">
        <v>105.06000000000006</v>
      </c>
      <c r="M565" s="665">
        <v>1</v>
      </c>
      <c r="N565" s="666">
        <v>105.06000000000006</v>
      </c>
    </row>
    <row r="566" spans="1:14" ht="14.4" customHeight="1" x14ac:dyDescent="0.3">
      <c r="A566" s="661" t="s">
        <v>543</v>
      </c>
      <c r="B566" s="662" t="s">
        <v>544</v>
      </c>
      <c r="C566" s="663" t="s">
        <v>556</v>
      </c>
      <c r="D566" s="664" t="s">
        <v>2390</v>
      </c>
      <c r="E566" s="663" t="s">
        <v>568</v>
      </c>
      <c r="F566" s="664" t="s">
        <v>2393</v>
      </c>
      <c r="G566" s="663" t="s">
        <v>602</v>
      </c>
      <c r="H566" s="663" t="s">
        <v>2041</v>
      </c>
      <c r="I566" s="663" t="s">
        <v>2042</v>
      </c>
      <c r="J566" s="663" t="s">
        <v>2043</v>
      </c>
      <c r="K566" s="663" t="s">
        <v>1433</v>
      </c>
      <c r="L566" s="665">
        <v>53.959002292507932</v>
      </c>
      <c r="M566" s="665">
        <v>1</v>
      </c>
      <c r="N566" s="666">
        <v>53.959002292507932</v>
      </c>
    </row>
    <row r="567" spans="1:14" ht="14.4" customHeight="1" x14ac:dyDescent="0.3">
      <c r="A567" s="661" t="s">
        <v>543</v>
      </c>
      <c r="B567" s="662" t="s">
        <v>544</v>
      </c>
      <c r="C567" s="663" t="s">
        <v>556</v>
      </c>
      <c r="D567" s="664" t="s">
        <v>2390</v>
      </c>
      <c r="E567" s="663" t="s">
        <v>568</v>
      </c>
      <c r="F567" s="664" t="s">
        <v>2393</v>
      </c>
      <c r="G567" s="663" t="s">
        <v>602</v>
      </c>
      <c r="H567" s="663" t="s">
        <v>953</v>
      </c>
      <c r="I567" s="663" t="s">
        <v>954</v>
      </c>
      <c r="J567" s="663" t="s">
        <v>955</v>
      </c>
      <c r="K567" s="663" t="s">
        <v>956</v>
      </c>
      <c r="L567" s="665">
        <v>69.67999999999995</v>
      </c>
      <c r="M567" s="665">
        <v>1</v>
      </c>
      <c r="N567" s="666">
        <v>69.67999999999995</v>
      </c>
    </row>
    <row r="568" spans="1:14" ht="14.4" customHeight="1" x14ac:dyDescent="0.3">
      <c r="A568" s="661" t="s">
        <v>543</v>
      </c>
      <c r="B568" s="662" t="s">
        <v>544</v>
      </c>
      <c r="C568" s="663" t="s">
        <v>556</v>
      </c>
      <c r="D568" s="664" t="s">
        <v>2390</v>
      </c>
      <c r="E568" s="663" t="s">
        <v>568</v>
      </c>
      <c r="F568" s="664" t="s">
        <v>2393</v>
      </c>
      <c r="G568" s="663" t="s">
        <v>602</v>
      </c>
      <c r="H568" s="663" t="s">
        <v>2044</v>
      </c>
      <c r="I568" s="663" t="s">
        <v>2045</v>
      </c>
      <c r="J568" s="663" t="s">
        <v>2046</v>
      </c>
      <c r="K568" s="663" t="s">
        <v>2047</v>
      </c>
      <c r="L568" s="665">
        <v>47.509999999999991</v>
      </c>
      <c r="M568" s="665">
        <v>1</v>
      </c>
      <c r="N568" s="666">
        <v>47.509999999999991</v>
      </c>
    </row>
    <row r="569" spans="1:14" ht="14.4" customHeight="1" x14ac:dyDescent="0.3">
      <c r="A569" s="661" t="s">
        <v>543</v>
      </c>
      <c r="B569" s="662" t="s">
        <v>544</v>
      </c>
      <c r="C569" s="663" t="s">
        <v>556</v>
      </c>
      <c r="D569" s="664" t="s">
        <v>2390</v>
      </c>
      <c r="E569" s="663" t="s">
        <v>568</v>
      </c>
      <c r="F569" s="664" t="s">
        <v>2393</v>
      </c>
      <c r="G569" s="663" t="s">
        <v>602</v>
      </c>
      <c r="H569" s="663" t="s">
        <v>964</v>
      </c>
      <c r="I569" s="663" t="s">
        <v>965</v>
      </c>
      <c r="J569" s="663" t="s">
        <v>966</v>
      </c>
      <c r="K569" s="663" t="s">
        <v>967</v>
      </c>
      <c r="L569" s="665">
        <v>369.36991975197282</v>
      </c>
      <c r="M569" s="665">
        <v>4</v>
      </c>
      <c r="N569" s="666">
        <v>1477.4796790078913</v>
      </c>
    </row>
    <row r="570" spans="1:14" ht="14.4" customHeight="1" x14ac:dyDescent="0.3">
      <c r="A570" s="661" t="s">
        <v>543</v>
      </c>
      <c r="B570" s="662" t="s">
        <v>544</v>
      </c>
      <c r="C570" s="663" t="s">
        <v>556</v>
      </c>
      <c r="D570" s="664" t="s">
        <v>2390</v>
      </c>
      <c r="E570" s="663" t="s">
        <v>568</v>
      </c>
      <c r="F570" s="664" t="s">
        <v>2393</v>
      </c>
      <c r="G570" s="663" t="s">
        <v>602</v>
      </c>
      <c r="H570" s="663" t="s">
        <v>972</v>
      </c>
      <c r="I570" s="663" t="s">
        <v>973</v>
      </c>
      <c r="J570" s="663" t="s">
        <v>974</v>
      </c>
      <c r="K570" s="663" t="s">
        <v>975</v>
      </c>
      <c r="L570" s="665">
        <v>92.629999999999981</v>
      </c>
      <c r="M570" s="665">
        <v>1</v>
      </c>
      <c r="N570" s="666">
        <v>92.629999999999981</v>
      </c>
    </row>
    <row r="571" spans="1:14" ht="14.4" customHeight="1" x14ac:dyDescent="0.3">
      <c r="A571" s="661" t="s">
        <v>543</v>
      </c>
      <c r="B571" s="662" t="s">
        <v>544</v>
      </c>
      <c r="C571" s="663" t="s">
        <v>556</v>
      </c>
      <c r="D571" s="664" t="s">
        <v>2390</v>
      </c>
      <c r="E571" s="663" t="s">
        <v>568</v>
      </c>
      <c r="F571" s="664" t="s">
        <v>2393</v>
      </c>
      <c r="G571" s="663" t="s">
        <v>602</v>
      </c>
      <c r="H571" s="663" t="s">
        <v>2048</v>
      </c>
      <c r="I571" s="663" t="s">
        <v>2049</v>
      </c>
      <c r="J571" s="663" t="s">
        <v>2050</v>
      </c>
      <c r="K571" s="663" t="s">
        <v>2051</v>
      </c>
      <c r="L571" s="665">
        <v>77.279370672853219</v>
      </c>
      <c r="M571" s="665">
        <v>1</v>
      </c>
      <c r="N571" s="666">
        <v>77.279370672853219</v>
      </c>
    </row>
    <row r="572" spans="1:14" ht="14.4" customHeight="1" x14ac:dyDescent="0.3">
      <c r="A572" s="661" t="s">
        <v>543</v>
      </c>
      <c r="B572" s="662" t="s">
        <v>544</v>
      </c>
      <c r="C572" s="663" t="s">
        <v>556</v>
      </c>
      <c r="D572" s="664" t="s">
        <v>2390</v>
      </c>
      <c r="E572" s="663" t="s">
        <v>568</v>
      </c>
      <c r="F572" s="664" t="s">
        <v>2393</v>
      </c>
      <c r="G572" s="663" t="s">
        <v>602</v>
      </c>
      <c r="H572" s="663" t="s">
        <v>2052</v>
      </c>
      <c r="I572" s="663" t="s">
        <v>2053</v>
      </c>
      <c r="J572" s="663" t="s">
        <v>2054</v>
      </c>
      <c r="K572" s="663" t="s">
        <v>2055</v>
      </c>
      <c r="L572" s="665">
        <v>102.73</v>
      </c>
      <c r="M572" s="665">
        <v>1</v>
      </c>
      <c r="N572" s="666">
        <v>102.73</v>
      </c>
    </row>
    <row r="573" spans="1:14" ht="14.4" customHeight="1" x14ac:dyDescent="0.3">
      <c r="A573" s="661" t="s">
        <v>543</v>
      </c>
      <c r="B573" s="662" t="s">
        <v>544</v>
      </c>
      <c r="C573" s="663" t="s">
        <v>556</v>
      </c>
      <c r="D573" s="664" t="s">
        <v>2390</v>
      </c>
      <c r="E573" s="663" t="s">
        <v>568</v>
      </c>
      <c r="F573" s="664" t="s">
        <v>2393</v>
      </c>
      <c r="G573" s="663" t="s">
        <v>602</v>
      </c>
      <c r="H573" s="663" t="s">
        <v>976</v>
      </c>
      <c r="I573" s="663" t="s">
        <v>976</v>
      </c>
      <c r="J573" s="663" t="s">
        <v>977</v>
      </c>
      <c r="K573" s="663" t="s">
        <v>978</v>
      </c>
      <c r="L573" s="665">
        <v>91.999999999999986</v>
      </c>
      <c r="M573" s="665">
        <v>1</v>
      </c>
      <c r="N573" s="666">
        <v>91.999999999999986</v>
      </c>
    </row>
    <row r="574" spans="1:14" ht="14.4" customHeight="1" x14ac:dyDescent="0.3">
      <c r="A574" s="661" t="s">
        <v>543</v>
      </c>
      <c r="B574" s="662" t="s">
        <v>544</v>
      </c>
      <c r="C574" s="663" t="s">
        <v>556</v>
      </c>
      <c r="D574" s="664" t="s">
        <v>2390</v>
      </c>
      <c r="E574" s="663" t="s">
        <v>568</v>
      </c>
      <c r="F574" s="664" t="s">
        <v>2393</v>
      </c>
      <c r="G574" s="663" t="s">
        <v>602</v>
      </c>
      <c r="H574" s="663" t="s">
        <v>987</v>
      </c>
      <c r="I574" s="663" t="s">
        <v>988</v>
      </c>
      <c r="J574" s="663" t="s">
        <v>707</v>
      </c>
      <c r="K574" s="663" t="s">
        <v>989</v>
      </c>
      <c r="L574" s="665">
        <v>38.207403241543219</v>
      </c>
      <c r="M574" s="665">
        <v>4</v>
      </c>
      <c r="N574" s="666">
        <v>152.82961296617287</v>
      </c>
    </row>
    <row r="575" spans="1:14" ht="14.4" customHeight="1" x14ac:dyDescent="0.3">
      <c r="A575" s="661" t="s">
        <v>543</v>
      </c>
      <c r="B575" s="662" t="s">
        <v>544</v>
      </c>
      <c r="C575" s="663" t="s">
        <v>556</v>
      </c>
      <c r="D575" s="664" t="s">
        <v>2390</v>
      </c>
      <c r="E575" s="663" t="s">
        <v>568</v>
      </c>
      <c r="F575" s="664" t="s">
        <v>2393</v>
      </c>
      <c r="G575" s="663" t="s">
        <v>602</v>
      </c>
      <c r="H575" s="663" t="s">
        <v>2056</v>
      </c>
      <c r="I575" s="663" t="s">
        <v>2057</v>
      </c>
      <c r="J575" s="663" t="s">
        <v>2058</v>
      </c>
      <c r="K575" s="663" t="s">
        <v>2059</v>
      </c>
      <c r="L575" s="665">
        <v>60.949999999999967</v>
      </c>
      <c r="M575" s="665">
        <v>3</v>
      </c>
      <c r="N575" s="666">
        <v>182.84999999999991</v>
      </c>
    </row>
    <row r="576" spans="1:14" ht="14.4" customHeight="1" x14ac:dyDescent="0.3">
      <c r="A576" s="661" t="s">
        <v>543</v>
      </c>
      <c r="B576" s="662" t="s">
        <v>544</v>
      </c>
      <c r="C576" s="663" t="s">
        <v>556</v>
      </c>
      <c r="D576" s="664" t="s">
        <v>2390</v>
      </c>
      <c r="E576" s="663" t="s">
        <v>568</v>
      </c>
      <c r="F576" s="664" t="s">
        <v>2393</v>
      </c>
      <c r="G576" s="663" t="s">
        <v>602</v>
      </c>
      <c r="H576" s="663" t="s">
        <v>2060</v>
      </c>
      <c r="I576" s="663" t="s">
        <v>2061</v>
      </c>
      <c r="J576" s="663" t="s">
        <v>962</v>
      </c>
      <c r="K576" s="663" t="s">
        <v>2062</v>
      </c>
      <c r="L576" s="665">
        <v>102.51999999999998</v>
      </c>
      <c r="M576" s="665">
        <v>1</v>
      </c>
      <c r="N576" s="666">
        <v>102.51999999999998</v>
      </c>
    </row>
    <row r="577" spans="1:14" ht="14.4" customHeight="1" x14ac:dyDescent="0.3">
      <c r="A577" s="661" t="s">
        <v>543</v>
      </c>
      <c r="B577" s="662" t="s">
        <v>544</v>
      </c>
      <c r="C577" s="663" t="s">
        <v>556</v>
      </c>
      <c r="D577" s="664" t="s">
        <v>2390</v>
      </c>
      <c r="E577" s="663" t="s">
        <v>568</v>
      </c>
      <c r="F577" s="664" t="s">
        <v>2393</v>
      </c>
      <c r="G577" s="663" t="s">
        <v>602</v>
      </c>
      <c r="H577" s="663" t="s">
        <v>2063</v>
      </c>
      <c r="I577" s="663" t="s">
        <v>2064</v>
      </c>
      <c r="J577" s="663" t="s">
        <v>2065</v>
      </c>
      <c r="K577" s="663" t="s">
        <v>2066</v>
      </c>
      <c r="L577" s="665">
        <v>397.64</v>
      </c>
      <c r="M577" s="665">
        <v>1</v>
      </c>
      <c r="N577" s="666">
        <v>397.64</v>
      </c>
    </row>
    <row r="578" spans="1:14" ht="14.4" customHeight="1" x14ac:dyDescent="0.3">
      <c r="A578" s="661" t="s">
        <v>543</v>
      </c>
      <c r="B578" s="662" t="s">
        <v>544</v>
      </c>
      <c r="C578" s="663" t="s">
        <v>556</v>
      </c>
      <c r="D578" s="664" t="s">
        <v>2390</v>
      </c>
      <c r="E578" s="663" t="s">
        <v>568</v>
      </c>
      <c r="F578" s="664" t="s">
        <v>2393</v>
      </c>
      <c r="G578" s="663" t="s">
        <v>602</v>
      </c>
      <c r="H578" s="663" t="s">
        <v>994</v>
      </c>
      <c r="I578" s="663" t="s">
        <v>995</v>
      </c>
      <c r="J578" s="663" t="s">
        <v>996</v>
      </c>
      <c r="K578" s="663" t="s">
        <v>997</v>
      </c>
      <c r="L578" s="665">
        <v>96.549999999999969</v>
      </c>
      <c r="M578" s="665">
        <v>1</v>
      </c>
      <c r="N578" s="666">
        <v>96.549999999999969</v>
      </c>
    </row>
    <row r="579" spans="1:14" ht="14.4" customHeight="1" x14ac:dyDescent="0.3">
      <c r="A579" s="661" t="s">
        <v>543</v>
      </c>
      <c r="B579" s="662" t="s">
        <v>544</v>
      </c>
      <c r="C579" s="663" t="s">
        <v>556</v>
      </c>
      <c r="D579" s="664" t="s">
        <v>2390</v>
      </c>
      <c r="E579" s="663" t="s">
        <v>568</v>
      </c>
      <c r="F579" s="664" t="s">
        <v>2393</v>
      </c>
      <c r="G579" s="663" t="s">
        <v>602</v>
      </c>
      <c r="H579" s="663" t="s">
        <v>2067</v>
      </c>
      <c r="I579" s="663" t="s">
        <v>2068</v>
      </c>
      <c r="J579" s="663" t="s">
        <v>1725</v>
      </c>
      <c r="K579" s="663" t="s">
        <v>2069</v>
      </c>
      <c r="L579" s="665">
        <v>117.68019852481932</v>
      </c>
      <c r="M579" s="665">
        <v>2</v>
      </c>
      <c r="N579" s="666">
        <v>235.36039704963864</v>
      </c>
    </row>
    <row r="580" spans="1:14" ht="14.4" customHeight="1" x14ac:dyDescent="0.3">
      <c r="A580" s="661" t="s">
        <v>543</v>
      </c>
      <c r="B580" s="662" t="s">
        <v>544</v>
      </c>
      <c r="C580" s="663" t="s">
        <v>556</v>
      </c>
      <c r="D580" s="664" t="s">
        <v>2390</v>
      </c>
      <c r="E580" s="663" t="s">
        <v>568</v>
      </c>
      <c r="F580" s="664" t="s">
        <v>2393</v>
      </c>
      <c r="G580" s="663" t="s">
        <v>602</v>
      </c>
      <c r="H580" s="663" t="s">
        <v>1006</v>
      </c>
      <c r="I580" s="663" t="s">
        <v>1007</v>
      </c>
      <c r="J580" s="663" t="s">
        <v>1008</v>
      </c>
      <c r="K580" s="663" t="s">
        <v>1009</v>
      </c>
      <c r="L580" s="665">
        <v>41.503301244880589</v>
      </c>
      <c r="M580" s="665">
        <v>9</v>
      </c>
      <c r="N580" s="666">
        <v>373.52971120392533</v>
      </c>
    </row>
    <row r="581" spans="1:14" ht="14.4" customHeight="1" x14ac:dyDescent="0.3">
      <c r="A581" s="661" t="s">
        <v>543</v>
      </c>
      <c r="B581" s="662" t="s">
        <v>544</v>
      </c>
      <c r="C581" s="663" t="s">
        <v>556</v>
      </c>
      <c r="D581" s="664" t="s">
        <v>2390</v>
      </c>
      <c r="E581" s="663" t="s">
        <v>568</v>
      </c>
      <c r="F581" s="664" t="s">
        <v>2393</v>
      </c>
      <c r="G581" s="663" t="s">
        <v>602</v>
      </c>
      <c r="H581" s="663" t="s">
        <v>2070</v>
      </c>
      <c r="I581" s="663" t="s">
        <v>2071</v>
      </c>
      <c r="J581" s="663" t="s">
        <v>2072</v>
      </c>
      <c r="K581" s="663" t="s">
        <v>2073</v>
      </c>
      <c r="L581" s="665">
        <v>74.900023997203704</v>
      </c>
      <c r="M581" s="665">
        <v>1</v>
      </c>
      <c r="N581" s="666">
        <v>74.900023997203704</v>
      </c>
    </row>
    <row r="582" spans="1:14" ht="14.4" customHeight="1" x14ac:dyDescent="0.3">
      <c r="A582" s="661" t="s">
        <v>543</v>
      </c>
      <c r="B582" s="662" t="s">
        <v>544</v>
      </c>
      <c r="C582" s="663" t="s">
        <v>556</v>
      </c>
      <c r="D582" s="664" t="s">
        <v>2390</v>
      </c>
      <c r="E582" s="663" t="s">
        <v>568</v>
      </c>
      <c r="F582" s="664" t="s">
        <v>2393</v>
      </c>
      <c r="G582" s="663" t="s">
        <v>602</v>
      </c>
      <c r="H582" s="663" t="s">
        <v>1696</v>
      </c>
      <c r="I582" s="663" t="s">
        <v>1697</v>
      </c>
      <c r="J582" s="663" t="s">
        <v>1698</v>
      </c>
      <c r="K582" s="663" t="s">
        <v>1699</v>
      </c>
      <c r="L582" s="665">
        <v>108.59000319864253</v>
      </c>
      <c r="M582" s="665">
        <v>5</v>
      </c>
      <c r="N582" s="666">
        <v>542.95001599321267</v>
      </c>
    </row>
    <row r="583" spans="1:14" ht="14.4" customHeight="1" x14ac:dyDescent="0.3">
      <c r="A583" s="661" t="s">
        <v>543</v>
      </c>
      <c r="B583" s="662" t="s">
        <v>544</v>
      </c>
      <c r="C583" s="663" t="s">
        <v>556</v>
      </c>
      <c r="D583" s="664" t="s">
        <v>2390</v>
      </c>
      <c r="E583" s="663" t="s">
        <v>568</v>
      </c>
      <c r="F583" s="664" t="s">
        <v>2393</v>
      </c>
      <c r="G583" s="663" t="s">
        <v>602</v>
      </c>
      <c r="H583" s="663" t="s">
        <v>1012</v>
      </c>
      <c r="I583" s="663" t="s">
        <v>1013</v>
      </c>
      <c r="J583" s="663" t="s">
        <v>1014</v>
      </c>
      <c r="K583" s="663" t="s">
        <v>1015</v>
      </c>
      <c r="L583" s="665">
        <v>44.297943247936182</v>
      </c>
      <c r="M583" s="665">
        <v>5</v>
      </c>
      <c r="N583" s="666">
        <v>221.48971623968092</v>
      </c>
    </row>
    <row r="584" spans="1:14" ht="14.4" customHeight="1" x14ac:dyDescent="0.3">
      <c r="A584" s="661" t="s">
        <v>543</v>
      </c>
      <c r="B584" s="662" t="s">
        <v>544</v>
      </c>
      <c r="C584" s="663" t="s">
        <v>556</v>
      </c>
      <c r="D584" s="664" t="s">
        <v>2390</v>
      </c>
      <c r="E584" s="663" t="s">
        <v>568</v>
      </c>
      <c r="F584" s="664" t="s">
        <v>2393</v>
      </c>
      <c r="G584" s="663" t="s">
        <v>602</v>
      </c>
      <c r="H584" s="663" t="s">
        <v>1016</v>
      </c>
      <c r="I584" s="663" t="s">
        <v>1017</v>
      </c>
      <c r="J584" s="663" t="s">
        <v>1018</v>
      </c>
      <c r="K584" s="663" t="s">
        <v>1019</v>
      </c>
      <c r="L584" s="665">
        <v>33.966369807287919</v>
      </c>
      <c r="M584" s="665">
        <v>14</v>
      </c>
      <c r="N584" s="666">
        <v>475.52917730203086</v>
      </c>
    </row>
    <row r="585" spans="1:14" ht="14.4" customHeight="1" x14ac:dyDescent="0.3">
      <c r="A585" s="661" t="s">
        <v>543</v>
      </c>
      <c r="B585" s="662" t="s">
        <v>544</v>
      </c>
      <c r="C585" s="663" t="s">
        <v>556</v>
      </c>
      <c r="D585" s="664" t="s">
        <v>2390</v>
      </c>
      <c r="E585" s="663" t="s">
        <v>568</v>
      </c>
      <c r="F585" s="664" t="s">
        <v>2393</v>
      </c>
      <c r="G585" s="663" t="s">
        <v>602</v>
      </c>
      <c r="H585" s="663" t="s">
        <v>2074</v>
      </c>
      <c r="I585" s="663" t="s">
        <v>2075</v>
      </c>
      <c r="J585" s="663" t="s">
        <v>2076</v>
      </c>
      <c r="K585" s="663" t="s">
        <v>2077</v>
      </c>
      <c r="L585" s="665">
        <v>124.1900000000001</v>
      </c>
      <c r="M585" s="665">
        <v>4</v>
      </c>
      <c r="N585" s="666">
        <v>496.76000000000039</v>
      </c>
    </row>
    <row r="586" spans="1:14" ht="14.4" customHeight="1" x14ac:dyDescent="0.3">
      <c r="A586" s="661" t="s">
        <v>543</v>
      </c>
      <c r="B586" s="662" t="s">
        <v>544</v>
      </c>
      <c r="C586" s="663" t="s">
        <v>556</v>
      </c>
      <c r="D586" s="664" t="s">
        <v>2390</v>
      </c>
      <c r="E586" s="663" t="s">
        <v>568</v>
      </c>
      <c r="F586" s="664" t="s">
        <v>2393</v>
      </c>
      <c r="G586" s="663" t="s">
        <v>602</v>
      </c>
      <c r="H586" s="663" t="s">
        <v>1711</v>
      </c>
      <c r="I586" s="663" t="s">
        <v>1712</v>
      </c>
      <c r="J586" s="663" t="s">
        <v>1713</v>
      </c>
      <c r="K586" s="663" t="s">
        <v>1714</v>
      </c>
      <c r="L586" s="665">
        <v>929.75</v>
      </c>
      <c r="M586" s="665">
        <v>2</v>
      </c>
      <c r="N586" s="666">
        <v>1859.5</v>
      </c>
    </row>
    <row r="587" spans="1:14" ht="14.4" customHeight="1" x14ac:dyDescent="0.3">
      <c r="A587" s="661" t="s">
        <v>543</v>
      </c>
      <c r="B587" s="662" t="s">
        <v>544</v>
      </c>
      <c r="C587" s="663" t="s">
        <v>556</v>
      </c>
      <c r="D587" s="664" t="s">
        <v>2390</v>
      </c>
      <c r="E587" s="663" t="s">
        <v>568</v>
      </c>
      <c r="F587" s="664" t="s">
        <v>2393</v>
      </c>
      <c r="G587" s="663" t="s">
        <v>602</v>
      </c>
      <c r="H587" s="663" t="s">
        <v>2078</v>
      </c>
      <c r="I587" s="663" t="s">
        <v>2079</v>
      </c>
      <c r="J587" s="663" t="s">
        <v>2080</v>
      </c>
      <c r="K587" s="663" t="s">
        <v>2081</v>
      </c>
      <c r="L587" s="665">
        <v>72.299999999999983</v>
      </c>
      <c r="M587" s="665">
        <v>2</v>
      </c>
      <c r="N587" s="666">
        <v>144.59999999999997</v>
      </c>
    </row>
    <row r="588" spans="1:14" ht="14.4" customHeight="1" x14ac:dyDescent="0.3">
      <c r="A588" s="661" t="s">
        <v>543</v>
      </c>
      <c r="B588" s="662" t="s">
        <v>544</v>
      </c>
      <c r="C588" s="663" t="s">
        <v>556</v>
      </c>
      <c r="D588" s="664" t="s">
        <v>2390</v>
      </c>
      <c r="E588" s="663" t="s">
        <v>568</v>
      </c>
      <c r="F588" s="664" t="s">
        <v>2393</v>
      </c>
      <c r="G588" s="663" t="s">
        <v>602</v>
      </c>
      <c r="H588" s="663" t="s">
        <v>2082</v>
      </c>
      <c r="I588" s="663" t="s">
        <v>2083</v>
      </c>
      <c r="J588" s="663" t="s">
        <v>996</v>
      </c>
      <c r="K588" s="663" t="s">
        <v>2084</v>
      </c>
      <c r="L588" s="665">
        <v>52.130000000000045</v>
      </c>
      <c r="M588" s="665">
        <v>1</v>
      </c>
      <c r="N588" s="666">
        <v>52.130000000000045</v>
      </c>
    </row>
    <row r="589" spans="1:14" ht="14.4" customHeight="1" x14ac:dyDescent="0.3">
      <c r="A589" s="661" t="s">
        <v>543</v>
      </c>
      <c r="B589" s="662" t="s">
        <v>544</v>
      </c>
      <c r="C589" s="663" t="s">
        <v>556</v>
      </c>
      <c r="D589" s="664" t="s">
        <v>2390</v>
      </c>
      <c r="E589" s="663" t="s">
        <v>568</v>
      </c>
      <c r="F589" s="664" t="s">
        <v>2393</v>
      </c>
      <c r="G589" s="663" t="s">
        <v>602</v>
      </c>
      <c r="H589" s="663" t="s">
        <v>1020</v>
      </c>
      <c r="I589" s="663" t="s">
        <v>1021</v>
      </c>
      <c r="J589" s="663" t="s">
        <v>1022</v>
      </c>
      <c r="K589" s="663" t="s">
        <v>1023</v>
      </c>
      <c r="L589" s="665">
        <v>33.578025847481129</v>
      </c>
      <c r="M589" s="665">
        <v>11</v>
      </c>
      <c r="N589" s="666">
        <v>369.35828432229243</v>
      </c>
    </row>
    <row r="590" spans="1:14" ht="14.4" customHeight="1" x14ac:dyDescent="0.3">
      <c r="A590" s="661" t="s">
        <v>543</v>
      </c>
      <c r="B590" s="662" t="s">
        <v>544</v>
      </c>
      <c r="C590" s="663" t="s">
        <v>556</v>
      </c>
      <c r="D590" s="664" t="s">
        <v>2390</v>
      </c>
      <c r="E590" s="663" t="s">
        <v>568</v>
      </c>
      <c r="F590" s="664" t="s">
        <v>2393</v>
      </c>
      <c r="G590" s="663" t="s">
        <v>602</v>
      </c>
      <c r="H590" s="663" t="s">
        <v>1032</v>
      </c>
      <c r="I590" s="663" t="s">
        <v>1033</v>
      </c>
      <c r="J590" s="663" t="s">
        <v>1022</v>
      </c>
      <c r="K590" s="663" t="s">
        <v>1034</v>
      </c>
      <c r="L590" s="665">
        <v>68.760000000000019</v>
      </c>
      <c r="M590" s="665">
        <v>4</v>
      </c>
      <c r="N590" s="666">
        <v>275.04000000000008</v>
      </c>
    </row>
    <row r="591" spans="1:14" ht="14.4" customHeight="1" x14ac:dyDescent="0.3">
      <c r="A591" s="661" t="s">
        <v>543</v>
      </c>
      <c r="B591" s="662" t="s">
        <v>544</v>
      </c>
      <c r="C591" s="663" t="s">
        <v>556</v>
      </c>
      <c r="D591" s="664" t="s">
        <v>2390</v>
      </c>
      <c r="E591" s="663" t="s">
        <v>568</v>
      </c>
      <c r="F591" s="664" t="s">
        <v>2393</v>
      </c>
      <c r="G591" s="663" t="s">
        <v>602</v>
      </c>
      <c r="H591" s="663" t="s">
        <v>1043</v>
      </c>
      <c r="I591" s="663" t="s">
        <v>1044</v>
      </c>
      <c r="J591" s="663" t="s">
        <v>849</v>
      </c>
      <c r="K591" s="663" t="s">
        <v>1045</v>
      </c>
      <c r="L591" s="665">
        <v>185.49</v>
      </c>
      <c r="M591" s="665">
        <v>2</v>
      </c>
      <c r="N591" s="666">
        <v>370.98</v>
      </c>
    </row>
    <row r="592" spans="1:14" ht="14.4" customHeight="1" x14ac:dyDescent="0.3">
      <c r="A592" s="661" t="s">
        <v>543</v>
      </c>
      <c r="B592" s="662" t="s">
        <v>544</v>
      </c>
      <c r="C592" s="663" t="s">
        <v>556</v>
      </c>
      <c r="D592" s="664" t="s">
        <v>2390</v>
      </c>
      <c r="E592" s="663" t="s">
        <v>568</v>
      </c>
      <c r="F592" s="664" t="s">
        <v>2393</v>
      </c>
      <c r="G592" s="663" t="s">
        <v>602</v>
      </c>
      <c r="H592" s="663" t="s">
        <v>1052</v>
      </c>
      <c r="I592" s="663" t="s">
        <v>1053</v>
      </c>
      <c r="J592" s="663" t="s">
        <v>1054</v>
      </c>
      <c r="K592" s="663" t="s">
        <v>1055</v>
      </c>
      <c r="L592" s="665">
        <v>114.32955662684239</v>
      </c>
      <c r="M592" s="665">
        <v>11</v>
      </c>
      <c r="N592" s="666">
        <v>1257.6251228952663</v>
      </c>
    </row>
    <row r="593" spans="1:14" ht="14.4" customHeight="1" x14ac:dyDescent="0.3">
      <c r="A593" s="661" t="s">
        <v>543</v>
      </c>
      <c r="B593" s="662" t="s">
        <v>544</v>
      </c>
      <c r="C593" s="663" t="s">
        <v>556</v>
      </c>
      <c r="D593" s="664" t="s">
        <v>2390</v>
      </c>
      <c r="E593" s="663" t="s">
        <v>568</v>
      </c>
      <c r="F593" s="664" t="s">
        <v>2393</v>
      </c>
      <c r="G593" s="663" t="s">
        <v>602</v>
      </c>
      <c r="H593" s="663" t="s">
        <v>1056</v>
      </c>
      <c r="I593" s="663" t="s">
        <v>1057</v>
      </c>
      <c r="J593" s="663" t="s">
        <v>830</v>
      </c>
      <c r="K593" s="663" t="s">
        <v>1058</v>
      </c>
      <c r="L593" s="665">
        <v>79.22</v>
      </c>
      <c r="M593" s="665">
        <v>1</v>
      </c>
      <c r="N593" s="666">
        <v>79.22</v>
      </c>
    </row>
    <row r="594" spans="1:14" ht="14.4" customHeight="1" x14ac:dyDescent="0.3">
      <c r="A594" s="661" t="s">
        <v>543</v>
      </c>
      <c r="B594" s="662" t="s">
        <v>544</v>
      </c>
      <c r="C594" s="663" t="s">
        <v>556</v>
      </c>
      <c r="D594" s="664" t="s">
        <v>2390</v>
      </c>
      <c r="E594" s="663" t="s">
        <v>568</v>
      </c>
      <c r="F594" s="664" t="s">
        <v>2393</v>
      </c>
      <c r="G594" s="663" t="s">
        <v>602</v>
      </c>
      <c r="H594" s="663" t="s">
        <v>1059</v>
      </c>
      <c r="I594" s="663" t="s">
        <v>1060</v>
      </c>
      <c r="J594" s="663" t="s">
        <v>1061</v>
      </c>
      <c r="K594" s="663" t="s">
        <v>1062</v>
      </c>
      <c r="L594" s="665">
        <v>200.07999999999996</v>
      </c>
      <c r="M594" s="665">
        <v>2</v>
      </c>
      <c r="N594" s="666">
        <v>400.15999999999991</v>
      </c>
    </row>
    <row r="595" spans="1:14" ht="14.4" customHeight="1" x14ac:dyDescent="0.3">
      <c r="A595" s="661" t="s">
        <v>543</v>
      </c>
      <c r="B595" s="662" t="s">
        <v>544</v>
      </c>
      <c r="C595" s="663" t="s">
        <v>556</v>
      </c>
      <c r="D595" s="664" t="s">
        <v>2390</v>
      </c>
      <c r="E595" s="663" t="s">
        <v>568</v>
      </c>
      <c r="F595" s="664" t="s">
        <v>2393</v>
      </c>
      <c r="G595" s="663" t="s">
        <v>602</v>
      </c>
      <c r="H595" s="663" t="s">
        <v>2085</v>
      </c>
      <c r="I595" s="663" t="s">
        <v>2086</v>
      </c>
      <c r="J595" s="663" t="s">
        <v>2087</v>
      </c>
      <c r="K595" s="663" t="s">
        <v>1637</v>
      </c>
      <c r="L595" s="665">
        <v>42.900000796629129</v>
      </c>
      <c r="M595" s="665">
        <v>1</v>
      </c>
      <c r="N595" s="666">
        <v>42.900000796629129</v>
      </c>
    </row>
    <row r="596" spans="1:14" ht="14.4" customHeight="1" x14ac:dyDescent="0.3">
      <c r="A596" s="661" t="s">
        <v>543</v>
      </c>
      <c r="B596" s="662" t="s">
        <v>544</v>
      </c>
      <c r="C596" s="663" t="s">
        <v>556</v>
      </c>
      <c r="D596" s="664" t="s">
        <v>2390</v>
      </c>
      <c r="E596" s="663" t="s">
        <v>568</v>
      </c>
      <c r="F596" s="664" t="s">
        <v>2393</v>
      </c>
      <c r="G596" s="663" t="s">
        <v>602</v>
      </c>
      <c r="H596" s="663" t="s">
        <v>2088</v>
      </c>
      <c r="I596" s="663" t="s">
        <v>2089</v>
      </c>
      <c r="J596" s="663" t="s">
        <v>2090</v>
      </c>
      <c r="K596" s="663" t="s">
        <v>2091</v>
      </c>
      <c r="L596" s="665">
        <v>77.040000000000049</v>
      </c>
      <c r="M596" s="665">
        <v>2</v>
      </c>
      <c r="N596" s="666">
        <v>154.0800000000001</v>
      </c>
    </row>
    <row r="597" spans="1:14" ht="14.4" customHeight="1" x14ac:dyDescent="0.3">
      <c r="A597" s="661" t="s">
        <v>543</v>
      </c>
      <c r="B597" s="662" t="s">
        <v>544</v>
      </c>
      <c r="C597" s="663" t="s">
        <v>556</v>
      </c>
      <c r="D597" s="664" t="s">
        <v>2390</v>
      </c>
      <c r="E597" s="663" t="s">
        <v>568</v>
      </c>
      <c r="F597" s="664" t="s">
        <v>2393</v>
      </c>
      <c r="G597" s="663" t="s">
        <v>602</v>
      </c>
      <c r="H597" s="663" t="s">
        <v>1741</v>
      </c>
      <c r="I597" s="663" t="s">
        <v>1742</v>
      </c>
      <c r="J597" s="663" t="s">
        <v>1743</v>
      </c>
      <c r="K597" s="663" t="s">
        <v>1744</v>
      </c>
      <c r="L597" s="665">
        <v>67.465000000000003</v>
      </c>
      <c r="M597" s="665">
        <v>2</v>
      </c>
      <c r="N597" s="666">
        <v>134.93</v>
      </c>
    </row>
    <row r="598" spans="1:14" ht="14.4" customHeight="1" x14ac:dyDescent="0.3">
      <c r="A598" s="661" t="s">
        <v>543</v>
      </c>
      <c r="B598" s="662" t="s">
        <v>544</v>
      </c>
      <c r="C598" s="663" t="s">
        <v>556</v>
      </c>
      <c r="D598" s="664" t="s">
        <v>2390</v>
      </c>
      <c r="E598" s="663" t="s">
        <v>568</v>
      </c>
      <c r="F598" s="664" t="s">
        <v>2393</v>
      </c>
      <c r="G598" s="663" t="s">
        <v>602</v>
      </c>
      <c r="H598" s="663" t="s">
        <v>2092</v>
      </c>
      <c r="I598" s="663" t="s">
        <v>2093</v>
      </c>
      <c r="J598" s="663" t="s">
        <v>2094</v>
      </c>
      <c r="K598" s="663"/>
      <c r="L598" s="665">
        <v>88.330000000000013</v>
      </c>
      <c r="M598" s="665">
        <v>2</v>
      </c>
      <c r="N598" s="666">
        <v>176.66000000000003</v>
      </c>
    </row>
    <row r="599" spans="1:14" ht="14.4" customHeight="1" x14ac:dyDescent="0.3">
      <c r="A599" s="661" t="s">
        <v>543</v>
      </c>
      <c r="B599" s="662" t="s">
        <v>544</v>
      </c>
      <c r="C599" s="663" t="s">
        <v>556</v>
      </c>
      <c r="D599" s="664" t="s">
        <v>2390</v>
      </c>
      <c r="E599" s="663" t="s">
        <v>568</v>
      </c>
      <c r="F599" s="664" t="s">
        <v>2393</v>
      </c>
      <c r="G599" s="663" t="s">
        <v>602</v>
      </c>
      <c r="H599" s="663" t="s">
        <v>2095</v>
      </c>
      <c r="I599" s="663" t="s">
        <v>2096</v>
      </c>
      <c r="J599" s="663" t="s">
        <v>2097</v>
      </c>
      <c r="K599" s="663" t="s">
        <v>2098</v>
      </c>
      <c r="L599" s="665">
        <v>1055.07</v>
      </c>
      <c r="M599" s="665">
        <v>1</v>
      </c>
      <c r="N599" s="666">
        <v>1055.07</v>
      </c>
    </row>
    <row r="600" spans="1:14" ht="14.4" customHeight="1" x14ac:dyDescent="0.3">
      <c r="A600" s="661" t="s">
        <v>543</v>
      </c>
      <c r="B600" s="662" t="s">
        <v>544</v>
      </c>
      <c r="C600" s="663" t="s">
        <v>556</v>
      </c>
      <c r="D600" s="664" t="s">
        <v>2390</v>
      </c>
      <c r="E600" s="663" t="s">
        <v>568</v>
      </c>
      <c r="F600" s="664" t="s">
        <v>2393</v>
      </c>
      <c r="G600" s="663" t="s">
        <v>602</v>
      </c>
      <c r="H600" s="663" t="s">
        <v>1089</v>
      </c>
      <c r="I600" s="663" t="s">
        <v>1090</v>
      </c>
      <c r="J600" s="663" t="s">
        <v>1091</v>
      </c>
      <c r="K600" s="663" t="s">
        <v>1092</v>
      </c>
      <c r="L600" s="665">
        <v>115.14902119468091</v>
      </c>
      <c r="M600" s="665">
        <v>1</v>
      </c>
      <c r="N600" s="666">
        <v>115.14902119468091</v>
      </c>
    </row>
    <row r="601" spans="1:14" ht="14.4" customHeight="1" x14ac:dyDescent="0.3">
      <c r="A601" s="661" t="s">
        <v>543</v>
      </c>
      <c r="B601" s="662" t="s">
        <v>544</v>
      </c>
      <c r="C601" s="663" t="s">
        <v>556</v>
      </c>
      <c r="D601" s="664" t="s">
        <v>2390</v>
      </c>
      <c r="E601" s="663" t="s">
        <v>568</v>
      </c>
      <c r="F601" s="664" t="s">
        <v>2393</v>
      </c>
      <c r="G601" s="663" t="s">
        <v>602</v>
      </c>
      <c r="H601" s="663" t="s">
        <v>1745</v>
      </c>
      <c r="I601" s="663" t="s">
        <v>1746</v>
      </c>
      <c r="J601" s="663" t="s">
        <v>1747</v>
      </c>
      <c r="K601" s="663" t="s">
        <v>586</v>
      </c>
      <c r="L601" s="665">
        <v>237.78</v>
      </c>
      <c r="M601" s="665">
        <v>2</v>
      </c>
      <c r="N601" s="666">
        <v>475.56</v>
      </c>
    </row>
    <row r="602" spans="1:14" ht="14.4" customHeight="1" x14ac:dyDescent="0.3">
      <c r="A602" s="661" t="s">
        <v>543</v>
      </c>
      <c r="B602" s="662" t="s">
        <v>544</v>
      </c>
      <c r="C602" s="663" t="s">
        <v>556</v>
      </c>
      <c r="D602" s="664" t="s">
        <v>2390</v>
      </c>
      <c r="E602" s="663" t="s">
        <v>568</v>
      </c>
      <c r="F602" s="664" t="s">
        <v>2393</v>
      </c>
      <c r="G602" s="663" t="s">
        <v>602</v>
      </c>
      <c r="H602" s="663" t="s">
        <v>2099</v>
      </c>
      <c r="I602" s="663" t="s">
        <v>2100</v>
      </c>
      <c r="J602" s="663" t="s">
        <v>2101</v>
      </c>
      <c r="K602" s="663" t="s">
        <v>2102</v>
      </c>
      <c r="L602" s="665">
        <v>105.19000000000003</v>
      </c>
      <c r="M602" s="665">
        <v>1</v>
      </c>
      <c r="N602" s="666">
        <v>105.19000000000003</v>
      </c>
    </row>
    <row r="603" spans="1:14" ht="14.4" customHeight="1" x14ac:dyDescent="0.3">
      <c r="A603" s="661" t="s">
        <v>543</v>
      </c>
      <c r="B603" s="662" t="s">
        <v>544</v>
      </c>
      <c r="C603" s="663" t="s">
        <v>556</v>
      </c>
      <c r="D603" s="664" t="s">
        <v>2390</v>
      </c>
      <c r="E603" s="663" t="s">
        <v>568</v>
      </c>
      <c r="F603" s="664" t="s">
        <v>2393</v>
      </c>
      <c r="G603" s="663" t="s">
        <v>602</v>
      </c>
      <c r="H603" s="663" t="s">
        <v>2103</v>
      </c>
      <c r="I603" s="663" t="s">
        <v>2104</v>
      </c>
      <c r="J603" s="663" t="s">
        <v>2105</v>
      </c>
      <c r="K603" s="663" t="s">
        <v>2106</v>
      </c>
      <c r="L603" s="665">
        <v>64.719928241303393</v>
      </c>
      <c r="M603" s="665">
        <v>2</v>
      </c>
      <c r="N603" s="666">
        <v>129.43985648260679</v>
      </c>
    </row>
    <row r="604" spans="1:14" ht="14.4" customHeight="1" x14ac:dyDescent="0.3">
      <c r="A604" s="661" t="s">
        <v>543</v>
      </c>
      <c r="B604" s="662" t="s">
        <v>544</v>
      </c>
      <c r="C604" s="663" t="s">
        <v>556</v>
      </c>
      <c r="D604" s="664" t="s">
        <v>2390</v>
      </c>
      <c r="E604" s="663" t="s">
        <v>568</v>
      </c>
      <c r="F604" s="664" t="s">
        <v>2393</v>
      </c>
      <c r="G604" s="663" t="s">
        <v>602</v>
      </c>
      <c r="H604" s="663" t="s">
        <v>2107</v>
      </c>
      <c r="I604" s="663" t="s">
        <v>2108</v>
      </c>
      <c r="J604" s="663" t="s">
        <v>2109</v>
      </c>
      <c r="K604" s="663" t="s">
        <v>2110</v>
      </c>
      <c r="L604" s="665">
        <v>139.9</v>
      </c>
      <c r="M604" s="665">
        <v>1</v>
      </c>
      <c r="N604" s="666">
        <v>139.9</v>
      </c>
    </row>
    <row r="605" spans="1:14" ht="14.4" customHeight="1" x14ac:dyDescent="0.3">
      <c r="A605" s="661" t="s">
        <v>543</v>
      </c>
      <c r="B605" s="662" t="s">
        <v>544</v>
      </c>
      <c r="C605" s="663" t="s">
        <v>556</v>
      </c>
      <c r="D605" s="664" t="s">
        <v>2390</v>
      </c>
      <c r="E605" s="663" t="s">
        <v>568</v>
      </c>
      <c r="F605" s="664" t="s">
        <v>2393</v>
      </c>
      <c r="G605" s="663" t="s">
        <v>602</v>
      </c>
      <c r="H605" s="663" t="s">
        <v>2111</v>
      </c>
      <c r="I605" s="663" t="s">
        <v>2111</v>
      </c>
      <c r="J605" s="663" t="s">
        <v>2112</v>
      </c>
      <c r="K605" s="663" t="s">
        <v>2113</v>
      </c>
      <c r="L605" s="665">
        <v>2336.8323409094769</v>
      </c>
      <c r="M605" s="665">
        <v>1</v>
      </c>
      <c r="N605" s="666">
        <v>2336.8323409094769</v>
      </c>
    </row>
    <row r="606" spans="1:14" ht="14.4" customHeight="1" x14ac:dyDescent="0.3">
      <c r="A606" s="661" t="s">
        <v>543</v>
      </c>
      <c r="B606" s="662" t="s">
        <v>544</v>
      </c>
      <c r="C606" s="663" t="s">
        <v>556</v>
      </c>
      <c r="D606" s="664" t="s">
        <v>2390</v>
      </c>
      <c r="E606" s="663" t="s">
        <v>568</v>
      </c>
      <c r="F606" s="664" t="s">
        <v>2393</v>
      </c>
      <c r="G606" s="663" t="s">
        <v>602</v>
      </c>
      <c r="H606" s="663" t="s">
        <v>1752</v>
      </c>
      <c r="I606" s="663" t="s">
        <v>1753</v>
      </c>
      <c r="J606" s="663" t="s">
        <v>1754</v>
      </c>
      <c r="K606" s="663" t="s">
        <v>1755</v>
      </c>
      <c r="L606" s="665">
        <v>125.03713077667743</v>
      </c>
      <c r="M606" s="665">
        <v>4</v>
      </c>
      <c r="N606" s="666">
        <v>500.14852310670972</v>
      </c>
    </row>
    <row r="607" spans="1:14" ht="14.4" customHeight="1" x14ac:dyDescent="0.3">
      <c r="A607" s="661" t="s">
        <v>543</v>
      </c>
      <c r="B607" s="662" t="s">
        <v>544</v>
      </c>
      <c r="C607" s="663" t="s">
        <v>556</v>
      </c>
      <c r="D607" s="664" t="s">
        <v>2390</v>
      </c>
      <c r="E607" s="663" t="s">
        <v>568</v>
      </c>
      <c r="F607" s="664" t="s">
        <v>2393</v>
      </c>
      <c r="G607" s="663" t="s">
        <v>602</v>
      </c>
      <c r="H607" s="663" t="s">
        <v>1100</v>
      </c>
      <c r="I607" s="663" t="s">
        <v>1101</v>
      </c>
      <c r="J607" s="663" t="s">
        <v>1102</v>
      </c>
      <c r="K607" s="663" t="s">
        <v>997</v>
      </c>
      <c r="L607" s="665">
        <v>126.7079982338803</v>
      </c>
      <c r="M607" s="665">
        <v>12</v>
      </c>
      <c r="N607" s="666">
        <v>1520.4959788065637</v>
      </c>
    </row>
    <row r="608" spans="1:14" ht="14.4" customHeight="1" x14ac:dyDescent="0.3">
      <c r="A608" s="661" t="s">
        <v>543</v>
      </c>
      <c r="B608" s="662" t="s">
        <v>544</v>
      </c>
      <c r="C608" s="663" t="s">
        <v>556</v>
      </c>
      <c r="D608" s="664" t="s">
        <v>2390</v>
      </c>
      <c r="E608" s="663" t="s">
        <v>568</v>
      </c>
      <c r="F608" s="664" t="s">
        <v>2393</v>
      </c>
      <c r="G608" s="663" t="s">
        <v>602</v>
      </c>
      <c r="H608" s="663" t="s">
        <v>1103</v>
      </c>
      <c r="I608" s="663" t="s">
        <v>1104</v>
      </c>
      <c r="J608" s="663" t="s">
        <v>1105</v>
      </c>
      <c r="K608" s="663" t="s">
        <v>1106</v>
      </c>
      <c r="L608" s="665">
        <v>475.44000000000023</v>
      </c>
      <c r="M608" s="665">
        <v>1</v>
      </c>
      <c r="N608" s="666">
        <v>475.44000000000023</v>
      </c>
    </row>
    <row r="609" spans="1:14" ht="14.4" customHeight="1" x14ac:dyDescent="0.3">
      <c r="A609" s="661" t="s">
        <v>543</v>
      </c>
      <c r="B609" s="662" t="s">
        <v>544</v>
      </c>
      <c r="C609" s="663" t="s">
        <v>556</v>
      </c>
      <c r="D609" s="664" t="s">
        <v>2390</v>
      </c>
      <c r="E609" s="663" t="s">
        <v>568</v>
      </c>
      <c r="F609" s="664" t="s">
        <v>2393</v>
      </c>
      <c r="G609" s="663" t="s">
        <v>602</v>
      </c>
      <c r="H609" s="663" t="s">
        <v>1107</v>
      </c>
      <c r="I609" s="663" t="s">
        <v>1108</v>
      </c>
      <c r="J609" s="663" t="s">
        <v>1109</v>
      </c>
      <c r="K609" s="663" t="s">
        <v>1110</v>
      </c>
      <c r="L609" s="665">
        <v>196.5167032567781</v>
      </c>
      <c r="M609" s="665">
        <v>21</v>
      </c>
      <c r="N609" s="666">
        <v>4126.8507683923399</v>
      </c>
    </row>
    <row r="610" spans="1:14" ht="14.4" customHeight="1" x14ac:dyDescent="0.3">
      <c r="A610" s="661" t="s">
        <v>543</v>
      </c>
      <c r="B610" s="662" t="s">
        <v>544</v>
      </c>
      <c r="C610" s="663" t="s">
        <v>556</v>
      </c>
      <c r="D610" s="664" t="s">
        <v>2390</v>
      </c>
      <c r="E610" s="663" t="s">
        <v>568</v>
      </c>
      <c r="F610" s="664" t="s">
        <v>2393</v>
      </c>
      <c r="G610" s="663" t="s">
        <v>602</v>
      </c>
      <c r="H610" s="663" t="s">
        <v>1111</v>
      </c>
      <c r="I610" s="663" t="s">
        <v>1112</v>
      </c>
      <c r="J610" s="663" t="s">
        <v>1113</v>
      </c>
      <c r="K610" s="663" t="s">
        <v>1114</v>
      </c>
      <c r="L610" s="665">
        <v>272.86573609629659</v>
      </c>
      <c r="M610" s="665">
        <v>41</v>
      </c>
      <c r="N610" s="666">
        <v>11187.495179948161</v>
      </c>
    </row>
    <row r="611" spans="1:14" ht="14.4" customHeight="1" x14ac:dyDescent="0.3">
      <c r="A611" s="661" t="s">
        <v>543</v>
      </c>
      <c r="B611" s="662" t="s">
        <v>544</v>
      </c>
      <c r="C611" s="663" t="s">
        <v>556</v>
      </c>
      <c r="D611" s="664" t="s">
        <v>2390</v>
      </c>
      <c r="E611" s="663" t="s">
        <v>568</v>
      </c>
      <c r="F611" s="664" t="s">
        <v>2393</v>
      </c>
      <c r="G611" s="663" t="s">
        <v>602</v>
      </c>
      <c r="H611" s="663" t="s">
        <v>2114</v>
      </c>
      <c r="I611" s="663" t="s">
        <v>2115</v>
      </c>
      <c r="J611" s="663" t="s">
        <v>2116</v>
      </c>
      <c r="K611" s="663" t="s">
        <v>2117</v>
      </c>
      <c r="L611" s="665">
        <v>5256.34</v>
      </c>
      <c r="M611" s="665">
        <v>1</v>
      </c>
      <c r="N611" s="666">
        <v>5256.34</v>
      </c>
    </row>
    <row r="612" spans="1:14" ht="14.4" customHeight="1" x14ac:dyDescent="0.3">
      <c r="A612" s="661" t="s">
        <v>543</v>
      </c>
      <c r="B612" s="662" t="s">
        <v>544</v>
      </c>
      <c r="C612" s="663" t="s">
        <v>556</v>
      </c>
      <c r="D612" s="664" t="s">
        <v>2390</v>
      </c>
      <c r="E612" s="663" t="s">
        <v>568</v>
      </c>
      <c r="F612" s="664" t="s">
        <v>2393</v>
      </c>
      <c r="G612" s="663" t="s">
        <v>602</v>
      </c>
      <c r="H612" s="663" t="s">
        <v>1139</v>
      </c>
      <c r="I612" s="663" t="s">
        <v>215</v>
      </c>
      <c r="J612" s="663" t="s">
        <v>1140</v>
      </c>
      <c r="K612" s="663"/>
      <c r="L612" s="665">
        <v>296.87288153036229</v>
      </c>
      <c r="M612" s="665">
        <v>2</v>
      </c>
      <c r="N612" s="666">
        <v>593.74576306072458</v>
      </c>
    </row>
    <row r="613" spans="1:14" ht="14.4" customHeight="1" x14ac:dyDescent="0.3">
      <c r="A613" s="661" t="s">
        <v>543</v>
      </c>
      <c r="B613" s="662" t="s">
        <v>544</v>
      </c>
      <c r="C613" s="663" t="s">
        <v>556</v>
      </c>
      <c r="D613" s="664" t="s">
        <v>2390</v>
      </c>
      <c r="E613" s="663" t="s">
        <v>568</v>
      </c>
      <c r="F613" s="664" t="s">
        <v>2393</v>
      </c>
      <c r="G613" s="663" t="s">
        <v>602</v>
      </c>
      <c r="H613" s="663" t="s">
        <v>2118</v>
      </c>
      <c r="I613" s="663" t="s">
        <v>2119</v>
      </c>
      <c r="J613" s="663" t="s">
        <v>2120</v>
      </c>
      <c r="K613" s="663" t="s">
        <v>2121</v>
      </c>
      <c r="L613" s="665">
        <v>1822.635</v>
      </c>
      <c r="M613" s="665">
        <v>6</v>
      </c>
      <c r="N613" s="666">
        <v>10935.81</v>
      </c>
    </row>
    <row r="614" spans="1:14" ht="14.4" customHeight="1" x14ac:dyDescent="0.3">
      <c r="A614" s="661" t="s">
        <v>543</v>
      </c>
      <c r="B614" s="662" t="s">
        <v>544</v>
      </c>
      <c r="C614" s="663" t="s">
        <v>556</v>
      </c>
      <c r="D614" s="664" t="s">
        <v>2390</v>
      </c>
      <c r="E614" s="663" t="s">
        <v>568</v>
      </c>
      <c r="F614" s="664" t="s">
        <v>2393</v>
      </c>
      <c r="G614" s="663" t="s">
        <v>602</v>
      </c>
      <c r="H614" s="663" t="s">
        <v>2122</v>
      </c>
      <c r="I614" s="663" t="s">
        <v>2123</v>
      </c>
      <c r="J614" s="663" t="s">
        <v>2124</v>
      </c>
      <c r="K614" s="663" t="s">
        <v>2125</v>
      </c>
      <c r="L614" s="665">
        <v>213.67983050587944</v>
      </c>
      <c r="M614" s="665">
        <v>3</v>
      </c>
      <c r="N614" s="666">
        <v>641.03949151763834</v>
      </c>
    </row>
    <row r="615" spans="1:14" ht="14.4" customHeight="1" x14ac:dyDescent="0.3">
      <c r="A615" s="661" t="s">
        <v>543</v>
      </c>
      <c r="B615" s="662" t="s">
        <v>544</v>
      </c>
      <c r="C615" s="663" t="s">
        <v>556</v>
      </c>
      <c r="D615" s="664" t="s">
        <v>2390</v>
      </c>
      <c r="E615" s="663" t="s">
        <v>568</v>
      </c>
      <c r="F615" s="664" t="s">
        <v>2393</v>
      </c>
      <c r="G615" s="663" t="s">
        <v>602</v>
      </c>
      <c r="H615" s="663" t="s">
        <v>2126</v>
      </c>
      <c r="I615" s="663" t="s">
        <v>2127</v>
      </c>
      <c r="J615" s="663" t="s">
        <v>1698</v>
      </c>
      <c r="K615" s="663" t="s">
        <v>2128</v>
      </c>
      <c r="L615" s="665">
        <v>357.48339009541621</v>
      </c>
      <c r="M615" s="665">
        <v>1</v>
      </c>
      <c r="N615" s="666">
        <v>357.48339009541621</v>
      </c>
    </row>
    <row r="616" spans="1:14" ht="14.4" customHeight="1" x14ac:dyDescent="0.3">
      <c r="A616" s="661" t="s">
        <v>543</v>
      </c>
      <c r="B616" s="662" t="s">
        <v>544</v>
      </c>
      <c r="C616" s="663" t="s">
        <v>556</v>
      </c>
      <c r="D616" s="664" t="s">
        <v>2390</v>
      </c>
      <c r="E616" s="663" t="s">
        <v>568</v>
      </c>
      <c r="F616" s="664" t="s">
        <v>2393</v>
      </c>
      <c r="G616" s="663" t="s">
        <v>602</v>
      </c>
      <c r="H616" s="663" t="s">
        <v>2129</v>
      </c>
      <c r="I616" s="663" t="s">
        <v>2130</v>
      </c>
      <c r="J616" s="663" t="s">
        <v>2131</v>
      </c>
      <c r="K616" s="663" t="s">
        <v>1605</v>
      </c>
      <c r="L616" s="665">
        <v>73.329992705329403</v>
      </c>
      <c r="M616" s="665">
        <v>2</v>
      </c>
      <c r="N616" s="666">
        <v>146.65998541065881</v>
      </c>
    </row>
    <row r="617" spans="1:14" ht="14.4" customHeight="1" x14ac:dyDescent="0.3">
      <c r="A617" s="661" t="s">
        <v>543</v>
      </c>
      <c r="B617" s="662" t="s">
        <v>544</v>
      </c>
      <c r="C617" s="663" t="s">
        <v>556</v>
      </c>
      <c r="D617" s="664" t="s">
        <v>2390</v>
      </c>
      <c r="E617" s="663" t="s">
        <v>568</v>
      </c>
      <c r="F617" s="664" t="s">
        <v>2393</v>
      </c>
      <c r="G617" s="663" t="s">
        <v>602</v>
      </c>
      <c r="H617" s="663" t="s">
        <v>2132</v>
      </c>
      <c r="I617" s="663" t="s">
        <v>2133</v>
      </c>
      <c r="J617" s="663" t="s">
        <v>2134</v>
      </c>
      <c r="K617" s="663" t="s">
        <v>2135</v>
      </c>
      <c r="L617" s="665">
        <v>3036.809999999999</v>
      </c>
      <c r="M617" s="665">
        <v>1</v>
      </c>
      <c r="N617" s="666">
        <v>3036.809999999999</v>
      </c>
    </row>
    <row r="618" spans="1:14" ht="14.4" customHeight="1" x14ac:dyDescent="0.3">
      <c r="A618" s="661" t="s">
        <v>543</v>
      </c>
      <c r="B618" s="662" t="s">
        <v>544</v>
      </c>
      <c r="C618" s="663" t="s">
        <v>556</v>
      </c>
      <c r="D618" s="664" t="s">
        <v>2390</v>
      </c>
      <c r="E618" s="663" t="s">
        <v>568</v>
      </c>
      <c r="F618" s="664" t="s">
        <v>2393</v>
      </c>
      <c r="G618" s="663" t="s">
        <v>602</v>
      </c>
      <c r="H618" s="663" t="s">
        <v>2136</v>
      </c>
      <c r="I618" s="663" t="s">
        <v>215</v>
      </c>
      <c r="J618" s="663" t="s">
        <v>2137</v>
      </c>
      <c r="K618" s="663"/>
      <c r="L618" s="665">
        <v>75.066366914665196</v>
      </c>
      <c r="M618" s="665">
        <v>1</v>
      </c>
      <c r="N618" s="666">
        <v>75.066366914665196</v>
      </c>
    </row>
    <row r="619" spans="1:14" ht="14.4" customHeight="1" x14ac:dyDescent="0.3">
      <c r="A619" s="661" t="s">
        <v>543</v>
      </c>
      <c r="B619" s="662" t="s">
        <v>544</v>
      </c>
      <c r="C619" s="663" t="s">
        <v>556</v>
      </c>
      <c r="D619" s="664" t="s">
        <v>2390</v>
      </c>
      <c r="E619" s="663" t="s">
        <v>568</v>
      </c>
      <c r="F619" s="664" t="s">
        <v>2393</v>
      </c>
      <c r="G619" s="663" t="s">
        <v>602</v>
      </c>
      <c r="H619" s="663" t="s">
        <v>2138</v>
      </c>
      <c r="I619" s="663" t="s">
        <v>2139</v>
      </c>
      <c r="J619" s="663" t="s">
        <v>2140</v>
      </c>
      <c r="K619" s="663" t="s">
        <v>2141</v>
      </c>
      <c r="L619" s="665">
        <v>767.35</v>
      </c>
      <c r="M619" s="665">
        <v>1</v>
      </c>
      <c r="N619" s="666">
        <v>767.35</v>
      </c>
    </row>
    <row r="620" spans="1:14" ht="14.4" customHeight="1" x14ac:dyDescent="0.3">
      <c r="A620" s="661" t="s">
        <v>543</v>
      </c>
      <c r="B620" s="662" t="s">
        <v>544</v>
      </c>
      <c r="C620" s="663" t="s">
        <v>556</v>
      </c>
      <c r="D620" s="664" t="s">
        <v>2390</v>
      </c>
      <c r="E620" s="663" t="s">
        <v>568</v>
      </c>
      <c r="F620" s="664" t="s">
        <v>2393</v>
      </c>
      <c r="G620" s="663" t="s">
        <v>602</v>
      </c>
      <c r="H620" s="663" t="s">
        <v>2142</v>
      </c>
      <c r="I620" s="663" t="s">
        <v>2143</v>
      </c>
      <c r="J620" s="663" t="s">
        <v>1921</v>
      </c>
      <c r="K620" s="663" t="s">
        <v>2144</v>
      </c>
      <c r="L620" s="665">
        <v>891.03000000000031</v>
      </c>
      <c r="M620" s="665">
        <v>1</v>
      </c>
      <c r="N620" s="666">
        <v>891.03000000000031</v>
      </c>
    </row>
    <row r="621" spans="1:14" ht="14.4" customHeight="1" x14ac:dyDescent="0.3">
      <c r="A621" s="661" t="s">
        <v>543</v>
      </c>
      <c r="B621" s="662" t="s">
        <v>544</v>
      </c>
      <c r="C621" s="663" t="s">
        <v>556</v>
      </c>
      <c r="D621" s="664" t="s">
        <v>2390</v>
      </c>
      <c r="E621" s="663" t="s">
        <v>568</v>
      </c>
      <c r="F621" s="664" t="s">
        <v>2393</v>
      </c>
      <c r="G621" s="663" t="s">
        <v>602</v>
      </c>
      <c r="H621" s="663" t="s">
        <v>2145</v>
      </c>
      <c r="I621" s="663" t="s">
        <v>2146</v>
      </c>
      <c r="J621" s="663" t="s">
        <v>2147</v>
      </c>
      <c r="K621" s="663" t="s">
        <v>2148</v>
      </c>
      <c r="L621" s="665">
        <v>64.480000000000018</v>
      </c>
      <c r="M621" s="665">
        <v>1</v>
      </c>
      <c r="N621" s="666">
        <v>64.480000000000018</v>
      </c>
    </row>
    <row r="622" spans="1:14" ht="14.4" customHeight="1" x14ac:dyDescent="0.3">
      <c r="A622" s="661" t="s">
        <v>543</v>
      </c>
      <c r="B622" s="662" t="s">
        <v>544</v>
      </c>
      <c r="C622" s="663" t="s">
        <v>556</v>
      </c>
      <c r="D622" s="664" t="s">
        <v>2390</v>
      </c>
      <c r="E622" s="663" t="s">
        <v>568</v>
      </c>
      <c r="F622" s="664" t="s">
        <v>2393</v>
      </c>
      <c r="G622" s="663" t="s">
        <v>602</v>
      </c>
      <c r="H622" s="663" t="s">
        <v>2149</v>
      </c>
      <c r="I622" s="663" t="s">
        <v>2150</v>
      </c>
      <c r="J622" s="663" t="s">
        <v>2151</v>
      </c>
      <c r="K622" s="663" t="s">
        <v>2152</v>
      </c>
      <c r="L622" s="665">
        <v>111.07888481009455</v>
      </c>
      <c r="M622" s="665">
        <v>1</v>
      </c>
      <c r="N622" s="666">
        <v>111.07888481009455</v>
      </c>
    </row>
    <row r="623" spans="1:14" ht="14.4" customHeight="1" x14ac:dyDescent="0.3">
      <c r="A623" s="661" t="s">
        <v>543</v>
      </c>
      <c r="B623" s="662" t="s">
        <v>544</v>
      </c>
      <c r="C623" s="663" t="s">
        <v>556</v>
      </c>
      <c r="D623" s="664" t="s">
        <v>2390</v>
      </c>
      <c r="E623" s="663" t="s">
        <v>568</v>
      </c>
      <c r="F623" s="664" t="s">
        <v>2393</v>
      </c>
      <c r="G623" s="663" t="s">
        <v>602</v>
      </c>
      <c r="H623" s="663" t="s">
        <v>1175</v>
      </c>
      <c r="I623" s="663" t="s">
        <v>1175</v>
      </c>
      <c r="J623" s="663" t="s">
        <v>1176</v>
      </c>
      <c r="K623" s="663" t="s">
        <v>1177</v>
      </c>
      <c r="L623" s="665">
        <v>95.889098248980034</v>
      </c>
      <c r="M623" s="665">
        <v>5</v>
      </c>
      <c r="N623" s="666">
        <v>479.44549124490015</v>
      </c>
    </row>
    <row r="624" spans="1:14" ht="14.4" customHeight="1" x14ac:dyDescent="0.3">
      <c r="A624" s="661" t="s">
        <v>543</v>
      </c>
      <c r="B624" s="662" t="s">
        <v>544</v>
      </c>
      <c r="C624" s="663" t="s">
        <v>556</v>
      </c>
      <c r="D624" s="664" t="s">
        <v>2390</v>
      </c>
      <c r="E624" s="663" t="s">
        <v>568</v>
      </c>
      <c r="F624" s="664" t="s">
        <v>2393</v>
      </c>
      <c r="G624" s="663" t="s">
        <v>602</v>
      </c>
      <c r="H624" s="663" t="s">
        <v>1178</v>
      </c>
      <c r="I624" s="663" t="s">
        <v>1179</v>
      </c>
      <c r="J624" s="663" t="s">
        <v>1180</v>
      </c>
      <c r="K624" s="663" t="s">
        <v>1181</v>
      </c>
      <c r="L624" s="665">
        <v>2290.4410132761991</v>
      </c>
      <c r="M624" s="665">
        <v>6</v>
      </c>
      <c r="N624" s="666">
        <v>13742.646079657196</v>
      </c>
    </row>
    <row r="625" spans="1:14" ht="14.4" customHeight="1" x14ac:dyDescent="0.3">
      <c r="A625" s="661" t="s">
        <v>543</v>
      </c>
      <c r="B625" s="662" t="s">
        <v>544</v>
      </c>
      <c r="C625" s="663" t="s">
        <v>556</v>
      </c>
      <c r="D625" s="664" t="s">
        <v>2390</v>
      </c>
      <c r="E625" s="663" t="s">
        <v>568</v>
      </c>
      <c r="F625" s="664" t="s">
        <v>2393</v>
      </c>
      <c r="G625" s="663" t="s">
        <v>602</v>
      </c>
      <c r="H625" s="663" t="s">
        <v>1182</v>
      </c>
      <c r="I625" s="663" t="s">
        <v>1182</v>
      </c>
      <c r="J625" s="663" t="s">
        <v>635</v>
      </c>
      <c r="K625" s="663" t="s">
        <v>1183</v>
      </c>
      <c r="L625" s="665">
        <v>58.509742529679698</v>
      </c>
      <c r="M625" s="665">
        <v>3</v>
      </c>
      <c r="N625" s="666">
        <v>175.5292275890391</v>
      </c>
    </row>
    <row r="626" spans="1:14" ht="14.4" customHeight="1" x14ac:dyDescent="0.3">
      <c r="A626" s="661" t="s">
        <v>543</v>
      </c>
      <c r="B626" s="662" t="s">
        <v>544</v>
      </c>
      <c r="C626" s="663" t="s">
        <v>556</v>
      </c>
      <c r="D626" s="664" t="s">
        <v>2390</v>
      </c>
      <c r="E626" s="663" t="s">
        <v>568</v>
      </c>
      <c r="F626" s="664" t="s">
        <v>2393</v>
      </c>
      <c r="G626" s="663" t="s">
        <v>602</v>
      </c>
      <c r="H626" s="663" t="s">
        <v>2153</v>
      </c>
      <c r="I626" s="663" t="s">
        <v>2153</v>
      </c>
      <c r="J626" s="663" t="s">
        <v>2154</v>
      </c>
      <c r="K626" s="663" t="s">
        <v>572</v>
      </c>
      <c r="L626" s="665">
        <v>407.60999458907105</v>
      </c>
      <c r="M626" s="665">
        <v>1</v>
      </c>
      <c r="N626" s="666">
        <v>407.60999458907105</v>
      </c>
    </row>
    <row r="627" spans="1:14" ht="14.4" customHeight="1" x14ac:dyDescent="0.3">
      <c r="A627" s="661" t="s">
        <v>543</v>
      </c>
      <c r="B627" s="662" t="s">
        <v>544</v>
      </c>
      <c r="C627" s="663" t="s">
        <v>556</v>
      </c>
      <c r="D627" s="664" t="s">
        <v>2390</v>
      </c>
      <c r="E627" s="663" t="s">
        <v>568</v>
      </c>
      <c r="F627" s="664" t="s">
        <v>2393</v>
      </c>
      <c r="G627" s="663" t="s">
        <v>602</v>
      </c>
      <c r="H627" s="663" t="s">
        <v>1184</v>
      </c>
      <c r="I627" s="663" t="s">
        <v>215</v>
      </c>
      <c r="J627" s="663" t="s">
        <v>1185</v>
      </c>
      <c r="K627" s="663"/>
      <c r="L627" s="665">
        <v>37.524899190760614</v>
      </c>
      <c r="M627" s="665">
        <v>6</v>
      </c>
      <c r="N627" s="666">
        <v>225.1493951445637</v>
      </c>
    </row>
    <row r="628" spans="1:14" ht="14.4" customHeight="1" x14ac:dyDescent="0.3">
      <c r="A628" s="661" t="s">
        <v>543</v>
      </c>
      <c r="B628" s="662" t="s">
        <v>544</v>
      </c>
      <c r="C628" s="663" t="s">
        <v>556</v>
      </c>
      <c r="D628" s="664" t="s">
        <v>2390</v>
      </c>
      <c r="E628" s="663" t="s">
        <v>568</v>
      </c>
      <c r="F628" s="664" t="s">
        <v>2393</v>
      </c>
      <c r="G628" s="663" t="s">
        <v>602</v>
      </c>
      <c r="H628" s="663" t="s">
        <v>2155</v>
      </c>
      <c r="I628" s="663" t="s">
        <v>2155</v>
      </c>
      <c r="J628" s="663" t="s">
        <v>2156</v>
      </c>
      <c r="K628" s="663" t="s">
        <v>2157</v>
      </c>
      <c r="L628" s="665">
        <v>134.70000000000002</v>
      </c>
      <c r="M628" s="665">
        <v>1</v>
      </c>
      <c r="N628" s="666">
        <v>134.70000000000002</v>
      </c>
    </row>
    <row r="629" spans="1:14" ht="14.4" customHeight="1" x14ac:dyDescent="0.3">
      <c r="A629" s="661" t="s">
        <v>543</v>
      </c>
      <c r="B629" s="662" t="s">
        <v>544</v>
      </c>
      <c r="C629" s="663" t="s">
        <v>556</v>
      </c>
      <c r="D629" s="664" t="s">
        <v>2390</v>
      </c>
      <c r="E629" s="663" t="s">
        <v>568</v>
      </c>
      <c r="F629" s="664" t="s">
        <v>2393</v>
      </c>
      <c r="G629" s="663" t="s">
        <v>602</v>
      </c>
      <c r="H629" s="663" t="s">
        <v>1780</v>
      </c>
      <c r="I629" s="663" t="s">
        <v>1781</v>
      </c>
      <c r="J629" s="663" t="s">
        <v>1720</v>
      </c>
      <c r="K629" s="663" t="s">
        <v>1782</v>
      </c>
      <c r="L629" s="665">
        <v>120.2301353871665</v>
      </c>
      <c r="M629" s="665">
        <v>1</v>
      </c>
      <c r="N629" s="666">
        <v>120.2301353871665</v>
      </c>
    </row>
    <row r="630" spans="1:14" ht="14.4" customHeight="1" x14ac:dyDescent="0.3">
      <c r="A630" s="661" t="s">
        <v>543</v>
      </c>
      <c r="B630" s="662" t="s">
        <v>544</v>
      </c>
      <c r="C630" s="663" t="s">
        <v>556</v>
      </c>
      <c r="D630" s="664" t="s">
        <v>2390</v>
      </c>
      <c r="E630" s="663" t="s">
        <v>568</v>
      </c>
      <c r="F630" s="664" t="s">
        <v>2393</v>
      </c>
      <c r="G630" s="663" t="s">
        <v>602</v>
      </c>
      <c r="H630" s="663" t="s">
        <v>1783</v>
      </c>
      <c r="I630" s="663" t="s">
        <v>1783</v>
      </c>
      <c r="J630" s="663" t="s">
        <v>1784</v>
      </c>
      <c r="K630" s="663" t="s">
        <v>1785</v>
      </c>
      <c r="L630" s="665">
        <v>144.22</v>
      </c>
      <c r="M630" s="665">
        <v>7</v>
      </c>
      <c r="N630" s="666">
        <v>1009.5400000000001</v>
      </c>
    </row>
    <row r="631" spans="1:14" ht="14.4" customHeight="1" x14ac:dyDescent="0.3">
      <c r="A631" s="661" t="s">
        <v>543</v>
      </c>
      <c r="B631" s="662" t="s">
        <v>544</v>
      </c>
      <c r="C631" s="663" t="s">
        <v>556</v>
      </c>
      <c r="D631" s="664" t="s">
        <v>2390</v>
      </c>
      <c r="E631" s="663" t="s">
        <v>568</v>
      </c>
      <c r="F631" s="664" t="s">
        <v>2393</v>
      </c>
      <c r="G631" s="663" t="s">
        <v>602</v>
      </c>
      <c r="H631" s="663" t="s">
        <v>1186</v>
      </c>
      <c r="I631" s="663" t="s">
        <v>1186</v>
      </c>
      <c r="J631" s="663" t="s">
        <v>1187</v>
      </c>
      <c r="K631" s="663" t="s">
        <v>1188</v>
      </c>
      <c r="L631" s="665">
        <v>124.28</v>
      </c>
      <c r="M631" s="665">
        <v>1</v>
      </c>
      <c r="N631" s="666">
        <v>124.28</v>
      </c>
    </row>
    <row r="632" spans="1:14" ht="14.4" customHeight="1" x14ac:dyDescent="0.3">
      <c r="A632" s="661" t="s">
        <v>543</v>
      </c>
      <c r="B632" s="662" t="s">
        <v>544</v>
      </c>
      <c r="C632" s="663" t="s">
        <v>556</v>
      </c>
      <c r="D632" s="664" t="s">
        <v>2390</v>
      </c>
      <c r="E632" s="663" t="s">
        <v>568</v>
      </c>
      <c r="F632" s="664" t="s">
        <v>2393</v>
      </c>
      <c r="G632" s="663" t="s">
        <v>602</v>
      </c>
      <c r="H632" s="663" t="s">
        <v>1189</v>
      </c>
      <c r="I632" s="663" t="s">
        <v>1190</v>
      </c>
      <c r="J632" s="663" t="s">
        <v>1191</v>
      </c>
      <c r="K632" s="663" t="s">
        <v>1192</v>
      </c>
      <c r="L632" s="665">
        <v>133.4534996439067</v>
      </c>
      <c r="M632" s="665">
        <v>13</v>
      </c>
      <c r="N632" s="666">
        <v>1734.8954953707869</v>
      </c>
    </row>
    <row r="633" spans="1:14" ht="14.4" customHeight="1" x14ac:dyDescent="0.3">
      <c r="A633" s="661" t="s">
        <v>543</v>
      </c>
      <c r="B633" s="662" t="s">
        <v>544</v>
      </c>
      <c r="C633" s="663" t="s">
        <v>556</v>
      </c>
      <c r="D633" s="664" t="s">
        <v>2390</v>
      </c>
      <c r="E633" s="663" t="s">
        <v>568</v>
      </c>
      <c r="F633" s="664" t="s">
        <v>2393</v>
      </c>
      <c r="G633" s="663" t="s">
        <v>602</v>
      </c>
      <c r="H633" s="663" t="s">
        <v>1199</v>
      </c>
      <c r="I633" s="663" t="s">
        <v>1199</v>
      </c>
      <c r="J633" s="663" t="s">
        <v>1197</v>
      </c>
      <c r="K633" s="663" t="s">
        <v>1200</v>
      </c>
      <c r="L633" s="665">
        <v>109.99994713205503</v>
      </c>
      <c r="M633" s="665">
        <v>19</v>
      </c>
      <c r="N633" s="666">
        <v>2089.9989955090455</v>
      </c>
    </row>
    <row r="634" spans="1:14" ht="14.4" customHeight="1" x14ac:dyDescent="0.3">
      <c r="A634" s="661" t="s">
        <v>543</v>
      </c>
      <c r="B634" s="662" t="s">
        <v>544</v>
      </c>
      <c r="C634" s="663" t="s">
        <v>556</v>
      </c>
      <c r="D634" s="664" t="s">
        <v>2390</v>
      </c>
      <c r="E634" s="663" t="s">
        <v>568</v>
      </c>
      <c r="F634" s="664" t="s">
        <v>2393</v>
      </c>
      <c r="G634" s="663" t="s">
        <v>602</v>
      </c>
      <c r="H634" s="663" t="s">
        <v>2158</v>
      </c>
      <c r="I634" s="663" t="s">
        <v>215</v>
      </c>
      <c r="J634" s="663" t="s">
        <v>2159</v>
      </c>
      <c r="K634" s="663"/>
      <c r="L634" s="665">
        <v>503.32441247800654</v>
      </c>
      <c r="M634" s="665">
        <v>1</v>
      </c>
      <c r="N634" s="666">
        <v>503.32441247800654</v>
      </c>
    </row>
    <row r="635" spans="1:14" ht="14.4" customHeight="1" x14ac:dyDescent="0.3">
      <c r="A635" s="661" t="s">
        <v>543</v>
      </c>
      <c r="B635" s="662" t="s">
        <v>544</v>
      </c>
      <c r="C635" s="663" t="s">
        <v>556</v>
      </c>
      <c r="D635" s="664" t="s">
        <v>2390</v>
      </c>
      <c r="E635" s="663" t="s">
        <v>568</v>
      </c>
      <c r="F635" s="664" t="s">
        <v>2393</v>
      </c>
      <c r="G635" s="663" t="s">
        <v>602</v>
      </c>
      <c r="H635" s="663" t="s">
        <v>1201</v>
      </c>
      <c r="I635" s="663" t="s">
        <v>1201</v>
      </c>
      <c r="J635" s="663" t="s">
        <v>1202</v>
      </c>
      <c r="K635" s="663" t="s">
        <v>1203</v>
      </c>
      <c r="L635" s="665">
        <v>194.84000000000006</v>
      </c>
      <c r="M635" s="665">
        <v>1</v>
      </c>
      <c r="N635" s="666">
        <v>194.84000000000006</v>
      </c>
    </row>
    <row r="636" spans="1:14" ht="14.4" customHeight="1" x14ac:dyDescent="0.3">
      <c r="A636" s="661" t="s">
        <v>543</v>
      </c>
      <c r="B636" s="662" t="s">
        <v>544</v>
      </c>
      <c r="C636" s="663" t="s">
        <v>556</v>
      </c>
      <c r="D636" s="664" t="s">
        <v>2390</v>
      </c>
      <c r="E636" s="663" t="s">
        <v>568</v>
      </c>
      <c r="F636" s="664" t="s">
        <v>2393</v>
      </c>
      <c r="G636" s="663" t="s">
        <v>602</v>
      </c>
      <c r="H636" s="663" t="s">
        <v>2160</v>
      </c>
      <c r="I636" s="663" t="s">
        <v>2160</v>
      </c>
      <c r="J636" s="663" t="s">
        <v>2161</v>
      </c>
      <c r="K636" s="663" t="s">
        <v>2162</v>
      </c>
      <c r="L636" s="665">
        <v>209</v>
      </c>
      <c r="M636" s="665">
        <v>1</v>
      </c>
      <c r="N636" s="666">
        <v>209</v>
      </c>
    </row>
    <row r="637" spans="1:14" ht="14.4" customHeight="1" x14ac:dyDescent="0.3">
      <c r="A637" s="661" t="s">
        <v>543</v>
      </c>
      <c r="B637" s="662" t="s">
        <v>544</v>
      </c>
      <c r="C637" s="663" t="s">
        <v>556</v>
      </c>
      <c r="D637" s="664" t="s">
        <v>2390</v>
      </c>
      <c r="E637" s="663" t="s">
        <v>568</v>
      </c>
      <c r="F637" s="664" t="s">
        <v>2393</v>
      </c>
      <c r="G637" s="663" t="s">
        <v>602</v>
      </c>
      <c r="H637" s="663" t="s">
        <v>1792</v>
      </c>
      <c r="I637" s="663" t="s">
        <v>1792</v>
      </c>
      <c r="J637" s="663" t="s">
        <v>1793</v>
      </c>
      <c r="K637" s="663" t="s">
        <v>1794</v>
      </c>
      <c r="L637" s="665">
        <v>116.29000000000002</v>
      </c>
      <c r="M637" s="665">
        <v>2</v>
      </c>
      <c r="N637" s="666">
        <v>232.58000000000004</v>
      </c>
    </row>
    <row r="638" spans="1:14" ht="14.4" customHeight="1" x14ac:dyDescent="0.3">
      <c r="A638" s="661" t="s">
        <v>543</v>
      </c>
      <c r="B638" s="662" t="s">
        <v>544</v>
      </c>
      <c r="C638" s="663" t="s">
        <v>556</v>
      </c>
      <c r="D638" s="664" t="s">
        <v>2390</v>
      </c>
      <c r="E638" s="663" t="s">
        <v>568</v>
      </c>
      <c r="F638" s="664" t="s">
        <v>2393</v>
      </c>
      <c r="G638" s="663" t="s">
        <v>602</v>
      </c>
      <c r="H638" s="663" t="s">
        <v>2163</v>
      </c>
      <c r="I638" s="663" t="s">
        <v>2163</v>
      </c>
      <c r="J638" s="663" t="s">
        <v>735</v>
      </c>
      <c r="K638" s="663" t="s">
        <v>2164</v>
      </c>
      <c r="L638" s="665">
        <v>240.702</v>
      </c>
      <c r="M638" s="665">
        <v>2</v>
      </c>
      <c r="N638" s="666">
        <v>481.404</v>
      </c>
    </row>
    <row r="639" spans="1:14" ht="14.4" customHeight="1" x14ac:dyDescent="0.3">
      <c r="A639" s="661" t="s">
        <v>543</v>
      </c>
      <c r="B639" s="662" t="s">
        <v>544</v>
      </c>
      <c r="C639" s="663" t="s">
        <v>556</v>
      </c>
      <c r="D639" s="664" t="s">
        <v>2390</v>
      </c>
      <c r="E639" s="663" t="s">
        <v>568</v>
      </c>
      <c r="F639" s="664" t="s">
        <v>2393</v>
      </c>
      <c r="G639" s="663" t="s">
        <v>602</v>
      </c>
      <c r="H639" s="663" t="s">
        <v>2165</v>
      </c>
      <c r="I639" s="663" t="s">
        <v>2166</v>
      </c>
      <c r="J639" s="663" t="s">
        <v>2167</v>
      </c>
      <c r="K639" s="663" t="s">
        <v>1487</v>
      </c>
      <c r="L639" s="665">
        <v>94.189999999999984</v>
      </c>
      <c r="M639" s="665">
        <v>1</v>
      </c>
      <c r="N639" s="666">
        <v>94.189999999999984</v>
      </c>
    </row>
    <row r="640" spans="1:14" ht="14.4" customHeight="1" x14ac:dyDescent="0.3">
      <c r="A640" s="661" t="s">
        <v>543</v>
      </c>
      <c r="B640" s="662" t="s">
        <v>544</v>
      </c>
      <c r="C640" s="663" t="s">
        <v>556</v>
      </c>
      <c r="D640" s="664" t="s">
        <v>2390</v>
      </c>
      <c r="E640" s="663" t="s">
        <v>568</v>
      </c>
      <c r="F640" s="664" t="s">
        <v>2393</v>
      </c>
      <c r="G640" s="663" t="s">
        <v>602</v>
      </c>
      <c r="H640" s="663" t="s">
        <v>1216</v>
      </c>
      <c r="I640" s="663" t="s">
        <v>1217</v>
      </c>
      <c r="J640" s="663" t="s">
        <v>1218</v>
      </c>
      <c r="K640" s="663" t="s">
        <v>1219</v>
      </c>
      <c r="L640" s="665">
        <v>371.75</v>
      </c>
      <c r="M640" s="665">
        <v>10</v>
      </c>
      <c r="N640" s="666">
        <v>3717.5</v>
      </c>
    </row>
    <row r="641" spans="1:14" ht="14.4" customHeight="1" x14ac:dyDescent="0.3">
      <c r="A641" s="661" t="s">
        <v>543</v>
      </c>
      <c r="B641" s="662" t="s">
        <v>544</v>
      </c>
      <c r="C641" s="663" t="s">
        <v>556</v>
      </c>
      <c r="D641" s="664" t="s">
        <v>2390</v>
      </c>
      <c r="E641" s="663" t="s">
        <v>568</v>
      </c>
      <c r="F641" s="664" t="s">
        <v>2393</v>
      </c>
      <c r="G641" s="663" t="s">
        <v>602</v>
      </c>
      <c r="H641" s="663" t="s">
        <v>1220</v>
      </c>
      <c r="I641" s="663" t="s">
        <v>1220</v>
      </c>
      <c r="J641" s="663" t="s">
        <v>1221</v>
      </c>
      <c r="K641" s="663" t="s">
        <v>1222</v>
      </c>
      <c r="L641" s="665">
        <v>1662.2</v>
      </c>
      <c r="M641" s="665">
        <v>4</v>
      </c>
      <c r="N641" s="666">
        <v>6648.8</v>
      </c>
    </row>
    <row r="642" spans="1:14" ht="14.4" customHeight="1" x14ac:dyDescent="0.3">
      <c r="A642" s="661" t="s">
        <v>543</v>
      </c>
      <c r="B642" s="662" t="s">
        <v>544</v>
      </c>
      <c r="C642" s="663" t="s">
        <v>556</v>
      </c>
      <c r="D642" s="664" t="s">
        <v>2390</v>
      </c>
      <c r="E642" s="663" t="s">
        <v>568</v>
      </c>
      <c r="F642" s="664" t="s">
        <v>2393</v>
      </c>
      <c r="G642" s="663" t="s">
        <v>602</v>
      </c>
      <c r="H642" s="663" t="s">
        <v>1223</v>
      </c>
      <c r="I642" s="663" t="s">
        <v>1223</v>
      </c>
      <c r="J642" s="663" t="s">
        <v>1224</v>
      </c>
      <c r="K642" s="663" t="s">
        <v>812</v>
      </c>
      <c r="L642" s="665">
        <v>1453.490276976773</v>
      </c>
      <c r="M642" s="665">
        <v>3</v>
      </c>
      <c r="N642" s="666">
        <v>4360.4708309303187</v>
      </c>
    </row>
    <row r="643" spans="1:14" ht="14.4" customHeight="1" x14ac:dyDescent="0.3">
      <c r="A643" s="661" t="s">
        <v>543</v>
      </c>
      <c r="B643" s="662" t="s">
        <v>544</v>
      </c>
      <c r="C643" s="663" t="s">
        <v>556</v>
      </c>
      <c r="D643" s="664" t="s">
        <v>2390</v>
      </c>
      <c r="E643" s="663" t="s">
        <v>568</v>
      </c>
      <c r="F643" s="664" t="s">
        <v>2393</v>
      </c>
      <c r="G643" s="663" t="s">
        <v>602</v>
      </c>
      <c r="H643" s="663" t="s">
        <v>2168</v>
      </c>
      <c r="I643" s="663" t="s">
        <v>2169</v>
      </c>
      <c r="J643" s="663" t="s">
        <v>2170</v>
      </c>
      <c r="K643" s="663" t="s">
        <v>2171</v>
      </c>
      <c r="L643" s="665">
        <v>1467.77</v>
      </c>
      <c r="M643" s="665">
        <v>1</v>
      </c>
      <c r="N643" s="666">
        <v>1467.77</v>
      </c>
    </row>
    <row r="644" spans="1:14" ht="14.4" customHeight="1" x14ac:dyDescent="0.3">
      <c r="A644" s="661" t="s">
        <v>543</v>
      </c>
      <c r="B644" s="662" t="s">
        <v>544</v>
      </c>
      <c r="C644" s="663" t="s">
        <v>556</v>
      </c>
      <c r="D644" s="664" t="s">
        <v>2390</v>
      </c>
      <c r="E644" s="663" t="s">
        <v>568</v>
      </c>
      <c r="F644" s="664" t="s">
        <v>2393</v>
      </c>
      <c r="G644" s="663" t="s">
        <v>602</v>
      </c>
      <c r="H644" s="663" t="s">
        <v>2172</v>
      </c>
      <c r="I644" s="663" t="s">
        <v>2172</v>
      </c>
      <c r="J644" s="663" t="s">
        <v>2173</v>
      </c>
      <c r="K644" s="663" t="s">
        <v>2174</v>
      </c>
      <c r="L644" s="665">
        <v>350.88</v>
      </c>
      <c r="M644" s="665">
        <v>1</v>
      </c>
      <c r="N644" s="666">
        <v>350.88</v>
      </c>
    </row>
    <row r="645" spans="1:14" ht="14.4" customHeight="1" x14ac:dyDescent="0.3">
      <c r="A645" s="661" t="s">
        <v>543</v>
      </c>
      <c r="B645" s="662" t="s">
        <v>544</v>
      </c>
      <c r="C645" s="663" t="s">
        <v>556</v>
      </c>
      <c r="D645" s="664" t="s">
        <v>2390</v>
      </c>
      <c r="E645" s="663" t="s">
        <v>568</v>
      </c>
      <c r="F645" s="664" t="s">
        <v>2393</v>
      </c>
      <c r="G645" s="663" t="s">
        <v>602</v>
      </c>
      <c r="H645" s="663" t="s">
        <v>2175</v>
      </c>
      <c r="I645" s="663" t="s">
        <v>2175</v>
      </c>
      <c r="J645" s="663" t="s">
        <v>2176</v>
      </c>
      <c r="K645" s="663" t="s">
        <v>2177</v>
      </c>
      <c r="L645" s="665">
        <v>108.54999999999995</v>
      </c>
      <c r="M645" s="665">
        <v>1</v>
      </c>
      <c r="N645" s="666">
        <v>108.54999999999995</v>
      </c>
    </row>
    <row r="646" spans="1:14" ht="14.4" customHeight="1" x14ac:dyDescent="0.3">
      <c r="A646" s="661" t="s">
        <v>543</v>
      </c>
      <c r="B646" s="662" t="s">
        <v>544</v>
      </c>
      <c r="C646" s="663" t="s">
        <v>556</v>
      </c>
      <c r="D646" s="664" t="s">
        <v>2390</v>
      </c>
      <c r="E646" s="663" t="s">
        <v>568</v>
      </c>
      <c r="F646" s="664" t="s">
        <v>2393</v>
      </c>
      <c r="G646" s="663" t="s">
        <v>1236</v>
      </c>
      <c r="H646" s="663" t="s">
        <v>2178</v>
      </c>
      <c r="I646" s="663" t="s">
        <v>2178</v>
      </c>
      <c r="J646" s="663" t="s">
        <v>600</v>
      </c>
      <c r="K646" s="663" t="s">
        <v>2179</v>
      </c>
      <c r="L646" s="665">
        <v>77.150000000000006</v>
      </c>
      <c r="M646" s="665">
        <v>2</v>
      </c>
      <c r="N646" s="666">
        <v>154.30000000000001</v>
      </c>
    </row>
    <row r="647" spans="1:14" ht="14.4" customHeight="1" x14ac:dyDescent="0.3">
      <c r="A647" s="661" t="s">
        <v>543</v>
      </c>
      <c r="B647" s="662" t="s">
        <v>544</v>
      </c>
      <c r="C647" s="663" t="s">
        <v>556</v>
      </c>
      <c r="D647" s="664" t="s">
        <v>2390</v>
      </c>
      <c r="E647" s="663" t="s">
        <v>568</v>
      </c>
      <c r="F647" s="664" t="s">
        <v>2393</v>
      </c>
      <c r="G647" s="663" t="s">
        <v>1236</v>
      </c>
      <c r="H647" s="663" t="s">
        <v>2180</v>
      </c>
      <c r="I647" s="663" t="s">
        <v>2181</v>
      </c>
      <c r="J647" s="663" t="s">
        <v>1310</v>
      </c>
      <c r="K647" s="663" t="s">
        <v>2182</v>
      </c>
      <c r="L647" s="665">
        <v>145.11999999999998</v>
      </c>
      <c r="M647" s="665">
        <v>1</v>
      </c>
      <c r="N647" s="666">
        <v>145.11999999999998</v>
      </c>
    </row>
    <row r="648" spans="1:14" ht="14.4" customHeight="1" x14ac:dyDescent="0.3">
      <c r="A648" s="661" t="s">
        <v>543</v>
      </c>
      <c r="B648" s="662" t="s">
        <v>544</v>
      </c>
      <c r="C648" s="663" t="s">
        <v>556</v>
      </c>
      <c r="D648" s="664" t="s">
        <v>2390</v>
      </c>
      <c r="E648" s="663" t="s">
        <v>568</v>
      </c>
      <c r="F648" s="664" t="s">
        <v>2393</v>
      </c>
      <c r="G648" s="663" t="s">
        <v>1236</v>
      </c>
      <c r="H648" s="663" t="s">
        <v>1240</v>
      </c>
      <c r="I648" s="663" t="s">
        <v>1241</v>
      </c>
      <c r="J648" s="663" t="s">
        <v>1242</v>
      </c>
      <c r="K648" s="663" t="s">
        <v>1243</v>
      </c>
      <c r="L648" s="665">
        <v>105.05969903554251</v>
      </c>
      <c r="M648" s="665">
        <v>4</v>
      </c>
      <c r="N648" s="666">
        <v>420.23879614217003</v>
      </c>
    </row>
    <row r="649" spans="1:14" ht="14.4" customHeight="1" x14ac:dyDescent="0.3">
      <c r="A649" s="661" t="s">
        <v>543</v>
      </c>
      <c r="B649" s="662" t="s">
        <v>544</v>
      </c>
      <c r="C649" s="663" t="s">
        <v>556</v>
      </c>
      <c r="D649" s="664" t="s">
        <v>2390</v>
      </c>
      <c r="E649" s="663" t="s">
        <v>568</v>
      </c>
      <c r="F649" s="664" t="s">
        <v>2393</v>
      </c>
      <c r="G649" s="663" t="s">
        <v>1236</v>
      </c>
      <c r="H649" s="663" t="s">
        <v>1244</v>
      </c>
      <c r="I649" s="663" t="s">
        <v>1245</v>
      </c>
      <c r="J649" s="663" t="s">
        <v>1246</v>
      </c>
      <c r="K649" s="663" t="s">
        <v>1247</v>
      </c>
      <c r="L649" s="665">
        <v>98.789398063806956</v>
      </c>
      <c r="M649" s="665">
        <v>1</v>
      </c>
      <c r="N649" s="666">
        <v>98.789398063806956</v>
      </c>
    </row>
    <row r="650" spans="1:14" ht="14.4" customHeight="1" x14ac:dyDescent="0.3">
      <c r="A650" s="661" t="s">
        <v>543</v>
      </c>
      <c r="B650" s="662" t="s">
        <v>544</v>
      </c>
      <c r="C650" s="663" t="s">
        <v>556</v>
      </c>
      <c r="D650" s="664" t="s">
        <v>2390</v>
      </c>
      <c r="E650" s="663" t="s">
        <v>568</v>
      </c>
      <c r="F650" s="664" t="s">
        <v>2393</v>
      </c>
      <c r="G650" s="663" t="s">
        <v>1236</v>
      </c>
      <c r="H650" s="663" t="s">
        <v>2183</v>
      </c>
      <c r="I650" s="663" t="s">
        <v>2184</v>
      </c>
      <c r="J650" s="663" t="s">
        <v>2185</v>
      </c>
      <c r="K650" s="663" t="s">
        <v>2186</v>
      </c>
      <c r="L650" s="665">
        <v>97.3</v>
      </c>
      <c r="M650" s="665">
        <v>1</v>
      </c>
      <c r="N650" s="666">
        <v>97.3</v>
      </c>
    </row>
    <row r="651" spans="1:14" ht="14.4" customHeight="1" x14ac:dyDescent="0.3">
      <c r="A651" s="661" t="s">
        <v>543</v>
      </c>
      <c r="B651" s="662" t="s">
        <v>544</v>
      </c>
      <c r="C651" s="663" t="s">
        <v>556</v>
      </c>
      <c r="D651" s="664" t="s">
        <v>2390</v>
      </c>
      <c r="E651" s="663" t="s">
        <v>568</v>
      </c>
      <c r="F651" s="664" t="s">
        <v>2393</v>
      </c>
      <c r="G651" s="663" t="s">
        <v>1236</v>
      </c>
      <c r="H651" s="663" t="s">
        <v>1251</v>
      </c>
      <c r="I651" s="663" t="s">
        <v>1252</v>
      </c>
      <c r="J651" s="663" t="s">
        <v>1253</v>
      </c>
      <c r="K651" s="663" t="s">
        <v>1254</v>
      </c>
      <c r="L651" s="665">
        <v>199.91883903368347</v>
      </c>
      <c r="M651" s="665">
        <v>10</v>
      </c>
      <c r="N651" s="666">
        <v>1999.1883903368348</v>
      </c>
    </row>
    <row r="652" spans="1:14" ht="14.4" customHeight="1" x14ac:dyDescent="0.3">
      <c r="A652" s="661" t="s">
        <v>543</v>
      </c>
      <c r="B652" s="662" t="s">
        <v>544</v>
      </c>
      <c r="C652" s="663" t="s">
        <v>556</v>
      </c>
      <c r="D652" s="664" t="s">
        <v>2390</v>
      </c>
      <c r="E652" s="663" t="s">
        <v>568</v>
      </c>
      <c r="F652" s="664" t="s">
        <v>2393</v>
      </c>
      <c r="G652" s="663" t="s">
        <v>1236</v>
      </c>
      <c r="H652" s="663" t="s">
        <v>2187</v>
      </c>
      <c r="I652" s="663" t="s">
        <v>2188</v>
      </c>
      <c r="J652" s="663" t="s">
        <v>1859</v>
      </c>
      <c r="K652" s="663" t="s">
        <v>2189</v>
      </c>
      <c r="L652" s="665">
        <v>363</v>
      </c>
      <c r="M652" s="665">
        <v>1</v>
      </c>
      <c r="N652" s="666">
        <v>363</v>
      </c>
    </row>
    <row r="653" spans="1:14" ht="14.4" customHeight="1" x14ac:dyDescent="0.3">
      <c r="A653" s="661" t="s">
        <v>543</v>
      </c>
      <c r="B653" s="662" t="s">
        <v>544</v>
      </c>
      <c r="C653" s="663" t="s">
        <v>556</v>
      </c>
      <c r="D653" s="664" t="s">
        <v>2390</v>
      </c>
      <c r="E653" s="663" t="s">
        <v>568</v>
      </c>
      <c r="F653" s="664" t="s">
        <v>2393</v>
      </c>
      <c r="G653" s="663" t="s">
        <v>1236</v>
      </c>
      <c r="H653" s="663" t="s">
        <v>1259</v>
      </c>
      <c r="I653" s="663" t="s">
        <v>1260</v>
      </c>
      <c r="J653" s="663" t="s">
        <v>1257</v>
      </c>
      <c r="K653" s="663" t="s">
        <v>1261</v>
      </c>
      <c r="L653" s="665">
        <v>721.2</v>
      </c>
      <c r="M653" s="665">
        <v>5</v>
      </c>
      <c r="N653" s="666">
        <v>3606</v>
      </c>
    </row>
    <row r="654" spans="1:14" ht="14.4" customHeight="1" x14ac:dyDescent="0.3">
      <c r="A654" s="661" t="s">
        <v>543</v>
      </c>
      <c r="B654" s="662" t="s">
        <v>544</v>
      </c>
      <c r="C654" s="663" t="s">
        <v>556</v>
      </c>
      <c r="D654" s="664" t="s">
        <v>2390</v>
      </c>
      <c r="E654" s="663" t="s">
        <v>568</v>
      </c>
      <c r="F654" s="664" t="s">
        <v>2393</v>
      </c>
      <c r="G654" s="663" t="s">
        <v>1236</v>
      </c>
      <c r="H654" s="663" t="s">
        <v>1262</v>
      </c>
      <c r="I654" s="663" t="s">
        <v>1263</v>
      </c>
      <c r="J654" s="663" t="s">
        <v>1264</v>
      </c>
      <c r="K654" s="663" t="s">
        <v>1265</v>
      </c>
      <c r="L654" s="665">
        <v>38.519999999999996</v>
      </c>
      <c r="M654" s="665">
        <v>1</v>
      </c>
      <c r="N654" s="666">
        <v>38.519999999999996</v>
      </c>
    </row>
    <row r="655" spans="1:14" ht="14.4" customHeight="1" x14ac:dyDescent="0.3">
      <c r="A655" s="661" t="s">
        <v>543</v>
      </c>
      <c r="B655" s="662" t="s">
        <v>544</v>
      </c>
      <c r="C655" s="663" t="s">
        <v>556</v>
      </c>
      <c r="D655" s="664" t="s">
        <v>2390</v>
      </c>
      <c r="E655" s="663" t="s">
        <v>568</v>
      </c>
      <c r="F655" s="664" t="s">
        <v>2393</v>
      </c>
      <c r="G655" s="663" t="s">
        <v>1236</v>
      </c>
      <c r="H655" s="663" t="s">
        <v>2190</v>
      </c>
      <c r="I655" s="663" t="s">
        <v>2191</v>
      </c>
      <c r="J655" s="663" t="s">
        <v>2192</v>
      </c>
      <c r="K655" s="663" t="s">
        <v>2193</v>
      </c>
      <c r="L655" s="665">
        <v>58.800000000000011</v>
      </c>
      <c r="M655" s="665">
        <v>1</v>
      </c>
      <c r="N655" s="666">
        <v>58.800000000000011</v>
      </c>
    </row>
    <row r="656" spans="1:14" ht="14.4" customHeight="1" x14ac:dyDescent="0.3">
      <c r="A656" s="661" t="s">
        <v>543</v>
      </c>
      <c r="B656" s="662" t="s">
        <v>544</v>
      </c>
      <c r="C656" s="663" t="s">
        <v>556</v>
      </c>
      <c r="D656" s="664" t="s">
        <v>2390</v>
      </c>
      <c r="E656" s="663" t="s">
        <v>568</v>
      </c>
      <c r="F656" s="664" t="s">
        <v>2393</v>
      </c>
      <c r="G656" s="663" t="s">
        <v>1236</v>
      </c>
      <c r="H656" s="663" t="s">
        <v>1266</v>
      </c>
      <c r="I656" s="663" t="s">
        <v>1267</v>
      </c>
      <c r="J656" s="663" t="s">
        <v>1268</v>
      </c>
      <c r="K656" s="663" t="s">
        <v>1269</v>
      </c>
      <c r="L656" s="665">
        <v>46.899999999999991</v>
      </c>
      <c r="M656" s="665">
        <v>2</v>
      </c>
      <c r="N656" s="666">
        <v>93.799999999999983</v>
      </c>
    </row>
    <row r="657" spans="1:14" ht="14.4" customHeight="1" x14ac:dyDescent="0.3">
      <c r="A657" s="661" t="s">
        <v>543</v>
      </c>
      <c r="B657" s="662" t="s">
        <v>544</v>
      </c>
      <c r="C657" s="663" t="s">
        <v>556</v>
      </c>
      <c r="D657" s="664" t="s">
        <v>2390</v>
      </c>
      <c r="E657" s="663" t="s">
        <v>568</v>
      </c>
      <c r="F657" s="664" t="s">
        <v>2393</v>
      </c>
      <c r="G657" s="663" t="s">
        <v>1236</v>
      </c>
      <c r="H657" s="663" t="s">
        <v>2194</v>
      </c>
      <c r="I657" s="663" t="s">
        <v>2195</v>
      </c>
      <c r="J657" s="663" t="s">
        <v>2196</v>
      </c>
      <c r="K657" s="663" t="s">
        <v>2197</v>
      </c>
      <c r="L657" s="665">
        <v>208.62000000000003</v>
      </c>
      <c r="M657" s="665">
        <v>1</v>
      </c>
      <c r="N657" s="666">
        <v>208.62000000000003</v>
      </c>
    </row>
    <row r="658" spans="1:14" ht="14.4" customHeight="1" x14ac:dyDescent="0.3">
      <c r="A658" s="661" t="s">
        <v>543</v>
      </c>
      <c r="B658" s="662" t="s">
        <v>544</v>
      </c>
      <c r="C658" s="663" t="s">
        <v>556</v>
      </c>
      <c r="D658" s="664" t="s">
        <v>2390</v>
      </c>
      <c r="E658" s="663" t="s">
        <v>568</v>
      </c>
      <c r="F658" s="664" t="s">
        <v>2393</v>
      </c>
      <c r="G658" s="663" t="s">
        <v>1236</v>
      </c>
      <c r="H658" s="663" t="s">
        <v>1270</v>
      </c>
      <c r="I658" s="663" t="s">
        <v>1271</v>
      </c>
      <c r="J658" s="663" t="s">
        <v>1272</v>
      </c>
      <c r="K658" s="663" t="s">
        <v>1273</v>
      </c>
      <c r="L658" s="665">
        <v>112.67398150350731</v>
      </c>
      <c r="M658" s="665">
        <v>14</v>
      </c>
      <c r="N658" s="666">
        <v>1577.4357410491023</v>
      </c>
    </row>
    <row r="659" spans="1:14" ht="14.4" customHeight="1" x14ac:dyDescent="0.3">
      <c r="A659" s="661" t="s">
        <v>543</v>
      </c>
      <c r="B659" s="662" t="s">
        <v>544</v>
      </c>
      <c r="C659" s="663" t="s">
        <v>556</v>
      </c>
      <c r="D659" s="664" t="s">
        <v>2390</v>
      </c>
      <c r="E659" s="663" t="s">
        <v>568</v>
      </c>
      <c r="F659" s="664" t="s">
        <v>2393</v>
      </c>
      <c r="G659" s="663" t="s">
        <v>1236</v>
      </c>
      <c r="H659" s="663" t="s">
        <v>2198</v>
      </c>
      <c r="I659" s="663" t="s">
        <v>2199</v>
      </c>
      <c r="J659" s="663" t="s">
        <v>2200</v>
      </c>
      <c r="K659" s="663" t="s">
        <v>2201</v>
      </c>
      <c r="L659" s="665">
        <v>112.48333333333333</v>
      </c>
      <c r="M659" s="665">
        <v>6</v>
      </c>
      <c r="N659" s="666">
        <v>674.9</v>
      </c>
    </row>
    <row r="660" spans="1:14" ht="14.4" customHeight="1" x14ac:dyDescent="0.3">
      <c r="A660" s="661" t="s">
        <v>543</v>
      </c>
      <c r="B660" s="662" t="s">
        <v>544</v>
      </c>
      <c r="C660" s="663" t="s">
        <v>556</v>
      </c>
      <c r="D660" s="664" t="s">
        <v>2390</v>
      </c>
      <c r="E660" s="663" t="s">
        <v>568</v>
      </c>
      <c r="F660" s="664" t="s">
        <v>2393</v>
      </c>
      <c r="G660" s="663" t="s">
        <v>1236</v>
      </c>
      <c r="H660" s="663" t="s">
        <v>1278</v>
      </c>
      <c r="I660" s="663" t="s">
        <v>1279</v>
      </c>
      <c r="J660" s="663" t="s">
        <v>1280</v>
      </c>
      <c r="K660" s="663" t="s">
        <v>1281</v>
      </c>
      <c r="L660" s="665">
        <v>48.849769295755713</v>
      </c>
      <c r="M660" s="665">
        <v>3</v>
      </c>
      <c r="N660" s="666">
        <v>146.54930788726713</v>
      </c>
    </row>
    <row r="661" spans="1:14" ht="14.4" customHeight="1" x14ac:dyDescent="0.3">
      <c r="A661" s="661" t="s">
        <v>543</v>
      </c>
      <c r="B661" s="662" t="s">
        <v>544</v>
      </c>
      <c r="C661" s="663" t="s">
        <v>556</v>
      </c>
      <c r="D661" s="664" t="s">
        <v>2390</v>
      </c>
      <c r="E661" s="663" t="s">
        <v>568</v>
      </c>
      <c r="F661" s="664" t="s">
        <v>2393</v>
      </c>
      <c r="G661" s="663" t="s">
        <v>1236</v>
      </c>
      <c r="H661" s="663" t="s">
        <v>1282</v>
      </c>
      <c r="I661" s="663" t="s">
        <v>1283</v>
      </c>
      <c r="J661" s="663" t="s">
        <v>1284</v>
      </c>
      <c r="K661" s="663" t="s">
        <v>1285</v>
      </c>
      <c r="L661" s="665">
        <v>55.089999999999968</v>
      </c>
      <c r="M661" s="665">
        <v>2</v>
      </c>
      <c r="N661" s="666">
        <v>110.17999999999994</v>
      </c>
    </row>
    <row r="662" spans="1:14" ht="14.4" customHeight="1" x14ac:dyDescent="0.3">
      <c r="A662" s="661" t="s">
        <v>543</v>
      </c>
      <c r="B662" s="662" t="s">
        <v>544</v>
      </c>
      <c r="C662" s="663" t="s">
        <v>556</v>
      </c>
      <c r="D662" s="664" t="s">
        <v>2390</v>
      </c>
      <c r="E662" s="663" t="s">
        <v>568</v>
      </c>
      <c r="F662" s="664" t="s">
        <v>2393</v>
      </c>
      <c r="G662" s="663" t="s">
        <v>1236</v>
      </c>
      <c r="H662" s="663" t="s">
        <v>1286</v>
      </c>
      <c r="I662" s="663" t="s">
        <v>1287</v>
      </c>
      <c r="J662" s="663" t="s">
        <v>600</v>
      </c>
      <c r="K662" s="663" t="s">
        <v>1235</v>
      </c>
      <c r="L662" s="665">
        <v>35.179999999999993</v>
      </c>
      <c r="M662" s="665">
        <v>1</v>
      </c>
      <c r="N662" s="666">
        <v>35.179999999999993</v>
      </c>
    </row>
    <row r="663" spans="1:14" ht="14.4" customHeight="1" x14ac:dyDescent="0.3">
      <c r="A663" s="661" t="s">
        <v>543</v>
      </c>
      <c r="B663" s="662" t="s">
        <v>544</v>
      </c>
      <c r="C663" s="663" t="s">
        <v>556</v>
      </c>
      <c r="D663" s="664" t="s">
        <v>2390</v>
      </c>
      <c r="E663" s="663" t="s">
        <v>568</v>
      </c>
      <c r="F663" s="664" t="s">
        <v>2393</v>
      </c>
      <c r="G663" s="663" t="s">
        <v>1236</v>
      </c>
      <c r="H663" s="663" t="s">
        <v>1288</v>
      </c>
      <c r="I663" s="663" t="s">
        <v>1289</v>
      </c>
      <c r="J663" s="663" t="s">
        <v>1290</v>
      </c>
      <c r="K663" s="663" t="s">
        <v>1291</v>
      </c>
      <c r="L663" s="665">
        <v>43.29989590851968</v>
      </c>
      <c r="M663" s="665">
        <v>1</v>
      </c>
      <c r="N663" s="666">
        <v>43.29989590851968</v>
      </c>
    </row>
    <row r="664" spans="1:14" ht="14.4" customHeight="1" x14ac:dyDescent="0.3">
      <c r="A664" s="661" t="s">
        <v>543</v>
      </c>
      <c r="B664" s="662" t="s">
        <v>544</v>
      </c>
      <c r="C664" s="663" t="s">
        <v>556</v>
      </c>
      <c r="D664" s="664" t="s">
        <v>2390</v>
      </c>
      <c r="E664" s="663" t="s">
        <v>568</v>
      </c>
      <c r="F664" s="664" t="s">
        <v>2393</v>
      </c>
      <c r="G664" s="663" t="s">
        <v>1236</v>
      </c>
      <c r="H664" s="663" t="s">
        <v>2202</v>
      </c>
      <c r="I664" s="663" t="s">
        <v>2203</v>
      </c>
      <c r="J664" s="663" t="s">
        <v>2204</v>
      </c>
      <c r="K664" s="663" t="s">
        <v>2205</v>
      </c>
      <c r="L664" s="665">
        <v>267.26999999999987</v>
      </c>
      <c r="M664" s="665">
        <v>1</v>
      </c>
      <c r="N664" s="666">
        <v>267.26999999999987</v>
      </c>
    </row>
    <row r="665" spans="1:14" ht="14.4" customHeight="1" x14ac:dyDescent="0.3">
      <c r="A665" s="661" t="s">
        <v>543</v>
      </c>
      <c r="B665" s="662" t="s">
        <v>544</v>
      </c>
      <c r="C665" s="663" t="s">
        <v>556</v>
      </c>
      <c r="D665" s="664" t="s">
        <v>2390</v>
      </c>
      <c r="E665" s="663" t="s">
        <v>568</v>
      </c>
      <c r="F665" s="664" t="s">
        <v>2393</v>
      </c>
      <c r="G665" s="663" t="s">
        <v>1236</v>
      </c>
      <c r="H665" s="663" t="s">
        <v>1296</v>
      </c>
      <c r="I665" s="663" t="s">
        <v>1297</v>
      </c>
      <c r="J665" s="663" t="s">
        <v>1298</v>
      </c>
      <c r="K665" s="663" t="s">
        <v>1299</v>
      </c>
      <c r="L665" s="665">
        <v>49.419793056592255</v>
      </c>
      <c r="M665" s="665">
        <v>2</v>
      </c>
      <c r="N665" s="666">
        <v>98.839586113184509</v>
      </c>
    </row>
    <row r="666" spans="1:14" ht="14.4" customHeight="1" x14ac:dyDescent="0.3">
      <c r="A666" s="661" t="s">
        <v>543</v>
      </c>
      <c r="B666" s="662" t="s">
        <v>544</v>
      </c>
      <c r="C666" s="663" t="s">
        <v>556</v>
      </c>
      <c r="D666" s="664" t="s">
        <v>2390</v>
      </c>
      <c r="E666" s="663" t="s">
        <v>568</v>
      </c>
      <c r="F666" s="664" t="s">
        <v>2393</v>
      </c>
      <c r="G666" s="663" t="s">
        <v>1236</v>
      </c>
      <c r="H666" s="663" t="s">
        <v>1304</v>
      </c>
      <c r="I666" s="663" t="s">
        <v>1305</v>
      </c>
      <c r="J666" s="663" t="s">
        <v>1306</v>
      </c>
      <c r="K666" s="663" t="s">
        <v>1307</v>
      </c>
      <c r="L666" s="665">
        <v>36.259603642994485</v>
      </c>
      <c r="M666" s="665">
        <v>1</v>
      </c>
      <c r="N666" s="666">
        <v>36.259603642994485</v>
      </c>
    </row>
    <row r="667" spans="1:14" ht="14.4" customHeight="1" x14ac:dyDescent="0.3">
      <c r="A667" s="661" t="s">
        <v>543</v>
      </c>
      <c r="B667" s="662" t="s">
        <v>544</v>
      </c>
      <c r="C667" s="663" t="s">
        <v>556</v>
      </c>
      <c r="D667" s="664" t="s">
        <v>2390</v>
      </c>
      <c r="E667" s="663" t="s">
        <v>568</v>
      </c>
      <c r="F667" s="664" t="s">
        <v>2393</v>
      </c>
      <c r="G667" s="663" t="s">
        <v>1236</v>
      </c>
      <c r="H667" s="663" t="s">
        <v>2206</v>
      </c>
      <c r="I667" s="663" t="s">
        <v>2207</v>
      </c>
      <c r="J667" s="663" t="s">
        <v>2208</v>
      </c>
      <c r="K667" s="663" t="s">
        <v>2209</v>
      </c>
      <c r="L667" s="665">
        <v>117.39999999999998</v>
      </c>
      <c r="M667" s="665">
        <v>1</v>
      </c>
      <c r="N667" s="666">
        <v>117.39999999999998</v>
      </c>
    </row>
    <row r="668" spans="1:14" ht="14.4" customHeight="1" x14ac:dyDescent="0.3">
      <c r="A668" s="661" t="s">
        <v>543</v>
      </c>
      <c r="B668" s="662" t="s">
        <v>544</v>
      </c>
      <c r="C668" s="663" t="s">
        <v>556</v>
      </c>
      <c r="D668" s="664" t="s">
        <v>2390</v>
      </c>
      <c r="E668" s="663" t="s">
        <v>568</v>
      </c>
      <c r="F668" s="664" t="s">
        <v>2393</v>
      </c>
      <c r="G668" s="663" t="s">
        <v>1236</v>
      </c>
      <c r="H668" s="663" t="s">
        <v>2210</v>
      </c>
      <c r="I668" s="663" t="s">
        <v>2211</v>
      </c>
      <c r="J668" s="663" t="s">
        <v>2212</v>
      </c>
      <c r="K668" s="663" t="s">
        <v>824</v>
      </c>
      <c r="L668" s="665">
        <v>110.13999853791685</v>
      </c>
      <c r="M668" s="665">
        <v>1</v>
      </c>
      <c r="N668" s="666">
        <v>110.13999853791685</v>
      </c>
    </row>
    <row r="669" spans="1:14" ht="14.4" customHeight="1" x14ac:dyDescent="0.3">
      <c r="A669" s="661" t="s">
        <v>543</v>
      </c>
      <c r="B669" s="662" t="s">
        <v>544</v>
      </c>
      <c r="C669" s="663" t="s">
        <v>556</v>
      </c>
      <c r="D669" s="664" t="s">
        <v>2390</v>
      </c>
      <c r="E669" s="663" t="s">
        <v>568</v>
      </c>
      <c r="F669" s="664" t="s">
        <v>2393</v>
      </c>
      <c r="G669" s="663" t="s">
        <v>1236</v>
      </c>
      <c r="H669" s="663" t="s">
        <v>1308</v>
      </c>
      <c r="I669" s="663" t="s">
        <v>1309</v>
      </c>
      <c r="J669" s="663" t="s">
        <v>1310</v>
      </c>
      <c r="K669" s="663" t="s">
        <v>975</v>
      </c>
      <c r="L669" s="665">
        <v>99.45</v>
      </c>
      <c r="M669" s="665">
        <v>1</v>
      </c>
      <c r="N669" s="666">
        <v>99.45</v>
      </c>
    </row>
    <row r="670" spans="1:14" ht="14.4" customHeight="1" x14ac:dyDescent="0.3">
      <c r="A670" s="661" t="s">
        <v>543</v>
      </c>
      <c r="B670" s="662" t="s">
        <v>544</v>
      </c>
      <c r="C670" s="663" t="s">
        <v>556</v>
      </c>
      <c r="D670" s="664" t="s">
        <v>2390</v>
      </c>
      <c r="E670" s="663" t="s">
        <v>568</v>
      </c>
      <c r="F670" s="664" t="s">
        <v>2393</v>
      </c>
      <c r="G670" s="663" t="s">
        <v>1236</v>
      </c>
      <c r="H670" s="663" t="s">
        <v>1311</v>
      </c>
      <c r="I670" s="663" t="s">
        <v>1312</v>
      </c>
      <c r="J670" s="663" t="s">
        <v>1313</v>
      </c>
      <c r="K670" s="663" t="s">
        <v>1314</v>
      </c>
      <c r="L670" s="665">
        <v>322.79862937504407</v>
      </c>
      <c r="M670" s="665">
        <v>2</v>
      </c>
      <c r="N670" s="666">
        <v>645.59725875008814</v>
      </c>
    </row>
    <row r="671" spans="1:14" ht="14.4" customHeight="1" x14ac:dyDescent="0.3">
      <c r="A671" s="661" t="s">
        <v>543</v>
      </c>
      <c r="B671" s="662" t="s">
        <v>544</v>
      </c>
      <c r="C671" s="663" t="s">
        <v>556</v>
      </c>
      <c r="D671" s="664" t="s">
        <v>2390</v>
      </c>
      <c r="E671" s="663" t="s">
        <v>568</v>
      </c>
      <c r="F671" s="664" t="s">
        <v>2393</v>
      </c>
      <c r="G671" s="663" t="s">
        <v>1236</v>
      </c>
      <c r="H671" s="663" t="s">
        <v>1315</v>
      </c>
      <c r="I671" s="663" t="s">
        <v>1316</v>
      </c>
      <c r="J671" s="663" t="s">
        <v>1317</v>
      </c>
      <c r="K671" s="663" t="s">
        <v>1318</v>
      </c>
      <c r="L671" s="665">
        <v>676.25425161194016</v>
      </c>
      <c r="M671" s="665">
        <v>1</v>
      </c>
      <c r="N671" s="666">
        <v>676.25425161194016</v>
      </c>
    </row>
    <row r="672" spans="1:14" ht="14.4" customHeight="1" x14ac:dyDescent="0.3">
      <c r="A672" s="661" t="s">
        <v>543</v>
      </c>
      <c r="B672" s="662" t="s">
        <v>544</v>
      </c>
      <c r="C672" s="663" t="s">
        <v>556</v>
      </c>
      <c r="D672" s="664" t="s">
        <v>2390</v>
      </c>
      <c r="E672" s="663" t="s">
        <v>568</v>
      </c>
      <c r="F672" s="664" t="s">
        <v>2393</v>
      </c>
      <c r="G672" s="663" t="s">
        <v>1236</v>
      </c>
      <c r="H672" s="663" t="s">
        <v>1832</v>
      </c>
      <c r="I672" s="663" t="s">
        <v>1833</v>
      </c>
      <c r="J672" s="663" t="s">
        <v>1336</v>
      </c>
      <c r="K672" s="663" t="s">
        <v>1834</v>
      </c>
      <c r="L672" s="665">
        <v>47.028461538461528</v>
      </c>
      <c r="M672" s="665">
        <v>13</v>
      </c>
      <c r="N672" s="666">
        <v>611.36999999999989</v>
      </c>
    </row>
    <row r="673" spans="1:14" ht="14.4" customHeight="1" x14ac:dyDescent="0.3">
      <c r="A673" s="661" t="s">
        <v>543</v>
      </c>
      <c r="B673" s="662" t="s">
        <v>544</v>
      </c>
      <c r="C673" s="663" t="s">
        <v>556</v>
      </c>
      <c r="D673" s="664" t="s">
        <v>2390</v>
      </c>
      <c r="E673" s="663" t="s">
        <v>568</v>
      </c>
      <c r="F673" s="664" t="s">
        <v>2393</v>
      </c>
      <c r="G673" s="663" t="s">
        <v>1236</v>
      </c>
      <c r="H673" s="663" t="s">
        <v>1319</v>
      </c>
      <c r="I673" s="663" t="s">
        <v>1320</v>
      </c>
      <c r="J673" s="663" t="s">
        <v>1321</v>
      </c>
      <c r="K673" s="663" t="s">
        <v>975</v>
      </c>
      <c r="L673" s="665">
        <v>46.920000000000009</v>
      </c>
      <c r="M673" s="665">
        <v>1</v>
      </c>
      <c r="N673" s="666">
        <v>46.920000000000009</v>
      </c>
    </row>
    <row r="674" spans="1:14" ht="14.4" customHeight="1" x14ac:dyDescent="0.3">
      <c r="A674" s="661" t="s">
        <v>543</v>
      </c>
      <c r="B674" s="662" t="s">
        <v>544</v>
      </c>
      <c r="C674" s="663" t="s">
        <v>556</v>
      </c>
      <c r="D674" s="664" t="s">
        <v>2390</v>
      </c>
      <c r="E674" s="663" t="s">
        <v>568</v>
      </c>
      <c r="F674" s="664" t="s">
        <v>2393</v>
      </c>
      <c r="G674" s="663" t="s">
        <v>1236</v>
      </c>
      <c r="H674" s="663" t="s">
        <v>1322</v>
      </c>
      <c r="I674" s="663" t="s">
        <v>1323</v>
      </c>
      <c r="J674" s="663" t="s">
        <v>1324</v>
      </c>
      <c r="K674" s="663" t="s">
        <v>1325</v>
      </c>
      <c r="L674" s="665">
        <v>93.749861397093923</v>
      </c>
      <c r="M674" s="665">
        <v>3</v>
      </c>
      <c r="N674" s="666">
        <v>281.24958419128177</v>
      </c>
    </row>
    <row r="675" spans="1:14" ht="14.4" customHeight="1" x14ac:dyDescent="0.3">
      <c r="A675" s="661" t="s">
        <v>543</v>
      </c>
      <c r="B675" s="662" t="s">
        <v>544</v>
      </c>
      <c r="C675" s="663" t="s">
        <v>556</v>
      </c>
      <c r="D675" s="664" t="s">
        <v>2390</v>
      </c>
      <c r="E675" s="663" t="s">
        <v>568</v>
      </c>
      <c r="F675" s="664" t="s">
        <v>2393</v>
      </c>
      <c r="G675" s="663" t="s">
        <v>1236</v>
      </c>
      <c r="H675" s="663" t="s">
        <v>1326</v>
      </c>
      <c r="I675" s="663" t="s">
        <v>1327</v>
      </c>
      <c r="J675" s="663" t="s">
        <v>1328</v>
      </c>
      <c r="K675" s="663" t="s">
        <v>1329</v>
      </c>
      <c r="L675" s="665">
        <v>319.83999999999986</v>
      </c>
      <c r="M675" s="665">
        <v>3</v>
      </c>
      <c r="N675" s="666">
        <v>959.51999999999953</v>
      </c>
    </row>
    <row r="676" spans="1:14" ht="14.4" customHeight="1" x14ac:dyDescent="0.3">
      <c r="A676" s="661" t="s">
        <v>543</v>
      </c>
      <c r="B676" s="662" t="s">
        <v>544</v>
      </c>
      <c r="C676" s="663" t="s">
        <v>556</v>
      </c>
      <c r="D676" s="664" t="s">
        <v>2390</v>
      </c>
      <c r="E676" s="663" t="s">
        <v>568</v>
      </c>
      <c r="F676" s="664" t="s">
        <v>2393</v>
      </c>
      <c r="G676" s="663" t="s">
        <v>1236</v>
      </c>
      <c r="H676" s="663" t="s">
        <v>1330</v>
      </c>
      <c r="I676" s="663" t="s">
        <v>1331</v>
      </c>
      <c r="J676" s="663" t="s">
        <v>1332</v>
      </c>
      <c r="K676" s="663" t="s">
        <v>1333</v>
      </c>
      <c r="L676" s="665">
        <v>138.49000000000007</v>
      </c>
      <c r="M676" s="665">
        <v>1</v>
      </c>
      <c r="N676" s="666">
        <v>138.49000000000007</v>
      </c>
    </row>
    <row r="677" spans="1:14" ht="14.4" customHeight="1" x14ac:dyDescent="0.3">
      <c r="A677" s="661" t="s">
        <v>543</v>
      </c>
      <c r="B677" s="662" t="s">
        <v>544</v>
      </c>
      <c r="C677" s="663" t="s">
        <v>556</v>
      </c>
      <c r="D677" s="664" t="s">
        <v>2390</v>
      </c>
      <c r="E677" s="663" t="s">
        <v>568</v>
      </c>
      <c r="F677" s="664" t="s">
        <v>2393</v>
      </c>
      <c r="G677" s="663" t="s">
        <v>1236</v>
      </c>
      <c r="H677" s="663" t="s">
        <v>1342</v>
      </c>
      <c r="I677" s="663" t="s">
        <v>1343</v>
      </c>
      <c r="J677" s="663" t="s">
        <v>1344</v>
      </c>
      <c r="K677" s="663" t="s">
        <v>1281</v>
      </c>
      <c r="L677" s="665">
        <v>86.589999999999989</v>
      </c>
      <c r="M677" s="665">
        <v>3</v>
      </c>
      <c r="N677" s="666">
        <v>259.77</v>
      </c>
    </row>
    <row r="678" spans="1:14" ht="14.4" customHeight="1" x14ac:dyDescent="0.3">
      <c r="A678" s="661" t="s">
        <v>543</v>
      </c>
      <c r="B678" s="662" t="s">
        <v>544</v>
      </c>
      <c r="C678" s="663" t="s">
        <v>556</v>
      </c>
      <c r="D678" s="664" t="s">
        <v>2390</v>
      </c>
      <c r="E678" s="663" t="s">
        <v>568</v>
      </c>
      <c r="F678" s="664" t="s">
        <v>2393</v>
      </c>
      <c r="G678" s="663" t="s">
        <v>1236</v>
      </c>
      <c r="H678" s="663" t="s">
        <v>2213</v>
      </c>
      <c r="I678" s="663" t="s">
        <v>2214</v>
      </c>
      <c r="J678" s="663" t="s">
        <v>1344</v>
      </c>
      <c r="K678" s="663" t="s">
        <v>2040</v>
      </c>
      <c r="L678" s="665">
        <v>222.21</v>
      </c>
      <c r="M678" s="665">
        <v>1</v>
      </c>
      <c r="N678" s="666">
        <v>222.21</v>
      </c>
    </row>
    <row r="679" spans="1:14" ht="14.4" customHeight="1" x14ac:dyDescent="0.3">
      <c r="A679" s="661" t="s">
        <v>543</v>
      </c>
      <c r="B679" s="662" t="s">
        <v>544</v>
      </c>
      <c r="C679" s="663" t="s">
        <v>556</v>
      </c>
      <c r="D679" s="664" t="s">
        <v>2390</v>
      </c>
      <c r="E679" s="663" t="s">
        <v>568</v>
      </c>
      <c r="F679" s="664" t="s">
        <v>2393</v>
      </c>
      <c r="G679" s="663" t="s">
        <v>1236</v>
      </c>
      <c r="H679" s="663" t="s">
        <v>2215</v>
      </c>
      <c r="I679" s="663" t="s">
        <v>2216</v>
      </c>
      <c r="J679" s="663" t="s">
        <v>2217</v>
      </c>
      <c r="K679" s="663" t="s">
        <v>824</v>
      </c>
      <c r="L679" s="665">
        <v>117.88931436562611</v>
      </c>
      <c r="M679" s="665">
        <v>1</v>
      </c>
      <c r="N679" s="666">
        <v>117.88931436562611</v>
      </c>
    </row>
    <row r="680" spans="1:14" ht="14.4" customHeight="1" x14ac:dyDescent="0.3">
      <c r="A680" s="661" t="s">
        <v>543</v>
      </c>
      <c r="B680" s="662" t="s">
        <v>544</v>
      </c>
      <c r="C680" s="663" t="s">
        <v>556</v>
      </c>
      <c r="D680" s="664" t="s">
        <v>2390</v>
      </c>
      <c r="E680" s="663" t="s">
        <v>568</v>
      </c>
      <c r="F680" s="664" t="s">
        <v>2393</v>
      </c>
      <c r="G680" s="663" t="s">
        <v>1236</v>
      </c>
      <c r="H680" s="663" t="s">
        <v>1348</v>
      </c>
      <c r="I680" s="663" t="s">
        <v>1349</v>
      </c>
      <c r="J680" s="663" t="s">
        <v>1350</v>
      </c>
      <c r="K680" s="663" t="s">
        <v>775</v>
      </c>
      <c r="L680" s="665">
        <v>80.315000000000026</v>
      </c>
      <c r="M680" s="665">
        <v>2</v>
      </c>
      <c r="N680" s="666">
        <v>160.63000000000005</v>
      </c>
    </row>
    <row r="681" spans="1:14" ht="14.4" customHeight="1" x14ac:dyDescent="0.3">
      <c r="A681" s="661" t="s">
        <v>543</v>
      </c>
      <c r="B681" s="662" t="s">
        <v>544</v>
      </c>
      <c r="C681" s="663" t="s">
        <v>556</v>
      </c>
      <c r="D681" s="664" t="s">
        <v>2390</v>
      </c>
      <c r="E681" s="663" t="s">
        <v>568</v>
      </c>
      <c r="F681" s="664" t="s">
        <v>2393</v>
      </c>
      <c r="G681" s="663" t="s">
        <v>1236</v>
      </c>
      <c r="H681" s="663" t="s">
        <v>2218</v>
      </c>
      <c r="I681" s="663" t="s">
        <v>2219</v>
      </c>
      <c r="J681" s="663" t="s">
        <v>2220</v>
      </c>
      <c r="K681" s="663" t="s">
        <v>1501</v>
      </c>
      <c r="L681" s="665">
        <v>126.25904587938061</v>
      </c>
      <c r="M681" s="665">
        <v>1</v>
      </c>
      <c r="N681" s="666">
        <v>126.25904587938061</v>
      </c>
    </row>
    <row r="682" spans="1:14" ht="14.4" customHeight="1" x14ac:dyDescent="0.3">
      <c r="A682" s="661" t="s">
        <v>543</v>
      </c>
      <c r="B682" s="662" t="s">
        <v>544</v>
      </c>
      <c r="C682" s="663" t="s">
        <v>556</v>
      </c>
      <c r="D682" s="664" t="s">
        <v>2390</v>
      </c>
      <c r="E682" s="663" t="s">
        <v>568</v>
      </c>
      <c r="F682" s="664" t="s">
        <v>2393</v>
      </c>
      <c r="G682" s="663" t="s">
        <v>1236</v>
      </c>
      <c r="H682" s="663" t="s">
        <v>1351</v>
      </c>
      <c r="I682" s="663" t="s">
        <v>1352</v>
      </c>
      <c r="J682" s="663" t="s">
        <v>1353</v>
      </c>
      <c r="K682" s="663" t="s">
        <v>937</v>
      </c>
      <c r="L682" s="665">
        <v>99.102000000000004</v>
      </c>
      <c r="M682" s="665">
        <v>5</v>
      </c>
      <c r="N682" s="666">
        <v>495.51</v>
      </c>
    </row>
    <row r="683" spans="1:14" ht="14.4" customHeight="1" x14ac:dyDescent="0.3">
      <c r="A683" s="661" t="s">
        <v>543</v>
      </c>
      <c r="B683" s="662" t="s">
        <v>544</v>
      </c>
      <c r="C683" s="663" t="s">
        <v>556</v>
      </c>
      <c r="D683" s="664" t="s">
        <v>2390</v>
      </c>
      <c r="E683" s="663" t="s">
        <v>568</v>
      </c>
      <c r="F683" s="664" t="s">
        <v>2393</v>
      </c>
      <c r="G683" s="663" t="s">
        <v>1236</v>
      </c>
      <c r="H683" s="663" t="s">
        <v>2221</v>
      </c>
      <c r="I683" s="663" t="s">
        <v>2222</v>
      </c>
      <c r="J683" s="663" t="s">
        <v>2223</v>
      </c>
      <c r="K683" s="663" t="s">
        <v>1744</v>
      </c>
      <c r="L683" s="665">
        <v>22.879927181959328</v>
      </c>
      <c r="M683" s="665">
        <v>2</v>
      </c>
      <c r="N683" s="666">
        <v>45.759854363918656</v>
      </c>
    </row>
    <row r="684" spans="1:14" ht="14.4" customHeight="1" x14ac:dyDescent="0.3">
      <c r="A684" s="661" t="s">
        <v>543</v>
      </c>
      <c r="B684" s="662" t="s">
        <v>544</v>
      </c>
      <c r="C684" s="663" t="s">
        <v>556</v>
      </c>
      <c r="D684" s="664" t="s">
        <v>2390</v>
      </c>
      <c r="E684" s="663" t="s">
        <v>568</v>
      </c>
      <c r="F684" s="664" t="s">
        <v>2393</v>
      </c>
      <c r="G684" s="663" t="s">
        <v>1236</v>
      </c>
      <c r="H684" s="663" t="s">
        <v>1357</v>
      </c>
      <c r="I684" s="663" t="s">
        <v>1358</v>
      </c>
      <c r="J684" s="663" t="s">
        <v>1359</v>
      </c>
      <c r="K684" s="663" t="s">
        <v>1360</v>
      </c>
      <c r="L684" s="665">
        <v>50.459909578938415</v>
      </c>
      <c r="M684" s="665">
        <v>2</v>
      </c>
      <c r="N684" s="666">
        <v>100.91981915787683</v>
      </c>
    </row>
    <row r="685" spans="1:14" ht="14.4" customHeight="1" x14ac:dyDescent="0.3">
      <c r="A685" s="661" t="s">
        <v>543</v>
      </c>
      <c r="B685" s="662" t="s">
        <v>544</v>
      </c>
      <c r="C685" s="663" t="s">
        <v>556</v>
      </c>
      <c r="D685" s="664" t="s">
        <v>2390</v>
      </c>
      <c r="E685" s="663" t="s">
        <v>568</v>
      </c>
      <c r="F685" s="664" t="s">
        <v>2393</v>
      </c>
      <c r="G685" s="663" t="s">
        <v>1236</v>
      </c>
      <c r="H685" s="663" t="s">
        <v>2224</v>
      </c>
      <c r="I685" s="663" t="s">
        <v>2225</v>
      </c>
      <c r="J685" s="663" t="s">
        <v>2226</v>
      </c>
      <c r="K685" s="663" t="s">
        <v>1501</v>
      </c>
      <c r="L685" s="665">
        <v>59.049999608062421</v>
      </c>
      <c r="M685" s="665">
        <v>2</v>
      </c>
      <c r="N685" s="666">
        <v>118.09999921612484</v>
      </c>
    </row>
    <row r="686" spans="1:14" ht="14.4" customHeight="1" x14ac:dyDescent="0.3">
      <c r="A686" s="661" t="s">
        <v>543</v>
      </c>
      <c r="B686" s="662" t="s">
        <v>544</v>
      </c>
      <c r="C686" s="663" t="s">
        <v>556</v>
      </c>
      <c r="D686" s="664" t="s">
        <v>2390</v>
      </c>
      <c r="E686" s="663" t="s">
        <v>568</v>
      </c>
      <c r="F686" s="664" t="s">
        <v>2393</v>
      </c>
      <c r="G686" s="663" t="s">
        <v>1236</v>
      </c>
      <c r="H686" s="663" t="s">
        <v>1364</v>
      </c>
      <c r="I686" s="663" t="s">
        <v>1365</v>
      </c>
      <c r="J686" s="663" t="s">
        <v>1366</v>
      </c>
      <c r="K686" s="663" t="s">
        <v>1367</v>
      </c>
      <c r="L686" s="665">
        <v>49.497381391545431</v>
      </c>
      <c r="M686" s="665">
        <v>8</v>
      </c>
      <c r="N686" s="666">
        <v>395.97905113236345</v>
      </c>
    </row>
    <row r="687" spans="1:14" ht="14.4" customHeight="1" x14ac:dyDescent="0.3">
      <c r="A687" s="661" t="s">
        <v>543</v>
      </c>
      <c r="B687" s="662" t="s">
        <v>544</v>
      </c>
      <c r="C687" s="663" t="s">
        <v>556</v>
      </c>
      <c r="D687" s="664" t="s">
        <v>2390</v>
      </c>
      <c r="E687" s="663" t="s">
        <v>568</v>
      </c>
      <c r="F687" s="664" t="s">
        <v>2393</v>
      </c>
      <c r="G687" s="663" t="s">
        <v>1236</v>
      </c>
      <c r="H687" s="663" t="s">
        <v>2227</v>
      </c>
      <c r="I687" s="663" t="s">
        <v>2228</v>
      </c>
      <c r="J687" s="663" t="s">
        <v>2229</v>
      </c>
      <c r="K687" s="663" t="s">
        <v>2230</v>
      </c>
      <c r="L687" s="665">
        <v>466.32300000000004</v>
      </c>
      <c r="M687" s="665">
        <v>1</v>
      </c>
      <c r="N687" s="666">
        <v>466.32300000000004</v>
      </c>
    </row>
    <row r="688" spans="1:14" ht="14.4" customHeight="1" x14ac:dyDescent="0.3">
      <c r="A688" s="661" t="s">
        <v>543</v>
      </c>
      <c r="B688" s="662" t="s">
        <v>544</v>
      </c>
      <c r="C688" s="663" t="s">
        <v>556</v>
      </c>
      <c r="D688" s="664" t="s">
        <v>2390</v>
      </c>
      <c r="E688" s="663" t="s">
        <v>568</v>
      </c>
      <c r="F688" s="664" t="s">
        <v>2393</v>
      </c>
      <c r="G688" s="663" t="s">
        <v>1236</v>
      </c>
      <c r="H688" s="663" t="s">
        <v>1368</v>
      </c>
      <c r="I688" s="663" t="s">
        <v>1369</v>
      </c>
      <c r="J688" s="663" t="s">
        <v>1370</v>
      </c>
      <c r="K688" s="663" t="s">
        <v>1371</v>
      </c>
      <c r="L688" s="665">
        <v>47.78</v>
      </c>
      <c r="M688" s="665">
        <v>1</v>
      </c>
      <c r="N688" s="666">
        <v>47.78</v>
      </c>
    </row>
    <row r="689" spans="1:14" ht="14.4" customHeight="1" x14ac:dyDescent="0.3">
      <c r="A689" s="661" t="s">
        <v>543</v>
      </c>
      <c r="B689" s="662" t="s">
        <v>544</v>
      </c>
      <c r="C689" s="663" t="s">
        <v>556</v>
      </c>
      <c r="D689" s="664" t="s">
        <v>2390</v>
      </c>
      <c r="E689" s="663" t="s">
        <v>568</v>
      </c>
      <c r="F689" s="664" t="s">
        <v>2393</v>
      </c>
      <c r="G689" s="663" t="s">
        <v>1236</v>
      </c>
      <c r="H689" s="663" t="s">
        <v>2231</v>
      </c>
      <c r="I689" s="663" t="s">
        <v>2232</v>
      </c>
      <c r="J689" s="663" t="s">
        <v>2233</v>
      </c>
      <c r="K689" s="663" t="s">
        <v>1623</v>
      </c>
      <c r="L689" s="665">
        <v>133.1</v>
      </c>
      <c r="M689" s="665">
        <v>1</v>
      </c>
      <c r="N689" s="666">
        <v>133.1</v>
      </c>
    </row>
    <row r="690" spans="1:14" ht="14.4" customHeight="1" x14ac:dyDescent="0.3">
      <c r="A690" s="661" t="s">
        <v>543</v>
      </c>
      <c r="B690" s="662" t="s">
        <v>544</v>
      </c>
      <c r="C690" s="663" t="s">
        <v>556</v>
      </c>
      <c r="D690" s="664" t="s">
        <v>2390</v>
      </c>
      <c r="E690" s="663" t="s">
        <v>568</v>
      </c>
      <c r="F690" s="664" t="s">
        <v>2393</v>
      </c>
      <c r="G690" s="663" t="s">
        <v>1236</v>
      </c>
      <c r="H690" s="663" t="s">
        <v>2234</v>
      </c>
      <c r="I690" s="663" t="s">
        <v>2235</v>
      </c>
      <c r="J690" s="663" t="s">
        <v>2236</v>
      </c>
      <c r="K690" s="663" t="s">
        <v>2237</v>
      </c>
      <c r="L690" s="665">
        <v>67.82999999999997</v>
      </c>
      <c r="M690" s="665">
        <v>3</v>
      </c>
      <c r="N690" s="666">
        <v>203.4899999999999</v>
      </c>
    </row>
    <row r="691" spans="1:14" ht="14.4" customHeight="1" x14ac:dyDescent="0.3">
      <c r="A691" s="661" t="s">
        <v>543</v>
      </c>
      <c r="B691" s="662" t="s">
        <v>544</v>
      </c>
      <c r="C691" s="663" t="s">
        <v>556</v>
      </c>
      <c r="D691" s="664" t="s">
        <v>2390</v>
      </c>
      <c r="E691" s="663" t="s">
        <v>568</v>
      </c>
      <c r="F691" s="664" t="s">
        <v>2393</v>
      </c>
      <c r="G691" s="663" t="s">
        <v>1236</v>
      </c>
      <c r="H691" s="663" t="s">
        <v>1375</v>
      </c>
      <c r="I691" s="663" t="s">
        <v>1376</v>
      </c>
      <c r="J691" s="663" t="s">
        <v>1377</v>
      </c>
      <c r="K691" s="663" t="s">
        <v>1378</v>
      </c>
      <c r="L691" s="665">
        <v>64.512315561906135</v>
      </c>
      <c r="M691" s="665">
        <v>4</v>
      </c>
      <c r="N691" s="666">
        <v>258.04926224762454</v>
      </c>
    </row>
    <row r="692" spans="1:14" ht="14.4" customHeight="1" x14ac:dyDescent="0.3">
      <c r="A692" s="661" t="s">
        <v>543</v>
      </c>
      <c r="B692" s="662" t="s">
        <v>544</v>
      </c>
      <c r="C692" s="663" t="s">
        <v>556</v>
      </c>
      <c r="D692" s="664" t="s">
        <v>2390</v>
      </c>
      <c r="E692" s="663" t="s">
        <v>568</v>
      </c>
      <c r="F692" s="664" t="s">
        <v>2393</v>
      </c>
      <c r="G692" s="663" t="s">
        <v>1236</v>
      </c>
      <c r="H692" s="663" t="s">
        <v>2238</v>
      </c>
      <c r="I692" s="663" t="s">
        <v>2239</v>
      </c>
      <c r="J692" s="663" t="s">
        <v>1332</v>
      </c>
      <c r="K692" s="663" t="s">
        <v>2240</v>
      </c>
      <c r="L692" s="665">
        <v>112.05000000000005</v>
      </c>
      <c r="M692" s="665">
        <v>1</v>
      </c>
      <c r="N692" s="666">
        <v>112.05000000000005</v>
      </c>
    </row>
    <row r="693" spans="1:14" ht="14.4" customHeight="1" x14ac:dyDescent="0.3">
      <c r="A693" s="661" t="s">
        <v>543</v>
      </c>
      <c r="B693" s="662" t="s">
        <v>544</v>
      </c>
      <c r="C693" s="663" t="s">
        <v>556</v>
      </c>
      <c r="D693" s="664" t="s">
        <v>2390</v>
      </c>
      <c r="E693" s="663" t="s">
        <v>568</v>
      </c>
      <c r="F693" s="664" t="s">
        <v>2393</v>
      </c>
      <c r="G693" s="663" t="s">
        <v>1236</v>
      </c>
      <c r="H693" s="663" t="s">
        <v>1393</v>
      </c>
      <c r="I693" s="663" t="s">
        <v>1394</v>
      </c>
      <c r="J693" s="663" t="s">
        <v>1395</v>
      </c>
      <c r="K693" s="663" t="s">
        <v>775</v>
      </c>
      <c r="L693" s="665">
        <v>129.99333333333334</v>
      </c>
      <c r="M693" s="665">
        <v>3</v>
      </c>
      <c r="N693" s="666">
        <v>389.98</v>
      </c>
    </row>
    <row r="694" spans="1:14" ht="14.4" customHeight="1" x14ac:dyDescent="0.3">
      <c r="A694" s="661" t="s">
        <v>543</v>
      </c>
      <c r="B694" s="662" t="s">
        <v>544</v>
      </c>
      <c r="C694" s="663" t="s">
        <v>556</v>
      </c>
      <c r="D694" s="664" t="s">
        <v>2390</v>
      </c>
      <c r="E694" s="663" t="s">
        <v>568</v>
      </c>
      <c r="F694" s="664" t="s">
        <v>2393</v>
      </c>
      <c r="G694" s="663" t="s">
        <v>1236</v>
      </c>
      <c r="H694" s="663" t="s">
        <v>2241</v>
      </c>
      <c r="I694" s="663" t="s">
        <v>2242</v>
      </c>
      <c r="J694" s="663" t="s">
        <v>2243</v>
      </c>
      <c r="K694" s="663" t="s">
        <v>1285</v>
      </c>
      <c r="L694" s="665">
        <v>82.24</v>
      </c>
      <c r="M694" s="665">
        <v>1</v>
      </c>
      <c r="N694" s="666">
        <v>82.24</v>
      </c>
    </row>
    <row r="695" spans="1:14" ht="14.4" customHeight="1" x14ac:dyDescent="0.3">
      <c r="A695" s="661" t="s">
        <v>543</v>
      </c>
      <c r="B695" s="662" t="s">
        <v>544</v>
      </c>
      <c r="C695" s="663" t="s">
        <v>556</v>
      </c>
      <c r="D695" s="664" t="s">
        <v>2390</v>
      </c>
      <c r="E695" s="663" t="s">
        <v>568</v>
      </c>
      <c r="F695" s="664" t="s">
        <v>2393</v>
      </c>
      <c r="G695" s="663" t="s">
        <v>1236</v>
      </c>
      <c r="H695" s="663" t="s">
        <v>1396</v>
      </c>
      <c r="I695" s="663" t="s">
        <v>1397</v>
      </c>
      <c r="J695" s="663" t="s">
        <v>1398</v>
      </c>
      <c r="K695" s="663" t="s">
        <v>1285</v>
      </c>
      <c r="L695" s="665">
        <v>98.948143592745495</v>
      </c>
      <c r="M695" s="665">
        <v>36</v>
      </c>
      <c r="N695" s="666">
        <v>3562.1331693388379</v>
      </c>
    </row>
    <row r="696" spans="1:14" ht="14.4" customHeight="1" x14ac:dyDescent="0.3">
      <c r="A696" s="661" t="s">
        <v>543</v>
      </c>
      <c r="B696" s="662" t="s">
        <v>544</v>
      </c>
      <c r="C696" s="663" t="s">
        <v>556</v>
      </c>
      <c r="D696" s="664" t="s">
        <v>2390</v>
      </c>
      <c r="E696" s="663" t="s">
        <v>568</v>
      </c>
      <c r="F696" s="664" t="s">
        <v>2393</v>
      </c>
      <c r="G696" s="663" t="s">
        <v>1236</v>
      </c>
      <c r="H696" s="663" t="s">
        <v>2244</v>
      </c>
      <c r="I696" s="663" t="s">
        <v>2245</v>
      </c>
      <c r="J696" s="663" t="s">
        <v>2246</v>
      </c>
      <c r="K696" s="663" t="s">
        <v>2247</v>
      </c>
      <c r="L696" s="665">
        <v>156.06</v>
      </c>
      <c r="M696" s="665">
        <v>1</v>
      </c>
      <c r="N696" s="666">
        <v>156.06</v>
      </c>
    </row>
    <row r="697" spans="1:14" ht="14.4" customHeight="1" x14ac:dyDescent="0.3">
      <c r="A697" s="661" t="s">
        <v>543</v>
      </c>
      <c r="B697" s="662" t="s">
        <v>544</v>
      </c>
      <c r="C697" s="663" t="s">
        <v>556</v>
      </c>
      <c r="D697" s="664" t="s">
        <v>2390</v>
      </c>
      <c r="E697" s="663" t="s">
        <v>568</v>
      </c>
      <c r="F697" s="664" t="s">
        <v>2393</v>
      </c>
      <c r="G697" s="663" t="s">
        <v>1236</v>
      </c>
      <c r="H697" s="663" t="s">
        <v>2248</v>
      </c>
      <c r="I697" s="663" t="s">
        <v>2249</v>
      </c>
      <c r="J697" s="663" t="s">
        <v>1310</v>
      </c>
      <c r="K697" s="663" t="s">
        <v>2250</v>
      </c>
      <c r="L697" s="665">
        <v>155.5200000000001</v>
      </c>
      <c r="M697" s="665">
        <v>1</v>
      </c>
      <c r="N697" s="666">
        <v>155.5200000000001</v>
      </c>
    </row>
    <row r="698" spans="1:14" ht="14.4" customHeight="1" x14ac:dyDescent="0.3">
      <c r="A698" s="661" t="s">
        <v>543</v>
      </c>
      <c r="B698" s="662" t="s">
        <v>544</v>
      </c>
      <c r="C698" s="663" t="s">
        <v>556</v>
      </c>
      <c r="D698" s="664" t="s">
        <v>2390</v>
      </c>
      <c r="E698" s="663" t="s">
        <v>568</v>
      </c>
      <c r="F698" s="664" t="s">
        <v>2393</v>
      </c>
      <c r="G698" s="663" t="s">
        <v>1236</v>
      </c>
      <c r="H698" s="663" t="s">
        <v>1850</v>
      </c>
      <c r="I698" s="663" t="s">
        <v>1851</v>
      </c>
      <c r="J698" s="663" t="s">
        <v>1852</v>
      </c>
      <c r="K698" s="663" t="s">
        <v>1853</v>
      </c>
      <c r="L698" s="665">
        <v>916.8933333333332</v>
      </c>
      <c r="M698" s="665">
        <v>1</v>
      </c>
      <c r="N698" s="666">
        <v>916.8933333333332</v>
      </c>
    </row>
    <row r="699" spans="1:14" ht="14.4" customHeight="1" x14ac:dyDescent="0.3">
      <c r="A699" s="661" t="s">
        <v>543</v>
      </c>
      <c r="B699" s="662" t="s">
        <v>544</v>
      </c>
      <c r="C699" s="663" t="s">
        <v>556</v>
      </c>
      <c r="D699" s="664" t="s">
        <v>2390</v>
      </c>
      <c r="E699" s="663" t="s">
        <v>568</v>
      </c>
      <c r="F699" s="664" t="s">
        <v>2393</v>
      </c>
      <c r="G699" s="663" t="s">
        <v>1236</v>
      </c>
      <c r="H699" s="663" t="s">
        <v>1409</v>
      </c>
      <c r="I699" s="663" t="s">
        <v>1410</v>
      </c>
      <c r="J699" s="663" t="s">
        <v>1411</v>
      </c>
      <c r="K699" s="663" t="s">
        <v>1412</v>
      </c>
      <c r="L699" s="665">
        <v>186.97054152857348</v>
      </c>
      <c r="M699" s="665">
        <v>19</v>
      </c>
      <c r="N699" s="666">
        <v>3552.440289042896</v>
      </c>
    </row>
    <row r="700" spans="1:14" ht="14.4" customHeight="1" x14ac:dyDescent="0.3">
      <c r="A700" s="661" t="s">
        <v>543</v>
      </c>
      <c r="B700" s="662" t="s">
        <v>544</v>
      </c>
      <c r="C700" s="663" t="s">
        <v>556</v>
      </c>
      <c r="D700" s="664" t="s">
        <v>2390</v>
      </c>
      <c r="E700" s="663" t="s">
        <v>568</v>
      </c>
      <c r="F700" s="664" t="s">
        <v>2393</v>
      </c>
      <c r="G700" s="663" t="s">
        <v>1236</v>
      </c>
      <c r="H700" s="663" t="s">
        <v>2251</v>
      </c>
      <c r="I700" s="663" t="s">
        <v>2252</v>
      </c>
      <c r="J700" s="663" t="s">
        <v>1359</v>
      </c>
      <c r="K700" s="663" t="s">
        <v>2253</v>
      </c>
      <c r="L700" s="665">
        <v>149.51</v>
      </c>
      <c r="M700" s="665">
        <v>1</v>
      </c>
      <c r="N700" s="666">
        <v>149.51</v>
      </c>
    </row>
    <row r="701" spans="1:14" ht="14.4" customHeight="1" x14ac:dyDescent="0.3">
      <c r="A701" s="661" t="s">
        <v>543</v>
      </c>
      <c r="B701" s="662" t="s">
        <v>544</v>
      </c>
      <c r="C701" s="663" t="s">
        <v>556</v>
      </c>
      <c r="D701" s="664" t="s">
        <v>2390</v>
      </c>
      <c r="E701" s="663" t="s">
        <v>568</v>
      </c>
      <c r="F701" s="664" t="s">
        <v>2393</v>
      </c>
      <c r="G701" s="663" t="s">
        <v>1236</v>
      </c>
      <c r="H701" s="663" t="s">
        <v>2254</v>
      </c>
      <c r="I701" s="663" t="s">
        <v>2255</v>
      </c>
      <c r="J701" s="663" t="s">
        <v>2256</v>
      </c>
      <c r="K701" s="663" t="s">
        <v>2257</v>
      </c>
      <c r="L701" s="665">
        <v>76.694999999999993</v>
      </c>
      <c r="M701" s="665">
        <v>2</v>
      </c>
      <c r="N701" s="666">
        <v>153.38999999999999</v>
      </c>
    </row>
    <row r="702" spans="1:14" ht="14.4" customHeight="1" x14ac:dyDescent="0.3">
      <c r="A702" s="661" t="s">
        <v>543</v>
      </c>
      <c r="B702" s="662" t="s">
        <v>544</v>
      </c>
      <c r="C702" s="663" t="s">
        <v>556</v>
      </c>
      <c r="D702" s="664" t="s">
        <v>2390</v>
      </c>
      <c r="E702" s="663" t="s">
        <v>568</v>
      </c>
      <c r="F702" s="664" t="s">
        <v>2393</v>
      </c>
      <c r="G702" s="663" t="s">
        <v>1236</v>
      </c>
      <c r="H702" s="663" t="s">
        <v>1416</v>
      </c>
      <c r="I702" s="663" t="s">
        <v>1417</v>
      </c>
      <c r="J702" s="663" t="s">
        <v>1336</v>
      </c>
      <c r="K702" s="663" t="s">
        <v>1418</v>
      </c>
      <c r="L702" s="665">
        <v>61.719866817560302</v>
      </c>
      <c r="M702" s="665">
        <v>8</v>
      </c>
      <c r="N702" s="666">
        <v>493.75893454048241</v>
      </c>
    </row>
    <row r="703" spans="1:14" ht="14.4" customHeight="1" x14ac:dyDescent="0.3">
      <c r="A703" s="661" t="s">
        <v>543</v>
      </c>
      <c r="B703" s="662" t="s">
        <v>544</v>
      </c>
      <c r="C703" s="663" t="s">
        <v>556</v>
      </c>
      <c r="D703" s="664" t="s">
        <v>2390</v>
      </c>
      <c r="E703" s="663" t="s">
        <v>568</v>
      </c>
      <c r="F703" s="664" t="s">
        <v>2393</v>
      </c>
      <c r="G703" s="663" t="s">
        <v>1236</v>
      </c>
      <c r="H703" s="663" t="s">
        <v>1419</v>
      </c>
      <c r="I703" s="663" t="s">
        <v>1420</v>
      </c>
      <c r="J703" s="663" t="s">
        <v>1421</v>
      </c>
      <c r="K703" s="663" t="s">
        <v>1422</v>
      </c>
      <c r="L703" s="665">
        <v>178.41499999999996</v>
      </c>
      <c r="M703" s="665">
        <v>2</v>
      </c>
      <c r="N703" s="666">
        <v>356.82999999999993</v>
      </c>
    </row>
    <row r="704" spans="1:14" ht="14.4" customHeight="1" x14ac:dyDescent="0.3">
      <c r="A704" s="661" t="s">
        <v>543</v>
      </c>
      <c r="B704" s="662" t="s">
        <v>544</v>
      </c>
      <c r="C704" s="663" t="s">
        <v>556</v>
      </c>
      <c r="D704" s="664" t="s">
        <v>2390</v>
      </c>
      <c r="E704" s="663" t="s">
        <v>568</v>
      </c>
      <c r="F704" s="664" t="s">
        <v>2393</v>
      </c>
      <c r="G704" s="663" t="s">
        <v>1236</v>
      </c>
      <c r="H704" s="663" t="s">
        <v>1427</v>
      </c>
      <c r="I704" s="663" t="s">
        <v>1428</v>
      </c>
      <c r="J704" s="663" t="s">
        <v>1253</v>
      </c>
      <c r="K704" s="663" t="s">
        <v>1429</v>
      </c>
      <c r="L704" s="665">
        <v>98.987739942367483</v>
      </c>
      <c r="M704" s="665">
        <v>5</v>
      </c>
      <c r="N704" s="666">
        <v>494.93869971183744</v>
      </c>
    </row>
    <row r="705" spans="1:14" ht="14.4" customHeight="1" x14ac:dyDescent="0.3">
      <c r="A705" s="661" t="s">
        <v>543</v>
      </c>
      <c r="B705" s="662" t="s">
        <v>544</v>
      </c>
      <c r="C705" s="663" t="s">
        <v>556</v>
      </c>
      <c r="D705" s="664" t="s">
        <v>2390</v>
      </c>
      <c r="E705" s="663" t="s">
        <v>568</v>
      </c>
      <c r="F705" s="664" t="s">
        <v>2393</v>
      </c>
      <c r="G705" s="663" t="s">
        <v>1236</v>
      </c>
      <c r="H705" s="663" t="s">
        <v>2258</v>
      </c>
      <c r="I705" s="663" t="s">
        <v>2259</v>
      </c>
      <c r="J705" s="663" t="s">
        <v>2260</v>
      </c>
      <c r="K705" s="663" t="s">
        <v>1732</v>
      </c>
      <c r="L705" s="665">
        <v>28.3</v>
      </c>
      <c r="M705" s="665">
        <v>1</v>
      </c>
      <c r="N705" s="666">
        <v>28.3</v>
      </c>
    </row>
    <row r="706" spans="1:14" ht="14.4" customHeight="1" x14ac:dyDescent="0.3">
      <c r="A706" s="661" t="s">
        <v>543</v>
      </c>
      <c r="B706" s="662" t="s">
        <v>544</v>
      </c>
      <c r="C706" s="663" t="s">
        <v>556</v>
      </c>
      <c r="D706" s="664" t="s">
        <v>2390</v>
      </c>
      <c r="E706" s="663" t="s">
        <v>568</v>
      </c>
      <c r="F706" s="664" t="s">
        <v>2393</v>
      </c>
      <c r="G706" s="663" t="s">
        <v>1236</v>
      </c>
      <c r="H706" s="663" t="s">
        <v>1430</v>
      </c>
      <c r="I706" s="663" t="s">
        <v>1431</v>
      </c>
      <c r="J706" s="663" t="s">
        <v>1432</v>
      </c>
      <c r="K706" s="663" t="s">
        <v>1433</v>
      </c>
      <c r="L706" s="665">
        <v>92.437075157667238</v>
      </c>
      <c r="M706" s="665">
        <v>11</v>
      </c>
      <c r="N706" s="666">
        <v>1016.8078267343396</v>
      </c>
    </row>
    <row r="707" spans="1:14" ht="14.4" customHeight="1" x14ac:dyDescent="0.3">
      <c r="A707" s="661" t="s">
        <v>543</v>
      </c>
      <c r="B707" s="662" t="s">
        <v>544</v>
      </c>
      <c r="C707" s="663" t="s">
        <v>556</v>
      </c>
      <c r="D707" s="664" t="s">
        <v>2390</v>
      </c>
      <c r="E707" s="663" t="s">
        <v>568</v>
      </c>
      <c r="F707" s="664" t="s">
        <v>2393</v>
      </c>
      <c r="G707" s="663" t="s">
        <v>1236</v>
      </c>
      <c r="H707" s="663" t="s">
        <v>1434</v>
      </c>
      <c r="I707" s="663" t="s">
        <v>1435</v>
      </c>
      <c r="J707" s="663" t="s">
        <v>1436</v>
      </c>
      <c r="K707" s="663" t="s">
        <v>1437</v>
      </c>
      <c r="L707" s="665">
        <v>207.6713948405669</v>
      </c>
      <c r="M707" s="665">
        <v>4</v>
      </c>
      <c r="N707" s="666">
        <v>830.68557936226762</v>
      </c>
    </row>
    <row r="708" spans="1:14" ht="14.4" customHeight="1" x14ac:dyDescent="0.3">
      <c r="A708" s="661" t="s">
        <v>543</v>
      </c>
      <c r="B708" s="662" t="s">
        <v>544</v>
      </c>
      <c r="C708" s="663" t="s">
        <v>556</v>
      </c>
      <c r="D708" s="664" t="s">
        <v>2390</v>
      </c>
      <c r="E708" s="663" t="s">
        <v>568</v>
      </c>
      <c r="F708" s="664" t="s">
        <v>2393</v>
      </c>
      <c r="G708" s="663" t="s">
        <v>1236</v>
      </c>
      <c r="H708" s="663" t="s">
        <v>1854</v>
      </c>
      <c r="I708" s="663" t="s">
        <v>1855</v>
      </c>
      <c r="J708" s="663" t="s">
        <v>575</v>
      </c>
      <c r="K708" s="663" t="s">
        <v>1856</v>
      </c>
      <c r="L708" s="665">
        <v>304.48</v>
      </c>
      <c r="M708" s="665">
        <v>1</v>
      </c>
      <c r="N708" s="666">
        <v>304.48</v>
      </c>
    </row>
    <row r="709" spans="1:14" ht="14.4" customHeight="1" x14ac:dyDescent="0.3">
      <c r="A709" s="661" t="s">
        <v>543</v>
      </c>
      <c r="B709" s="662" t="s">
        <v>544</v>
      </c>
      <c r="C709" s="663" t="s">
        <v>556</v>
      </c>
      <c r="D709" s="664" t="s">
        <v>2390</v>
      </c>
      <c r="E709" s="663" t="s">
        <v>568</v>
      </c>
      <c r="F709" s="664" t="s">
        <v>2393</v>
      </c>
      <c r="G709" s="663" t="s">
        <v>1236</v>
      </c>
      <c r="H709" s="663" t="s">
        <v>2261</v>
      </c>
      <c r="I709" s="663" t="s">
        <v>2262</v>
      </c>
      <c r="J709" s="663" t="s">
        <v>2263</v>
      </c>
      <c r="K709" s="663" t="s">
        <v>775</v>
      </c>
      <c r="L709" s="665">
        <v>139.49166666666667</v>
      </c>
      <c r="M709" s="665">
        <v>1</v>
      </c>
      <c r="N709" s="666">
        <v>139.49166666666667</v>
      </c>
    </row>
    <row r="710" spans="1:14" ht="14.4" customHeight="1" x14ac:dyDescent="0.3">
      <c r="A710" s="661" t="s">
        <v>543</v>
      </c>
      <c r="B710" s="662" t="s">
        <v>544</v>
      </c>
      <c r="C710" s="663" t="s">
        <v>556</v>
      </c>
      <c r="D710" s="664" t="s">
        <v>2390</v>
      </c>
      <c r="E710" s="663" t="s">
        <v>568</v>
      </c>
      <c r="F710" s="664" t="s">
        <v>2393</v>
      </c>
      <c r="G710" s="663" t="s">
        <v>1236</v>
      </c>
      <c r="H710" s="663" t="s">
        <v>1857</v>
      </c>
      <c r="I710" s="663" t="s">
        <v>1858</v>
      </c>
      <c r="J710" s="663" t="s">
        <v>1859</v>
      </c>
      <c r="K710" s="663" t="s">
        <v>1860</v>
      </c>
      <c r="L710" s="665">
        <v>1366.42</v>
      </c>
      <c r="M710" s="665">
        <v>2</v>
      </c>
      <c r="N710" s="666">
        <v>2732.84</v>
      </c>
    </row>
    <row r="711" spans="1:14" ht="14.4" customHeight="1" x14ac:dyDescent="0.3">
      <c r="A711" s="661" t="s">
        <v>543</v>
      </c>
      <c r="B711" s="662" t="s">
        <v>544</v>
      </c>
      <c r="C711" s="663" t="s">
        <v>556</v>
      </c>
      <c r="D711" s="664" t="s">
        <v>2390</v>
      </c>
      <c r="E711" s="663" t="s">
        <v>568</v>
      </c>
      <c r="F711" s="664" t="s">
        <v>2393</v>
      </c>
      <c r="G711" s="663" t="s">
        <v>1236</v>
      </c>
      <c r="H711" s="663" t="s">
        <v>1438</v>
      </c>
      <c r="I711" s="663" t="s">
        <v>1439</v>
      </c>
      <c r="J711" s="663" t="s">
        <v>1440</v>
      </c>
      <c r="K711" s="663" t="s">
        <v>1441</v>
      </c>
      <c r="L711" s="665">
        <v>357.70046454322562</v>
      </c>
      <c r="M711" s="665">
        <v>11</v>
      </c>
      <c r="N711" s="666">
        <v>3934.7051099754817</v>
      </c>
    </row>
    <row r="712" spans="1:14" ht="14.4" customHeight="1" x14ac:dyDescent="0.3">
      <c r="A712" s="661" t="s">
        <v>543</v>
      </c>
      <c r="B712" s="662" t="s">
        <v>544</v>
      </c>
      <c r="C712" s="663" t="s">
        <v>556</v>
      </c>
      <c r="D712" s="664" t="s">
        <v>2390</v>
      </c>
      <c r="E712" s="663" t="s">
        <v>568</v>
      </c>
      <c r="F712" s="664" t="s">
        <v>2393</v>
      </c>
      <c r="G712" s="663" t="s">
        <v>1236</v>
      </c>
      <c r="H712" s="663" t="s">
        <v>1446</v>
      </c>
      <c r="I712" s="663" t="s">
        <v>1447</v>
      </c>
      <c r="J712" s="663" t="s">
        <v>1448</v>
      </c>
      <c r="K712" s="663" t="s">
        <v>1449</v>
      </c>
      <c r="L712" s="665">
        <v>199.01266622762492</v>
      </c>
      <c r="M712" s="665">
        <v>6</v>
      </c>
      <c r="N712" s="666">
        <v>1194.0759973657496</v>
      </c>
    </row>
    <row r="713" spans="1:14" ht="14.4" customHeight="1" x14ac:dyDescent="0.3">
      <c r="A713" s="661" t="s">
        <v>543</v>
      </c>
      <c r="B713" s="662" t="s">
        <v>544</v>
      </c>
      <c r="C713" s="663" t="s">
        <v>556</v>
      </c>
      <c r="D713" s="664" t="s">
        <v>2390</v>
      </c>
      <c r="E713" s="663" t="s">
        <v>568</v>
      </c>
      <c r="F713" s="664" t="s">
        <v>2393</v>
      </c>
      <c r="G713" s="663" t="s">
        <v>1236</v>
      </c>
      <c r="H713" s="663" t="s">
        <v>1454</v>
      </c>
      <c r="I713" s="663" t="s">
        <v>1455</v>
      </c>
      <c r="J713" s="663" t="s">
        <v>1456</v>
      </c>
      <c r="K713" s="663" t="s">
        <v>1457</v>
      </c>
      <c r="L713" s="665">
        <v>133.37673018921714</v>
      </c>
      <c r="M713" s="665">
        <v>13</v>
      </c>
      <c r="N713" s="666">
        <v>1733.8974924598228</v>
      </c>
    </row>
    <row r="714" spans="1:14" ht="14.4" customHeight="1" x14ac:dyDescent="0.3">
      <c r="A714" s="661" t="s">
        <v>543</v>
      </c>
      <c r="B714" s="662" t="s">
        <v>544</v>
      </c>
      <c r="C714" s="663" t="s">
        <v>556</v>
      </c>
      <c r="D714" s="664" t="s">
        <v>2390</v>
      </c>
      <c r="E714" s="663" t="s">
        <v>568</v>
      </c>
      <c r="F714" s="664" t="s">
        <v>2393</v>
      </c>
      <c r="G714" s="663" t="s">
        <v>1236</v>
      </c>
      <c r="H714" s="663" t="s">
        <v>2264</v>
      </c>
      <c r="I714" s="663" t="s">
        <v>2265</v>
      </c>
      <c r="J714" s="663" t="s">
        <v>2266</v>
      </c>
      <c r="K714" s="663" t="s">
        <v>2267</v>
      </c>
      <c r="L714" s="665">
        <v>127.73000000000003</v>
      </c>
      <c r="M714" s="665">
        <v>1</v>
      </c>
      <c r="N714" s="666">
        <v>127.73000000000003</v>
      </c>
    </row>
    <row r="715" spans="1:14" ht="14.4" customHeight="1" x14ac:dyDescent="0.3">
      <c r="A715" s="661" t="s">
        <v>543</v>
      </c>
      <c r="B715" s="662" t="s">
        <v>544</v>
      </c>
      <c r="C715" s="663" t="s">
        <v>556</v>
      </c>
      <c r="D715" s="664" t="s">
        <v>2390</v>
      </c>
      <c r="E715" s="663" t="s">
        <v>568</v>
      </c>
      <c r="F715" s="664" t="s">
        <v>2393</v>
      </c>
      <c r="G715" s="663" t="s">
        <v>1236</v>
      </c>
      <c r="H715" s="663" t="s">
        <v>1870</v>
      </c>
      <c r="I715" s="663" t="s">
        <v>1871</v>
      </c>
      <c r="J715" s="663" t="s">
        <v>1872</v>
      </c>
      <c r="K715" s="663" t="s">
        <v>1873</v>
      </c>
      <c r="L715" s="665">
        <v>65.34714260943565</v>
      </c>
      <c r="M715" s="665">
        <v>7</v>
      </c>
      <c r="N715" s="666">
        <v>457.42999826604955</v>
      </c>
    </row>
    <row r="716" spans="1:14" ht="14.4" customHeight="1" x14ac:dyDescent="0.3">
      <c r="A716" s="661" t="s">
        <v>543</v>
      </c>
      <c r="B716" s="662" t="s">
        <v>544</v>
      </c>
      <c r="C716" s="663" t="s">
        <v>556</v>
      </c>
      <c r="D716" s="664" t="s">
        <v>2390</v>
      </c>
      <c r="E716" s="663" t="s">
        <v>568</v>
      </c>
      <c r="F716" s="664" t="s">
        <v>2393</v>
      </c>
      <c r="G716" s="663" t="s">
        <v>1236</v>
      </c>
      <c r="H716" s="663" t="s">
        <v>2268</v>
      </c>
      <c r="I716" s="663" t="s">
        <v>2269</v>
      </c>
      <c r="J716" s="663" t="s">
        <v>1340</v>
      </c>
      <c r="K716" s="663" t="s">
        <v>2270</v>
      </c>
      <c r="L716" s="665">
        <v>123.88</v>
      </c>
      <c r="M716" s="665">
        <v>1</v>
      </c>
      <c r="N716" s="666">
        <v>123.88</v>
      </c>
    </row>
    <row r="717" spans="1:14" ht="14.4" customHeight="1" x14ac:dyDescent="0.3">
      <c r="A717" s="661" t="s">
        <v>543</v>
      </c>
      <c r="B717" s="662" t="s">
        <v>544</v>
      </c>
      <c r="C717" s="663" t="s">
        <v>556</v>
      </c>
      <c r="D717" s="664" t="s">
        <v>2390</v>
      </c>
      <c r="E717" s="663" t="s">
        <v>568</v>
      </c>
      <c r="F717" s="664" t="s">
        <v>2393</v>
      </c>
      <c r="G717" s="663" t="s">
        <v>1236</v>
      </c>
      <c r="H717" s="663" t="s">
        <v>1468</v>
      </c>
      <c r="I717" s="663" t="s">
        <v>1469</v>
      </c>
      <c r="J717" s="663" t="s">
        <v>1470</v>
      </c>
      <c r="K717" s="663" t="s">
        <v>1471</v>
      </c>
      <c r="L717" s="665">
        <v>126.77992629775974</v>
      </c>
      <c r="M717" s="665">
        <v>24</v>
      </c>
      <c r="N717" s="666">
        <v>3042.7182311462338</v>
      </c>
    </row>
    <row r="718" spans="1:14" ht="14.4" customHeight="1" x14ac:dyDescent="0.3">
      <c r="A718" s="661" t="s">
        <v>543</v>
      </c>
      <c r="B718" s="662" t="s">
        <v>544</v>
      </c>
      <c r="C718" s="663" t="s">
        <v>556</v>
      </c>
      <c r="D718" s="664" t="s">
        <v>2390</v>
      </c>
      <c r="E718" s="663" t="s">
        <v>568</v>
      </c>
      <c r="F718" s="664" t="s">
        <v>2393</v>
      </c>
      <c r="G718" s="663" t="s">
        <v>1236</v>
      </c>
      <c r="H718" s="663" t="s">
        <v>1472</v>
      </c>
      <c r="I718" s="663" t="s">
        <v>1473</v>
      </c>
      <c r="J718" s="663" t="s">
        <v>1474</v>
      </c>
      <c r="K718" s="663" t="s">
        <v>1475</v>
      </c>
      <c r="L718" s="665">
        <v>94.608666666666664</v>
      </c>
      <c r="M718" s="665">
        <v>15</v>
      </c>
      <c r="N718" s="666">
        <v>1419.1299999999999</v>
      </c>
    </row>
    <row r="719" spans="1:14" ht="14.4" customHeight="1" x14ac:dyDescent="0.3">
      <c r="A719" s="661" t="s">
        <v>543</v>
      </c>
      <c r="B719" s="662" t="s">
        <v>544</v>
      </c>
      <c r="C719" s="663" t="s">
        <v>556</v>
      </c>
      <c r="D719" s="664" t="s">
        <v>2390</v>
      </c>
      <c r="E719" s="663" t="s">
        <v>568</v>
      </c>
      <c r="F719" s="664" t="s">
        <v>2393</v>
      </c>
      <c r="G719" s="663" t="s">
        <v>1236</v>
      </c>
      <c r="H719" s="663" t="s">
        <v>1476</v>
      </c>
      <c r="I719" s="663" t="s">
        <v>1477</v>
      </c>
      <c r="J719" s="663" t="s">
        <v>1478</v>
      </c>
      <c r="K719" s="663" t="s">
        <v>1479</v>
      </c>
      <c r="L719" s="665">
        <v>157.94980125635763</v>
      </c>
      <c r="M719" s="665">
        <v>6</v>
      </c>
      <c r="N719" s="666">
        <v>947.69880753814573</v>
      </c>
    </row>
    <row r="720" spans="1:14" ht="14.4" customHeight="1" x14ac:dyDescent="0.3">
      <c r="A720" s="661" t="s">
        <v>543</v>
      </c>
      <c r="B720" s="662" t="s">
        <v>544</v>
      </c>
      <c r="C720" s="663" t="s">
        <v>556</v>
      </c>
      <c r="D720" s="664" t="s">
        <v>2390</v>
      </c>
      <c r="E720" s="663" t="s">
        <v>568</v>
      </c>
      <c r="F720" s="664" t="s">
        <v>2393</v>
      </c>
      <c r="G720" s="663" t="s">
        <v>1236</v>
      </c>
      <c r="H720" s="663" t="s">
        <v>1881</v>
      </c>
      <c r="I720" s="663" t="s">
        <v>1882</v>
      </c>
      <c r="J720" s="663" t="s">
        <v>1421</v>
      </c>
      <c r="K720" s="663" t="s">
        <v>1883</v>
      </c>
      <c r="L720" s="665">
        <v>418.85778254775073</v>
      </c>
      <c r="M720" s="665">
        <v>2</v>
      </c>
      <c r="N720" s="666">
        <v>837.71556509550146</v>
      </c>
    </row>
    <row r="721" spans="1:14" ht="14.4" customHeight="1" x14ac:dyDescent="0.3">
      <c r="A721" s="661" t="s">
        <v>543</v>
      </c>
      <c r="B721" s="662" t="s">
        <v>544</v>
      </c>
      <c r="C721" s="663" t="s">
        <v>556</v>
      </c>
      <c r="D721" s="664" t="s">
        <v>2390</v>
      </c>
      <c r="E721" s="663" t="s">
        <v>568</v>
      </c>
      <c r="F721" s="664" t="s">
        <v>2393</v>
      </c>
      <c r="G721" s="663" t="s">
        <v>1236</v>
      </c>
      <c r="H721" s="663" t="s">
        <v>1484</v>
      </c>
      <c r="I721" s="663" t="s">
        <v>1485</v>
      </c>
      <c r="J721" s="663" t="s">
        <v>1486</v>
      </c>
      <c r="K721" s="663" t="s">
        <v>1487</v>
      </c>
      <c r="L721" s="665">
        <v>923.61272943723657</v>
      </c>
      <c r="M721" s="665">
        <v>10</v>
      </c>
      <c r="N721" s="666">
        <v>9236.1272943723652</v>
      </c>
    </row>
    <row r="722" spans="1:14" ht="14.4" customHeight="1" x14ac:dyDescent="0.3">
      <c r="A722" s="661" t="s">
        <v>543</v>
      </c>
      <c r="B722" s="662" t="s">
        <v>544</v>
      </c>
      <c r="C722" s="663" t="s">
        <v>556</v>
      </c>
      <c r="D722" s="664" t="s">
        <v>2390</v>
      </c>
      <c r="E722" s="663" t="s">
        <v>568</v>
      </c>
      <c r="F722" s="664" t="s">
        <v>2393</v>
      </c>
      <c r="G722" s="663" t="s">
        <v>1236</v>
      </c>
      <c r="H722" s="663" t="s">
        <v>1884</v>
      </c>
      <c r="I722" s="663" t="s">
        <v>1885</v>
      </c>
      <c r="J722" s="663" t="s">
        <v>1865</v>
      </c>
      <c r="K722" s="663" t="s">
        <v>1886</v>
      </c>
      <c r="L722" s="665">
        <v>347.29000000000008</v>
      </c>
      <c r="M722" s="665">
        <v>2</v>
      </c>
      <c r="N722" s="666">
        <v>694.58000000000015</v>
      </c>
    </row>
    <row r="723" spans="1:14" ht="14.4" customHeight="1" x14ac:dyDescent="0.3">
      <c r="A723" s="661" t="s">
        <v>543</v>
      </c>
      <c r="B723" s="662" t="s">
        <v>544</v>
      </c>
      <c r="C723" s="663" t="s">
        <v>556</v>
      </c>
      <c r="D723" s="664" t="s">
        <v>2390</v>
      </c>
      <c r="E723" s="663" t="s">
        <v>568</v>
      </c>
      <c r="F723" s="664" t="s">
        <v>2393</v>
      </c>
      <c r="G723" s="663" t="s">
        <v>1236</v>
      </c>
      <c r="H723" s="663" t="s">
        <v>2271</v>
      </c>
      <c r="I723" s="663" t="s">
        <v>2272</v>
      </c>
      <c r="J723" s="663" t="s">
        <v>2273</v>
      </c>
      <c r="K723" s="663" t="s">
        <v>2274</v>
      </c>
      <c r="L723" s="665">
        <v>623.80000000000007</v>
      </c>
      <c r="M723" s="665">
        <v>1</v>
      </c>
      <c r="N723" s="666">
        <v>623.80000000000007</v>
      </c>
    </row>
    <row r="724" spans="1:14" ht="14.4" customHeight="1" x14ac:dyDescent="0.3">
      <c r="A724" s="661" t="s">
        <v>543</v>
      </c>
      <c r="B724" s="662" t="s">
        <v>544</v>
      </c>
      <c r="C724" s="663" t="s">
        <v>556</v>
      </c>
      <c r="D724" s="664" t="s">
        <v>2390</v>
      </c>
      <c r="E724" s="663" t="s">
        <v>568</v>
      </c>
      <c r="F724" s="664" t="s">
        <v>2393</v>
      </c>
      <c r="G724" s="663" t="s">
        <v>1236</v>
      </c>
      <c r="H724" s="663" t="s">
        <v>1891</v>
      </c>
      <c r="I724" s="663" t="s">
        <v>1892</v>
      </c>
      <c r="J724" s="663" t="s">
        <v>1893</v>
      </c>
      <c r="K724" s="663" t="s">
        <v>1894</v>
      </c>
      <c r="L724" s="665">
        <v>403.28862085270924</v>
      </c>
      <c r="M724" s="665">
        <v>1</v>
      </c>
      <c r="N724" s="666">
        <v>403.28862085270924</v>
      </c>
    </row>
    <row r="725" spans="1:14" ht="14.4" customHeight="1" x14ac:dyDescent="0.3">
      <c r="A725" s="661" t="s">
        <v>543</v>
      </c>
      <c r="B725" s="662" t="s">
        <v>544</v>
      </c>
      <c r="C725" s="663" t="s">
        <v>556</v>
      </c>
      <c r="D725" s="664" t="s">
        <v>2390</v>
      </c>
      <c r="E725" s="663" t="s">
        <v>568</v>
      </c>
      <c r="F725" s="664" t="s">
        <v>2393</v>
      </c>
      <c r="G725" s="663" t="s">
        <v>1236</v>
      </c>
      <c r="H725" s="663" t="s">
        <v>2275</v>
      </c>
      <c r="I725" s="663" t="s">
        <v>2275</v>
      </c>
      <c r="J725" s="663" t="s">
        <v>2276</v>
      </c>
      <c r="K725" s="663" t="s">
        <v>2277</v>
      </c>
      <c r="L725" s="665">
        <v>91.53</v>
      </c>
      <c r="M725" s="665">
        <v>1</v>
      </c>
      <c r="N725" s="666">
        <v>91.53</v>
      </c>
    </row>
    <row r="726" spans="1:14" ht="14.4" customHeight="1" x14ac:dyDescent="0.3">
      <c r="A726" s="661" t="s">
        <v>543</v>
      </c>
      <c r="B726" s="662" t="s">
        <v>544</v>
      </c>
      <c r="C726" s="663" t="s">
        <v>556</v>
      </c>
      <c r="D726" s="664" t="s">
        <v>2390</v>
      </c>
      <c r="E726" s="663" t="s">
        <v>568</v>
      </c>
      <c r="F726" s="664" t="s">
        <v>2393</v>
      </c>
      <c r="G726" s="663" t="s">
        <v>1236</v>
      </c>
      <c r="H726" s="663" t="s">
        <v>2278</v>
      </c>
      <c r="I726" s="663" t="s">
        <v>2278</v>
      </c>
      <c r="J726" s="663" t="s">
        <v>2279</v>
      </c>
      <c r="K726" s="663" t="s">
        <v>2280</v>
      </c>
      <c r="L726" s="665">
        <v>1979.3299459694249</v>
      </c>
      <c r="M726" s="665">
        <v>1</v>
      </c>
      <c r="N726" s="666">
        <v>1979.3299459694249</v>
      </c>
    </row>
    <row r="727" spans="1:14" ht="14.4" customHeight="1" x14ac:dyDescent="0.3">
      <c r="A727" s="661" t="s">
        <v>543</v>
      </c>
      <c r="B727" s="662" t="s">
        <v>544</v>
      </c>
      <c r="C727" s="663" t="s">
        <v>556</v>
      </c>
      <c r="D727" s="664" t="s">
        <v>2390</v>
      </c>
      <c r="E727" s="663" t="s">
        <v>568</v>
      </c>
      <c r="F727" s="664" t="s">
        <v>2393</v>
      </c>
      <c r="G727" s="663" t="s">
        <v>1236</v>
      </c>
      <c r="H727" s="663" t="s">
        <v>2281</v>
      </c>
      <c r="I727" s="663" t="s">
        <v>2281</v>
      </c>
      <c r="J727" s="663" t="s">
        <v>2282</v>
      </c>
      <c r="K727" s="663" t="s">
        <v>775</v>
      </c>
      <c r="L727" s="665">
        <v>73.059999999999988</v>
      </c>
      <c r="M727" s="665">
        <v>1</v>
      </c>
      <c r="N727" s="666">
        <v>73.059999999999988</v>
      </c>
    </row>
    <row r="728" spans="1:14" ht="14.4" customHeight="1" x14ac:dyDescent="0.3">
      <c r="A728" s="661" t="s">
        <v>543</v>
      </c>
      <c r="B728" s="662" t="s">
        <v>544</v>
      </c>
      <c r="C728" s="663" t="s">
        <v>556</v>
      </c>
      <c r="D728" s="664" t="s">
        <v>2390</v>
      </c>
      <c r="E728" s="663" t="s">
        <v>568</v>
      </c>
      <c r="F728" s="664" t="s">
        <v>2393</v>
      </c>
      <c r="G728" s="663" t="s">
        <v>1236</v>
      </c>
      <c r="H728" s="663" t="s">
        <v>2283</v>
      </c>
      <c r="I728" s="663" t="s">
        <v>2284</v>
      </c>
      <c r="J728" s="663" t="s">
        <v>1500</v>
      </c>
      <c r="K728" s="663" t="s">
        <v>2285</v>
      </c>
      <c r="L728" s="665">
        <v>268.13908303068621</v>
      </c>
      <c r="M728" s="665">
        <v>1</v>
      </c>
      <c r="N728" s="666">
        <v>268.13908303068621</v>
      </c>
    </row>
    <row r="729" spans="1:14" ht="14.4" customHeight="1" x14ac:dyDescent="0.3">
      <c r="A729" s="661" t="s">
        <v>543</v>
      </c>
      <c r="B729" s="662" t="s">
        <v>544</v>
      </c>
      <c r="C729" s="663" t="s">
        <v>556</v>
      </c>
      <c r="D729" s="664" t="s">
        <v>2390</v>
      </c>
      <c r="E729" s="663" t="s">
        <v>568</v>
      </c>
      <c r="F729" s="664" t="s">
        <v>2393</v>
      </c>
      <c r="G729" s="663" t="s">
        <v>1236</v>
      </c>
      <c r="H729" s="663" t="s">
        <v>1504</v>
      </c>
      <c r="I729" s="663" t="s">
        <v>1504</v>
      </c>
      <c r="J729" s="663" t="s">
        <v>1257</v>
      </c>
      <c r="K729" s="663" t="s">
        <v>1408</v>
      </c>
      <c r="L729" s="665">
        <v>408.95</v>
      </c>
      <c r="M729" s="665">
        <v>2</v>
      </c>
      <c r="N729" s="666">
        <v>817.9</v>
      </c>
    </row>
    <row r="730" spans="1:14" ht="14.4" customHeight="1" x14ac:dyDescent="0.3">
      <c r="A730" s="661" t="s">
        <v>543</v>
      </c>
      <c r="B730" s="662" t="s">
        <v>544</v>
      </c>
      <c r="C730" s="663" t="s">
        <v>556</v>
      </c>
      <c r="D730" s="664" t="s">
        <v>2390</v>
      </c>
      <c r="E730" s="663" t="s">
        <v>568</v>
      </c>
      <c r="F730" s="664" t="s">
        <v>2393</v>
      </c>
      <c r="G730" s="663" t="s">
        <v>1236</v>
      </c>
      <c r="H730" s="663" t="s">
        <v>1505</v>
      </c>
      <c r="I730" s="663" t="s">
        <v>1505</v>
      </c>
      <c r="J730" s="663" t="s">
        <v>1257</v>
      </c>
      <c r="K730" s="663" t="s">
        <v>1405</v>
      </c>
      <c r="L730" s="665">
        <v>301.47000000000008</v>
      </c>
      <c r="M730" s="665">
        <v>1</v>
      </c>
      <c r="N730" s="666">
        <v>301.47000000000008</v>
      </c>
    </row>
    <row r="731" spans="1:14" ht="14.4" customHeight="1" x14ac:dyDescent="0.3">
      <c r="A731" s="661" t="s">
        <v>543</v>
      </c>
      <c r="B731" s="662" t="s">
        <v>544</v>
      </c>
      <c r="C731" s="663" t="s">
        <v>556</v>
      </c>
      <c r="D731" s="664" t="s">
        <v>2390</v>
      </c>
      <c r="E731" s="663" t="s">
        <v>568</v>
      </c>
      <c r="F731" s="664" t="s">
        <v>2393</v>
      </c>
      <c r="G731" s="663" t="s">
        <v>1236</v>
      </c>
      <c r="H731" s="663" t="s">
        <v>1506</v>
      </c>
      <c r="I731" s="663" t="s">
        <v>1506</v>
      </c>
      <c r="J731" s="663" t="s">
        <v>1257</v>
      </c>
      <c r="K731" s="663" t="s">
        <v>1258</v>
      </c>
      <c r="L731" s="665">
        <v>630.65882812981999</v>
      </c>
      <c r="M731" s="665">
        <v>3</v>
      </c>
      <c r="N731" s="666">
        <v>1891.97648438946</v>
      </c>
    </row>
    <row r="732" spans="1:14" ht="14.4" customHeight="1" x14ac:dyDescent="0.3">
      <c r="A732" s="661" t="s">
        <v>543</v>
      </c>
      <c r="B732" s="662" t="s">
        <v>544</v>
      </c>
      <c r="C732" s="663" t="s">
        <v>556</v>
      </c>
      <c r="D732" s="664" t="s">
        <v>2390</v>
      </c>
      <c r="E732" s="663" t="s">
        <v>1512</v>
      </c>
      <c r="F732" s="664" t="s">
        <v>2395</v>
      </c>
      <c r="G732" s="663" t="s">
        <v>602</v>
      </c>
      <c r="H732" s="663" t="s">
        <v>1513</v>
      </c>
      <c r="I732" s="663" t="s">
        <v>1514</v>
      </c>
      <c r="J732" s="663" t="s">
        <v>1515</v>
      </c>
      <c r="K732" s="663" t="s">
        <v>636</v>
      </c>
      <c r="L732" s="665">
        <v>71.12</v>
      </c>
      <c r="M732" s="665">
        <v>1</v>
      </c>
      <c r="N732" s="666">
        <v>71.12</v>
      </c>
    </row>
    <row r="733" spans="1:14" ht="14.4" customHeight="1" x14ac:dyDescent="0.3">
      <c r="A733" s="661" t="s">
        <v>543</v>
      </c>
      <c r="B733" s="662" t="s">
        <v>544</v>
      </c>
      <c r="C733" s="663" t="s">
        <v>556</v>
      </c>
      <c r="D733" s="664" t="s">
        <v>2390</v>
      </c>
      <c r="E733" s="663" t="s">
        <v>1512</v>
      </c>
      <c r="F733" s="664" t="s">
        <v>2395</v>
      </c>
      <c r="G733" s="663" t="s">
        <v>602</v>
      </c>
      <c r="H733" s="663" t="s">
        <v>1520</v>
      </c>
      <c r="I733" s="663" t="s">
        <v>1521</v>
      </c>
      <c r="J733" s="663" t="s">
        <v>1522</v>
      </c>
      <c r="K733" s="663" t="s">
        <v>1519</v>
      </c>
      <c r="L733" s="665">
        <v>31.959845430656834</v>
      </c>
      <c r="M733" s="665">
        <v>10</v>
      </c>
      <c r="N733" s="666">
        <v>319.59845430656833</v>
      </c>
    </row>
    <row r="734" spans="1:14" ht="14.4" customHeight="1" x14ac:dyDescent="0.3">
      <c r="A734" s="661" t="s">
        <v>543</v>
      </c>
      <c r="B734" s="662" t="s">
        <v>544</v>
      </c>
      <c r="C734" s="663" t="s">
        <v>556</v>
      </c>
      <c r="D734" s="664" t="s">
        <v>2390</v>
      </c>
      <c r="E734" s="663" t="s">
        <v>1512</v>
      </c>
      <c r="F734" s="664" t="s">
        <v>2395</v>
      </c>
      <c r="G734" s="663" t="s">
        <v>602</v>
      </c>
      <c r="H734" s="663" t="s">
        <v>2286</v>
      </c>
      <c r="I734" s="663" t="s">
        <v>2287</v>
      </c>
      <c r="J734" s="663" t="s">
        <v>2288</v>
      </c>
      <c r="K734" s="663" t="s">
        <v>2289</v>
      </c>
      <c r="L734" s="665">
        <v>127.83000000000006</v>
      </c>
      <c r="M734" s="665">
        <v>1</v>
      </c>
      <c r="N734" s="666">
        <v>127.83000000000006</v>
      </c>
    </row>
    <row r="735" spans="1:14" ht="14.4" customHeight="1" x14ac:dyDescent="0.3">
      <c r="A735" s="661" t="s">
        <v>543</v>
      </c>
      <c r="B735" s="662" t="s">
        <v>544</v>
      </c>
      <c r="C735" s="663" t="s">
        <v>556</v>
      </c>
      <c r="D735" s="664" t="s">
        <v>2390</v>
      </c>
      <c r="E735" s="663" t="s">
        <v>1512</v>
      </c>
      <c r="F735" s="664" t="s">
        <v>2395</v>
      </c>
      <c r="G735" s="663" t="s">
        <v>602</v>
      </c>
      <c r="H735" s="663" t="s">
        <v>2290</v>
      </c>
      <c r="I735" s="663" t="s">
        <v>2291</v>
      </c>
      <c r="J735" s="663" t="s">
        <v>2292</v>
      </c>
      <c r="K735" s="663" t="s">
        <v>2289</v>
      </c>
      <c r="L735" s="665">
        <v>54.88</v>
      </c>
      <c r="M735" s="665">
        <v>1</v>
      </c>
      <c r="N735" s="666">
        <v>54.88</v>
      </c>
    </row>
    <row r="736" spans="1:14" ht="14.4" customHeight="1" x14ac:dyDescent="0.3">
      <c r="A736" s="661" t="s">
        <v>543</v>
      </c>
      <c r="B736" s="662" t="s">
        <v>544</v>
      </c>
      <c r="C736" s="663" t="s">
        <v>556</v>
      </c>
      <c r="D736" s="664" t="s">
        <v>2390</v>
      </c>
      <c r="E736" s="663" t="s">
        <v>1512</v>
      </c>
      <c r="F736" s="664" t="s">
        <v>2395</v>
      </c>
      <c r="G736" s="663" t="s">
        <v>602</v>
      </c>
      <c r="H736" s="663" t="s">
        <v>2293</v>
      </c>
      <c r="I736" s="663" t="s">
        <v>2294</v>
      </c>
      <c r="J736" s="663" t="s">
        <v>2295</v>
      </c>
      <c r="K736" s="663" t="s">
        <v>2296</v>
      </c>
      <c r="L736" s="665">
        <v>82.97</v>
      </c>
      <c r="M736" s="665">
        <v>2</v>
      </c>
      <c r="N736" s="666">
        <v>165.94</v>
      </c>
    </row>
    <row r="737" spans="1:14" ht="14.4" customHeight="1" x14ac:dyDescent="0.3">
      <c r="A737" s="661" t="s">
        <v>543</v>
      </c>
      <c r="B737" s="662" t="s">
        <v>544</v>
      </c>
      <c r="C737" s="663" t="s">
        <v>556</v>
      </c>
      <c r="D737" s="664" t="s">
        <v>2390</v>
      </c>
      <c r="E737" s="663" t="s">
        <v>1512</v>
      </c>
      <c r="F737" s="664" t="s">
        <v>2395</v>
      </c>
      <c r="G737" s="663" t="s">
        <v>602</v>
      </c>
      <c r="H737" s="663" t="s">
        <v>2297</v>
      </c>
      <c r="I737" s="663" t="s">
        <v>2298</v>
      </c>
      <c r="J737" s="663" t="s">
        <v>2299</v>
      </c>
      <c r="K737" s="663" t="s">
        <v>2300</v>
      </c>
      <c r="L737" s="665">
        <v>31.2</v>
      </c>
      <c r="M737" s="665">
        <v>2</v>
      </c>
      <c r="N737" s="666">
        <v>62.4</v>
      </c>
    </row>
    <row r="738" spans="1:14" ht="14.4" customHeight="1" x14ac:dyDescent="0.3">
      <c r="A738" s="661" t="s">
        <v>543</v>
      </c>
      <c r="B738" s="662" t="s">
        <v>544</v>
      </c>
      <c r="C738" s="663" t="s">
        <v>556</v>
      </c>
      <c r="D738" s="664" t="s">
        <v>2390</v>
      </c>
      <c r="E738" s="663" t="s">
        <v>1512</v>
      </c>
      <c r="F738" s="664" t="s">
        <v>2395</v>
      </c>
      <c r="G738" s="663" t="s">
        <v>602</v>
      </c>
      <c r="H738" s="663" t="s">
        <v>2301</v>
      </c>
      <c r="I738" s="663" t="s">
        <v>2302</v>
      </c>
      <c r="J738" s="663" t="s">
        <v>2303</v>
      </c>
      <c r="K738" s="663" t="s">
        <v>2304</v>
      </c>
      <c r="L738" s="665">
        <v>110.3</v>
      </c>
      <c r="M738" s="665">
        <v>1</v>
      </c>
      <c r="N738" s="666">
        <v>110.3</v>
      </c>
    </row>
    <row r="739" spans="1:14" ht="14.4" customHeight="1" x14ac:dyDescent="0.3">
      <c r="A739" s="661" t="s">
        <v>543</v>
      </c>
      <c r="B739" s="662" t="s">
        <v>544</v>
      </c>
      <c r="C739" s="663" t="s">
        <v>556</v>
      </c>
      <c r="D739" s="664" t="s">
        <v>2390</v>
      </c>
      <c r="E739" s="663" t="s">
        <v>1512</v>
      </c>
      <c r="F739" s="664" t="s">
        <v>2395</v>
      </c>
      <c r="G739" s="663" t="s">
        <v>602</v>
      </c>
      <c r="H739" s="663" t="s">
        <v>1539</v>
      </c>
      <c r="I739" s="663" t="s">
        <v>1540</v>
      </c>
      <c r="J739" s="663" t="s">
        <v>1541</v>
      </c>
      <c r="K739" s="663" t="s">
        <v>1542</v>
      </c>
      <c r="L739" s="665">
        <v>73.439532538731925</v>
      </c>
      <c r="M739" s="665">
        <v>1</v>
      </c>
      <c r="N739" s="666">
        <v>73.439532538731925</v>
      </c>
    </row>
    <row r="740" spans="1:14" ht="14.4" customHeight="1" x14ac:dyDescent="0.3">
      <c r="A740" s="661" t="s">
        <v>543</v>
      </c>
      <c r="B740" s="662" t="s">
        <v>544</v>
      </c>
      <c r="C740" s="663" t="s">
        <v>556</v>
      </c>
      <c r="D740" s="664" t="s">
        <v>2390</v>
      </c>
      <c r="E740" s="663" t="s">
        <v>1512</v>
      </c>
      <c r="F740" s="664" t="s">
        <v>2395</v>
      </c>
      <c r="G740" s="663" t="s">
        <v>602</v>
      </c>
      <c r="H740" s="663" t="s">
        <v>2305</v>
      </c>
      <c r="I740" s="663" t="s">
        <v>2306</v>
      </c>
      <c r="J740" s="663" t="s">
        <v>2307</v>
      </c>
      <c r="K740" s="663" t="s">
        <v>2308</v>
      </c>
      <c r="L740" s="665">
        <v>54.85</v>
      </c>
      <c r="M740" s="665">
        <v>1</v>
      </c>
      <c r="N740" s="666">
        <v>54.85</v>
      </c>
    </row>
    <row r="741" spans="1:14" ht="14.4" customHeight="1" x14ac:dyDescent="0.3">
      <c r="A741" s="661" t="s">
        <v>543</v>
      </c>
      <c r="B741" s="662" t="s">
        <v>544</v>
      </c>
      <c r="C741" s="663" t="s">
        <v>556</v>
      </c>
      <c r="D741" s="664" t="s">
        <v>2390</v>
      </c>
      <c r="E741" s="663" t="s">
        <v>1512</v>
      </c>
      <c r="F741" s="664" t="s">
        <v>2395</v>
      </c>
      <c r="G741" s="663" t="s">
        <v>602</v>
      </c>
      <c r="H741" s="663" t="s">
        <v>1547</v>
      </c>
      <c r="I741" s="663" t="s">
        <v>1548</v>
      </c>
      <c r="J741" s="663" t="s">
        <v>1549</v>
      </c>
      <c r="K741" s="663" t="s">
        <v>1550</v>
      </c>
      <c r="L741" s="665">
        <v>122.24</v>
      </c>
      <c r="M741" s="665">
        <v>1</v>
      </c>
      <c r="N741" s="666">
        <v>122.24</v>
      </c>
    </row>
    <row r="742" spans="1:14" ht="14.4" customHeight="1" x14ac:dyDescent="0.3">
      <c r="A742" s="661" t="s">
        <v>543</v>
      </c>
      <c r="B742" s="662" t="s">
        <v>544</v>
      </c>
      <c r="C742" s="663" t="s">
        <v>556</v>
      </c>
      <c r="D742" s="664" t="s">
        <v>2390</v>
      </c>
      <c r="E742" s="663" t="s">
        <v>1512</v>
      </c>
      <c r="F742" s="664" t="s">
        <v>2395</v>
      </c>
      <c r="G742" s="663" t="s">
        <v>602</v>
      </c>
      <c r="H742" s="663" t="s">
        <v>2309</v>
      </c>
      <c r="I742" s="663" t="s">
        <v>2310</v>
      </c>
      <c r="J742" s="663" t="s">
        <v>2311</v>
      </c>
      <c r="K742" s="663" t="s">
        <v>2312</v>
      </c>
      <c r="L742" s="665">
        <v>102.72</v>
      </c>
      <c r="M742" s="665">
        <v>1</v>
      </c>
      <c r="N742" s="666">
        <v>102.72</v>
      </c>
    </row>
    <row r="743" spans="1:14" ht="14.4" customHeight="1" x14ac:dyDescent="0.3">
      <c r="A743" s="661" t="s">
        <v>543</v>
      </c>
      <c r="B743" s="662" t="s">
        <v>544</v>
      </c>
      <c r="C743" s="663" t="s">
        <v>556</v>
      </c>
      <c r="D743" s="664" t="s">
        <v>2390</v>
      </c>
      <c r="E743" s="663" t="s">
        <v>1512</v>
      </c>
      <c r="F743" s="664" t="s">
        <v>2395</v>
      </c>
      <c r="G743" s="663" t="s">
        <v>602</v>
      </c>
      <c r="H743" s="663" t="s">
        <v>2313</v>
      </c>
      <c r="I743" s="663" t="s">
        <v>2314</v>
      </c>
      <c r="J743" s="663" t="s">
        <v>2315</v>
      </c>
      <c r="K743" s="663" t="s">
        <v>2316</v>
      </c>
      <c r="L743" s="665">
        <v>49.139739851970759</v>
      </c>
      <c r="M743" s="665">
        <v>1</v>
      </c>
      <c r="N743" s="666">
        <v>49.139739851970759</v>
      </c>
    </row>
    <row r="744" spans="1:14" ht="14.4" customHeight="1" x14ac:dyDescent="0.3">
      <c r="A744" s="661" t="s">
        <v>543</v>
      </c>
      <c r="B744" s="662" t="s">
        <v>544</v>
      </c>
      <c r="C744" s="663" t="s">
        <v>556</v>
      </c>
      <c r="D744" s="664" t="s">
        <v>2390</v>
      </c>
      <c r="E744" s="663" t="s">
        <v>1512</v>
      </c>
      <c r="F744" s="664" t="s">
        <v>2395</v>
      </c>
      <c r="G744" s="663" t="s">
        <v>602</v>
      </c>
      <c r="H744" s="663" t="s">
        <v>2317</v>
      </c>
      <c r="I744" s="663" t="s">
        <v>2318</v>
      </c>
      <c r="J744" s="663" t="s">
        <v>2315</v>
      </c>
      <c r="K744" s="663" t="s">
        <v>2319</v>
      </c>
      <c r="L744" s="665">
        <v>46.54</v>
      </c>
      <c r="M744" s="665">
        <v>1</v>
      </c>
      <c r="N744" s="666">
        <v>46.54</v>
      </c>
    </row>
    <row r="745" spans="1:14" ht="14.4" customHeight="1" x14ac:dyDescent="0.3">
      <c r="A745" s="661" t="s">
        <v>543</v>
      </c>
      <c r="B745" s="662" t="s">
        <v>544</v>
      </c>
      <c r="C745" s="663" t="s">
        <v>556</v>
      </c>
      <c r="D745" s="664" t="s">
        <v>2390</v>
      </c>
      <c r="E745" s="663" t="s">
        <v>1512</v>
      </c>
      <c r="F745" s="664" t="s">
        <v>2395</v>
      </c>
      <c r="G745" s="663" t="s">
        <v>1236</v>
      </c>
      <c r="H745" s="663" t="s">
        <v>1553</v>
      </c>
      <c r="I745" s="663" t="s">
        <v>1554</v>
      </c>
      <c r="J745" s="663" t="s">
        <v>1555</v>
      </c>
      <c r="K745" s="663" t="s">
        <v>1556</v>
      </c>
      <c r="L745" s="665">
        <v>115.83000000000001</v>
      </c>
      <c r="M745" s="665">
        <v>2</v>
      </c>
      <c r="N745" s="666">
        <v>231.66000000000003</v>
      </c>
    </row>
    <row r="746" spans="1:14" ht="14.4" customHeight="1" x14ac:dyDescent="0.3">
      <c r="A746" s="661" t="s">
        <v>543</v>
      </c>
      <c r="B746" s="662" t="s">
        <v>544</v>
      </c>
      <c r="C746" s="663" t="s">
        <v>556</v>
      </c>
      <c r="D746" s="664" t="s">
        <v>2390</v>
      </c>
      <c r="E746" s="663" t="s">
        <v>1565</v>
      </c>
      <c r="F746" s="664" t="s">
        <v>2396</v>
      </c>
      <c r="G746" s="663" t="s">
        <v>602</v>
      </c>
      <c r="H746" s="663" t="s">
        <v>2320</v>
      </c>
      <c r="I746" s="663" t="s">
        <v>2321</v>
      </c>
      <c r="J746" s="663" t="s">
        <v>2322</v>
      </c>
      <c r="K746" s="663" t="s">
        <v>2323</v>
      </c>
      <c r="L746" s="665">
        <v>95.109996687260377</v>
      </c>
      <c r="M746" s="665">
        <v>2</v>
      </c>
      <c r="N746" s="666">
        <v>190.21999337452075</v>
      </c>
    </row>
    <row r="747" spans="1:14" ht="14.4" customHeight="1" x14ac:dyDescent="0.3">
      <c r="A747" s="661" t="s">
        <v>543</v>
      </c>
      <c r="B747" s="662" t="s">
        <v>544</v>
      </c>
      <c r="C747" s="663" t="s">
        <v>556</v>
      </c>
      <c r="D747" s="664" t="s">
        <v>2390</v>
      </c>
      <c r="E747" s="663" t="s">
        <v>1565</v>
      </c>
      <c r="F747" s="664" t="s">
        <v>2396</v>
      </c>
      <c r="G747" s="663" t="s">
        <v>602</v>
      </c>
      <c r="H747" s="663" t="s">
        <v>2324</v>
      </c>
      <c r="I747" s="663" t="s">
        <v>2325</v>
      </c>
      <c r="J747" s="663" t="s">
        <v>2326</v>
      </c>
      <c r="K747" s="663" t="s">
        <v>2327</v>
      </c>
      <c r="L747" s="665">
        <v>438.29829998189621</v>
      </c>
      <c r="M747" s="665">
        <v>4</v>
      </c>
      <c r="N747" s="666">
        <v>1753.1931999275848</v>
      </c>
    </row>
    <row r="748" spans="1:14" ht="14.4" customHeight="1" x14ac:dyDescent="0.3">
      <c r="A748" s="661" t="s">
        <v>543</v>
      </c>
      <c r="B748" s="662" t="s">
        <v>544</v>
      </c>
      <c r="C748" s="663" t="s">
        <v>559</v>
      </c>
      <c r="D748" s="664" t="s">
        <v>2391</v>
      </c>
      <c r="E748" s="663" t="s">
        <v>568</v>
      </c>
      <c r="F748" s="664" t="s">
        <v>2393</v>
      </c>
      <c r="G748" s="663" t="s">
        <v>602</v>
      </c>
      <c r="H748" s="663" t="s">
        <v>617</v>
      </c>
      <c r="I748" s="663" t="s">
        <v>618</v>
      </c>
      <c r="J748" s="663" t="s">
        <v>619</v>
      </c>
      <c r="K748" s="663" t="s">
        <v>620</v>
      </c>
      <c r="L748" s="665">
        <v>87.029570502049864</v>
      </c>
      <c r="M748" s="665">
        <v>3</v>
      </c>
      <c r="N748" s="666">
        <v>261.08871150614959</v>
      </c>
    </row>
    <row r="749" spans="1:14" ht="14.4" customHeight="1" x14ac:dyDescent="0.3">
      <c r="A749" s="661" t="s">
        <v>543</v>
      </c>
      <c r="B749" s="662" t="s">
        <v>544</v>
      </c>
      <c r="C749" s="663" t="s">
        <v>559</v>
      </c>
      <c r="D749" s="664" t="s">
        <v>2391</v>
      </c>
      <c r="E749" s="663" t="s">
        <v>568</v>
      </c>
      <c r="F749" s="664" t="s">
        <v>2393</v>
      </c>
      <c r="G749" s="663" t="s">
        <v>602</v>
      </c>
      <c r="H749" s="663" t="s">
        <v>1913</v>
      </c>
      <c r="I749" s="663" t="s">
        <v>1914</v>
      </c>
      <c r="J749" s="663" t="s">
        <v>623</v>
      </c>
      <c r="K749" s="663" t="s">
        <v>1915</v>
      </c>
      <c r="L749" s="665">
        <v>96.820001797893511</v>
      </c>
      <c r="M749" s="665">
        <v>2</v>
      </c>
      <c r="N749" s="666">
        <v>193.64000359578702</v>
      </c>
    </row>
    <row r="750" spans="1:14" ht="14.4" customHeight="1" x14ac:dyDescent="0.3">
      <c r="A750" s="661" t="s">
        <v>543</v>
      </c>
      <c r="B750" s="662" t="s">
        <v>544</v>
      </c>
      <c r="C750" s="663" t="s">
        <v>559</v>
      </c>
      <c r="D750" s="664" t="s">
        <v>2391</v>
      </c>
      <c r="E750" s="663" t="s">
        <v>568</v>
      </c>
      <c r="F750" s="664" t="s">
        <v>2393</v>
      </c>
      <c r="G750" s="663" t="s">
        <v>602</v>
      </c>
      <c r="H750" s="663" t="s">
        <v>753</v>
      </c>
      <c r="I750" s="663" t="s">
        <v>754</v>
      </c>
      <c r="J750" s="663" t="s">
        <v>755</v>
      </c>
      <c r="K750" s="663" t="s">
        <v>756</v>
      </c>
      <c r="L750" s="665">
        <v>129.44</v>
      </c>
      <c r="M750" s="665">
        <v>1</v>
      </c>
      <c r="N750" s="666">
        <v>129.44</v>
      </c>
    </row>
    <row r="751" spans="1:14" ht="14.4" customHeight="1" x14ac:dyDescent="0.3">
      <c r="A751" s="661" t="s">
        <v>543</v>
      </c>
      <c r="B751" s="662" t="s">
        <v>544</v>
      </c>
      <c r="C751" s="663" t="s">
        <v>559</v>
      </c>
      <c r="D751" s="664" t="s">
        <v>2391</v>
      </c>
      <c r="E751" s="663" t="s">
        <v>568</v>
      </c>
      <c r="F751" s="664" t="s">
        <v>2393</v>
      </c>
      <c r="G751" s="663" t="s">
        <v>602</v>
      </c>
      <c r="H751" s="663" t="s">
        <v>757</v>
      </c>
      <c r="I751" s="663" t="s">
        <v>758</v>
      </c>
      <c r="J751" s="663" t="s">
        <v>755</v>
      </c>
      <c r="K751" s="663" t="s">
        <v>759</v>
      </c>
      <c r="L751" s="665">
        <v>139.02957527297872</v>
      </c>
      <c r="M751" s="665">
        <v>2</v>
      </c>
      <c r="N751" s="666">
        <v>278.05915054595744</v>
      </c>
    </row>
    <row r="752" spans="1:14" ht="14.4" customHeight="1" x14ac:dyDescent="0.3">
      <c r="A752" s="661" t="s">
        <v>543</v>
      </c>
      <c r="B752" s="662" t="s">
        <v>544</v>
      </c>
      <c r="C752" s="663" t="s">
        <v>559</v>
      </c>
      <c r="D752" s="664" t="s">
        <v>2391</v>
      </c>
      <c r="E752" s="663" t="s">
        <v>568</v>
      </c>
      <c r="F752" s="664" t="s">
        <v>2393</v>
      </c>
      <c r="G752" s="663" t="s">
        <v>602</v>
      </c>
      <c r="H752" s="663" t="s">
        <v>780</v>
      </c>
      <c r="I752" s="663" t="s">
        <v>215</v>
      </c>
      <c r="J752" s="663" t="s">
        <v>781</v>
      </c>
      <c r="K752" s="663"/>
      <c r="L752" s="665">
        <v>97.320500000000024</v>
      </c>
      <c r="M752" s="665">
        <v>3</v>
      </c>
      <c r="N752" s="666">
        <v>291.96150000000006</v>
      </c>
    </row>
    <row r="753" spans="1:14" ht="14.4" customHeight="1" x14ac:dyDescent="0.3">
      <c r="A753" s="661" t="s">
        <v>543</v>
      </c>
      <c r="B753" s="662" t="s">
        <v>544</v>
      </c>
      <c r="C753" s="663" t="s">
        <v>559</v>
      </c>
      <c r="D753" s="664" t="s">
        <v>2391</v>
      </c>
      <c r="E753" s="663" t="s">
        <v>568</v>
      </c>
      <c r="F753" s="664" t="s">
        <v>2393</v>
      </c>
      <c r="G753" s="663" t="s">
        <v>602</v>
      </c>
      <c r="H753" s="663" t="s">
        <v>2328</v>
      </c>
      <c r="I753" s="663" t="s">
        <v>2328</v>
      </c>
      <c r="J753" s="663" t="s">
        <v>604</v>
      </c>
      <c r="K753" s="663" t="s">
        <v>2329</v>
      </c>
      <c r="L753" s="665">
        <v>192.50000000000003</v>
      </c>
      <c r="M753" s="665">
        <v>0.29999999999998861</v>
      </c>
      <c r="N753" s="666">
        <v>57.749999999997812</v>
      </c>
    </row>
    <row r="754" spans="1:14" ht="14.4" customHeight="1" x14ac:dyDescent="0.3">
      <c r="A754" s="661" t="s">
        <v>543</v>
      </c>
      <c r="B754" s="662" t="s">
        <v>544</v>
      </c>
      <c r="C754" s="663" t="s">
        <v>559</v>
      </c>
      <c r="D754" s="664" t="s">
        <v>2391</v>
      </c>
      <c r="E754" s="663" t="s">
        <v>568</v>
      </c>
      <c r="F754" s="664" t="s">
        <v>2393</v>
      </c>
      <c r="G754" s="663" t="s">
        <v>602</v>
      </c>
      <c r="H754" s="663" t="s">
        <v>2330</v>
      </c>
      <c r="I754" s="663" t="s">
        <v>2331</v>
      </c>
      <c r="J754" s="663" t="s">
        <v>2332</v>
      </c>
      <c r="K754" s="663" t="s">
        <v>2333</v>
      </c>
      <c r="L754" s="665">
        <v>66.13971763407099</v>
      </c>
      <c r="M754" s="665">
        <v>2</v>
      </c>
      <c r="N754" s="666">
        <v>132.27943526814198</v>
      </c>
    </row>
    <row r="755" spans="1:14" ht="14.4" customHeight="1" x14ac:dyDescent="0.3">
      <c r="A755" s="661" t="s">
        <v>543</v>
      </c>
      <c r="B755" s="662" t="s">
        <v>544</v>
      </c>
      <c r="C755" s="663" t="s">
        <v>559</v>
      </c>
      <c r="D755" s="664" t="s">
        <v>2391</v>
      </c>
      <c r="E755" s="663" t="s">
        <v>568</v>
      </c>
      <c r="F755" s="664" t="s">
        <v>2393</v>
      </c>
      <c r="G755" s="663" t="s">
        <v>602</v>
      </c>
      <c r="H755" s="663" t="s">
        <v>886</v>
      </c>
      <c r="I755" s="663" t="s">
        <v>887</v>
      </c>
      <c r="J755" s="663" t="s">
        <v>888</v>
      </c>
      <c r="K755" s="663" t="s">
        <v>889</v>
      </c>
      <c r="L755" s="665">
        <v>51.300000000000011</v>
      </c>
      <c r="M755" s="665">
        <v>1</v>
      </c>
      <c r="N755" s="666">
        <v>51.300000000000011</v>
      </c>
    </row>
    <row r="756" spans="1:14" ht="14.4" customHeight="1" x14ac:dyDescent="0.3">
      <c r="A756" s="661" t="s">
        <v>543</v>
      </c>
      <c r="B756" s="662" t="s">
        <v>544</v>
      </c>
      <c r="C756" s="663" t="s">
        <v>559</v>
      </c>
      <c r="D756" s="664" t="s">
        <v>2391</v>
      </c>
      <c r="E756" s="663" t="s">
        <v>568</v>
      </c>
      <c r="F756" s="664" t="s">
        <v>2393</v>
      </c>
      <c r="G756" s="663" t="s">
        <v>602</v>
      </c>
      <c r="H756" s="663" t="s">
        <v>2334</v>
      </c>
      <c r="I756" s="663" t="s">
        <v>2335</v>
      </c>
      <c r="J756" s="663" t="s">
        <v>2336</v>
      </c>
      <c r="K756" s="663" t="s">
        <v>2337</v>
      </c>
      <c r="L756" s="665">
        <v>130.16999999999996</v>
      </c>
      <c r="M756" s="665">
        <v>1</v>
      </c>
      <c r="N756" s="666">
        <v>130.16999999999996</v>
      </c>
    </row>
    <row r="757" spans="1:14" ht="14.4" customHeight="1" x14ac:dyDescent="0.3">
      <c r="A757" s="661" t="s">
        <v>543</v>
      </c>
      <c r="B757" s="662" t="s">
        <v>544</v>
      </c>
      <c r="C757" s="663" t="s">
        <v>559</v>
      </c>
      <c r="D757" s="664" t="s">
        <v>2391</v>
      </c>
      <c r="E757" s="663" t="s">
        <v>568</v>
      </c>
      <c r="F757" s="664" t="s">
        <v>2393</v>
      </c>
      <c r="G757" s="663" t="s">
        <v>602</v>
      </c>
      <c r="H757" s="663" t="s">
        <v>1059</v>
      </c>
      <c r="I757" s="663" t="s">
        <v>1060</v>
      </c>
      <c r="J757" s="663" t="s">
        <v>1061</v>
      </c>
      <c r="K757" s="663" t="s">
        <v>1062</v>
      </c>
      <c r="L757" s="665">
        <v>200.66854994851514</v>
      </c>
      <c r="M757" s="665">
        <v>47</v>
      </c>
      <c r="N757" s="666">
        <v>9431.4218475802118</v>
      </c>
    </row>
    <row r="758" spans="1:14" ht="14.4" customHeight="1" x14ac:dyDescent="0.3">
      <c r="A758" s="661" t="s">
        <v>543</v>
      </c>
      <c r="B758" s="662" t="s">
        <v>544</v>
      </c>
      <c r="C758" s="663" t="s">
        <v>559</v>
      </c>
      <c r="D758" s="664" t="s">
        <v>2391</v>
      </c>
      <c r="E758" s="663" t="s">
        <v>568</v>
      </c>
      <c r="F758" s="664" t="s">
        <v>2393</v>
      </c>
      <c r="G758" s="663" t="s">
        <v>602</v>
      </c>
      <c r="H758" s="663" t="s">
        <v>1070</v>
      </c>
      <c r="I758" s="663" t="s">
        <v>215</v>
      </c>
      <c r="J758" s="663" t="s">
        <v>1071</v>
      </c>
      <c r="K758" s="663"/>
      <c r="L758" s="665">
        <v>96.345394983234428</v>
      </c>
      <c r="M758" s="665">
        <v>2</v>
      </c>
      <c r="N758" s="666">
        <v>192.69078996646886</v>
      </c>
    </row>
    <row r="759" spans="1:14" ht="14.4" customHeight="1" x14ac:dyDescent="0.3">
      <c r="A759" s="661" t="s">
        <v>543</v>
      </c>
      <c r="B759" s="662" t="s">
        <v>544</v>
      </c>
      <c r="C759" s="663" t="s">
        <v>559</v>
      </c>
      <c r="D759" s="664" t="s">
        <v>2391</v>
      </c>
      <c r="E759" s="663" t="s">
        <v>568</v>
      </c>
      <c r="F759" s="664" t="s">
        <v>2393</v>
      </c>
      <c r="G759" s="663" t="s">
        <v>602</v>
      </c>
      <c r="H759" s="663" t="s">
        <v>2338</v>
      </c>
      <c r="I759" s="663" t="s">
        <v>2339</v>
      </c>
      <c r="J759" s="663" t="s">
        <v>2340</v>
      </c>
      <c r="K759" s="663" t="s">
        <v>2341</v>
      </c>
      <c r="L759" s="665">
        <v>675.74790060428404</v>
      </c>
      <c r="M759" s="665">
        <v>8</v>
      </c>
      <c r="N759" s="666">
        <v>5405.9832048342723</v>
      </c>
    </row>
    <row r="760" spans="1:14" ht="14.4" customHeight="1" x14ac:dyDescent="0.3">
      <c r="A760" s="661" t="s">
        <v>543</v>
      </c>
      <c r="B760" s="662" t="s">
        <v>544</v>
      </c>
      <c r="C760" s="663" t="s">
        <v>559</v>
      </c>
      <c r="D760" s="664" t="s">
        <v>2391</v>
      </c>
      <c r="E760" s="663" t="s">
        <v>568</v>
      </c>
      <c r="F760" s="664" t="s">
        <v>2393</v>
      </c>
      <c r="G760" s="663" t="s">
        <v>602</v>
      </c>
      <c r="H760" s="663" t="s">
        <v>1127</v>
      </c>
      <c r="I760" s="663" t="s">
        <v>1128</v>
      </c>
      <c r="J760" s="663" t="s">
        <v>1129</v>
      </c>
      <c r="K760" s="663" t="s">
        <v>1130</v>
      </c>
      <c r="L760" s="665">
        <v>524.77743546715556</v>
      </c>
      <c r="M760" s="665">
        <v>12</v>
      </c>
      <c r="N760" s="666">
        <v>6297.3292256058667</v>
      </c>
    </row>
    <row r="761" spans="1:14" ht="14.4" customHeight="1" x14ac:dyDescent="0.3">
      <c r="A761" s="661" t="s">
        <v>543</v>
      </c>
      <c r="B761" s="662" t="s">
        <v>544</v>
      </c>
      <c r="C761" s="663" t="s">
        <v>559</v>
      </c>
      <c r="D761" s="664" t="s">
        <v>2391</v>
      </c>
      <c r="E761" s="663" t="s">
        <v>568</v>
      </c>
      <c r="F761" s="664" t="s">
        <v>2393</v>
      </c>
      <c r="G761" s="663" t="s">
        <v>602</v>
      </c>
      <c r="H761" s="663" t="s">
        <v>2342</v>
      </c>
      <c r="I761" s="663" t="s">
        <v>2343</v>
      </c>
      <c r="J761" s="663" t="s">
        <v>2344</v>
      </c>
      <c r="K761" s="663" t="s">
        <v>2345</v>
      </c>
      <c r="L761" s="665">
        <v>694.41292886678309</v>
      </c>
      <c r="M761" s="665">
        <v>8</v>
      </c>
      <c r="N761" s="666">
        <v>5555.3034309342647</v>
      </c>
    </row>
    <row r="762" spans="1:14" ht="14.4" customHeight="1" x14ac:dyDescent="0.3">
      <c r="A762" s="661" t="s">
        <v>543</v>
      </c>
      <c r="B762" s="662" t="s">
        <v>544</v>
      </c>
      <c r="C762" s="663" t="s">
        <v>559</v>
      </c>
      <c r="D762" s="664" t="s">
        <v>2391</v>
      </c>
      <c r="E762" s="663" t="s">
        <v>568</v>
      </c>
      <c r="F762" s="664" t="s">
        <v>2393</v>
      </c>
      <c r="G762" s="663" t="s">
        <v>602</v>
      </c>
      <c r="H762" s="663" t="s">
        <v>2118</v>
      </c>
      <c r="I762" s="663" t="s">
        <v>2119</v>
      </c>
      <c r="J762" s="663" t="s">
        <v>2120</v>
      </c>
      <c r="K762" s="663" t="s">
        <v>2121</v>
      </c>
      <c r="L762" s="665">
        <v>1821.5547069335619</v>
      </c>
      <c r="M762" s="665">
        <v>102</v>
      </c>
      <c r="N762" s="666">
        <v>185798.5801072233</v>
      </c>
    </row>
    <row r="763" spans="1:14" ht="14.4" customHeight="1" x14ac:dyDescent="0.3">
      <c r="A763" s="661" t="s">
        <v>543</v>
      </c>
      <c r="B763" s="662" t="s">
        <v>544</v>
      </c>
      <c r="C763" s="663" t="s">
        <v>559</v>
      </c>
      <c r="D763" s="664" t="s">
        <v>2391</v>
      </c>
      <c r="E763" s="663" t="s">
        <v>568</v>
      </c>
      <c r="F763" s="664" t="s">
        <v>2393</v>
      </c>
      <c r="G763" s="663" t="s">
        <v>602</v>
      </c>
      <c r="H763" s="663" t="s">
        <v>2346</v>
      </c>
      <c r="I763" s="663" t="s">
        <v>2346</v>
      </c>
      <c r="J763" s="663" t="s">
        <v>2347</v>
      </c>
      <c r="K763" s="663" t="s">
        <v>2348</v>
      </c>
      <c r="L763" s="665">
        <v>7999.2200000000012</v>
      </c>
      <c r="M763" s="665">
        <v>19</v>
      </c>
      <c r="N763" s="666">
        <v>151985.18000000002</v>
      </c>
    </row>
    <row r="764" spans="1:14" ht="14.4" customHeight="1" x14ac:dyDescent="0.3">
      <c r="A764" s="661" t="s">
        <v>543</v>
      </c>
      <c r="B764" s="662" t="s">
        <v>544</v>
      </c>
      <c r="C764" s="663" t="s">
        <v>559</v>
      </c>
      <c r="D764" s="664" t="s">
        <v>2391</v>
      </c>
      <c r="E764" s="663" t="s">
        <v>568</v>
      </c>
      <c r="F764" s="664" t="s">
        <v>2393</v>
      </c>
      <c r="G764" s="663" t="s">
        <v>602</v>
      </c>
      <c r="H764" s="663" t="s">
        <v>2349</v>
      </c>
      <c r="I764" s="663" t="s">
        <v>2350</v>
      </c>
      <c r="J764" s="663" t="s">
        <v>2351</v>
      </c>
      <c r="K764" s="663" t="s">
        <v>2352</v>
      </c>
      <c r="L764" s="665">
        <v>2202.9005738201658</v>
      </c>
      <c r="M764" s="665">
        <v>10</v>
      </c>
      <c r="N764" s="666">
        <v>22029.00573820166</v>
      </c>
    </row>
    <row r="765" spans="1:14" ht="14.4" customHeight="1" x14ac:dyDescent="0.3">
      <c r="A765" s="661" t="s">
        <v>543</v>
      </c>
      <c r="B765" s="662" t="s">
        <v>544</v>
      </c>
      <c r="C765" s="663" t="s">
        <v>559</v>
      </c>
      <c r="D765" s="664" t="s">
        <v>2391</v>
      </c>
      <c r="E765" s="663" t="s">
        <v>568</v>
      </c>
      <c r="F765" s="664" t="s">
        <v>2393</v>
      </c>
      <c r="G765" s="663" t="s">
        <v>602</v>
      </c>
      <c r="H765" s="663" t="s">
        <v>2132</v>
      </c>
      <c r="I765" s="663" t="s">
        <v>2133</v>
      </c>
      <c r="J765" s="663" t="s">
        <v>2134</v>
      </c>
      <c r="K765" s="663" t="s">
        <v>2135</v>
      </c>
      <c r="L765" s="665">
        <v>3020.7773684376939</v>
      </c>
      <c r="M765" s="665">
        <v>66</v>
      </c>
      <c r="N765" s="666">
        <v>199371.30631688779</v>
      </c>
    </row>
    <row r="766" spans="1:14" ht="14.4" customHeight="1" x14ac:dyDescent="0.3">
      <c r="A766" s="661" t="s">
        <v>543</v>
      </c>
      <c r="B766" s="662" t="s">
        <v>544</v>
      </c>
      <c r="C766" s="663" t="s">
        <v>559</v>
      </c>
      <c r="D766" s="664" t="s">
        <v>2391</v>
      </c>
      <c r="E766" s="663" t="s">
        <v>568</v>
      </c>
      <c r="F766" s="664" t="s">
        <v>2393</v>
      </c>
      <c r="G766" s="663" t="s">
        <v>602</v>
      </c>
      <c r="H766" s="663" t="s">
        <v>2353</v>
      </c>
      <c r="I766" s="663" t="s">
        <v>2354</v>
      </c>
      <c r="J766" s="663" t="s">
        <v>2355</v>
      </c>
      <c r="K766" s="663" t="s">
        <v>2356</v>
      </c>
      <c r="L766" s="665">
        <v>2326.5524999999998</v>
      </c>
      <c r="M766" s="665">
        <v>4</v>
      </c>
      <c r="N766" s="666">
        <v>9306.2099999999991</v>
      </c>
    </row>
    <row r="767" spans="1:14" ht="14.4" customHeight="1" x14ac:dyDescent="0.3">
      <c r="A767" s="661" t="s">
        <v>543</v>
      </c>
      <c r="B767" s="662" t="s">
        <v>544</v>
      </c>
      <c r="C767" s="663" t="s">
        <v>559</v>
      </c>
      <c r="D767" s="664" t="s">
        <v>2391</v>
      </c>
      <c r="E767" s="663" t="s">
        <v>568</v>
      </c>
      <c r="F767" s="664" t="s">
        <v>2393</v>
      </c>
      <c r="G767" s="663" t="s">
        <v>602</v>
      </c>
      <c r="H767" s="663" t="s">
        <v>2357</v>
      </c>
      <c r="I767" s="663" t="s">
        <v>2358</v>
      </c>
      <c r="J767" s="663" t="s">
        <v>2359</v>
      </c>
      <c r="K767" s="663" t="s">
        <v>2360</v>
      </c>
      <c r="L767" s="665">
        <v>3990.1980645169265</v>
      </c>
      <c r="M767" s="665">
        <v>14</v>
      </c>
      <c r="N767" s="666">
        <v>55862.772903236968</v>
      </c>
    </row>
    <row r="768" spans="1:14" ht="14.4" customHeight="1" x14ac:dyDescent="0.3">
      <c r="A768" s="661" t="s">
        <v>543</v>
      </c>
      <c r="B768" s="662" t="s">
        <v>544</v>
      </c>
      <c r="C768" s="663" t="s">
        <v>559</v>
      </c>
      <c r="D768" s="664" t="s">
        <v>2391</v>
      </c>
      <c r="E768" s="663" t="s">
        <v>568</v>
      </c>
      <c r="F768" s="664" t="s">
        <v>2393</v>
      </c>
      <c r="G768" s="663" t="s">
        <v>602</v>
      </c>
      <c r="H768" s="663" t="s">
        <v>1206</v>
      </c>
      <c r="I768" s="663" t="s">
        <v>1206</v>
      </c>
      <c r="J768" s="663" t="s">
        <v>1207</v>
      </c>
      <c r="K768" s="663" t="s">
        <v>1208</v>
      </c>
      <c r="L768" s="665">
        <v>364.9460307103929</v>
      </c>
      <c r="M768" s="665">
        <v>19</v>
      </c>
      <c r="N768" s="666">
        <v>6933.9745834974647</v>
      </c>
    </row>
    <row r="769" spans="1:14" ht="14.4" customHeight="1" x14ac:dyDescent="0.3">
      <c r="A769" s="661" t="s">
        <v>543</v>
      </c>
      <c r="B769" s="662" t="s">
        <v>544</v>
      </c>
      <c r="C769" s="663" t="s">
        <v>559</v>
      </c>
      <c r="D769" s="664" t="s">
        <v>2391</v>
      </c>
      <c r="E769" s="663" t="s">
        <v>568</v>
      </c>
      <c r="F769" s="664" t="s">
        <v>2393</v>
      </c>
      <c r="G769" s="663" t="s">
        <v>602</v>
      </c>
      <c r="H769" s="663" t="s">
        <v>2361</v>
      </c>
      <c r="I769" s="663" t="s">
        <v>2361</v>
      </c>
      <c r="J769" s="663" t="s">
        <v>2362</v>
      </c>
      <c r="K769" s="663" t="s">
        <v>2363</v>
      </c>
      <c r="L769" s="665">
        <v>7289.6998927451032</v>
      </c>
      <c r="M769" s="665">
        <v>5</v>
      </c>
      <c r="N769" s="666">
        <v>36448.499463725515</v>
      </c>
    </row>
    <row r="770" spans="1:14" ht="14.4" customHeight="1" x14ac:dyDescent="0.3">
      <c r="A770" s="661" t="s">
        <v>543</v>
      </c>
      <c r="B770" s="662" t="s">
        <v>544</v>
      </c>
      <c r="C770" s="663" t="s">
        <v>559</v>
      </c>
      <c r="D770" s="664" t="s">
        <v>2391</v>
      </c>
      <c r="E770" s="663" t="s">
        <v>568</v>
      </c>
      <c r="F770" s="664" t="s">
        <v>2393</v>
      </c>
      <c r="G770" s="663" t="s">
        <v>1236</v>
      </c>
      <c r="H770" s="663" t="s">
        <v>1334</v>
      </c>
      <c r="I770" s="663" t="s">
        <v>1335</v>
      </c>
      <c r="J770" s="663" t="s">
        <v>1336</v>
      </c>
      <c r="K770" s="663" t="s">
        <v>1337</v>
      </c>
      <c r="L770" s="665">
        <v>105.33000000000004</v>
      </c>
      <c r="M770" s="665">
        <v>1</v>
      </c>
      <c r="N770" s="666">
        <v>105.33000000000004</v>
      </c>
    </row>
    <row r="771" spans="1:14" ht="14.4" customHeight="1" x14ac:dyDescent="0.3">
      <c r="A771" s="661" t="s">
        <v>543</v>
      </c>
      <c r="B771" s="662" t="s">
        <v>544</v>
      </c>
      <c r="C771" s="663" t="s">
        <v>559</v>
      </c>
      <c r="D771" s="664" t="s">
        <v>2391</v>
      </c>
      <c r="E771" s="663" t="s">
        <v>568</v>
      </c>
      <c r="F771" s="664" t="s">
        <v>2393</v>
      </c>
      <c r="G771" s="663" t="s">
        <v>1236</v>
      </c>
      <c r="H771" s="663" t="s">
        <v>1835</v>
      </c>
      <c r="I771" s="663" t="s">
        <v>1836</v>
      </c>
      <c r="J771" s="663" t="s">
        <v>1837</v>
      </c>
      <c r="K771" s="663" t="s">
        <v>1838</v>
      </c>
      <c r="L771" s="665">
        <v>90.660000000000011</v>
      </c>
      <c r="M771" s="665">
        <v>1</v>
      </c>
      <c r="N771" s="666">
        <v>90.660000000000011</v>
      </c>
    </row>
    <row r="772" spans="1:14" ht="14.4" customHeight="1" x14ac:dyDescent="0.3">
      <c r="A772" s="661" t="s">
        <v>543</v>
      </c>
      <c r="B772" s="662" t="s">
        <v>544</v>
      </c>
      <c r="C772" s="663" t="s">
        <v>559</v>
      </c>
      <c r="D772" s="664" t="s">
        <v>2391</v>
      </c>
      <c r="E772" s="663" t="s">
        <v>568</v>
      </c>
      <c r="F772" s="664" t="s">
        <v>2393</v>
      </c>
      <c r="G772" s="663" t="s">
        <v>1236</v>
      </c>
      <c r="H772" s="663" t="s">
        <v>2364</v>
      </c>
      <c r="I772" s="663" t="s">
        <v>2365</v>
      </c>
      <c r="J772" s="663" t="s">
        <v>1837</v>
      </c>
      <c r="K772" s="663" t="s">
        <v>2366</v>
      </c>
      <c r="L772" s="665">
        <v>167.51955900540352</v>
      </c>
      <c r="M772" s="665">
        <v>1</v>
      </c>
      <c r="N772" s="666">
        <v>167.51955900540352</v>
      </c>
    </row>
    <row r="773" spans="1:14" ht="14.4" customHeight="1" x14ac:dyDescent="0.3">
      <c r="A773" s="661" t="s">
        <v>543</v>
      </c>
      <c r="B773" s="662" t="s">
        <v>544</v>
      </c>
      <c r="C773" s="663" t="s">
        <v>562</v>
      </c>
      <c r="D773" s="664" t="s">
        <v>2392</v>
      </c>
      <c r="E773" s="663" t="s">
        <v>568</v>
      </c>
      <c r="F773" s="664" t="s">
        <v>2393</v>
      </c>
      <c r="G773" s="663" t="s">
        <v>602</v>
      </c>
      <c r="H773" s="663" t="s">
        <v>617</v>
      </c>
      <c r="I773" s="663" t="s">
        <v>618</v>
      </c>
      <c r="J773" s="663" t="s">
        <v>619</v>
      </c>
      <c r="K773" s="663" t="s">
        <v>620</v>
      </c>
      <c r="L773" s="665">
        <v>87.029425543275281</v>
      </c>
      <c r="M773" s="665">
        <v>1</v>
      </c>
      <c r="N773" s="666">
        <v>87.029425543275281</v>
      </c>
    </row>
    <row r="774" spans="1:14" ht="14.4" customHeight="1" x14ac:dyDescent="0.3">
      <c r="A774" s="661" t="s">
        <v>543</v>
      </c>
      <c r="B774" s="662" t="s">
        <v>544</v>
      </c>
      <c r="C774" s="663" t="s">
        <v>562</v>
      </c>
      <c r="D774" s="664" t="s">
        <v>2392</v>
      </c>
      <c r="E774" s="663" t="s">
        <v>568</v>
      </c>
      <c r="F774" s="664" t="s">
        <v>2393</v>
      </c>
      <c r="G774" s="663" t="s">
        <v>602</v>
      </c>
      <c r="H774" s="663" t="s">
        <v>641</v>
      </c>
      <c r="I774" s="663" t="s">
        <v>642</v>
      </c>
      <c r="J774" s="663" t="s">
        <v>643</v>
      </c>
      <c r="K774" s="663" t="s">
        <v>616</v>
      </c>
      <c r="L774" s="665">
        <v>40.170000000000023</v>
      </c>
      <c r="M774" s="665">
        <v>1</v>
      </c>
      <c r="N774" s="666">
        <v>40.170000000000023</v>
      </c>
    </row>
    <row r="775" spans="1:14" ht="14.4" customHeight="1" x14ac:dyDescent="0.3">
      <c r="A775" s="661" t="s">
        <v>543</v>
      </c>
      <c r="B775" s="662" t="s">
        <v>544</v>
      </c>
      <c r="C775" s="663" t="s">
        <v>562</v>
      </c>
      <c r="D775" s="664" t="s">
        <v>2392</v>
      </c>
      <c r="E775" s="663" t="s">
        <v>568</v>
      </c>
      <c r="F775" s="664" t="s">
        <v>2393</v>
      </c>
      <c r="G775" s="663" t="s">
        <v>602</v>
      </c>
      <c r="H775" s="663" t="s">
        <v>644</v>
      </c>
      <c r="I775" s="663" t="s">
        <v>645</v>
      </c>
      <c r="J775" s="663" t="s">
        <v>643</v>
      </c>
      <c r="K775" s="663" t="s">
        <v>646</v>
      </c>
      <c r="L775" s="665">
        <v>77.60932126498119</v>
      </c>
      <c r="M775" s="665">
        <v>11</v>
      </c>
      <c r="N775" s="666">
        <v>853.70253391479309</v>
      </c>
    </row>
    <row r="776" spans="1:14" ht="14.4" customHeight="1" x14ac:dyDescent="0.3">
      <c r="A776" s="661" t="s">
        <v>543</v>
      </c>
      <c r="B776" s="662" t="s">
        <v>544</v>
      </c>
      <c r="C776" s="663" t="s">
        <v>562</v>
      </c>
      <c r="D776" s="664" t="s">
        <v>2392</v>
      </c>
      <c r="E776" s="663" t="s">
        <v>568</v>
      </c>
      <c r="F776" s="664" t="s">
        <v>2393</v>
      </c>
      <c r="G776" s="663" t="s">
        <v>602</v>
      </c>
      <c r="H776" s="663" t="s">
        <v>843</v>
      </c>
      <c r="I776" s="663" t="s">
        <v>844</v>
      </c>
      <c r="J776" s="663" t="s">
        <v>845</v>
      </c>
      <c r="K776" s="663" t="s">
        <v>846</v>
      </c>
      <c r="L776" s="665">
        <v>676.25838605579531</v>
      </c>
      <c r="M776" s="665">
        <v>1</v>
      </c>
      <c r="N776" s="666">
        <v>676.25838605579531</v>
      </c>
    </row>
    <row r="777" spans="1:14" ht="14.4" customHeight="1" x14ac:dyDescent="0.3">
      <c r="A777" s="661" t="s">
        <v>543</v>
      </c>
      <c r="B777" s="662" t="s">
        <v>544</v>
      </c>
      <c r="C777" s="663" t="s">
        <v>562</v>
      </c>
      <c r="D777" s="664" t="s">
        <v>2392</v>
      </c>
      <c r="E777" s="663" t="s">
        <v>568</v>
      </c>
      <c r="F777" s="664" t="s">
        <v>2393</v>
      </c>
      <c r="G777" s="663" t="s">
        <v>602</v>
      </c>
      <c r="H777" s="663" t="s">
        <v>2367</v>
      </c>
      <c r="I777" s="663" t="s">
        <v>2368</v>
      </c>
      <c r="J777" s="663" t="s">
        <v>2369</v>
      </c>
      <c r="K777" s="663" t="s">
        <v>2370</v>
      </c>
      <c r="L777" s="665">
        <v>69.719764783584978</v>
      </c>
      <c r="M777" s="665">
        <v>1</v>
      </c>
      <c r="N777" s="666">
        <v>69.719764783584978</v>
      </c>
    </row>
    <row r="778" spans="1:14" ht="14.4" customHeight="1" x14ac:dyDescent="0.3">
      <c r="A778" s="661" t="s">
        <v>543</v>
      </c>
      <c r="B778" s="662" t="s">
        <v>544</v>
      </c>
      <c r="C778" s="663" t="s">
        <v>562</v>
      </c>
      <c r="D778" s="664" t="s">
        <v>2392</v>
      </c>
      <c r="E778" s="663" t="s">
        <v>568</v>
      </c>
      <c r="F778" s="664" t="s">
        <v>2393</v>
      </c>
      <c r="G778" s="663" t="s">
        <v>602</v>
      </c>
      <c r="H778" s="663" t="s">
        <v>2371</v>
      </c>
      <c r="I778" s="663" t="s">
        <v>215</v>
      </c>
      <c r="J778" s="663" t="s">
        <v>2372</v>
      </c>
      <c r="K778" s="663"/>
      <c r="L778" s="665">
        <v>49.890167103628499</v>
      </c>
      <c r="M778" s="665">
        <v>1</v>
      </c>
      <c r="N778" s="666">
        <v>49.890167103628499</v>
      </c>
    </row>
    <row r="779" spans="1:14" ht="14.4" customHeight="1" x14ac:dyDescent="0.3">
      <c r="A779" s="661" t="s">
        <v>543</v>
      </c>
      <c r="B779" s="662" t="s">
        <v>544</v>
      </c>
      <c r="C779" s="663" t="s">
        <v>562</v>
      </c>
      <c r="D779" s="664" t="s">
        <v>2392</v>
      </c>
      <c r="E779" s="663" t="s">
        <v>568</v>
      </c>
      <c r="F779" s="664" t="s">
        <v>2393</v>
      </c>
      <c r="G779" s="663" t="s">
        <v>602</v>
      </c>
      <c r="H779" s="663" t="s">
        <v>2373</v>
      </c>
      <c r="I779" s="663" t="s">
        <v>215</v>
      </c>
      <c r="J779" s="663" t="s">
        <v>2374</v>
      </c>
      <c r="K779" s="663"/>
      <c r="L779" s="665">
        <v>633.61695546446617</v>
      </c>
      <c r="M779" s="665">
        <v>1</v>
      </c>
      <c r="N779" s="666">
        <v>633.61695546446617</v>
      </c>
    </row>
    <row r="780" spans="1:14" ht="14.4" customHeight="1" x14ac:dyDescent="0.3">
      <c r="A780" s="661" t="s">
        <v>543</v>
      </c>
      <c r="B780" s="662" t="s">
        <v>544</v>
      </c>
      <c r="C780" s="663" t="s">
        <v>562</v>
      </c>
      <c r="D780" s="664" t="s">
        <v>2392</v>
      </c>
      <c r="E780" s="663" t="s">
        <v>568</v>
      </c>
      <c r="F780" s="664" t="s">
        <v>2393</v>
      </c>
      <c r="G780" s="663" t="s">
        <v>602</v>
      </c>
      <c r="H780" s="663" t="s">
        <v>2375</v>
      </c>
      <c r="I780" s="663" t="s">
        <v>215</v>
      </c>
      <c r="J780" s="663" t="s">
        <v>2376</v>
      </c>
      <c r="K780" s="663" t="s">
        <v>2377</v>
      </c>
      <c r="L780" s="665">
        <v>1041.06</v>
      </c>
      <c r="M780" s="665">
        <v>2</v>
      </c>
      <c r="N780" s="666">
        <v>2082.12</v>
      </c>
    </row>
    <row r="781" spans="1:14" ht="14.4" customHeight="1" x14ac:dyDescent="0.3">
      <c r="A781" s="661" t="s">
        <v>543</v>
      </c>
      <c r="B781" s="662" t="s">
        <v>544</v>
      </c>
      <c r="C781" s="663" t="s">
        <v>562</v>
      </c>
      <c r="D781" s="664" t="s">
        <v>2392</v>
      </c>
      <c r="E781" s="663" t="s">
        <v>568</v>
      </c>
      <c r="F781" s="664" t="s">
        <v>2393</v>
      </c>
      <c r="G781" s="663" t="s">
        <v>602</v>
      </c>
      <c r="H781" s="663" t="s">
        <v>2378</v>
      </c>
      <c r="I781" s="663" t="s">
        <v>215</v>
      </c>
      <c r="J781" s="663" t="s">
        <v>2379</v>
      </c>
      <c r="K781" s="663"/>
      <c r="L781" s="665">
        <v>190.19105946787354</v>
      </c>
      <c r="M781" s="665">
        <v>156</v>
      </c>
      <c r="N781" s="666">
        <v>29669.805276988274</v>
      </c>
    </row>
    <row r="782" spans="1:14" ht="14.4" customHeight="1" x14ac:dyDescent="0.3">
      <c r="A782" s="661" t="s">
        <v>543</v>
      </c>
      <c r="B782" s="662" t="s">
        <v>544</v>
      </c>
      <c r="C782" s="663" t="s">
        <v>562</v>
      </c>
      <c r="D782" s="664" t="s">
        <v>2392</v>
      </c>
      <c r="E782" s="663" t="s">
        <v>568</v>
      </c>
      <c r="F782" s="664" t="s">
        <v>2393</v>
      </c>
      <c r="G782" s="663" t="s">
        <v>602</v>
      </c>
      <c r="H782" s="663" t="s">
        <v>2380</v>
      </c>
      <c r="I782" s="663" t="s">
        <v>215</v>
      </c>
      <c r="J782" s="663" t="s">
        <v>2381</v>
      </c>
      <c r="K782" s="663"/>
      <c r="L782" s="665">
        <v>11.050898418188575</v>
      </c>
      <c r="M782" s="665">
        <v>100</v>
      </c>
      <c r="N782" s="666">
        <v>1105.0898418188576</v>
      </c>
    </row>
    <row r="783" spans="1:14" ht="14.4" customHeight="1" x14ac:dyDescent="0.3">
      <c r="A783" s="661" t="s">
        <v>543</v>
      </c>
      <c r="B783" s="662" t="s">
        <v>544</v>
      </c>
      <c r="C783" s="663" t="s">
        <v>562</v>
      </c>
      <c r="D783" s="664" t="s">
        <v>2392</v>
      </c>
      <c r="E783" s="663" t="s">
        <v>568</v>
      </c>
      <c r="F783" s="664" t="s">
        <v>2393</v>
      </c>
      <c r="G783" s="663" t="s">
        <v>602</v>
      </c>
      <c r="H783" s="663" t="s">
        <v>2382</v>
      </c>
      <c r="I783" s="663" t="s">
        <v>215</v>
      </c>
      <c r="J783" s="663" t="s">
        <v>2383</v>
      </c>
      <c r="K783" s="663"/>
      <c r="L783" s="665">
        <v>10.796398875950899</v>
      </c>
      <c r="M783" s="665">
        <v>150</v>
      </c>
      <c r="N783" s="666">
        <v>1619.4598313926349</v>
      </c>
    </row>
    <row r="784" spans="1:14" ht="14.4" customHeight="1" x14ac:dyDescent="0.3">
      <c r="A784" s="661" t="s">
        <v>543</v>
      </c>
      <c r="B784" s="662" t="s">
        <v>544</v>
      </c>
      <c r="C784" s="663" t="s">
        <v>562</v>
      </c>
      <c r="D784" s="664" t="s">
        <v>2392</v>
      </c>
      <c r="E784" s="663" t="s">
        <v>568</v>
      </c>
      <c r="F784" s="664" t="s">
        <v>2393</v>
      </c>
      <c r="G784" s="663" t="s">
        <v>602</v>
      </c>
      <c r="H784" s="663" t="s">
        <v>1206</v>
      </c>
      <c r="I784" s="663" t="s">
        <v>1206</v>
      </c>
      <c r="J784" s="663" t="s">
        <v>1207</v>
      </c>
      <c r="K784" s="663" t="s">
        <v>1208</v>
      </c>
      <c r="L784" s="665">
        <v>362.73000000000008</v>
      </c>
      <c r="M784" s="665">
        <v>1</v>
      </c>
      <c r="N784" s="666">
        <v>362.73000000000008</v>
      </c>
    </row>
    <row r="785" spans="1:14" ht="14.4" customHeight="1" thickBot="1" x14ac:dyDescent="0.35">
      <c r="A785" s="667" t="s">
        <v>543</v>
      </c>
      <c r="B785" s="668" t="s">
        <v>544</v>
      </c>
      <c r="C785" s="669" t="s">
        <v>562</v>
      </c>
      <c r="D785" s="670" t="s">
        <v>2392</v>
      </c>
      <c r="E785" s="669" t="s">
        <v>568</v>
      </c>
      <c r="F785" s="670" t="s">
        <v>2393</v>
      </c>
      <c r="G785" s="669" t="s">
        <v>1236</v>
      </c>
      <c r="H785" s="669" t="s">
        <v>2384</v>
      </c>
      <c r="I785" s="669" t="s">
        <v>2385</v>
      </c>
      <c r="J785" s="669" t="s">
        <v>2386</v>
      </c>
      <c r="K785" s="669" t="s">
        <v>2387</v>
      </c>
      <c r="L785" s="671">
        <v>252.00999832890562</v>
      </c>
      <c r="M785" s="671">
        <v>2</v>
      </c>
      <c r="N785" s="672">
        <v>504.01999665781125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2397</v>
      </c>
      <c r="B5" s="659">
        <v>8752.1835401932149</v>
      </c>
      <c r="C5" s="677">
        <v>0.21894099793753016</v>
      </c>
      <c r="D5" s="659">
        <v>31222.894780635717</v>
      </c>
      <c r="E5" s="677">
        <v>0.7810590020624697</v>
      </c>
      <c r="F5" s="660">
        <v>39975.078320828936</v>
      </c>
    </row>
    <row r="6" spans="1:6" ht="14.4" customHeight="1" x14ac:dyDescent="0.3">
      <c r="A6" s="688" t="s">
        <v>2398</v>
      </c>
      <c r="B6" s="665">
        <v>6362.7677867781431</v>
      </c>
      <c r="C6" s="678">
        <v>9.2177963484497791E-2</v>
      </c>
      <c r="D6" s="665">
        <v>62664.226803400816</v>
      </c>
      <c r="E6" s="678">
        <v>0.9078220365155022</v>
      </c>
      <c r="F6" s="666">
        <v>69026.994590178962</v>
      </c>
    </row>
    <row r="7" spans="1:6" ht="14.4" customHeight="1" x14ac:dyDescent="0.3">
      <c r="A7" s="688" t="s">
        <v>2399</v>
      </c>
      <c r="B7" s="665">
        <v>4700.2244470002497</v>
      </c>
      <c r="C7" s="678">
        <v>0.15068652945308209</v>
      </c>
      <c r="D7" s="665">
        <v>26491.843377905869</v>
      </c>
      <c r="E7" s="678">
        <v>0.84931347054691797</v>
      </c>
      <c r="F7" s="666">
        <v>31192.067824906117</v>
      </c>
    </row>
    <row r="8" spans="1:6" ht="14.4" customHeight="1" x14ac:dyDescent="0.3">
      <c r="A8" s="688" t="s">
        <v>2400</v>
      </c>
      <c r="B8" s="665"/>
      <c r="C8" s="678">
        <v>0</v>
      </c>
      <c r="D8" s="665">
        <v>504.01999665781125</v>
      </c>
      <c r="E8" s="678">
        <v>1</v>
      </c>
      <c r="F8" s="666">
        <v>504.01999665781125</v>
      </c>
    </row>
    <row r="9" spans="1:6" ht="14.4" customHeight="1" thickBot="1" x14ac:dyDescent="0.35">
      <c r="A9" s="689" t="s">
        <v>2401</v>
      </c>
      <c r="B9" s="680"/>
      <c r="C9" s="681">
        <v>0</v>
      </c>
      <c r="D9" s="680">
        <v>363.50955900540362</v>
      </c>
      <c r="E9" s="681">
        <v>1</v>
      </c>
      <c r="F9" s="682">
        <v>363.50955900540362</v>
      </c>
    </row>
    <row r="10" spans="1:6" ht="14.4" customHeight="1" thickBot="1" x14ac:dyDescent="0.35">
      <c r="A10" s="683" t="s">
        <v>3</v>
      </c>
      <c r="B10" s="684">
        <v>19815.175773971609</v>
      </c>
      <c r="C10" s="685">
        <v>0.14047172228297916</v>
      </c>
      <c r="D10" s="684">
        <v>121246.49451760561</v>
      </c>
      <c r="E10" s="685">
        <v>0.85952827771702067</v>
      </c>
      <c r="F10" s="686">
        <v>141061.67029157723</v>
      </c>
    </row>
    <row r="11" spans="1:6" ht="14.4" customHeight="1" thickBot="1" x14ac:dyDescent="0.35"/>
    <row r="12" spans="1:6" ht="14.4" customHeight="1" x14ac:dyDescent="0.3">
      <c r="A12" s="687" t="s">
        <v>2402</v>
      </c>
      <c r="B12" s="659">
        <v>9471.6408760702034</v>
      </c>
      <c r="C12" s="677">
        <v>1</v>
      </c>
      <c r="D12" s="659"/>
      <c r="E12" s="677">
        <v>0</v>
      </c>
      <c r="F12" s="660">
        <v>9471.6408760702034</v>
      </c>
    </row>
    <row r="13" spans="1:6" ht="14.4" customHeight="1" x14ac:dyDescent="0.3">
      <c r="A13" s="688" t="s">
        <v>2403</v>
      </c>
      <c r="B13" s="665">
        <v>5338.0986708154487</v>
      </c>
      <c r="C13" s="678">
        <v>0.24467311173280085</v>
      </c>
      <c r="D13" s="665">
        <v>16479.168592475027</v>
      </c>
      <c r="E13" s="678">
        <v>0.75532688826719918</v>
      </c>
      <c r="F13" s="666">
        <v>21817.267263290476</v>
      </c>
    </row>
    <row r="14" spans="1:6" ht="14.4" customHeight="1" x14ac:dyDescent="0.3">
      <c r="A14" s="688" t="s">
        <v>2404</v>
      </c>
      <c r="B14" s="665">
        <v>1475.2067511568334</v>
      </c>
      <c r="C14" s="678">
        <v>0.82026732473454433</v>
      </c>
      <c r="D14" s="665">
        <v>323.23956832107734</v>
      </c>
      <c r="E14" s="678">
        <v>0.17973267526545572</v>
      </c>
      <c r="F14" s="666">
        <v>1798.4463194779107</v>
      </c>
    </row>
    <row r="15" spans="1:6" ht="14.4" customHeight="1" x14ac:dyDescent="0.3">
      <c r="A15" s="688" t="s">
        <v>2405</v>
      </c>
      <c r="B15" s="665">
        <v>1236.02</v>
      </c>
      <c r="C15" s="678">
        <v>9.3314880815691836E-2</v>
      </c>
      <c r="D15" s="665">
        <v>12009.670174981724</v>
      </c>
      <c r="E15" s="678">
        <v>0.90668511918430816</v>
      </c>
      <c r="F15" s="666">
        <v>13245.690174981724</v>
      </c>
    </row>
    <row r="16" spans="1:6" ht="14.4" customHeight="1" x14ac:dyDescent="0.3">
      <c r="A16" s="688" t="s">
        <v>2406</v>
      </c>
      <c r="B16" s="665">
        <v>901.62000000000012</v>
      </c>
      <c r="C16" s="678">
        <v>0.17403088009313641</v>
      </c>
      <c r="D16" s="665">
        <v>4279.1846911989333</v>
      </c>
      <c r="E16" s="678">
        <v>0.82596911990686361</v>
      </c>
      <c r="F16" s="666">
        <v>5180.8046911989331</v>
      </c>
    </row>
    <row r="17" spans="1:6" ht="14.4" customHeight="1" x14ac:dyDescent="0.3">
      <c r="A17" s="688" t="s">
        <v>2407</v>
      </c>
      <c r="B17" s="665">
        <v>566.47</v>
      </c>
      <c r="C17" s="678">
        <v>3.3809447254149784E-2</v>
      </c>
      <c r="D17" s="665">
        <v>16188.314416964145</v>
      </c>
      <c r="E17" s="678">
        <v>0.9661905527458502</v>
      </c>
      <c r="F17" s="666">
        <v>16754.784416964147</v>
      </c>
    </row>
    <row r="18" spans="1:6" ht="14.4" customHeight="1" x14ac:dyDescent="0.3">
      <c r="A18" s="688" t="s">
        <v>2408</v>
      </c>
      <c r="B18" s="665">
        <v>546.74947592912156</v>
      </c>
      <c r="C18" s="678">
        <v>6.4590050814243155E-2</v>
      </c>
      <c r="D18" s="665">
        <v>7918.1684028559248</v>
      </c>
      <c r="E18" s="678">
        <v>0.93540994918575682</v>
      </c>
      <c r="F18" s="666">
        <v>8464.9178787850469</v>
      </c>
    </row>
    <row r="19" spans="1:6" ht="14.4" customHeight="1" x14ac:dyDescent="0.3">
      <c r="A19" s="688" t="s">
        <v>2409</v>
      </c>
      <c r="B19" s="665">
        <v>120.25000000000003</v>
      </c>
      <c r="C19" s="678">
        <v>0.5</v>
      </c>
      <c r="D19" s="665">
        <v>120.25000000000003</v>
      </c>
      <c r="E19" s="678">
        <v>0.5</v>
      </c>
      <c r="F19" s="666">
        <v>240.50000000000006</v>
      </c>
    </row>
    <row r="20" spans="1:6" ht="14.4" customHeight="1" x14ac:dyDescent="0.3">
      <c r="A20" s="688" t="s">
        <v>2410</v>
      </c>
      <c r="B20" s="665">
        <v>62.4</v>
      </c>
      <c r="C20" s="678">
        <v>1</v>
      </c>
      <c r="D20" s="665"/>
      <c r="E20" s="678">
        <v>0</v>
      </c>
      <c r="F20" s="666">
        <v>62.4</v>
      </c>
    </row>
    <row r="21" spans="1:6" ht="14.4" customHeight="1" x14ac:dyDescent="0.3">
      <c r="A21" s="688" t="s">
        <v>2411</v>
      </c>
      <c r="B21" s="665">
        <v>53.520000000000017</v>
      </c>
      <c r="C21" s="678">
        <v>2.7101362068734914E-2</v>
      </c>
      <c r="D21" s="665">
        <v>1921.2884935458862</v>
      </c>
      <c r="E21" s="678">
        <v>0.97289863793126508</v>
      </c>
      <c r="F21" s="666">
        <v>1974.8084935458862</v>
      </c>
    </row>
    <row r="22" spans="1:6" ht="14.4" customHeight="1" x14ac:dyDescent="0.3">
      <c r="A22" s="688" t="s">
        <v>2412</v>
      </c>
      <c r="B22" s="665">
        <v>43.2</v>
      </c>
      <c r="C22" s="678">
        <v>7.7436022191923332E-2</v>
      </c>
      <c r="D22" s="665">
        <v>514.6798959085196</v>
      </c>
      <c r="E22" s="678">
        <v>0.92256397780807664</v>
      </c>
      <c r="F22" s="666">
        <v>557.87989590851964</v>
      </c>
    </row>
    <row r="23" spans="1:6" ht="14.4" customHeight="1" x14ac:dyDescent="0.3">
      <c r="A23" s="688" t="s">
        <v>2413</v>
      </c>
      <c r="B23" s="665"/>
      <c r="C23" s="678">
        <v>0</v>
      </c>
      <c r="D23" s="665">
        <v>7800.0752571807707</v>
      </c>
      <c r="E23" s="678">
        <v>1</v>
      </c>
      <c r="F23" s="666">
        <v>7800.0752571807707</v>
      </c>
    </row>
    <row r="24" spans="1:6" ht="14.4" customHeight="1" x14ac:dyDescent="0.3">
      <c r="A24" s="688" t="s">
        <v>2414</v>
      </c>
      <c r="B24" s="665"/>
      <c r="C24" s="678">
        <v>0</v>
      </c>
      <c r="D24" s="665">
        <v>143.53970826293227</v>
      </c>
      <c r="E24" s="678">
        <v>1</v>
      </c>
      <c r="F24" s="666">
        <v>143.53970826293227</v>
      </c>
    </row>
    <row r="25" spans="1:6" ht="14.4" customHeight="1" x14ac:dyDescent="0.3">
      <c r="A25" s="688" t="s">
        <v>2415</v>
      </c>
      <c r="B25" s="665"/>
      <c r="C25" s="678">
        <v>0</v>
      </c>
      <c r="D25" s="665">
        <v>534.39960780607248</v>
      </c>
      <c r="E25" s="678">
        <v>1</v>
      </c>
      <c r="F25" s="666">
        <v>534.39960780607248</v>
      </c>
    </row>
    <row r="26" spans="1:6" ht="14.4" customHeight="1" x14ac:dyDescent="0.3">
      <c r="A26" s="688" t="s">
        <v>2416</v>
      </c>
      <c r="B26" s="665"/>
      <c r="C26" s="678">
        <v>0</v>
      </c>
      <c r="D26" s="665">
        <v>1149.42</v>
      </c>
      <c r="E26" s="678">
        <v>1</v>
      </c>
      <c r="F26" s="666">
        <v>1149.42</v>
      </c>
    </row>
    <row r="27" spans="1:6" ht="14.4" customHeight="1" x14ac:dyDescent="0.3">
      <c r="A27" s="688" t="s">
        <v>2417</v>
      </c>
      <c r="B27" s="665"/>
      <c r="C27" s="678">
        <v>0</v>
      </c>
      <c r="D27" s="665">
        <v>149.78878917568673</v>
      </c>
      <c r="E27" s="678">
        <v>1</v>
      </c>
      <c r="F27" s="666">
        <v>149.78878917568673</v>
      </c>
    </row>
    <row r="28" spans="1:6" ht="14.4" customHeight="1" x14ac:dyDescent="0.3">
      <c r="A28" s="688" t="s">
        <v>2418</v>
      </c>
      <c r="B28" s="665"/>
      <c r="C28" s="678">
        <v>0</v>
      </c>
      <c r="D28" s="665">
        <v>188.31</v>
      </c>
      <c r="E28" s="678">
        <v>1</v>
      </c>
      <c r="F28" s="666">
        <v>188.31</v>
      </c>
    </row>
    <row r="29" spans="1:6" ht="14.4" customHeight="1" x14ac:dyDescent="0.3">
      <c r="A29" s="688" t="s">
        <v>2419</v>
      </c>
      <c r="B29" s="665"/>
      <c r="C29" s="678">
        <v>0</v>
      </c>
      <c r="D29" s="665">
        <v>7763.4733333333334</v>
      </c>
      <c r="E29" s="678">
        <v>1</v>
      </c>
      <c r="F29" s="666">
        <v>7763.4733333333334</v>
      </c>
    </row>
    <row r="30" spans="1:6" ht="14.4" customHeight="1" x14ac:dyDescent="0.3">
      <c r="A30" s="688" t="s">
        <v>2420</v>
      </c>
      <c r="B30" s="665"/>
      <c r="C30" s="678">
        <v>0</v>
      </c>
      <c r="D30" s="665">
        <v>133.1</v>
      </c>
      <c r="E30" s="678">
        <v>1</v>
      </c>
      <c r="F30" s="666">
        <v>133.1</v>
      </c>
    </row>
    <row r="31" spans="1:6" ht="14.4" customHeight="1" x14ac:dyDescent="0.3">
      <c r="A31" s="688" t="s">
        <v>2421</v>
      </c>
      <c r="B31" s="665"/>
      <c r="C31" s="678">
        <v>0</v>
      </c>
      <c r="D31" s="665">
        <v>1508.2492475608647</v>
      </c>
      <c r="E31" s="678">
        <v>1</v>
      </c>
      <c r="F31" s="666">
        <v>1508.2492475608647</v>
      </c>
    </row>
    <row r="32" spans="1:6" ht="14.4" customHeight="1" x14ac:dyDescent="0.3">
      <c r="A32" s="688" t="s">
        <v>2422</v>
      </c>
      <c r="B32" s="665"/>
      <c r="C32" s="678">
        <v>0</v>
      </c>
      <c r="D32" s="665">
        <v>267.26999999999987</v>
      </c>
      <c r="E32" s="678">
        <v>1</v>
      </c>
      <c r="F32" s="666">
        <v>267.26999999999987</v>
      </c>
    </row>
    <row r="33" spans="1:6" ht="14.4" customHeight="1" x14ac:dyDescent="0.3">
      <c r="A33" s="688" t="s">
        <v>2423</v>
      </c>
      <c r="B33" s="665"/>
      <c r="C33" s="678">
        <v>0</v>
      </c>
      <c r="D33" s="665">
        <v>1055.07</v>
      </c>
      <c r="E33" s="678">
        <v>1</v>
      </c>
      <c r="F33" s="666">
        <v>1055.07</v>
      </c>
    </row>
    <row r="34" spans="1:6" ht="14.4" customHeight="1" x14ac:dyDescent="0.3">
      <c r="A34" s="688" t="s">
        <v>2424</v>
      </c>
      <c r="B34" s="665"/>
      <c r="C34" s="678">
        <v>0</v>
      </c>
      <c r="D34" s="665">
        <v>499.77747201221638</v>
      </c>
      <c r="E34" s="678">
        <v>1</v>
      </c>
      <c r="F34" s="666">
        <v>499.77747201221638</v>
      </c>
    </row>
    <row r="35" spans="1:6" ht="14.4" customHeight="1" x14ac:dyDescent="0.3">
      <c r="A35" s="688" t="s">
        <v>2425</v>
      </c>
      <c r="B35" s="665"/>
      <c r="C35" s="678">
        <v>0</v>
      </c>
      <c r="D35" s="665">
        <v>1072.3195459827898</v>
      </c>
      <c r="E35" s="678">
        <v>1</v>
      </c>
      <c r="F35" s="666">
        <v>1072.3195459827898</v>
      </c>
    </row>
    <row r="36" spans="1:6" ht="14.4" customHeight="1" x14ac:dyDescent="0.3">
      <c r="A36" s="688" t="s">
        <v>2426</v>
      </c>
      <c r="B36" s="665"/>
      <c r="C36" s="678">
        <v>0</v>
      </c>
      <c r="D36" s="665">
        <v>39.790000000000013</v>
      </c>
      <c r="E36" s="678">
        <v>1</v>
      </c>
      <c r="F36" s="666">
        <v>39.790000000000013</v>
      </c>
    </row>
    <row r="37" spans="1:6" ht="14.4" customHeight="1" x14ac:dyDescent="0.3">
      <c r="A37" s="688" t="s">
        <v>2427</v>
      </c>
      <c r="B37" s="665"/>
      <c r="C37" s="678">
        <v>0</v>
      </c>
      <c r="D37" s="665">
        <v>2652.4397535951985</v>
      </c>
      <c r="E37" s="678">
        <v>1</v>
      </c>
      <c r="F37" s="666">
        <v>2652.4397535951985</v>
      </c>
    </row>
    <row r="38" spans="1:6" ht="14.4" customHeight="1" x14ac:dyDescent="0.3">
      <c r="A38" s="688" t="s">
        <v>2428</v>
      </c>
      <c r="B38" s="665"/>
      <c r="C38" s="678">
        <v>0</v>
      </c>
      <c r="D38" s="665">
        <v>149.24999999999997</v>
      </c>
      <c r="E38" s="678">
        <v>1</v>
      </c>
      <c r="F38" s="666">
        <v>149.24999999999997</v>
      </c>
    </row>
    <row r="39" spans="1:6" ht="14.4" customHeight="1" x14ac:dyDescent="0.3">
      <c r="A39" s="688" t="s">
        <v>2429</v>
      </c>
      <c r="B39" s="665"/>
      <c r="C39" s="678">
        <v>0</v>
      </c>
      <c r="D39" s="665">
        <v>2157.714151068642</v>
      </c>
      <c r="E39" s="678">
        <v>1</v>
      </c>
      <c r="F39" s="666">
        <v>2157.714151068642</v>
      </c>
    </row>
    <row r="40" spans="1:6" ht="14.4" customHeight="1" x14ac:dyDescent="0.3">
      <c r="A40" s="688" t="s">
        <v>2430</v>
      </c>
      <c r="B40" s="665"/>
      <c r="C40" s="678">
        <v>0</v>
      </c>
      <c r="D40" s="665">
        <v>1095.4896881590582</v>
      </c>
      <c r="E40" s="678">
        <v>1</v>
      </c>
      <c r="F40" s="666">
        <v>1095.4896881590582</v>
      </c>
    </row>
    <row r="41" spans="1:6" ht="14.4" customHeight="1" x14ac:dyDescent="0.3">
      <c r="A41" s="688" t="s">
        <v>2431</v>
      </c>
      <c r="B41" s="665"/>
      <c r="C41" s="678">
        <v>0</v>
      </c>
      <c r="D41" s="665">
        <v>45.759854363918656</v>
      </c>
      <c r="E41" s="678">
        <v>1</v>
      </c>
      <c r="F41" s="666">
        <v>45.759854363918656</v>
      </c>
    </row>
    <row r="42" spans="1:6" ht="14.4" customHeight="1" x14ac:dyDescent="0.3">
      <c r="A42" s="688" t="s">
        <v>2432</v>
      </c>
      <c r="B42" s="665"/>
      <c r="C42" s="678">
        <v>0</v>
      </c>
      <c r="D42" s="665">
        <v>241.53927331891839</v>
      </c>
      <c r="E42" s="678">
        <v>1</v>
      </c>
      <c r="F42" s="666">
        <v>241.53927331891839</v>
      </c>
    </row>
    <row r="43" spans="1:6" ht="14.4" customHeight="1" x14ac:dyDescent="0.3">
      <c r="A43" s="688" t="s">
        <v>2433</v>
      </c>
      <c r="B43" s="665"/>
      <c r="C43" s="678">
        <v>0</v>
      </c>
      <c r="D43" s="665">
        <v>97.3</v>
      </c>
      <c r="E43" s="678">
        <v>1</v>
      </c>
      <c r="F43" s="666">
        <v>97.3</v>
      </c>
    </row>
    <row r="44" spans="1:6" ht="14.4" customHeight="1" x14ac:dyDescent="0.3">
      <c r="A44" s="688" t="s">
        <v>2434</v>
      </c>
      <c r="B44" s="665"/>
      <c r="C44" s="678">
        <v>0</v>
      </c>
      <c r="D44" s="665">
        <v>498.73931178329138</v>
      </c>
      <c r="E44" s="678">
        <v>1</v>
      </c>
      <c r="F44" s="666">
        <v>498.73931178329138</v>
      </c>
    </row>
    <row r="45" spans="1:6" ht="14.4" customHeight="1" x14ac:dyDescent="0.3">
      <c r="A45" s="688" t="s">
        <v>2435</v>
      </c>
      <c r="B45" s="665"/>
      <c r="C45" s="678">
        <v>0</v>
      </c>
      <c r="D45" s="665">
        <v>806.57862085270926</v>
      </c>
      <c r="E45" s="678">
        <v>1</v>
      </c>
      <c r="F45" s="666">
        <v>806.57862085270926</v>
      </c>
    </row>
    <row r="46" spans="1:6" ht="14.4" customHeight="1" x14ac:dyDescent="0.3">
      <c r="A46" s="688" t="s">
        <v>2436</v>
      </c>
      <c r="B46" s="665"/>
      <c r="C46" s="678">
        <v>0</v>
      </c>
      <c r="D46" s="665">
        <v>73.059999999999988</v>
      </c>
      <c r="E46" s="678">
        <v>1</v>
      </c>
      <c r="F46" s="666">
        <v>73.059999999999988</v>
      </c>
    </row>
    <row r="47" spans="1:6" ht="14.4" customHeight="1" x14ac:dyDescent="0.3">
      <c r="A47" s="688" t="s">
        <v>2437</v>
      </c>
      <c r="B47" s="665"/>
      <c r="C47" s="678">
        <v>0</v>
      </c>
      <c r="D47" s="665">
        <v>1953.0996117481318</v>
      </c>
      <c r="E47" s="678">
        <v>1</v>
      </c>
      <c r="F47" s="666">
        <v>1953.0996117481318</v>
      </c>
    </row>
    <row r="48" spans="1:6" ht="14.4" customHeight="1" x14ac:dyDescent="0.3">
      <c r="A48" s="688" t="s">
        <v>2438</v>
      </c>
      <c r="B48" s="665"/>
      <c r="C48" s="678">
        <v>0</v>
      </c>
      <c r="D48" s="665">
        <v>110.13999853791685</v>
      </c>
      <c r="E48" s="678">
        <v>1</v>
      </c>
      <c r="F48" s="666">
        <v>110.13999853791685</v>
      </c>
    </row>
    <row r="49" spans="1:6" ht="14.4" customHeight="1" x14ac:dyDescent="0.3">
      <c r="A49" s="688" t="s">
        <v>2439</v>
      </c>
      <c r="B49" s="665"/>
      <c r="C49" s="678">
        <v>0</v>
      </c>
      <c r="D49" s="665">
        <v>945.53622416619169</v>
      </c>
      <c r="E49" s="678">
        <v>1</v>
      </c>
      <c r="F49" s="666">
        <v>945.53622416619169</v>
      </c>
    </row>
    <row r="50" spans="1:6" ht="14.4" customHeight="1" x14ac:dyDescent="0.3">
      <c r="A50" s="688" t="s">
        <v>2440</v>
      </c>
      <c r="B50" s="665"/>
      <c r="C50" s="678">
        <v>0</v>
      </c>
      <c r="D50" s="665">
        <v>403.84000000000015</v>
      </c>
      <c r="E50" s="678">
        <v>1</v>
      </c>
      <c r="F50" s="666">
        <v>403.84000000000015</v>
      </c>
    </row>
    <row r="51" spans="1:6" ht="14.4" customHeight="1" x14ac:dyDescent="0.3">
      <c r="A51" s="688" t="s">
        <v>2441</v>
      </c>
      <c r="B51" s="665"/>
      <c r="C51" s="678">
        <v>0</v>
      </c>
      <c r="D51" s="665">
        <v>963.3399966578113</v>
      </c>
      <c r="E51" s="678">
        <v>1</v>
      </c>
      <c r="F51" s="666">
        <v>963.3399966578113</v>
      </c>
    </row>
    <row r="52" spans="1:6" ht="14.4" customHeight="1" x14ac:dyDescent="0.3">
      <c r="A52" s="688" t="s">
        <v>2442</v>
      </c>
      <c r="B52" s="665"/>
      <c r="C52" s="678">
        <v>0</v>
      </c>
      <c r="D52" s="665">
        <v>798.91969619494387</v>
      </c>
      <c r="E52" s="678">
        <v>1</v>
      </c>
      <c r="F52" s="666">
        <v>798.91969619494387</v>
      </c>
    </row>
    <row r="53" spans="1:6" ht="14.4" customHeight="1" x14ac:dyDescent="0.3">
      <c r="A53" s="688" t="s">
        <v>2443</v>
      </c>
      <c r="B53" s="665"/>
      <c r="C53" s="678">
        <v>0</v>
      </c>
      <c r="D53" s="665">
        <v>3568.2661873494026</v>
      </c>
      <c r="E53" s="678">
        <v>1</v>
      </c>
      <c r="F53" s="666">
        <v>3568.2661873494026</v>
      </c>
    </row>
    <row r="54" spans="1:6" ht="14.4" customHeight="1" x14ac:dyDescent="0.3">
      <c r="A54" s="688" t="s">
        <v>2444</v>
      </c>
      <c r="B54" s="665"/>
      <c r="C54" s="678">
        <v>0</v>
      </c>
      <c r="D54" s="665">
        <v>212.01017811146568</v>
      </c>
      <c r="E54" s="678">
        <v>1</v>
      </c>
      <c r="F54" s="666">
        <v>212.01017811146568</v>
      </c>
    </row>
    <row r="55" spans="1:6" ht="14.4" customHeight="1" x14ac:dyDescent="0.3">
      <c r="A55" s="688" t="s">
        <v>2445</v>
      </c>
      <c r="B55" s="665"/>
      <c r="C55" s="678">
        <v>0</v>
      </c>
      <c r="D55" s="665">
        <v>1979.3299459694249</v>
      </c>
      <c r="E55" s="678">
        <v>1</v>
      </c>
      <c r="F55" s="666">
        <v>1979.3299459694249</v>
      </c>
    </row>
    <row r="56" spans="1:6" ht="14.4" customHeight="1" x14ac:dyDescent="0.3">
      <c r="A56" s="688" t="s">
        <v>2446</v>
      </c>
      <c r="B56" s="665"/>
      <c r="C56" s="678">
        <v>0</v>
      </c>
      <c r="D56" s="665">
        <v>165.19999999999993</v>
      </c>
      <c r="E56" s="678">
        <v>1</v>
      </c>
      <c r="F56" s="666">
        <v>165.19999999999993</v>
      </c>
    </row>
    <row r="57" spans="1:6" ht="14.4" customHeight="1" x14ac:dyDescent="0.3">
      <c r="A57" s="688" t="s">
        <v>2447</v>
      </c>
      <c r="B57" s="665"/>
      <c r="C57" s="678">
        <v>0</v>
      </c>
      <c r="D57" s="665">
        <v>1579.71</v>
      </c>
      <c r="E57" s="678">
        <v>1</v>
      </c>
      <c r="F57" s="666">
        <v>1579.71</v>
      </c>
    </row>
    <row r="58" spans="1:6" ht="14.4" customHeight="1" x14ac:dyDescent="0.3">
      <c r="A58" s="688" t="s">
        <v>2448</v>
      </c>
      <c r="B58" s="665"/>
      <c r="C58" s="678">
        <v>0</v>
      </c>
      <c r="D58" s="665">
        <v>118.09999921612484</v>
      </c>
      <c r="E58" s="678">
        <v>1</v>
      </c>
      <c r="F58" s="666">
        <v>118.09999921612484</v>
      </c>
    </row>
    <row r="59" spans="1:6" ht="14.4" customHeight="1" x14ac:dyDescent="0.3">
      <c r="A59" s="688" t="s">
        <v>2449</v>
      </c>
      <c r="B59" s="665"/>
      <c r="C59" s="678">
        <v>0</v>
      </c>
      <c r="D59" s="665">
        <v>466.32300000000004</v>
      </c>
      <c r="E59" s="678">
        <v>1</v>
      </c>
      <c r="F59" s="666">
        <v>466.32300000000004</v>
      </c>
    </row>
    <row r="60" spans="1:6" ht="14.4" customHeight="1" x14ac:dyDescent="0.3">
      <c r="A60" s="688" t="s">
        <v>2450</v>
      </c>
      <c r="B60" s="665"/>
      <c r="C60" s="678">
        <v>0</v>
      </c>
      <c r="D60" s="665">
        <v>3286.9883875757096</v>
      </c>
      <c r="E60" s="678">
        <v>1</v>
      </c>
      <c r="F60" s="666">
        <v>3286.9883875757096</v>
      </c>
    </row>
    <row r="61" spans="1:6" ht="14.4" customHeight="1" x14ac:dyDescent="0.3">
      <c r="A61" s="688" t="s">
        <v>2451</v>
      </c>
      <c r="B61" s="665"/>
      <c r="C61" s="678">
        <v>0</v>
      </c>
      <c r="D61" s="665">
        <v>5914.0465274341723</v>
      </c>
      <c r="E61" s="678">
        <v>1</v>
      </c>
      <c r="F61" s="666">
        <v>5914.0465274341723</v>
      </c>
    </row>
    <row r="62" spans="1:6" ht="14.4" customHeight="1" x14ac:dyDescent="0.3">
      <c r="A62" s="688" t="s">
        <v>2452</v>
      </c>
      <c r="B62" s="665"/>
      <c r="C62" s="678">
        <v>0</v>
      </c>
      <c r="D62" s="665">
        <v>247.52999999999997</v>
      </c>
      <c r="E62" s="678">
        <v>1</v>
      </c>
      <c r="F62" s="666">
        <v>247.52999999999997</v>
      </c>
    </row>
    <row r="63" spans="1:6" ht="14.4" customHeight="1" x14ac:dyDescent="0.3">
      <c r="A63" s="688" t="s">
        <v>2453</v>
      </c>
      <c r="B63" s="665"/>
      <c r="C63" s="678">
        <v>0</v>
      </c>
      <c r="D63" s="665">
        <v>3842.8058310461593</v>
      </c>
      <c r="E63" s="678">
        <v>1</v>
      </c>
      <c r="F63" s="666">
        <v>3842.8058310461593</v>
      </c>
    </row>
    <row r="64" spans="1:6" ht="14.4" customHeight="1" x14ac:dyDescent="0.3">
      <c r="A64" s="688" t="s">
        <v>2454</v>
      </c>
      <c r="B64" s="665"/>
      <c r="C64" s="678">
        <v>0</v>
      </c>
      <c r="D64" s="665">
        <v>801.57800029281452</v>
      </c>
      <c r="E64" s="678">
        <v>1</v>
      </c>
      <c r="F64" s="666">
        <v>801.57800029281452</v>
      </c>
    </row>
    <row r="65" spans="1:6" ht="14.4" customHeight="1" x14ac:dyDescent="0.3">
      <c r="A65" s="688" t="s">
        <v>2455</v>
      </c>
      <c r="B65" s="665"/>
      <c r="C65" s="678">
        <v>0</v>
      </c>
      <c r="D65" s="665">
        <v>389.0296183002315</v>
      </c>
      <c r="E65" s="678">
        <v>1</v>
      </c>
      <c r="F65" s="666">
        <v>389.0296183002315</v>
      </c>
    </row>
    <row r="66" spans="1:6" ht="14.4" customHeight="1" x14ac:dyDescent="0.3">
      <c r="A66" s="688" t="s">
        <v>2456</v>
      </c>
      <c r="B66" s="665"/>
      <c r="C66" s="678">
        <v>0</v>
      </c>
      <c r="D66" s="665">
        <v>296.36898089626578</v>
      </c>
      <c r="E66" s="678">
        <v>1</v>
      </c>
      <c r="F66" s="666">
        <v>296.36898089626578</v>
      </c>
    </row>
    <row r="67" spans="1:6" ht="14.4" customHeight="1" x14ac:dyDescent="0.3">
      <c r="A67" s="688" t="s">
        <v>2457</v>
      </c>
      <c r="B67" s="665"/>
      <c r="C67" s="678">
        <v>0</v>
      </c>
      <c r="D67" s="665">
        <v>208.97014083254368</v>
      </c>
      <c r="E67" s="678">
        <v>1</v>
      </c>
      <c r="F67" s="666">
        <v>208.97014083254368</v>
      </c>
    </row>
    <row r="68" spans="1:6" ht="14.4" customHeight="1" x14ac:dyDescent="0.3">
      <c r="A68" s="688" t="s">
        <v>2458</v>
      </c>
      <c r="B68" s="665"/>
      <c r="C68" s="678">
        <v>0</v>
      </c>
      <c r="D68" s="665">
        <v>526.66999999999996</v>
      </c>
      <c r="E68" s="678">
        <v>1</v>
      </c>
      <c r="F68" s="666">
        <v>526.66999999999996</v>
      </c>
    </row>
    <row r="69" spans="1:6" ht="14.4" customHeight="1" x14ac:dyDescent="0.3">
      <c r="A69" s="688" t="s">
        <v>2459</v>
      </c>
      <c r="B69" s="665"/>
      <c r="C69" s="678">
        <v>0</v>
      </c>
      <c r="D69" s="665">
        <v>596.91945895544211</v>
      </c>
      <c r="E69" s="678">
        <v>1</v>
      </c>
      <c r="F69" s="666">
        <v>596.91945895544211</v>
      </c>
    </row>
    <row r="70" spans="1:6" ht="14.4" customHeight="1" x14ac:dyDescent="0.3">
      <c r="A70" s="688" t="s">
        <v>2460</v>
      </c>
      <c r="B70" s="665"/>
      <c r="C70" s="678">
        <v>0</v>
      </c>
      <c r="D70" s="665">
        <v>349.32</v>
      </c>
      <c r="E70" s="678">
        <v>1</v>
      </c>
      <c r="F70" s="666">
        <v>349.32</v>
      </c>
    </row>
    <row r="71" spans="1:6" ht="14.4" customHeight="1" x14ac:dyDescent="0.3">
      <c r="A71" s="688" t="s">
        <v>2461</v>
      </c>
      <c r="B71" s="665"/>
      <c r="C71" s="678">
        <v>0</v>
      </c>
      <c r="D71" s="665">
        <v>166.68943978315923</v>
      </c>
      <c r="E71" s="678">
        <v>1</v>
      </c>
      <c r="F71" s="666">
        <v>166.68943978315923</v>
      </c>
    </row>
    <row r="72" spans="1:6" ht="14.4" customHeight="1" x14ac:dyDescent="0.3">
      <c r="A72" s="688" t="s">
        <v>2462</v>
      </c>
      <c r="B72" s="665"/>
      <c r="C72" s="678">
        <v>0</v>
      </c>
      <c r="D72" s="665">
        <v>1060.3768117967895</v>
      </c>
      <c r="E72" s="678">
        <v>1</v>
      </c>
      <c r="F72" s="666">
        <v>1060.3768117967895</v>
      </c>
    </row>
    <row r="73" spans="1:6" ht="14.4" customHeight="1" thickBot="1" x14ac:dyDescent="0.35">
      <c r="A73" s="689" t="s">
        <v>2463</v>
      </c>
      <c r="B73" s="680"/>
      <c r="C73" s="681">
        <v>0</v>
      </c>
      <c r="D73" s="680">
        <v>418.96863203332282</v>
      </c>
      <c r="E73" s="681">
        <v>1</v>
      </c>
      <c r="F73" s="682">
        <v>418.96863203332282</v>
      </c>
    </row>
    <row r="74" spans="1:6" ht="14.4" customHeight="1" thickBot="1" x14ac:dyDescent="0.35">
      <c r="A74" s="683" t="s">
        <v>3</v>
      </c>
      <c r="B74" s="684">
        <v>19815.175773971609</v>
      </c>
      <c r="C74" s="685">
        <v>0.14047172228297916</v>
      </c>
      <c r="D74" s="684">
        <v>121246.49451760568</v>
      </c>
      <c r="E74" s="685">
        <v>0.85952827771702123</v>
      </c>
      <c r="F74" s="686">
        <v>141061.67029157723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2607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120</v>
      </c>
      <c r="G3" s="47">
        <f>SUBTOTAL(9,G6:G1048576)</f>
        <v>19815.175773971605</v>
      </c>
      <c r="H3" s="48">
        <f>IF(M3=0,0,G3/M3)</f>
        <v>0.14047172228297905</v>
      </c>
      <c r="I3" s="47">
        <f>SUBTOTAL(9,I6:I1048576)</f>
        <v>660</v>
      </c>
      <c r="J3" s="47">
        <f>SUBTOTAL(9,J6:J1048576)</f>
        <v>121246.49451760565</v>
      </c>
      <c r="K3" s="48">
        <f>IF(M3=0,0,J3/M3)</f>
        <v>0.85952827771702045</v>
      </c>
      <c r="L3" s="47">
        <f>SUBTOTAL(9,L6:L1048576)</f>
        <v>780</v>
      </c>
      <c r="M3" s="49">
        <f>SUBTOTAL(9,M6:M1048576)</f>
        <v>141061.67029157732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548</v>
      </c>
      <c r="B6" s="656" t="s">
        <v>2464</v>
      </c>
      <c r="C6" s="656" t="s">
        <v>599</v>
      </c>
      <c r="D6" s="656" t="s">
        <v>600</v>
      </c>
      <c r="E6" s="656" t="s">
        <v>601</v>
      </c>
      <c r="F6" s="659">
        <v>2</v>
      </c>
      <c r="G6" s="659">
        <v>43.2</v>
      </c>
      <c r="H6" s="677">
        <v>1</v>
      </c>
      <c r="I6" s="659"/>
      <c r="J6" s="659"/>
      <c r="K6" s="677">
        <v>0</v>
      </c>
      <c r="L6" s="659">
        <v>2</v>
      </c>
      <c r="M6" s="660">
        <v>43.2</v>
      </c>
    </row>
    <row r="7" spans="1:13" ht="14.4" customHeight="1" x14ac:dyDescent="0.3">
      <c r="A7" s="661" t="s">
        <v>548</v>
      </c>
      <c r="B7" s="662" t="s">
        <v>2464</v>
      </c>
      <c r="C7" s="662" t="s">
        <v>1287</v>
      </c>
      <c r="D7" s="662" t="s">
        <v>600</v>
      </c>
      <c r="E7" s="662" t="s">
        <v>601</v>
      </c>
      <c r="F7" s="665"/>
      <c r="G7" s="665"/>
      <c r="H7" s="678">
        <v>0</v>
      </c>
      <c r="I7" s="665">
        <v>1</v>
      </c>
      <c r="J7" s="665">
        <v>35.109999999999992</v>
      </c>
      <c r="K7" s="678">
        <v>1</v>
      </c>
      <c r="L7" s="665">
        <v>1</v>
      </c>
      <c r="M7" s="666">
        <v>35.109999999999992</v>
      </c>
    </row>
    <row r="8" spans="1:13" ht="14.4" customHeight="1" x14ac:dyDescent="0.3">
      <c r="A8" s="661" t="s">
        <v>548</v>
      </c>
      <c r="B8" s="662" t="s">
        <v>2464</v>
      </c>
      <c r="C8" s="662" t="s">
        <v>1289</v>
      </c>
      <c r="D8" s="662" t="s">
        <v>1290</v>
      </c>
      <c r="E8" s="662" t="s">
        <v>2465</v>
      </c>
      <c r="F8" s="665"/>
      <c r="G8" s="665"/>
      <c r="H8" s="678">
        <v>0</v>
      </c>
      <c r="I8" s="665">
        <v>1</v>
      </c>
      <c r="J8" s="665">
        <v>43.300000000000004</v>
      </c>
      <c r="K8" s="678">
        <v>1</v>
      </c>
      <c r="L8" s="665">
        <v>1</v>
      </c>
      <c r="M8" s="666">
        <v>43.300000000000004</v>
      </c>
    </row>
    <row r="9" spans="1:13" ht="14.4" customHeight="1" x14ac:dyDescent="0.3">
      <c r="A9" s="661" t="s">
        <v>548</v>
      </c>
      <c r="B9" s="662" t="s">
        <v>2466</v>
      </c>
      <c r="C9" s="662" t="s">
        <v>1379</v>
      </c>
      <c r="D9" s="662" t="s">
        <v>1380</v>
      </c>
      <c r="E9" s="662" t="s">
        <v>689</v>
      </c>
      <c r="F9" s="665"/>
      <c r="G9" s="665"/>
      <c r="H9" s="678">
        <v>0</v>
      </c>
      <c r="I9" s="665">
        <v>1</v>
      </c>
      <c r="J9" s="665">
        <v>72.489999999999966</v>
      </c>
      <c r="K9" s="678">
        <v>1</v>
      </c>
      <c r="L9" s="665">
        <v>1</v>
      </c>
      <c r="M9" s="666">
        <v>72.489999999999966</v>
      </c>
    </row>
    <row r="10" spans="1:13" ht="14.4" customHeight="1" x14ac:dyDescent="0.3">
      <c r="A10" s="661" t="s">
        <v>548</v>
      </c>
      <c r="B10" s="662" t="s">
        <v>2467</v>
      </c>
      <c r="C10" s="662" t="s">
        <v>1271</v>
      </c>
      <c r="D10" s="662" t="s">
        <v>1272</v>
      </c>
      <c r="E10" s="662" t="s">
        <v>1273</v>
      </c>
      <c r="F10" s="665"/>
      <c r="G10" s="665"/>
      <c r="H10" s="678">
        <v>0</v>
      </c>
      <c r="I10" s="665">
        <v>4</v>
      </c>
      <c r="J10" s="665">
        <v>470.05841001953991</v>
      </c>
      <c r="K10" s="678">
        <v>1</v>
      </c>
      <c r="L10" s="665">
        <v>4</v>
      </c>
      <c r="M10" s="666">
        <v>470.05841001953991</v>
      </c>
    </row>
    <row r="11" spans="1:13" ht="14.4" customHeight="1" x14ac:dyDescent="0.3">
      <c r="A11" s="661" t="s">
        <v>548</v>
      </c>
      <c r="B11" s="662" t="s">
        <v>2468</v>
      </c>
      <c r="C11" s="662" t="s">
        <v>1297</v>
      </c>
      <c r="D11" s="662" t="s">
        <v>1298</v>
      </c>
      <c r="E11" s="662" t="s">
        <v>2469</v>
      </c>
      <c r="F11" s="665"/>
      <c r="G11" s="665"/>
      <c r="H11" s="678">
        <v>0</v>
      </c>
      <c r="I11" s="665">
        <v>2</v>
      </c>
      <c r="J11" s="665">
        <v>98.739999999999981</v>
      </c>
      <c r="K11" s="678">
        <v>1</v>
      </c>
      <c r="L11" s="665">
        <v>2</v>
      </c>
      <c r="M11" s="666">
        <v>98.739999999999981</v>
      </c>
    </row>
    <row r="12" spans="1:13" ht="14.4" customHeight="1" x14ac:dyDescent="0.3">
      <c r="A12" s="661" t="s">
        <v>548</v>
      </c>
      <c r="B12" s="662" t="s">
        <v>2468</v>
      </c>
      <c r="C12" s="662" t="s">
        <v>1301</v>
      </c>
      <c r="D12" s="662" t="s">
        <v>1302</v>
      </c>
      <c r="E12" s="662" t="s">
        <v>2470</v>
      </c>
      <c r="F12" s="665"/>
      <c r="G12" s="665"/>
      <c r="H12" s="678">
        <v>0</v>
      </c>
      <c r="I12" s="665">
        <v>1</v>
      </c>
      <c r="J12" s="665">
        <v>81.650026159835548</v>
      </c>
      <c r="K12" s="678">
        <v>1</v>
      </c>
      <c r="L12" s="665">
        <v>1</v>
      </c>
      <c r="M12" s="666">
        <v>81.650026159835548</v>
      </c>
    </row>
    <row r="13" spans="1:13" ht="14.4" customHeight="1" x14ac:dyDescent="0.3">
      <c r="A13" s="661" t="s">
        <v>548</v>
      </c>
      <c r="B13" s="662" t="s">
        <v>2471</v>
      </c>
      <c r="C13" s="662" t="s">
        <v>1331</v>
      </c>
      <c r="D13" s="662" t="s">
        <v>2472</v>
      </c>
      <c r="E13" s="662" t="s">
        <v>805</v>
      </c>
      <c r="F13" s="665"/>
      <c r="G13" s="665"/>
      <c r="H13" s="678">
        <v>0</v>
      </c>
      <c r="I13" s="665">
        <v>1</v>
      </c>
      <c r="J13" s="665">
        <v>138.48961830023134</v>
      </c>
      <c r="K13" s="678">
        <v>1</v>
      </c>
      <c r="L13" s="665">
        <v>1</v>
      </c>
      <c r="M13" s="666">
        <v>138.48961830023134</v>
      </c>
    </row>
    <row r="14" spans="1:13" ht="14.4" customHeight="1" x14ac:dyDescent="0.3">
      <c r="A14" s="661" t="s">
        <v>548</v>
      </c>
      <c r="B14" s="662" t="s">
        <v>2473</v>
      </c>
      <c r="C14" s="662" t="s">
        <v>1502</v>
      </c>
      <c r="D14" s="662" t="s">
        <v>1503</v>
      </c>
      <c r="E14" s="662" t="s">
        <v>1258</v>
      </c>
      <c r="F14" s="665">
        <v>2</v>
      </c>
      <c r="G14" s="665">
        <v>2212.52</v>
      </c>
      <c r="H14" s="678">
        <v>1</v>
      </c>
      <c r="I14" s="665"/>
      <c r="J14" s="665"/>
      <c r="K14" s="678">
        <v>0</v>
      </c>
      <c r="L14" s="665">
        <v>2</v>
      </c>
      <c r="M14" s="666">
        <v>2212.52</v>
      </c>
    </row>
    <row r="15" spans="1:13" ht="14.4" customHeight="1" x14ac:dyDescent="0.3">
      <c r="A15" s="661" t="s">
        <v>548</v>
      </c>
      <c r="B15" s="662" t="s">
        <v>2473</v>
      </c>
      <c r="C15" s="662" t="s">
        <v>1505</v>
      </c>
      <c r="D15" s="662" t="s">
        <v>1257</v>
      </c>
      <c r="E15" s="662" t="s">
        <v>1405</v>
      </c>
      <c r="F15" s="665">
        <v>1</v>
      </c>
      <c r="G15" s="665">
        <v>301.47000000000008</v>
      </c>
      <c r="H15" s="678">
        <v>1</v>
      </c>
      <c r="I15" s="665"/>
      <c r="J15" s="665"/>
      <c r="K15" s="678">
        <v>0</v>
      </c>
      <c r="L15" s="665">
        <v>1</v>
      </c>
      <c r="M15" s="666">
        <v>301.47000000000008</v>
      </c>
    </row>
    <row r="16" spans="1:13" ht="14.4" customHeight="1" x14ac:dyDescent="0.3">
      <c r="A16" s="661" t="s">
        <v>548</v>
      </c>
      <c r="B16" s="662" t="s">
        <v>2473</v>
      </c>
      <c r="C16" s="662" t="s">
        <v>1506</v>
      </c>
      <c r="D16" s="662" t="s">
        <v>1257</v>
      </c>
      <c r="E16" s="662" t="s">
        <v>1258</v>
      </c>
      <c r="F16" s="665">
        <v>2</v>
      </c>
      <c r="G16" s="665">
        <v>1261.3221864259876</v>
      </c>
      <c r="H16" s="678">
        <v>1</v>
      </c>
      <c r="I16" s="665"/>
      <c r="J16" s="665"/>
      <c r="K16" s="678">
        <v>0</v>
      </c>
      <c r="L16" s="665">
        <v>2</v>
      </c>
      <c r="M16" s="666">
        <v>1261.3221864259876</v>
      </c>
    </row>
    <row r="17" spans="1:13" ht="14.4" customHeight="1" x14ac:dyDescent="0.3">
      <c r="A17" s="661" t="s">
        <v>548</v>
      </c>
      <c r="B17" s="662" t="s">
        <v>2473</v>
      </c>
      <c r="C17" s="662" t="s">
        <v>1504</v>
      </c>
      <c r="D17" s="662" t="s">
        <v>1257</v>
      </c>
      <c r="E17" s="662" t="s">
        <v>1408</v>
      </c>
      <c r="F17" s="665"/>
      <c r="G17" s="665"/>
      <c r="H17" s="678">
        <v>0</v>
      </c>
      <c r="I17" s="665">
        <v>2</v>
      </c>
      <c r="J17" s="665">
        <v>817.89926147872802</v>
      </c>
      <c r="K17" s="678">
        <v>1</v>
      </c>
      <c r="L17" s="665">
        <v>2</v>
      </c>
      <c r="M17" s="666">
        <v>817.89926147872802</v>
      </c>
    </row>
    <row r="18" spans="1:13" ht="14.4" customHeight="1" x14ac:dyDescent="0.3">
      <c r="A18" s="661" t="s">
        <v>548</v>
      </c>
      <c r="B18" s="662" t="s">
        <v>2473</v>
      </c>
      <c r="C18" s="662" t="s">
        <v>1404</v>
      </c>
      <c r="D18" s="662" t="s">
        <v>1257</v>
      </c>
      <c r="E18" s="662" t="s">
        <v>1405</v>
      </c>
      <c r="F18" s="665"/>
      <c r="G18" s="665"/>
      <c r="H18" s="678">
        <v>0</v>
      </c>
      <c r="I18" s="665">
        <v>6</v>
      </c>
      <c r="J18" s="665">
        <v>1808.8196612672164</v>
      </c>
      <c r="K18" s="678">
        <v>1</v>
      </c>
      <c r="L18" s="665">
        <v>6</v>
      </c>
      <c r="M18" s="666">
        <v>1808.8196612672164</v>
      </c>
    </row>
    <row r="19" spans="1:13" ht="14.4" customHeight="1" x14ac:dyDescent="0.3">
      <c r="A19" s="661" t="s">
        <v>548</v>
      </c>
      <c r="B19" s="662" t="s">
        <v>2473</v>
      </c>
      <c r="C19" s="662" t="s">
        <v>1407</v>
      </c>
      <c r="D19" s="662" t="s">
        <v>1257</v>
      </c>
      <c r="E19" s="662" t="s">
        <v>1408</v>
      </c>
      <c r="F19" s="665"/>
      <c r="G19" s="665"/>
      <c r="H19" s="678">
        <v>0</v>
      </c>
      <c r="I19" s="665">
        <v>1</v>
      </c>
      <c r="J19" s="665">
        <v>408.94666972908016</v>
      </c>
      <c r="K19" s="678">
        <v>1</v>
      </c>
      <c r="L19" s="665">
        <v>1</v>
      </c>
      <c r="M19" s="666">
        <v>408.94666972908016</v>
      </c>
    </row>
    <row r="20" spans="1:13" ht="14.4" customHeight="1" x14ac:dyDescent="0.3">
      <c r="A20" s="661" t="s">
        <v>548</v>
      </c>
      <c r="B20" s="662" t="s">
        <v>2473</v>
      </c>
      <c r="C20" s="662" t="s">
        <v>1256</v>
      </c>
      <c r="D20" s="662" t="s">
        <v>1257</v>
      </c>
      <c r="E20" s="662" t="s">
        <v>1258</v>
      </c>
      <c r="F20" s="665"/>
      <c r="G20" s="665"/>
      <c r="H20" s="678">
        <v>0</v>
      </c>
      <c r="I20" s="665">
        <v>4</v>
      </c>
      <c r="J20" s="665">
        <v>2522.6429999999996</v>
      </c>
      <c r="K20" s="678">
        <v>1</v>
      </c>
      <c r="L20" s="665">
        <v>4</v>
      </c>
      <c r="M20" s="666">
        <v>2522.6429999999996</v>
      </c>
    </row>
    <row r="21" spans="1:13" ht="14.4" customHeight="1" x14ac:dyDescent="0.3">
      <c r="A21" s="661" t="s">
        <v>548</v>
      </c>
      <c r="B21" s="662" t="s">
        <v>2473</v>
      </c>
      <c r="C21" s="662" t="s">
        <v>1260</v>
      </c>
      <c r="D21" s="662" t="s">
        <v>1257</v>
      </c>
      <c r="E21" s="662" t="s">
        <v>1261</v>
      </c>
      <c r="F21" s="665"/>
      <c r="G21" s="665"/>
      <c r="H21" s="678">
        <v>0</v>
      </c>
      <c r="I21" s="665">
        <v>7</v>
      </c>
      <c r="J21" s="665">
        <v>5048.4000000000005</v>
      </c>
      <c r="K21" s="678">
        <v>1</v>
      </c>
      <c r="L21" s="665">
        <v>7</v>
      </c>
      <c r="M21" s="666">
        <v>5048.4000000000005</v>
      </c>
    </row>
    <row r="22" spans="1:13" ht="14.4" customHeight="1" x14ac:dyDescent="0.3">
      <c r="A22" s="661" t="s">
        <v>548</v>
      </c>
      <c r="B22" s="662" t="s">
        <v>2474</v>
      </c>
      <c r="C22" s="662" t="s">
        <v>1489</v>
      </c>
      <c r="D22" s="662" t="s">
        <v>1490</v>
      </c>
      <c r="E22" s="662" t="s">
        <v>1491</v>
      </c>
      <c r="F22" s="665"/>
      <c r="G22" s="665"/>
      <c r="H22" s="678">
        <v>0</v>
      </c>
      <c r="I22" s="665">
        <v>1</v>
      </c>
      <c r="J22" s="665">
        <v>68.880140832543603</v>
      </c>
      <c r="K22" s="678">
        <v>1</v>
      </c>
      <c r="L22" s="665">
        <v>1</v>
      </c>
      <c r="M22" s="666">
        <v>68.880140832543603</v>
      </c>
    </row>
    <row r="23" spans="1:13" ht="14.4" customHeight="1" x14ac:dyDescent="0.3">
      <c r="A23" s="661" t="s">
        <v>548</v>
      </c>
      <c r="B23" s="662" t="s">
        <v>2475</v>
      </c>
      <c r="C23" s="662" t="s">
        <v>1443</v>
      </c>
      <c r="D23" s="662" t="s">
        <v>1444</v>
      </c>
      <c r="E23" s="662" t="s">
        <v>1445</v>
      </c>
      <c r="F23" s="665"/>
      <c r="G23" s="665"/>
      <c r="H23" s="678">
        <v>0</v>
      </c>
      <c r="I23" s="665">
        <v>1</v>
      </c>
      <c r="J23" s="665">
        <v>166.68943978315923</v>
      </c>
      <c r="K23" s="678">
        <v>1</v>
      </c>
      <c r="L23" s="665">
        <v>1</v>
      </c>
      <c r="M23" s="666">
        <v>166.68943978315923</v>
      </c>
    </row>
    <row r="24" spans="1:13" ht="14.4" customHeight="1" x14ac:dyDescent="0.3">
      <c r="A24" s="661" t="s">
        <v>548</v>
      </c>
      <c r="B24" s="662" t="s">
        <v>2476</v>
      </c>
      <c r="C24" s="662" t="s">
        <v>1361</v>
      </c>
      <c r="D24" s="662" t="s">
        <v>1362</v>
      </c>
      <c r="E24" s="662" t="s">
        <v>1363</v>
      </c>
      <c r="F24" s="665"/>
      <c r="G24" s="665"/>
      <c r="H24" s="678">
        <v>0</v>
      </c>
      <c r="I24" s="665">
        <v>1</v>
      </c>
      <c r="J24" s="665">
        <v>1149.42</v>
      </c>
      <c r="K24" s="678">
        <v>1</v>
      </c>
      <c r="L24" s="665">
        <v>1</v>
      </c>
      <c r="M24" s="666">
        <v>1149.42</v>
      </c>
    </row>
    <row r="25" spans="1:13" ht="14.4" customHeight="1" x14ac:dyDescent="0.3">
      <c r="A25" s="661" t="s">
        <v>548</v>
      </c>
      <c r="B25" s="662" t="s">
        <v>2477</v>
      </c>
      <c r="C25" s="662" t="s">
        <v>1293</v>
      </c>
      <c r="D25" s="662" t="s">
        <v>1294</v>
      </c>
      <c r="E25" s="662" t="s">
        <v>2478</v>
      </c>
      <c r="F25" s="665"/>
      <c r="G25" s="665"/>
      <c r="H25" s="678">
        <v>0</v>
      </c>
      <c r="I25" s="665">
        <v>1</v>
      </c>
      <c r="J25" s="665">
        <v>120.25000000000003</v>
      </c>
      <c r="K25" s="678">
        <v>1</v>
      </c>
      <c r="L25" s="665">
        <v>1</v>
      </c>
      <c r="M25" s="666">
        <v>120.25000000000003</v>
      </c>
    </row>
    <row r="26" spans="1:13" ht="14.4" customHeight="1" x14ac:dyDescent="0.3">
      <c r="A26" s="661" t="s">
        <v>548</v>
      </c>
      <c r="B26" s="662" t="s">
        <v>2479</v>
      </c>
      <c r="C26" s="662" t="s">
        <v>1279</v>
      </c>
      <c r="D26" s="662" t="s">
        <v>1280</v>
      </c>
      <c r="E26" s="662" t="s">
        <v>1281</v>
      </c>
      <c r="F26" s="665"/>
      <c r="G26" s="665"/>
      <c r="H26" s="678">
        <v>0</v>
      </c>
      <c r="I26" s="665">
        <v>2</v>
      </c>
      <c r="J26" s="665">
        <v>97.728998656042251</v>
      </c>
      <c r="K26" s="678">
        <v>1</v>
      </c>
      <c r="L26" s="665">
        <v>2</v>
      </c>
      <c r="M26" s="666">
        <v>97.728998656042251</v>
      </c>
    </row>
    <row r="27" spans="1:13" ht="14.4" customHeight="1" x14ac:dyDescent="0.3">
      <c r="A27" s="661" t="s">
        <v>548</v>
      </c>
      <c r="B27" s="662" t="s">
        <v>2479</v>
      </c>
      <c r="C27" s="662" t="s">
        <v>1283</v>
      </c>
      <c r="D27" s="662" t="s">
        <v>1284</v>
      </c>
      <c r="E27" s="662" t="s">
        <v>1285</v>
      </c>
      <c r="F27" s="665"/>
      <c r="G27" s="665"/>
      <c r="H27" s="678">
        <v>0</v>
      </c>
      <c r="I27" s="665">
        <v>1</v>
      </c>
      <c r="J27" s="665">
        <v>52.75</v>
      </c>
      <c r="K27" s="678">
        <v>1</v>
      </c>
      <c r="L27" s="665">
        <v>1</v>
      </c>
      <c r="M27" s="666">
        <v>52.75</v>
      </c>
    </row>
    <row r="28" spans="1:13" ht="14.4" customHeight="1" x14ac:dyDescent="0.3">
      <c r="A28" s="661" t="s">
        <v>548</v>
      </c>
      <c r="B28" s="662" t="s">
        <v>2480</v>
      </c>
      <c r="C28" s="662" t="s">
        <v>1400</v>
      </c>
      <c r="D28" s="662" t="s">
        <v>1401</v>
      </c>
      <c r="E28" s="662" t="s">
        <v>1402</v>
      </c>
      <c r="F28" s="665"/>
      <c r="G28" s="665"/>
      <c r="H28" s="678">
        <v>0</v>
      </c>
      <c r="I28" s="665">
        <v>1</v>
      </c>
      <c r="J28" s="665">
        <v>39.790000000000013</v>
      </c>
      <c r="K28" s="678">
        <v>1</v>
      </c>
      <c r="L28" s="665">
        <v>1</v>
      </c>
      <c r="M28" s="666">
        <v>39.790000000000013</v>
      </c>
    </row>
    <row r="29" spans="1:13" ht="14.4" customHeight="1" x14ac:dyDescent="0.3">
      <c r="A29" s="661" t="s">
        <v>548</v>
      </c>
      <c r="B29" s="662" t="s">
        <v>2481</v>
      </c>
      <c r="C29" s="662" t="s">
        <v>1459</v>
      </c>
      <c r="D29" s="662" t="s">
        <v>1460</v>
      </c>
      <c r="E29" s="662" t="s">
        <v>2482</v>
      </c>
      <c r="F29" s="665"/>
      <c r="G29" s="665"/>
      <c r="H29" s="678">
        <v>0</v>
      </c>
      <c r="I29" s="665">
        <v>1</v>
      </c>
      <c r="J29" s="665">
        <v>149.24999999999997</v>
      </c>
      <c r="K29" s="678">
        <v>1</v>
      </c>
      <c r="L29" s="665">
        <v>1</v>
      </c>
      <c r="M29" s="666">
        <v>149.24999999999997</v>
      </c>
    </row>
    <row r="30" spans="1:13" ht="14.4" customHeight="1" x14ac:dyDescent="0.3">
      <c r="A30" s="661" t="s">
        <v>548</v>
      </c>
      <c r="B30" s="662" t="s">
        <v>2483</v>
      </c>
      <c r="C30" s="662" t="s">
        <v>1343</v>
      </c>
      <c r="D30" s="662" t="s">
        <v>1344</v>
      </c>
      <c r="E30" s="662" t="s">
        <v>1281</v>
      </c>
      <c r="F30" s="665"/>
      <c r="G30" s="665"/>
      <c r="H30" s="678">
        <v>0</v>
      </c>
      <c r="I30" s="665">
        <v>2</v>
      </c>
      <c r="J30" s="665">
        <v>173.18</v>
      </c>
      <c r="K30" s="678">
        <v>1</v>
      </c>
      <c r="L30" s="665">
        <v>2</v>
      </c>
      <c r="M30" s="666">
        <v>173.18</v>
      </c>
    </row>
    <row r="31" spans="1:13" ht="14.4" customHeight="1" x14ac:dyDescent="0.3">
      <c r="A31" s="661" t="s">
        <v>548</v>
      </c>
      <c r="B31" s="662" t="s">
        <v>2483</v>
      </c>
      <c r="C31" s="662" t="s">
        <v>1358</v>
      </c>
      <c r="D31" s="662" t="s">
        <v>1359</v>
      </c>
      <c r="E31" s="662" t="s">
        <v>1360</v>
      </c>
      <c r="F31" s="665"/>
      <c r="G31" s="665"/>
      <c r="H31" s="678">
        <v>0</v>
      </c>
      <c r="I31" s="665">
        <v>2</v>
      </c>
      <c r="J31" s="665">
        <v>103.31</v>
      </c>
      <c r="K31" s="678">
        <v>1</v>
      </c>
      <c r="L31" s="665">
        <v>2</v>
      </c>
      <c r="M31" s="666">
        <v>103.31</v>
      </c>
    </row>
    <row r="32" spans="1:13" ht="14.4" customHeight="1" x14ac:dyDescent="0.3">
      <c r="A32" s="661" t="s">
        <v>548</v>
      </c>
      <c r="B32" s="662" t="s">
        <v>2484</v>
      </c>
      <c r="C32" s="662" t="s">
        <v>1249</v>
      </c>
      <c r="D32" s="662" t="s">
        <v>2485</v>
      </c>
      <c r="E32" s="662" t="s">
        <v>812</v>
      </c>
      <c r="F32" s="665"/>
      <c r="G32" s="665"/>
      <c r="H32" s="678">
        <v>0</v>
      </c>
      <c r="I32" s="665">
        <v>1</v>
      </c>
      <c r="J32" s="665">
        <v>72.5</v>
      </c>
      <c r="K32" s="678">
        <v>1</v>
      </c>
      <c r="L32" s="665">
        <v>1</v>
      </c>
      <c r="M32" s="666">
        <v>72.5</v>
      </c>
    </row>
    <row r="33" spans="1:13" ht="14.4" customHeight="1" x14ac:dyDescent="0.3">
      <c r="A33" s="661" t="s">
        <v>548</v>
      </c>
      <c r="B33" s="662" t="s">
        <v>2484</v>
      </c>
      <c r="C33" s="662" t="s">
        <v>1237</v>
      </c>
      <c r="D33" s="662" t="s">
        <v>1238</v>
      </c>
      <c r="E33" s="662" t="s">
        <v>1239</v>
      </c>
      <c r="F33" s="665"/>
      <c r="G33" s="665"/>
      <c r="H33" s="678">
        <v>0</v>
      </c>
      <c r="I33" s="665">
        <v>2</v>
      </c>
      <c r="J33" s="665">
        <v>24.16</v>
      </c>
      <c r="K33" s="678">
        <v>1</v>
      </c>
      <c r="L33" s="665">
        <v>2</v>
      </c>
      <c r="M33" s="666">
        <v>24.16</v>
      </c>
    </row>
    <row r="34" spans="1:13" ht="14.4" customHeight="1" x14ac:dyDescent="0.3">
      <c r="A34" s="661" t="s">
        <v>548</v>
      </c>
      <c r="B34" s="662" t="s">
        <v>2484</v>
      </c>
      <c r="C34" s="662" t="s">
        <v>1305</v>
      </c>
      <c r="D34" s="662" t="s">
        <v>2486</v>
      </c>
      <c r="E34" s="662" t="s">
        <v>1637</v>
      </c>
      <c r="F34" s="665"/>
      <c r="G34" s="665"/>
      <c r="H34" s="678">
        <v>0</v>
      </c>
      <c r="I34" s="665">
        <v>1</v>
      </c>
      <c r="J34" s="665">
        <v>36.259547605428288</v>
      </c>
      <c r="K34" s="678">
        <v>1</v>
      </c>
      <c r="L34" s="665">
        <v>1</v>
      </c>
      <c r="M34" s="666">
        <v>36.259547605428288</v>
      </c>
    </row>
    <row r="35" spans="1:13" ht="14.4" customHeight="1" x14ac:dyDescent="0.3">
      <c r="A35" s="661" t="s">
        <v>548</v>
      </c>
      <c r="B35" s="662" t="s">
        <v>2487</v>
      </c>
      <c r="C35" s="662" t="s">
        <v>1346</v>
      </c>
      <c r="D35" s="662" t="s">
        <v>1347</v>
      </c>
      <c r="E35" s="662" t="s">
        <v>775</v>
      </c>
      <c r="F35" s="665"/>
      <c r="G35" s="665"/>
      <c r="H35" s="678">
        <v>0</v>
      </c>
      <c r="I35" s="665">
        <v>2</v>
      </c>
      <c r="J35" s="665">
        <v>189.01999741766534</v>
      </c>
      <c r="K35" s="678">
        <v>1</v>
      </c>
      <c r="L35" s="665">
        <v>2</v>
      </c>
      <c r="M35" s="666">
        <v>189.01999741766534</v>
      </c>
    </row>
    <row r="36" spans="1:13" ht="14.4" customHeight="1" x14ac:dyDescent="0.3">
      <c r="A36" s="661" t="s">
        <v>548</v>
      </c>
      <c r="B36" s="662" t="s">
        <v>2487</v>
      </c>
      <c r="C36" s="662" t="s">
        <v>1355</v>
      </c>
      <c r="D36" s="662" t="s">
        <v>1356</v>
      </c>
      <c r="E36" s="662" t="s">
        <v>824</v>
      </c>
      <c r="F36" s="665"/>
      <c r="G36" s="665"/>
      <c r="H36" s="678">
        <v>0</v>
      </c>
      <c r="I36" s="665">
        <v>1</v>
      </c>
      <c r="J36" s="665">
        <v>191.82999999999998</v>
      </c>
      <c r="K36" s="678">
        <v>1</v>
      </c>
      <c r="L36" s="665">
        <v>1</v>
      </c>
      <c r="M36" s="666">
        <v>191.82999999999998</v>
      </c>
    </row>
    <row r="37" spans="1:13" ht="14.4" customHeight="1" x14ac:dyDescent="0.3">
      <c r="A37" s="661" t="s">
        <v>548</v>
      </c>
      <c r="B37" s="662" t="s">
        <v>2488</v>
      </c>
      <c r="C37" s="662" t="s">
        <v>1349</v>
      </c>
      <c r="D37" s="662" t="s">
        <v>1350</v>
      </c>
      <c r="E37" s="662" t="s">
        <v>775</v>
      </c>
      <c r="F37" s="665"/>
      <c r="G37" s="665"/>
      <c r="H37" s="678">
        <v>0</v>
      </c>
      <c r="I37" s="665">
        <v>1</v>
      </c>
      <c r="J37" s="665">
        <v>78.680000000000021</v>
      </c>
      <c r="K37" s="678">
        <v>1</v>
      </c>
      <c r="L37" s="665">
        <v>1</v>
      </c>
      <c r="M37" s="666">
        <v>78.680000000000021</v>
      </c>
    </row>
    <row r="38" spans="1:13" ht="14.4" customHeight="1" x14ac:dyDescent="0.3">
      <c r="A38" s="661" t="s">
        <v>548</v>
      </c>
      <c r="B38" s="662" t="s">
        <v>2488</v>
      </c>
      <c r="C38" s="662" t="s">
        <v>1466</v>
      </c>
      <c r="D38" s="662" t="s">
        <v>1467</v>
      </c>
      <c r="E38" s="662" t="s">
        <v>775</v>
      </c>
      <c r="F38" s="665"/>
      <c r="G38" s="665"/>
      <c r="H38" s="678">
        <v>0</v>
      </c>
      <c r="I38" s="665">
        <v>1</v>
      </c>
      <c r="J38" s="665">
        <v>164.53000000000003</v>
      </c>
      <c r="K38" s="678">
        <v>1</v>
      </c>
      <c r="L38" s="665">
        <v>1</v>
      </c>
      <c r="M38" s="666">
        <v>164.53000000000003</v>
      </c>
    </row>
    <row r="39" spans="1:13" ht="14.4" customHeight="1" x14ac:dyDescent="0.3">
      <c r="A39" s="661" t="s">
        <v>548</v>
      </c>
      <c r="B39" s="662" t="s">
        <v>2489</v>
      </c>
      <c r="C39" s="662" t="s">
        <v>1394</v>
      </c>
      <c r="D39" s="662" t="s">
        <v>1395</v>
      </c>
      <c r="E39" s="662" t="s">
        <v>775</v>
      </c>
      <c r="F39" s="665"/>
      <c r="G39" s="665"/>
      <c r="H39" s="678">
        <v>0</v>
      </c>
      <c r="I39" s="665">
        <v>1</v>
      </c>
      <c r="J39" s="665">
        <v>115.5</v>
      </c>
      <c r="K39" s="678">
        <v>1</v>
      </c>
      <c r="L39" s="665">
        <v>1</v>
      </c>
      <c r="M39" s="666">
        <v>115.5</v>
      </c>
    </row>
    <row r="40" spans="1:13" ht="14.4" customHeight="1" x14ac:dyDescent="0.3">
      <c r="A40" s="661" t="s">
        <v>548</v>
      </c>
      <c r="B40" s="662" t="s">
        <v>2490</v>
      </c>
      <c r="C40" s="662" t="s">
        <v>1390</v>
      </c>
      <c r="D40" s="662" t="s">
        <v>2491</v>
      </c>
      <c r="E40" s="662" t="s">
        <v>2492</v>
      </c>
      <c r="F40" s="665"/>
      <c r="G40" s="665"/>
      <c r="H40" s="678">
        <v>0</v>
      </c>
      <c r="I40" s="665">
        <v>1</v>
      </c>
      <c r="J40" s="665">
        <v>46.84017811146569</v>
      </c>
      <c r="K40" s="678">
        <v>1</v>
      </c>
      <c r="L40" s="665">
        <v>1</v>
      </c>
      <c r="M40" s="666">
        <v>46.84017811146569</v>
      </c>
    </row>
    <row r="41" spans="1:13" ht="14.4" customHeight="1" x14ac:dyDescent="0.3">
      <c r="A41" s="661" t="s">
        <v>548</v>
      </c>
      <c r="B41" s="662" t="s">
        <v>2490</v>
      </c>
      <c r="C41" s="662" t="s">
        <v>1339</v>
      </c>
      <c r="D41" s="662" t="s">
        <v>1340</v>
      </c>
      <c r="E41" s="662" t="s">
        <v>2493</v>
      </c>
      <c r="F41" s="665"/>
      <c r="G41" s="665"/>
      <c r="H41" s="678">
        <v>0</v>
      </c>
      <c r="I41" s="665">
        <v>1</v>
      </c>
      <c r="J41" s="665">
        <v>41.289999999999992</v>
      </c>
      <c r="K41" s="678">
        <v>1</v>
      </c>
      <c r="L41" s="665">
        <v>1</v>
      </c>
      <c r="M41" s="666">
        <v>41.289999999999992</v>
      </c>
    </row>
    <row r="42" spans="1:13" ht="14.4" customHeight="1" x14ac:dyDescent="0.3">
      <c r="A42" s="661" t="s">
        <v>548</v>
      </c>
      <c r="B42" s="662" t="s">
        <v>2494</v>
      </c>
      <c r="C42" s="662" t="s">
        <v>1372</v>
      </c>
      <c r="D42" s="662" t="s">
        <v>1373</v>
      </c>
      <c r="E42" s="662" t="s">
        <v>1374</v>
      </c>
      <c r="F42" s="665"/>
      <c r="G42" s="665"/>
      <c r="H42" s="678">
        <v>0</v>
      </c>
      <c r="I42" s="665">
        <v>1</v>
      </c>
      <c r="J42" s="665">
        <v>82.599999999999952</v>
      </c>
      <c r="K42" s="678">
        <v>1</v>
      </c>
      <c r="L42" s="665">
        <v>1</v>
      </c>
      <c r="M42" s="666">
        <v>82.599999999999952</v>
      </c>
    </row>
    <row r="43" spans="1:13" ht="14.4" customHeight="1" x14ac:dyDescent="0.3">
      <c r="A43" s="661" t="s">
        <v>548</v>
      </c>
      <c r="B43" s="662" t="s">
        <v>2495</v>
      </c>
      <c r="C43" s="662" t="s">
        <v>1499</v>
      </c>
      <c r="D43" s="662" t="s">
        <v>1500</v>
      </c>
      <c r="E43" s="662" t="s">
        <v>1501</v>
      </c>
      <c r="F43" s="665"/>
      <c r="G43" s="665"/>
      <c r="H43" s="678">
        <v>0</v>
      </c>
      <c r="I43" s="665">
        <v>1</v>
      </c>
      <c r="J43" s="665">
        <v>88.249375779352462</v>
      </c>
      <c r="K43" s="678">
        <v>1</v>
      </c>
      <c r="L43" s="665">
        <v>1</v>
      </c>
      <c r="M43" s="666">
        <v>88.249375779352462</v>
      </c>
    </row>
    <row r="44" spans="1:13" ht="14.4" customHeight="1" x14ac:dyDescent="0.3">
      <c r="A44" s="661" t="s">
        <v>548</v>
      </c>
      <c r="B44" s="662" t="s">
        <v>2495</v>
      </c>
      <c r="C44" s="662" t="s">
        <v>1320</v>
      </c>
      <c r="D44" s="662" t="s">
        <v>2246</v>
      </c>
      <c r="E44" s="662" t="s">
        <v>1285</v>
      </c>
      <c r="F44" s="665"/>
      <c r="G44" s="665"/>
      <c r="H44" s="678">
        <v>0</v>
      </c>
      <c r="I44" s="665">
        <v>2</v>
      </c>
      <c r="J44" s="665">
        <v>91.039999999999992</v>
      </c>
      <c r="K44" s="678">
        <v>1</v>
      </c>
      <c r="L44" s="665">
        <v>2</v>
      </c>
      <c r="M44" s="666">
        <v>91.039999999999992</v>
      </c>
    </row>
    <row r="45" spans="1:13" ht="14.4" customHeight="1" x14ac:dyDescent="0.3">
      <c r="A45" s="661" t="s">
        <v>548</v>
      </c>
      <c r="B45" s="662" t="s">
        <v>2495</v>
      </c>
      <c r="C45" s="662" t="s">
        <v>1323</v>
      </c>
      <c r="D45" s="662" t="s">
        <v>1328</v>
      </c>
      <c r="E45" s="662" t="s">
        <v>1501</v>
      </c>
      <c r="F45" s="665"/>
      <c r="G45" s="665"/>
      <c r="H45" s="678">
        <v>0</v>
      </c>
      <c r="I45" s="665">
        <v>3</v>
      </c>
      <c r="J45" s="665">
        <v>276.05020221245996</v>
      </c>
      <c r="K45" s="678">
        <v>1</v>
      </c>
      <c r="L45" s="665">
        <v>3</v>
      </c>
      <c r="M45" s="666">
        <v>276.05020221245996</v>
      </c>
    </row>
    <row r="46" spans="1:13" ht="14.4" customHeight="1" x14ac:dyDescent="0.3">
      <c r="A46" s="661" t="s">
        <v>548</v>
      </c>
      <c r="B46" s="662" t="s">
        <v>2495</v>
      </c>
      <c r="C46" s="662" t="s">
        <v>1327</v>
      </c>
      <c r="D46" s="662" t="s">
        <v>1328</v>
      </c>
      <c r="E46" s="662" t="s">
        <v>1886</v>
      </c>
      <c r="F46" s="665"/>
      <c r="G46" s="665"/>
      <c r="H46" s="678">
        <v>0</v>
      </c>
      <c r="I46" s="665">
        <v>1</v>
      </c>
      <c r="J46" s="665">
        <v>298.50999999999993</v>
      </c>
      <c r="K46" s="678">
        <v>1</v>
      </c>
      <c r="L46" s="665">
        <v>1</v>
      </c>
      <c r="M46" s="666">
        <v>298.50999999999993</v>
      </c>
    </row>
    <row r="47" spans="1:13" ht="14.4" customHeight="1" x14ac:dyDescent="0.3">
      <c r="A47" s="661" t="s">
        <v>548</v>
      </c>
      <c r="B47" s="662" t="s">
        <v>2495</v>
      </c>
      <c r="C47" s="662" t="s">
        <v>1386</v>
      </c>
      <c r="D47" s="662" t="s">
        <v>2496</v>
      </c>
      <c r="E47" s="662" t="s">
        <v>1849</v>
      </c>
      <c r="F47" s="665"/>
      <c r="G47" s="665"/>
      <c r="H47" s="678">
        <v>0</v>
      </c>
      <c r="I47" s="665">
        <v>1</v>
      </c>
      <c r="J47" s="665">
        <v>135.78</v>
      </c>
      <c r="K47" s="678">
        <v>1</v>
      </c>
      <c r="L47" s="665">
        <v>1</v>
      </c>
      <c r="M47" s="666">
        <v>135.78</v>
      </c>
    </row>
    <row r="48" spans="1:13" ht="14.4" customHeight="1" x14ac:dyDescent="0.3">
      <c r="A48" s="661" t="s">
        <v>548</v>
      </c>
      <c r="B48" s="662" t="s">
        <v>2497</v>
      </c>
      <c r="C48" s="662" t="s">
        <v>1245</v>
      </c>
      <c r="D48" s="662" t="s">
        <v>1246</v>
      </c>
      <c r="E48" s="662" t="s">
        <v>2498</v>
      </c>
      <c r="F48" s="665"/>
      <c r="G48" s="665"/>
      <c r="H48" s="678">
        <v>0</v>
      </c>
      <c r="I48" s="665">
        <v>2</v>
      </c>
      <c r="J48" s="665">
        <v>197.57958283245881</v>
      </c>
      <c r="K48" s="678">
        <v>1</v>
      </c>
      <c r="L48" s="665">
        <v>2</v>
      </c>
      <c r="M48" s="666">
        <v>197.57958283245881</v>
      </c>
    </row>
    <row r="49" spans="1:13" ht="14.4" customHeight="1" x14ac:dyDescent="0.3">
      <c r="A49" s="661" t="s">
        <v>548</v>
      </c>
      <c r="B49" s="662" t="s">
        <v>2499</v>
      </c>
      <c r="C49" s="662" t="s">
        <v>1451</v>
      </c>
      <c r="D49" s="662" t="s">
        <v>1452</v>
      </c>
      <c r="E49" s="662" t="s">
        <v>2500</v>
      </c>
      <c r="F49" s="665"/>
      <c r="G49" s="665"/>
      <c r="H49" s="678">
        <v>0</v>
      </c>
      <c r="I49" s="665">
        <v>1</v>
      </c>
      <c r="J49" s="665">
        <v>526.66999999999996</v>
      </c>
      <c r="K49" s="678">
        <v>1</v>
      </c>
      <c r="L49" s="665">
        <v>1</v>
      </c>
      <c r="M49" s="666">
        <v>526.66999999999996</v>
      </c>
    </row>
    <row r="50" spans="1:13" ht="14.4" customHeight="1" x14ac:dyDescent="0.3">
      <c r="A50" s="661" t="s">
        <v>548</v>
      </c>
      <c r="B50" s="662" t="s">
        <v>2501</v>
      </c>
      <c r="C50" s="662" t="s">
        <v>1267</v>
      </c>
      <c r="D50" s="662" t="s">
        <v>1268</v>
      </c>
      <c r="E50" s="662" t="s">
        <v>1360</v>
      </c>
      <c r="F50" s="665"/>
      <c r="G50" s="665"/>
      <c r="H50" s="678">
        <v>0</v>
      </c>
      <c r="I50" s="665">
        <v>1</v>
      </c>
      <c r="J50" s="665">
        <v>46.9</v>
      </c>
      <c r="K50" s="678">
        <v>1</v>
      </c>
      <c r="L50" s="665">
        <v>1</v>
      </c>
      <c r="M50" s="666">
        <v>46.9</v>
      </c>
    </row>
    <row r="51" spans="1:13" ht="14.4" customHeight="1" x14ac:dyDescent="0.3">
      <c r="A51" s="661" t="s">
        <v>548</v>
      </c>
      <c r="B51" s="662" t="s">
        <v>2502</v>
      </c>
      <c r="C51" s="662" t="s">
        <v>1413</v>
      </c>
      <c r="D51" s="662" t="s">
        <v>1414</v>
      </c>
      <c r="E51" s="662" t="s">
        <v>1415</v>
      </c>
      <c r="F51" s="665"/>
      <c r="G51" s="665"/>
      <c r="H51" s="678">
        <v>0</v>
      </c>
      <c r="I51" s="665">
        <v>1</v>
      </c>
      <c r="J51" s="665">
        <v>73.60942952984766</v>
      </c>
      <c r="K51" s="678">
        <v>1</v>
      </c>
      <c r="L51" s="665">
        <v>1</v>
      </c>
      <c r="M51" s="666">
        <v>73.60942952984766</v>
      </c>
    </row>
    <row r="52" spans="1:13" ht="14.4" customHeight="1" x14ac:dyDescent="0.3">
      <c r="A52" s="661" t="s">
        <v>548</v>
      </c>
      <c r="B52" s="662" t="s">
        <v>2502</v>
      </c>
      <c r="C52" s="662" t="s">
        <v>1495</v>
      </c>
      <c r="D52" s="662" t="s">
        <v>1496</v>
      </c>
      <c r="E52" s="662" t="s">
        <v>1497</v>
      </c>
      <c r="F52" s="665"/>
      <c r="G52" s="665"/>
      <c r="H52" s="678">
        <v>0</v>
      </c>
      <c r="I52" s="665">
        <v>1</v>
      </c>
      <c r="J52" s="665">
        <v>78.988757396791016</v>
      </c>
      <c r="K52" s="678">
        <v>1</v>
      </c>
      <c r="L52" s="665">
        <v>1</v>
      </c>
      <c r="M52" s="666">
        <v>78.988757396791016</v>
      </c>
    </row>
    <row r="53" spans="1:13" ht="14.4" customHeight="1" x14ac:dyDescent="0.3">
      <c r="A53" s="661" t="s">
        <v>548</v>
      </c>
      <c r="B53" s="662" t="s">
        <v>2502</v>
      </c>
      <c r="C53" s="662" t="s">
        <v>1492</v>
      </c>
      <c r="D53" s="662" t="s">
        <v>1493</v>
      </c>
      <c r="E53" s="662" t="s">
        <v>1494</v>
      </c>
      <c r="F53" s="665"/>
      <c r="G53" s="665"/>
      <c r="H53" s="678">
        <v>0</v>
      </c>
      <c r="I53" s="665">
        <v>2</v>
      </c>
      <c r="J53" s="665">
        <v>95.350000000000023</v>
      </c>
      <c r="K53" s="678">
        <v>1</v>
      </c>
      <c r="L53" s="665">
        <v>2</v>
      </c>
      <c r="M53" s="666">
        <v>95.350000000000023</v>
      </c>
    </row>
    <row r="54" spans="1:13" ht="14.4" customHeight="1" x14ac:dyDescent="0.3">
      <c r="A54" s="661" t="s">
        <v>548</v>
      </c>
      <c r="B54" s="662" t="s">
        <v>2502</v>
      </c>
      <c r="C54" s="662" t="s">
        <v>1275</v>
      </c>
      <c r="D54" s="662" t="s">
        <v>1276</v>
      </c>
      <c r="E54" s="662" t="s">
        <v>2503</v>
      </c>
      <c r="F54" s="665"/>
      <c r="G54" s="665"/>
      <c r="H54" s="678">
        <v>0</v>
      </c>
      <c r="I54" s="665">
        <v>1</v>
      </c>
      <c r="J54" s="665">
        <v>59.250000000000028</v>
      </c>
      <c r="K54" s="678">
        <v>1</v>
      </c>
      <c r="L54" s="665">
        <v>1</v>
      </c>
      <c r="M54" s="666">
        <v>59.250000000000028</v>
      </c>
    </row>
    <row r="55" spans="1:13" ht="14.4" customHeight="1" x14ac:dyDescent="0.3">
      <c r="A55" s="661" t="s">
        <v>548</v>
      </c>
      <c r="B55" s="662" t="s">
        <v>2502</v>
      </c>
      <c r="C55" s="662" t="s">
        <v>1376</v>
      </c>
      <c r="D55" s="662" t="s">
        <v>2504</v>
      </c>
      <c r="E55" s="662" t="s">
        <v>2505</v>
      </c>
      <c r="F55" s="665"/>
      <c r="G55" s="665"/>
      <c r="H55" s="678">
        <v>0</v>
      </c>
      <c r="I55" s="665">
        <v>2</v>
      </c>
      <c r="J55" s="665">
        <v>129.08936262252632</v>
      </c>
      <c r="K55" s="678">
        <v>1</v>
      </c>
      <c r="L55" s="665">
        <v>2</v>
      </c>
      <c r="M55" s="666">
        <v>129.08936262252632</v>
      </c>
    </row>
    <row r="56" spans="1:13" ht="14.4" customHeight="1" x14ac:dyDescent="0.3">
      <c r="A56" s="661" t="s">
        <v>548</v>
      </c>
      <c r="B56" s="662" t="s">
        <v>2506</v>
      </c>
      <c r="C56" s="662" t="s">
        <v>1554</v>
      </c>
      <c r="D56" s="662" t="s">
        <v>2507</v>
      </c>
      <c r="E56" s="662" t="s">
        <v>2508</v>
      </c>
      <c r="F56" s="665"/>
      <c r="G56" s="665"/>
      <c r="H56" s="678">
        <v>0</v>
      </c>
      <c r="I56" s="665">
        <v>11</v>
      </c>
      <c r="J56" s="665">
        <v>1272.9196117481315</v>
      </c>
      <c r="K56" s="678">
        <v>1</v>
      </c>
      <c r="L56" s="665">
        <v>11</v>
      </c>
      <c r="M56" s="666">
        <v>1272.9196117481315</v>
      </c>
    </row>
    <row r="57" spans="1:13" ht="14.4" customHeight="1" x14ac:dyDescent="0.3">
      <c r="A57" s="661" t="s">
        <v>548</v>
      </c>
      <c r="B57" s="662" t="s">
        <v>2506</v>
      </c>
      <c r="C57" s="662" t="s">
        <v>1558</v>
      </c>
      <c r="D57" s="662" t="s">
        <v>2509</v>
      </c>
      <c r="E57" s="662" t="s">
        <v>2510</v>
      </c>
      <c r="F57" s="665"/>
      <c r="G57" s="665"/>
      <c r="H57" s="678">
        <v>0</v>
      </c>
      <c r="I57" s="665">
        <v>3</v>
      </c>
      <c r="J57" s="665">
        <v>229.52999999999997</v>
      </c>
      <c r="K57" s="678">
        <v>1</v>
      </c>
      <c r="L57" s="665">
        <v>3</v>
      </c>
      <c r="M57" s="666">
        <v>229.52999999999997</v>
      </c>
    </row>
    <row r="58" spans="1:13" ht="14.4" customHeight="1" x14ac:dyDescent="0.3">
      <c r="A58" s="661" t="s">
        <v>548</v>
      </c>
      <c r="B58" s="662" t="s">
        <v>2506</v>
      </c>
      <c r="C58" s="662" t="s">
        <v>1562</v>
      </c>
      <c r="D58" s="662" t="s">
        <v>2511</v>
      </c>
      <c r="E58" s="662" t="s">
        <v>2512</v>
      </c>
      <c r="F58" s="665"/>
      <c r="G58" s="665"/>
      <c r="H58" s="678">
        <v>0</v>
      </c>
      <c r="I58" s="665">
        <v>2</v>
      </c>
      <c r="J58" s="665">
        <v>218.99000000000004</v>
      </c>
      <c r="K58" s="678">
        <v>1</v>
      </c>
      <c r="L58" s="665">
        <v>2</v>
      </c>
      <c r="M58" s="666">
        <v>218.99000000000004</v>
      </c>
    </row>
    <row r="59" spans="1:13" ht="14.4" customHeight="1" x14ac:dyDescent="0.3">
      <c r="A59" s="661" t="s">
        <v>548</v>
      </c>
      <c r="B59" s="662" t="s">
        <v>2513</v>
      </c>
      <c r="C59" s="662" t="s">
        <v>1528</v>
      </c>
      <c r="D59" s="662" t="s">
        <v>1529</v>
      </c>
      <c r="E59" s="662" t="s">
        <v>1552</v>
      </c>
      <c r="F59" s="665"/>
      <c r="G59" s="665"/>
      <c r="H59" s="678">
        <v>0</v>
      </c>
      <c r="I59" s="665">
        <v>1</v>
      </c>
      <c r="J59" s="665">
        <v>149.78878917568673</v>
      </c>
      <c r="K59" s="678">
        <v>1</v>
      </c>
      <c r="L59" s="665">
        <v>1</v>
      </c>
      <c r="M59" s="666">
        <v>149.78878917568673</v>
      </c>
    </row>
    <row r="60" spans="1:13" ht="14.4" customHeight="1" x14ac:dyDescent="0.3">
      <c r="A60" s="661" t="s">
        <v>548</v>
      </c>
      <c r="B60" s="662" t="s">
        <v>2514</v>
      </c>
      <c r="C60" s="662" t="s">
        <v>1241</v>
      </c>
      <c r="D60" s="662" t="s">
        <v>1242</v>
      </c>
      <c r="E60" s="662" t="s">
        <v>2171</v>
      </c>
      <c r="F60" s="665"/>
      <c r="G60" s="665"/>
      <c r="H60" s="678">
        <v>0</v>
      </c>
      <c r="I60" s="665">
        <v>2</v>
      </c>
      <c r="J60" s="665">
        <v>210.11871401201086</v>
      </c>
      <c r="K60" s="678">
        <v>1</v>
      </c>
      <c r="L60" s="665">
        <v>2</v>
      </c>
      <c r="M60" s="666">
        <v>210.11871401201086</v>
      </c>
    </row>
    <row r="61" spans="1:13" ht="14.4" customHeight="1" x14ac:dyDescent="0.3">
      <c r="A61" s="661" t="s">
        <v>548</v>
      </c>
      <c r="B61" s="662" t="s">
        <v>2515</v>
      </c>
      <c r="C61" s="662" t="s">
        <v>1263</v>
      </c>
      <c r="D61" s="662" t="s">
        <v>1264</v>
      </c>
      <c r="E61" s="662" t="s">
        <v>1265</v>
      </c>
      <c r="F61" s="665"/>
      <c r="G61" s="665"/>
      <c r="H61" s="678">
        <v>0</v>
      </c>
      <c r="I61" s="665">
        <v>4</v>
      </c>
      <c r="J61" s="665">
        <v>154.39954598278996</v>
      </c>
      <c r="K61" s="678">
        <v>1</v>
      </c>
      <c r="L61" s="665">
        <v>4</v>
      </c>
      <c r="M61" s="666">
        <v>154.39954598278996</v>
      </c>
    </row>
    <row r="62" spans="1:13" ht="14.4" customHeight="1" x14ac:dyDescent="0.3">
      <c r="A62" s="661" t="s">
        <v>548</v>
      </c>
      <c r="B62" s="662" t="s">
        <v>2516</v>
      </c>
      <c r="C62" s="662" t="s">
        <v>1439</v>
      </c>
      <c r="D62" s="662" t="s">
        <v>2517</v>
      </c>
      <c r="E62" s="662" t="s">
        <v>2518</v>
      </c>
      <c r="F62" s="665"/>
      <c r="G62" s="665"/>
      <c r="H62" s="678">
        <v>0</v>
      </c>
      <c r="I62" s="665">
        <v>3</v>
      </c>
      <c r="J62" s="665">
        <v>1073.3535906500019</v>
      </c>
      <c r="K62" s="678">
        <v>1</v>
      </c>
      <c r="L62" s="665">
        <v>3</v>
      </c>
      <c r="M62" s="666">
        <v>1073.3535906500019</v>
      </c>
    </row>
    <row r="63" spans="1:13" ht="14.4" customHeight="1" x14ac:dyDescent="0.3">
      <c r="A63" s="661" t="s">
        <v>548</v>
      </c>
      <c r="B63" s="662" t="s">
        <v>2516</v>
      </c>
      <c r="C63" s="662" t="s">
        <v>1435</v>
      </c>
      <c r="D63" s="662" t="s">
        <v>2519</v>
      </c>
      <c r="E63" s="662" t="s">
        <v>2520</v>
      </c>
      <c r="F63" s="665"/>
      <c r="G63" s="665"/>
      <c r="H63" s="678">
        <v>0</v>
      </c>
      <c r="I63" s="665">
        <v>2</v>
      </c>
      <c r="J63" s="665">
        <v>415.95872708218104</v>
      </c>
      <c r="K63" s="678">
        <v>1</v>
      </c>
      <c r="L63" s="665">
        <v>2</v>
      </c>
      <c r="M63" s="666">
        <v>415.95872708218104</v>
      </c>
    </row>
    <row r="64" spans="1:13" ht="14.4" customHeight="1" x14ac:dyDescent="0.3">
      <c r="A64" s="661" t="s">
        <v>548</v>
      </c>
      <c r="B64" s="662" t="s">
        <v>2516</v>
      </c>
      <c r="C64" s="662" t="s">
        <v>1382</v>
      </c>
      <c r="D64" s="662" t="s">
        <v>2517</v>
      </c>
      <c r="E64" s="662" t="s">
        <v>2521</v>
      </c>
      <c r="F64" s="665"/>
      <c r="G64" s="665"/>
      <c r="H64" s="678">
        <v>0</v>
      </c>
      <c r="I64" s="665">
        <v>2</v>
      </c>
      <c r="J64" s="665">
        <v>205.40000000000012</v>
      </c>
      <c r="K64" s="678">
        <v>1</v>
      </c>
      <c r="L64" s="665">
        <v>2</v>
      </c>
      <c r="M64" s="666">
        <v>205.40000000000012</v>
      </c>
    </row>
    <row r="65" spans="1:13" ht="14.4" customHeight="1" x14ac:dyDescent="0.3">
      <c r="A65" s="661" t="s">
        <v>548</v>
      </c>
      <c r="B65" s="662" t="s">
        <v>2522</v>
      </c>
      <c r="C65" s="662" t="s">
        <v>1420</v>
      </c>
      <c r="D65" s="662" t="s">
        <v>1421</v>
      </c>
      <c r="E65" s="662" t="s">
        <v>1422</v>
      </c>
      <c r="F65" s="665"/>
      <c r="G65" s="665"/>
      <c r="H65" s="678">
        <v>0</v>
      </c>
      <c r="I65" s="665">
        <v>1</v>
      </c>
      <c r="J65" s="665">
        <v>174.61</v>
      </c>
      <c r="K65" s="678">
        <v>1</v>
      </c>
      <c r="L65" s="665">
        <v>1</v>
      </c>
      <c r="M65" s="666">
        <v>174.61</v>
      </c>
    </row>
    <row r="66" spans="1:13" ht="14.4" customHeight="1" x14ac:dyDescent="0.3">
      <c r="A66" s="661" t="s">
        <v>548</v>
      </c>
      <c r="B66" s="662" t="s">
        <v>2522</v>
      </c>
      <c r="C66" s="662" t="s">
        <v>1424</v>
      </c>
      <c r="D66" s="662" t="s">
        <v>1425</v>
      </c>
      <c r="E66" s="662" t="s">
        <v>1426</v>
      </c>
      <c r="F66" s="665"/>
      <c r="G66" s="665"/>
      <c r="H66" s="678">
        <v>0</v>
      </c>
      <c r="I66" s="665">
        <v>1</v>
      </c>
      <c r="J66" s="665">
        <v>130.86000000000001</v>
      </c>
      <c r="K66" s="678">
        <v>1</v>
      </c>
      <c r="L66" s="665">
        <v>1</v>
      </c>
      <c r="M66" s="666">
        <v>130.86000000000001</v>
      </c>
    </row>
    <row r="67" spans="1:13" ht="14.4" customHeight="1" x14ac:dyDescent="0.3">
      <c r="A67" s="661" t="s">
        <v>548</v>
      </c>
      <c r="B67" s="662" t="s">
        <v>2523</v>
      </c>
      <c r="C67" s="662" t="s">
        <v>1312</v>
      </c>
      <c r="D67" s="662" t="s">
        <v>1317</v>
      </c>
      <c r="E67" s="662" t="s">
        <v>2524</v>
      </c>
      <c r="F67" s="665"/>
      <c r="G67" s="665"/>
      <c r="H67" s="678">
        <v>0</v>
      </c>
      <c r="I67" s="665">
        <v>1</v>
      </c>
      <c r="J67" s="665">
        <v>322.49</v>
      </c>
      <c r="K67" s="678">
        <v>1</v>
      </c>
      <c r="L67" s="665">
        <v>1</v>
      </c>
      <c r="M67" s="666">
        <v>322.49</v>
      </c>
    </row>
    <row r="68" spans="1:13" ht="14.4" customHeight="1" x14ac:dyDescent="0.3">
      <c r="A68" s="661" t="s">
        <v>548</v>
      </c>
      <c r="B68" s="662" t="s">
        <v>2523</v>
      </c>
      <c r="C68" s="662" t="s">
        <v>1316</v>
      </c>
      <c r="D68" s="662" t="s">
        <v>1317</v>
      </c>
      <c r="E68" s="662" t="s">
        <v>1318</v>
      </c>
      <c r="F68" s="665"/>
      <c r="G68" s="665"/>
      <c r="H68" s="678">
        <v>0</v>
      </c>
      <c r="I68" s="665">
        <v>1</v>
      </c>
      <c r="J68" s="665">
        <v>676.26</v>
      </c>
      <c r="K68" s="678">
        <v>1</v>
      </c>
      <c r="L68" s="665">
        <v>1</v>
      </c>
      <c r="M68" s="666">
        <v>676.26</v>
      </c>
    </row>
    <row r="69" spans="1:13" ht="14.4" customHeight="1" x14ac:dyDescent="0.3">
      <c r="A69" s="661" t="s">
        <v>548</v>
      </c>
      <c r="B69" s="662" t="s">
        <v>2525</v>
      </c>
      <c r="C69" s="662" t="s">
        <v>1481</v>
      </c>
      <c r="D69" s="662" t="s">
        <v>1482</v>
      </c>
      <c r="E69" s="662" t="s">
        <v>2526</v>
      </c>
      <c r="F69" s="665"/>
      <c r="G69" s="665"/>
      <c r="H69" s="678">
        <v>0</v>
      </c>
      <c r="I69" s="665">
        <v>1</v>
      </c>
      <c r="J69" s="665">
        <v>955.90999999999985</v>
      </c>
      <c r="K69" s="678">
        <v>1</v>
      </c>
      <c r="L69" s="665">
        <v>1</v>
      </c>
      <c r="M69" s="666">
        <v>955.90999999999985</v>
      </c>
    </row>
    <row r="70" spans="1:13" ht="14.4" customHeight="1" x14ac:dyDescent="0.3">
      <c r="A70" s="661" t="s">
        <v>548</v>
      </c>
      <c r="B70" s="662" t="s">
        <v>2527</v>
      </c>
      <c r="C70" s="662" t="s">
        <v>581</v>
      </c>
      <c r="D70" s="662" t="s">
        <v>582</v>
      </c>
      <c r="E70" s="662" t="s">
        <v>583</v>
      </c>
      <c r="F70" s="665">
        <v>4</v>
      </c>
      <c r="G70" s="665">
        <v>736.63449283672389</v>
      </c>
      <c r="H70" s="678">
        <v>1</v>
      </c>
      <c r="I70" s="665"/>
      <c r="J70" s="665"/>
      <c r="K70" s="678">
        <v>0</v>
      </c>
      <c r="L70" s="665">
        <v>4</v>
      </c>
      <c r="M70" s="666">
        <v>736.63449283672389</v>
      </c>
    </row>
    <row r="71" spans="1:13" ht="14.4" customHeight="1" x14ac:dyDescent="0.3">
      <c r="A71" s="661" t="s">
        <v>548</v>
      </c>
      <c r="B71" s="662" t="s">
        <v>2527</v>
      </c>
      <c r="C71" s="662" t="s">
        <v>577</v>
      </c>
      <c r="D71" s="662" t="s">
        <v>578</v>
      </c>
      <c r="E71" s="662" t="s">
        <v>579</v>
      </c>
      <c r="F71" s="665">
        <v>8</v>
      </c>
      <c r="G71" s="665">
        <v>385.01955156624223</v>
      </c>
      <c r="H71" s="678">
        <v>1</v>
      </c>
      <c r="I71" s="665"/>
      <c r="J71" s="665"/>
      <c r="K71" s="678">
        <v>0</v>
      </c>
      <c r="L71" s="665">
        <v>8</v>
      </c>
      <c r="M71" s="666">
        <v>385.01955156624223</v>
      </c>
    </row>
    <row r="72" spans="1:13" ht="14.4" customHeight="1" x14ac:dyDescent="0.3">
      <c r="A72" s="661" t="s">
        <v>548</v>
      </c>
      <c r="B72" s="662" t="s">
        <v>2527</v>
      </c>
      <c r="C72" s="662" t="s">
        <v>584</v>
      </c>
      <c r="D72" s="662" t="s">
        <v>585</v>
      </c>
      <c r="E72" s="662" t="s">
        <v>586</v>
      </c>
      <c r="F72" s="665">
        <v>4</v>
      </c>
      <c r="G72" s="665">
        <v>439.37789091207833</v>
      </c>
      <c r="H72" s="678">
        <v>1</v>
      </c>
      <c r="I72" s="665"/>
      <c r="J72" s="665"/>
      <c r="K72" s="678">
        <v>0</v>
      </c>
      <c r="L72" s="665">
        <v>4</v>
      </c>
      <c r="M72" s="666">
        <v>439.37789091207833</v>
      </c>
    </row>
    <row r="73" spans="1:13" ht="14.4" customHeight="1" x14ac:dyDescent="0.3">
      <c r="A73" s="661" t="s">
        <v>548</v>
      </c>
      <c r="B73" s="662" t="s">
        <v>2527</v>
      </c>
      <c r="C73" s="662" t="s">
        <v>591</v>
      </c>
      <c r="D73" s="662" t="s">
        <v>592</v>
      </c>
      <c r="E73" s="662" t="s">
        <v>583</v>
      </c>
      <c r="F73" s="665">
        <v>4</v>
      </c>
      <c r="G73" s="665">
        <v>587.59994252306001</v>
      </c>
      <c r="H73" s="678">
        <v>1</v>
      </c>
      <c r="I73" s="665"/>
      <c r="J73" s="665"/>
      <c r="K73" s="678">
        <v>0</v>
      </c>
      <c r="L73" s="665">
        <v>4</v>
      </c>
      <c r="M73" s="666">
        <v>587.59994252306001</v>
      </c>
    </row>
    <row r="74" spans="1:13" ht="14.4" customHeight="1" x14ac:dyDescent="0.3">
      <c r="A74" s="661" t="s">
        <v>548</v>
      </c>
      <c r="B74" s="662" t="s">
        <v>2527</v>
      </c>
      <c r="C74" s="662" t="s">
        <v>596</v>
      </c>
      <c r="D74" s="662" t="s">
        <v>597</v>
      </c>
      <c r="E74" s="662" t="s">
        <v>598</v>
      </c>
      <c r="F74" s="665">
        <v>1</v>
      </c>
      <c r="G74" s="665">
        <v>1418.88</v>
      </c>
      <c r="H74" s="678">
        <v>1</v>
      </c>
      <c r="I74" s="665"/>
      <c r="J74" s="665"/>
      <c r="K74" s="678">
        <v>0</v>
      </c>
      <c r="L74" s="665">
        <v>1</v>
      </c>
      <c r="M74" s="666">
        <v>1418.88</v>
      </c>
    </row>
    <row r="75" spans="1:13" ht="14.4" customHeight="1" x14ac:dyDescent="0.3">
      <c r="A75" s="661" t="s">
        <v>548</v>
      </c>
      <c r="B75" s="662" t="s">
        <v>2528</v>
      </c>
      <c r="C75" s="662" t="s">
        <v>588</v>
      </c>
      <c r="D75" s="662" t="s">
        <v>589</v>
      </c>
      <c r="E75" s="662" t="s">
        <v>590</v>
      </c>
      <c r="F75" s="665">
        <v>1</v>
      </c>
      <c r="G75" s="665">
        <v>618.01</v>
      </c>
      <c r="H75" s="678">
        <v>1</v>
      </c>
      <c r="I75" s="665"/>
      <c r="J75" s="665"/>
      <c r="K75" s="678">
        <v>0</v>
      </c>
      <c r="L75" s="665">
        <v>1</v>
      </c>
      <c r="M75" s="666">
        <v>618.01</v>
      </c>
    </row>
    <row r="76" spans="1:13" ht="14.4" customHeight="1" x14ac:dyDescent="0.3">
      <c r="A76" s="661" t="s">
        <v>548</v>
      </c>
      <c r="B76" s="662" t="s">
        <v>2528</v>
      </c>
      <c r="C76" s="662" t="s">
        <v>1485</v>
      </c>
      <c r="D76" s="662" t="s">
        <v>1486</v>
      </c>
      <c r="E76" s="662" t="s">
        <v>2529</v>
      </c>
      <c r="F76" s="665"/>
      <c r="G76" s="665"/>
      <c r="H76" s="678">
        <v>0</v>
      </c>
      <c r="I76" s="665">
        <v>3</v>
      </c>
      <c r="J76" s="665">
        <v>2773.5428806093587</v>
      </c>
      <c r="K76" s="678">
        <v>1</v>
      </c>
      <c r="L76" s="665">
        <v>3</v>
      </c>
      <c r="M76" s="666">
        <v>2773.5428806093587</v>
      </c>
    </row>
    <row r="77" spans="1:13" ht="14.4" customHeight="1" x14ac:dyDescent="0.3">
      <c r="A77" s="661" t="s">
        <v>548</v>
      </c>
      <c r="B77" s="662" t="s">
        <v>2530</v>
      </c>
      <c r="C77" s="662" t="s">
        <v>1463</v>
      </c>
      <c r="D77" s="662" t="s">
        <v>1464</v>
      </c>
      <c r="E77" s="662" t="s">
        <v>2531</v>
      </c>
      <c r="F77" s="665"/>
      <c r="G77" s="665"/>
      <c r="H77" s="678">
        <v>0</v>
      </c>
      <c r="I77" s="665">
        <v>3</v>
      </c>
      <c r="J77" s="665">
        <v>212.32999999999998</v>
      </c>
      <c r="K77" s="678">
        <v>1</v>
      </c>
      <c r="L77" s="665">
        <v>3</v>
      </c>
      <c r="M77" s="666">
        <v>212.32999999999998</v>
      </c>
    </row>
    <row r="78" spans="1:13" ht="14.4" customHeight="1" x14ac:dyDescent="0.3">
      <c r="A78" s="661" t="s">
        <v>548</v>
      </c>
      <c r="B78" s="662" t="s">
        <v>2530</v>
      </c>
      <c r="C78" s="662" t="s">
        <v>1473</v>
      </c>
      <c r="D78" s="662" t="s">
        <v>1474</v>
      </c>
      <c r="E78" s="662" t="s">
        <v>1475</v>
      </c>
      <c r="F78" s="665"/>
      <c r="G78" s="665"/>
      <c r="H78" s="678">
        <v>0</v>
      </c>
      <c r="I78" s="665">
        <v>3</v>
      </c>
      <c r="J78" s="665">
        <v>283.34945227339847</v>
      </c>
      <c r="K78" s="678">
        <v>1</v>
      </c>
      <c r="L78" s="665">
        <v>3</v>
      </c>
      <c r="M78" s="666">
        <v>283.34945227339847</v>
      </c>
    </row>
    <row r="79" spans="1:13" ht="14.4" customHeight="1" x14ac:dyDescent="0.3">
      <c r="A79" s="661" t="s">
        <v>548</v>
      </c>
      <c r="B79" s="662" t="s">
        <v>2530</v>
      </c>
      <c r="C79" s="662" t="s">
        <v>1469</v>
      </c>
      <c r="D79" s="662" t="s">
        <v>1470</v>
      </c>
      <c r="E79" s="662" t="s">
        <v>1471</v>
      </c>
      <c r="F79" s="665"/>
      <c r="G79" s="665"/>
      <c r="H79" s="678">
        <v>0</v>
      </c>
      <c r="I79" s="665">
        <v>7</v>
      </c>
      <c r="J79" s="665">
        <v>885.21</v>
      </c>
      <c r="K79" s="678">
        <v>1</v>
      </c>
      <c r="L79" s="665">
        <v>7</v>
      </c>
      <c r="M79" s="666">
        <v>885.21</v>
      </c>
    </row>
    <row r="80" spans="1:13" ht="14.4" customHeight="1" x14ac:dyDescent="0.3">
      <c r="A80" s="661" t="s">
        <v>548</v>
      </c>
      <c r="B80" s="662" t="s">
        <v>2532</v>
      </c>
      <c r="C80" s="662" t="s">
        <v>1417</v>
      </c>
      <c r="D80" s="662" t="s">
        <v>2533</v>
      </c>
      <c r="E80" s="662" t="s">
        <v>2534</v>
      </c>
      <c r="F80" s="665"/>
      <c r="G80" s="665"/>
      <c r="H80" s="678">
        <v>0</v>
      </c>
      <c r="I80" s="665">
        <v>1</v>
      </c>
      <c r="J80" s="665">
        <v>61.779999999999994</v>
      </c>
      <c r="K80" s="678">
        <v>1</v>
      </c>
      <c r="L80" s="665">
        <v>1</v>
      </c>
      <c r="M80" s="666">
        <v>61.779999999999994</v>
      </c>
    </row>
    <row r="81" spans="1:13" ht="14.4" customHeight="1" x14ac:dyDescent="0.3">
      <c r="A81" s="661" t="s">
        <v>548</v>
      </c>
      <c r="B81" s="662" t="s">
        <v>2532</v>
      </c>
      <c r="C81" s="662" t="s">
        <v>1335</v>
      </c>
      <c r="D81" s="662" t="s">
        <v>2535</v>
      </c>
      <c r="E81" s="662" t="s">
        <v>2536</v>
      </c>
      <c r="F81" s="665"/>
      <c r="G81" s="665"/>
      <c r="H81" s="678">
        <v>0</v>
      </c>
      <c r="I81" s="665">
        <v>2</v>
      </c>
      <c r="J81" s="665">
        <v>206.23000000000008</v>
      </c>
      <c r="K81" s="678">
        <v>1</v>
      </c>
      <c r="L81" s="665">
        <v>2</v>
      </c>
      <c r="M81" s="666">
        <v>206.23000000000008</v>
      </c>
    </row>
    <row r="82" spans="1:13" ht="14.4" customHeight="1" x14ac:dyDescent="0.3">
      <c r="A82" s="661" t="s">
        <v>548</v>
      </c>
      <c r="B82" s="662" t="s">
        <v>2537</v>
      </c>
      <c r="C82" s="662" t="s">
        <v>1365</v>
      </c>
      <c r="D82" s="662" t="s">
        <v>1366</v>
      </c>
      <c r="E82" s="662" t="s">
        <v>1285</v>
      </c>
      <c r="F82" s="665"/>
      <c r="G82" s="665"/>
      <c r="H82" s="678">
        <v>0</v>
      </c>
      <c r="I82" s="665">
        <v>1</v>
      </c>
      <c r="J82" s="665">
        <v>49.459689865123337</v>
      </c>
      <c r="K82" s="678">
        <v>1</v>
      </c>
      <c r="L82" s="665">
        <v>1</v>
      </c>
      <c r="M82" s="666">
        <v>49.459689865123337</v>
      </c>
    </row>
    <row r="83" spans="1:13" ht="14.4" customHeight="1" x14ac:dyDescent="0.3">
      <c r="A83" s="661" t="s">
        <v>548</v>
      </c>
      <c r="B83" s="662" t="s">
        <v>2537</v>
      </c>
      <c r="C83" s="662" t="s">
        <v>1428</v>
      </c>
      <c r="D83" s="662" t="s">
        <v>1253</v>
      </c>
      <c r="E83" s="662" t="s">
        <v>1501</v>
      </c>
      <c r="F83" s="665"/>
      <c r="G83" s="665"/>
      <c r="H83" s="678">
        <v>0</v>
      </c>
      <c r="I83" s="665">
        <v>1</v>
      </c>
      <c r="J83" s="665">
        <v>99.14</v>
      </c>
      <c r="K83" s="678">
        <v>1</v>
      </c>
      <c r="L83" s="665">
        <v>1</v>
      </c>
      <c r="M83" s="666">
        <v>99.14</v>
      </c>
    </row>
    <row r="84" spans="1:13" ht="14.4" customHeight="1" x14ac:dyDescent="0.3">
      <c r="A84" s="661" t="s">
        <v>548</v>
      </c>
      <c r="B84" s="662" t="s">
        <v>2537</v>
      </c>
      <c r="C84" s="662" t="s">
        <v>1252</v>
      </c>
      <c r="D84" s="662" t="s">
        <v>1253</v>
      </c>
      <c r="E84" s="662" t="s">
        <v>1254</v>
      </c>
      <c r="F84" s="665"/>
      <c r="G84" s="665"/>
      <c r="H84" s="678">
        <v>0</v>
      </c>
      <c r="I84" s="665">
        <v>1</v>
      </c>
      <c r="J84" s="665">
        <v>199.12999999999994</v>
      </c>
      <c r="K84" s="678">
        <v>1</v>
      </c>
      <c r="L84" s="665">
        <v>1</v>
      </c>
      <c r="M84" s="666">
        <v>199.12999999999994</v>
      </c>
    </row>
    <row r="85" spans="1:13" ht="14.4" customHeight="1" x14ac:dyDescent="0.3">
      <c r="A85" s="661" t="s">
        <v>548</v>
      </c>
      <c r="B85" s="662" t="s">
        <v>2538</v>
      </c>
      <c r="C85" s="662" t="s">
        <v>1352</v>
      </c>
      <c r="D85" s="662" t="s">
        <v>1353</v>
      </c>
      <c r="E85" s="662" t="s">
        <v>937</v>
      </c>
      <c r="F85" s="665"/>
      <c r="G85" s="665"/>
      <c r="H85" s="678">
        <v>0</v>
      </c>
      <c r="I85" s="665">
        <v>3</v>
      </c>
      <c r="J85" s="665">
        <v>297.42216954591515</v>
      </c>
      <c r="K85" s="678">
        <v>1</v>
      </c>
      <c r="L85" s="665">
        <v>3</v>
      </c>
      <c r="M85" s="666">
        <v>297.42216954591515</v>
      </c>
    </row>
    <row r="86" spans="1:13" ht="14.4" customHeight="1" x14ac:dyDescent="0.3">
      <c r="A86" s="661" t="s">
        <v>548</v>
      </c>
      <c r="B86" s="662" t="s">
        <v>2538</v>
      </c>
      <c r="C86" s="662" t="s">
        <v>1447</v>
      </c>
      <c r="D86" s="662" t="s">
        <v>1448</v>
      </c>
      <c r="E86" s="662" t="s">
        <v>1449</v>
      </c>
      <c r="F86" s="665"/>
      <c r="G86" s="665"/>
      <c r="H86" s="678">
        <v>0</v>
      </c>
      <c r="I86" s="665">
        <v>1</v>
      </c>
      <c r="J86" s="665">
        <v>199.1444508515489</v>
      </c>
      <c r="K86" s="678">
        <v>1</v>
      </c>
      <c r="L86" s="665">
        <v>1</v>
      </c>
      <c r="M86" s="666">
        <v>199.1444508515489</v>
      </c>
    </row>
    <row r="87" spans="1:13" ht="14.4" customHeight="1" x14ac:dyDescent="0.3">
      <c r="A87" s="661" t="s">
        <v>548</v>
      </c>
      <c r="B87" s="662" t="s">
        <v>2538</v>
      </c>
      <c r="C87" s="662" t="s">
        <v>1431</v>
      </c>
      <c r="D87" s="662" t="s">
        <v>1575</v>
      </c>
      <c r="E87" s="662" t="s">
        <v>2539</v>
      </c>
      <c r="F87" s="665"/>
      <c r="G87" s="665"/>
      <c r="H87" s="678">
        <v>0</v>
      </c>
      <c r="I87" s="665">
        <v>3</v>
      </c>
      <c r="J87" s="665">
        <v>277.24957510762852</v>
      </c>
      <c r="K87" s="678">
        <v>1</v>
      </c>
      <c r="L87" s="665">
        <v>3</v>
      </c>
      <c r="M87" s="666">
        <v>277.24957510762852</v>
      </c>
    </row>
    <row r="88" spans="1:13" ht="14.4" customHeight="1" x14ac:dyDescent="0.3">
      <c r="A88" s="661" t="s">
        <v>548</v>
      </c>
      <c r="B88" s="662" t="s">
        <v>2538</v>
      </c>
      <c r="C88" s="662" t="s">
        <v>1410</v>
      </c>
      <c r="D88" s="662" t="s">
        <v>2540</v>
      </c>
      <c r="E88" s="662" t="s">
        <v>2541</v>
      </c>
      <c r="F88" s="665"/>
      <c r="G88" s="665"/>
      <c r="H88" s="678">
        <v>0</v>
      </c>
      <c r="I88" s="665">
        <v>4</v>
      </c>
      <c r="J88" s="665">
        <v>740.99621573464276</v>
      </c>
      <c r="K88" s="678">
        <v>1</v>
      </c>
      <c r="L88" s="665">
        <v>4</v>
      </c>
      <c r="M88" s="666">
        <v>740.99621573464276</v>
      </c>
    </row>
    <row r="89" spans="1:13" ht="14.4" customHeight="1" x14ac:dyDescent="0.3">
      <c r="A89" s="661" t="s">
        <v>548</v>
      </c>
      <c r="B89" s="662" t="s">
        <v>2542</v>
      </c>
      <c r="C89" s="662" t="s">
        <v>1397</v>
      </c>
      <c r="D89" s="662" t="s">
        <v>1398</v>
      </c>
      <c r="E89" s="662" t="s">
        <v>1285</v>
      </c>
      <c r="F89" s="665"/>
      <c r="G89" s="665"/>
      <c r="H89" s="678">
        <v>0</v>
      </c>
      <c r="I89" s="665">
        <v>13</v>
      </c>
      <c r="J89" s="665">
        <v>1288.06</v>
      </c>
      <c r="K89" s="678">
        <v>1</v>
      </c>
      <c r="L89" s="665">
        <v>13</v>
      </c>
      <c r="M89" s="666">
        <v>1288.06</v>
      </c>
    </row>
    <row r="90" spans="1:13" ht="14.4" customHeight="1" x14ac:dyDescent="0.3">
      <c r="A90" s="661" t="s">
        <v>548</v>
      </c>
      <c r="B90" s="662" t="s">
        <v>2542</v>
      </c>
      <c r="C90" s="662" t="s">
        <v>593</v>
      </c>
      <c r="D90" s="662" t="s">
        <v>594</v>
      </c>
      <c r="E90" s="662" t="s">
        <v>595</v>
      </c>
      <c r="F90" s="665">
        <v>1</v>
      </c>
      <c r="G90" s="665">
        <v>145.11000000000004</v>
      </c>
      <c r="H90" s="678">
        <v>1</v>
      </c>
      <c r="I90" s="665"/>
      <c r="J90" s="665"/>
      <c r="K90" s="678">
        <v>0</v>
      </c>
      <c r="L90" s="665">
        <v>1</v>
      </c>
      <c r="M90" s="666">
        <v>145.11000000000004</v>
      </c>
    </row>
    <row r="91" spans="1:13" ht="14.4" customHeight="1" x14ac:dyDescent="0.3">
      <c r="A91" s="661" t="s">
        <v>548</v>
      </c>
      <c r="B91" s="662" t="s">
        <v>2542</v>
      </c>
      <c r="C91" s="662" t="s">
        <v>570</v>
      </c>
      <c r="D91" s="662" t="s">
        <v>571</v>
      </c>
      <c r="E91" s="662" t="s">
        <v>2543</v>
      </c>
      <c r="F91" s="665">
        <v>2</v>
      </c>
      <c r="G91" s="665">
        <v>302.4994759291215</v>
      </c>
      <c r="H91" s="678">
        <v>1</v>
      </c>
      <c r="I91" s="665"/>
      <c r="J91" s="665"/>
      <c r="K91" s="678">
        <v>0</v>
      </c>
      <c r="L91" s="665">
        <v>2</v>
      </c>
      <c r="M91" s="666">
        <v>302.4994759291215</v>
      </c>
    </row>
    <row r="92" spans="1:13" ht="14.4" customHeight="1" x14ac:dyDescent="0.3">
      <c r="A92" s="661" t="s">
        <v>548</v>
      </c>
      <c r="B92" s="662" t="s">
        <v>2544</v>
      </c>
      <c r="C92" s="662" t="s">
        <v>574</v>
      </c>
      <c r="D92" s="662" t="s">
        <v>575</v>
      </c>
      <c r="E92" s="662" t="s">
        <v>576</v>
      </c>
      <c r="F92" s="665">
        <v>3</v>
      </c>
      <c r="G92" s="665">
        <v>300.54000000000002</v>
      </c>
      <c r="H92" s="678">
        <v>1</v>
      </c>
      <c r="I92" s="665"/>
      <c r="J92" s="665"/>
      <c r="K92" s="678">
        <v>0</v>
      </c>
      <c r="L92" s="665">
        <v>3</v>
      </c>
      <c r="M92" s="666">
        <v>300.54000000000002</v>
      </c>
    </row>
    <row r="93" spans="1:13" ht="14.4" customHeight="1" x14ac:dyDescent="0.3">
      <c r="A93" s="661" t="s">
        <v>548</v>
      </c>
      <c r="B93" s="662" t="s">
        <v>2544</v>
      </c>
      <c r="C93" s="662" t="s">
        <v>1477</v>
      </c>
      <c r="D93" s="662" t="s">
        <v>2545</v>
      </c>
      <c r="E93" s="662" t="s">
        <v>1479</v>
      </c>
      <c r="F93" s="665"/>
      <c r="G93" s="665"/>
      <c r="H93" s="678">
        <v>0</v>
      </c>
      <c r="I93" s="665">
        <v>1</v>
      </c>
      <c r="J93" s="665">
        <v>158.09999999999997</v>
      </c>
      <c r="K93" s="678">
        <v>1</v>
      </c>
      <c r="L93" s="665">
        <v>1</v>
      </c>
      <c r="M93" s="666">
        <v>158.09999999999997</v>
      </c>
    </row>
    <row r="94" spans="1:13" ht="14.4" customHeight="1" x14ac:dyDescent="0.3">
      <c r="A94" s="661" t="s">
        <v>548</v>
      </c>
      <c r="B94" s="662" t="s">
        <v>2544</v>
      </c>
      <c r="C94" s="662" t="s">
        <v>1455</v>
      </c>
      <c r="D94" s="662" t="s">
        <v>2546</v>
      </c>
      <c r="E94" s="662" t="s">
        <v>1457</v>
      </c>
      <c r="F94" s="665"/>
      <c r="G94" s="665"/>
      <c r="H94" s="678">
        <v>0</v>
      </c>
      <c r="I94" s="665">
        <v>2</v>
      </c>
      <c r="J94" s="665">
        <v>272.92</v>
      </c>
      <c r="K94" s="678">
        <v>1</v>
      </c>
      <c r="L94" s="665">
        <v>2</v>
      </c>
      <c r="M94" s="666">
        <v>272.92</v>
      </c>
    </row>
    <row r="95" spans="1:13" ht="14.4" customHeight="1" x14ac:dyDescent="0.3">
      <c r="A95" s="661" t="s">
        <v>548</v>
      </c>
      <c r="B95" s="662" t="s">
        <v>2547</v>
      </c>
      <c r="C95" s="662" t="s">
        <v>1369</v>
      </c>
      <c r="D95" s="662" t="s">
        <v>1370</v>
      </c>
      <c r="E95" s="662" t="s">
        <v>2548</v>
      </c>
      <c r="F95" s="665"/>
      <c r="G95" s="665"/>
      <c r="H95" s="678">
        <v>0</v>
      </c>
      <c r="I95" s="665">
        <v>2</v>
      </c>
      <c r="J95" s="665">
        <v>95.759708262932264</v>
      </c>
      <c r="K95" s="678">
        <v>1</v>
      </c>
      <c r="L95" s="665">
        <v>2</v>
      </c>
      <c r="M95" s="666">
        <v>95.759708262932264</v>
      </c>
    </row>
    <row r="96" spans="1:13" ht="14.4" customHeight="1" x14ac:dyDescent="0.3">
      <c r="A96" s="661" t="s">
        <v>548</v>
      </c>
      <c r="B96" s="662" t="s">
        <v>2549</v>
      </c>
      <c r="C96" s="662" t="s">
        <v>1309</v>
      </c>
      <c r="D96" s="662" t="s">
        <v>1310</v>
      </c>
      <c r="E96" s="662" t="s">
        <v>1285</v>
      </c>
      <c r="F96" s="665"/>
      <c r="G96" s="665"/>
      <c r="H96" s="678">
        <v>0</v>
      </c>
      <c r="I96" s="665">
        <v>2</v>
      </c>
      <c r="J96" s="665">
        <v>124.41</v>
      </c>
      <c r="K96" s="678">
        <v>1</v>
      </c>
      <c r="L96" s="665">
        <v>2</v>
      </c>
      <c r="M96" s="666">
        <v>124.41</v>
      </c>
    </row>
    <row r="97" spans="1:13" ht="14.4" customHeight="1" x14ac:dyDescent="0.3">
      <c r="A97" s="661" t="s">
        <v>553</v>
      </c>
      <c r="B97" s="662" t="s">
        <v>2466</v>
      </c>
      <c r="C97" s="662" t="s">
        <v>1878</v>
      </c>
      <c r="D97" s="662" t="s">
        <v>1879</v>
      </c>
      <c r="E97" s="662" t="s">
        <v>1880</v>
      </c>
      <c r="F97" s="665"/>
      <c r="G97" s="665"/>
      <c r="H97" s="678">
        <v>0</v>
      </c>
      <c r="I97" s="665">
        <v>1</v>
      </c>
      <c r="J97" s="665">
        <v>115.82000000000005</v>
      </c>
      <c r="K97" s="678">
        <v>1</v>
      </c>
      <c r="L97" s="665">
        <v>1</v>
      </c>
      <c r="M97" s="666">
        <v>115.82000000000005</v>
      </c>
    </row>
    <row r="98" spans="1:13" ht="14.4" customHeight="1" x14ac:dyDescent="0.3">
      <c r="A98" s="661" t="s">
        <v>553</v>
      </c>
      <c r="B98" s="662" t="s">
        <v>2550</v>
      </c>
      <c r="C98" s="662" t="s">
        <v>1861</v>
      </c>
      <c r="D98" s="662" t="s">
        <v>1862</v>
      </c>
      <c r="E98" s="662" t="s">
        <v>1576</v>
      </c>
      <c r="F98" s="665"/>
      <c r="G98" s="665"/>
      <c r="H98" s="678">
        <v>0</v>
      </c>
      <c r="I98" s="665">
        <v>2</v>
      </c>
      <c r="J98" s="665">
        <v>247.52999999999997</v>
      </c>
      <c r="K98" s="678">
        <v>1</v>
      </c>
      <c r="L98" s="665">
        <v>2</v>
      </c>
      <c r="M98" s="666">
        <v>247.52999999999997</v>
      </c>
    </row>
    <row r="99" spans="1:13" ht="14.4" customHeight="1" x14ac:dyDescent="0.3">
      <c r="A99" s="661" t="s">
        <v>553</v>
      </c>
      <c r="B99" s="662" t="s">
        <v>2467</v>
      </c>
      <c r="C99" s="662" t="s">
        <v>1271</v>
      </c>
      <c r="D99" s="662" t="s">
        <v>1272</v>
      </c>
      <c r="E99" s="662" t="s">
        <v>1273</v>
      </c>
      <c r="F99" s="665"/>
      <c r="G99" s="665"/>
      <c r="H99" s="678">
        <v>0</v>
      </c>
      <c r="I99" s="665">
        <v>1</v>
      </c>
      <c r="J99" s="665">
        <v>110.22000000000006</v>
      </c>
      <c r="K99" s="678">
        <v>1</v>
      </c>
      <c r="L99" s="665">
        <v>1</v>
      </c>
      <c r="M99" s="666">
        <v>110.22000000000006</v>
      </c>
    </row>
    <row r="100" spans="1:13" ht="14.4" customHeight="1" x14ac:dyDescent="0.3">
      <c r="A100" s="661" t="s">
        <v>553</v>
      </c>
      <c r="B100" s="662" t="s">
        <v>2468</v>
      </c>
      <c r="C100" s="662" t="s">
        <v>1301</v>
      </c>
      <c r="D100" s="662" t="s">
        <v>1302</v>
      </c>
      <c r="E100" s="662" t="s">
        <v>2470</v>
      </c>
      <c r="F100" s="665"/>
      <c r="G100" s="665"/>
      <c r="H100" s="678">
        <v>0</v>
      </c>
      <c r="I100" s="665">
        <v>2</v>
      </c>
      <c r="J100" s="665">
        <v>163.63999553305243</v>
      </c>
      <c r="K100" s="678">
        <v>1</v>
      </c>
      <c r="L100" s="665">
        <v>2</v>
      </c>
      <c r="M100" s="666">
        <v>163.63999553305243</v>
      </c>
    </row>
    <row r="101" spans="1:13" ht="14.4" customHeight="1" x14ac:dyDescent="0.3">
      <c r="A101" s="661" t="s">
        <v>553</v>
      </c>
      <c r="B101" s="662" t="s">
        <v>2473</v>
      </c>
      <c r="C101" s="662" t="s">
        <v>1504</v>
      </c>
      <c r="D101" s="662" t="s">
        <v>1257</v>
      </c>
      <c r="E101" s="662" t="s">
        <v>1408</v>
      </c>
      <c r="F101" s="665"/>
      <c r="G101" s="665"/>
      <c r="H101" s="678">
        <v>0</v>
      </c>
      <c r="I101" s="665">
        <v>2</v>
      </c>
      <c r="J101" s="665">
        <v>817.9</v>
      </c>
      <c r="K101" s="678">
        <v>1</v>
      </c>
      <c r="L101" s="665">
        <v>2</v>
      </c>
      <c r="M101" s="666">
        <v>817.9</v>
      </c>
    </row>
    <row r="102" spans="1:13" ht="14.4" customHeight="1" x14ac:dyDescent="0.3">
      <c r="A102" s="661" t="s">
        <v>553</v>
      </c>
      <c r="B102" s="662" t="s">
        <v>2474</v>
      </c>
      <c r="C102" s="662" t="s">
        <v>1900</v>
      </c>
      <c r="D102" s="662" t="s">
        <v>1490</v>
      </c>
      <c r="E102" s="662" t="s">
        <v>1901</v>
      </c>
      <c r="F102" s="665"/>
      <c r="G102" s="665"/>
      <c r="H102" s="678">
        <v>0</v>
      </c>
      <c r="I102" s="665">
        <v>1</v>
      </c>
      <c r="J102" s="665">
        <v>140.09000000000006</v>
      </c>
      <c r="K102" s="678">
        <v>1</v>
      </c>
      <c r="L102" s="665">
        <v>1</v>
      </c>
      <c r="M102" s="666">
        <v>140.09000000000006</v>
      </c>
    </row>
    <row r="103" spans="1:13" ht="14.4" customHeight="1" x14ac:dyDescent="0.3">
      <c r="A103" s="661" t="s">
        <v>553</v>
      </c>
      <c r="B103" s="662" t="s">
        <v>2479</v>
      </c>
      <c r="C103" s="662" t="s">
        <v>1279</v>
      </c>
      <c r="D103" s="662" t="s">
        <v>1280</v>
      </c>
      <c r="E103" s="662" t="s">
        <v>1281</v>
      </c>
      <c r="F103" s="665"/>
      <c r="G103" s="665"/>
      <c r="H103" s="678">
        <v>0</v>
      </c>
      <c r="I103" s="665">
        <v>2</v>
      </c>
      <c r="J103" s="665">
        <v>92.56916546890713</v>
      </c>
      <c r="K103" s="678">
        <v>1</v>
      </c>
      <c r="L103" s="665">
        <v>2</v>
      </c>
      <c r="M103" s="666">
        <v>92.56916546890713</v>
      </c>
    </row>
    <row r="104" spans="1:13" ht="14.4" customHeight="1" x14ac:dyDescent="0.3">
      <c r="A104" s="661" t="s">
        <v>553</v>
      </c>
      <c r="B104" s="662" t="s">
        <v>2483</v>
      </c>
      <c r="C104" s="662" t="s">
        <v>1343</v>
      </c>
      <c r="D104" s="662" t="s">
        <v>1344</v>
      </c>
      <c r="E104" s="662" t="s">
        <v>1281</v>
      </c>
      <c r="F104" s="665"/>
      <c r="G104" s="665"/>
      <c r="H104" s="678">
        <v>0</v>
      </c>
      <c r="I104" s="665">
        <v>1</v>
      </c>
      <c r="J104" s="665">
        <v>86.58986900118127</v>
      </c>
      <c r="K104" s="678">
        <v>1</v>
      </c>
      <c r="L104" s="665">
        <v>1</v>
      </c>
      <c r="M104" s="666">
        <v>86.58986900118127</v>
      </c>
    </row>
    <row r="105" spans="1:13" ht="14.4" customHeight="1" x14ac:dyDescent="0.3">
      <c r="A105" s="661" t="s">
        <v>553</v>
      </c>
      <c r="B105" s="662" t="s">
        <v>2484</v>
      </c>
      <c r="C105" s="662" t="s">
        <v>1249</v>
      </c>
      <c r="D105" s="662" t="s">
        <v>2485</v>
      </c>
      <c r="E105" s="662" t="s">
        <v>812</v>
      </c>
      <c r="F105" s="665"/>
      <c r="G105" s="665"/>
      <c r="H105" s="678">
        <v>0</v>
      </c>
      <c r="I105" s="665">
        <v>1</v>
      </c>
      <c r="J105" s="665">
        <v>72.360122070495621</v>
      </c>
      <c r="K105" s="678">
        <v>1</v>
      </c>
      <c r="L105" s="665">
        <v>1</v>
      </c>
      <c r="M105" s="666">
        <v>72.360122070495621</v>
      </c>
    </row>
    <row r="106" spans="1:13" ht="14.4" customHeight="1" x14ac:dyDescent="0.3">
      <c r="A106" s="661" t="s">
        <v>553</v>
      </c>
      <c r="B106" s="662" t="s">
        <v>2489</v>
      </c>
      <c r="C106" s="662" t="s">
        <v>1840</v>
      </c>
      <c r="D106" s="662" t="s">
        <v>1841</v>
      </c>
      <c r="E106" s="662" t="s">
        <v>775</v>
      </c>
      <c r="F106" s="665"/>
      <c r="G106" s="665"/>
      <c r="H106" s="678">
        <v>0</v>
      </c>
      <c r="I106" s="665">
        <v>1</v>
      </c>
      <c r="J106" s="665">
        <v>153.94802952827712</v>
      </c>
      <c r="K106" s="678">
        <v>1</v>
      </c>
      <c r="L106" s="665">
        <v>1</v>
      </c>
      <c r="M106" s="666">
        <v>153.94802952827712</v>
      </c>
    </row>
    <row r="107" spans="1:13" ht="14.4" customHeight="1" x14ac:dyDescent="0.3">
      <c r="A107" s="661" t="s">
        <v>553</v>
      </c>
      <c r="B107" s="662" t="s">
        <v>2494</v>
      </c>
      <c r="C107" s="662" t="s">
        <v>1372</v>
      </c>
      <c r="D107" s="662" t="s">
        <v>1373</v>
      </c>
      <c r="E107" s="662" t="s">
        <v>1374</v>
      </c>
      <c r="F107" s="665"/>
      <c r="G107" s="665"/>
      <c r="H107" s="678">
        <v>0</v>
      </c>
      <c r="I107" s="665">
        <v>1</v>
      </c>
      <c r="J107" s="665">
        <v>82.6</v>
      </c>
      <c r="K107" s="678">
        <v>1</v>
      </c>
      <c r="L107" s="665">
        <v>1</v>
      </c>
      <c r="M107" s="666">
        <v>82.6</v>
      </c>
    </row>
    <row r="108" spans="1:13" ht="14.4" customHeight="1" x14ac:dyDescent="0.3">
      <c r="A108" s="661" t="s">
        <v>553</v>
      </c>
      <c r="B108" s="662" t="s">
        <v>2495</v>
      </c>
      <c r="C108" s="662" t="s">
        <v>1843</v>
      </c>
      <c r="D108" s="662" t="s">
        <v>1844</v>
      </c>
      <c r="E108" s="662" t="s">
        <v>1845</v>
      </c>
      <c r="F108" s="665"/>
      <c r="G108" s="665"/>
      <c r="H108" s="678">
        <v>0</v>
      </c>
      <c r="I108" s="665">
        <v>2</v>
      </c>
      <c r="J108" s="665">
        <v>420.53999348518539</v>
      </c>
      <c r="K108" s="678">
        <v>1</v>
      </c>
      <c r="L108" s="665">
        <v>2</v>
      </c>
      <c r="M108" s="666">
        <v>420.53999348518539</v>
      </c>
    </row>
    <row r="109" spans="1:13" ht="14.4" customHeight="1" x14ac:dyDescent="0.3">
      <c r="A109" s="661" t="s">
        <v>553</v>
      </c>
      <c r="B109" s="662" t="s">
        <v>2495</v>
      </c>
      <c r="C109" s="662" t="s">
        <v>1499</v>
      </c>
      <c r="D109" s="662" t="s">
        <v>1500</v>
      </c>
      <c r="E109" s="662" t="s">
        <v>1501</v>
      </c>
      <c r="F109" s="665"/>
      <c r="G109" s="665"/>
      <c r="H109" s="678">
        <v>0</v>
      </c>
      <c r="I109" s="665">
        <v>3</v>
      </c>
      <c r="J109" s="665">
        <v>264.93014887674462</v>
      </c>
      <c r="K109" s="678">
        <v>1</v>
      </c>
      <c r="L109" s="665">
        <v>3</v>
      </c>
      <c r="M109" s="666">
        <v>264.93014887674462</v>
      </c>
    </row>
    <row r="110" spans="1:13" ht="14.4" customHeight="1" x14ac:dyDescent="0.3">
      <c r="A110" s="661" t="s">
        <v>553</v>
      </c>
      <c r="B110" s="662" t="s">
        <v>2551</v>
      </c>
      <c r="C110" s="662" t="s">
        <v>1847</v>
      </c>
      <c r="D110" s="662" t="s">
        <v>1848</v>
      </c>
      <c r="E110" s="662" t="s">
        <v>1849</v>
      </c>
      <c r="F110" s="665"/>
      <c r="G110" s="665"/>
      <c r="H110" s="678">
        <v>0</v>
      </c>
      <c r="I110" s="665">
        <v>1</v>
      </c>
      <c r="J110" s="665">
        <v>210.46958615394223</v>
      </c>
      <c r="K110" s="678">
        <v>1</v>
      </c>
      <c r="L110" s="665">
        <v>1</v>
      </c>
      <c r="M110" s="666">
        <v>210.46958615394223</v>
      </c>
    </row>
    <row r="111" spans="1:13" ht="14.4" customHeight="1" x14ac:dyDescent="0.3">
      <c r="A111" s="661" t="s">
        <v>553</v>
      </c>
      <c r="B111" s="662" t="s">
        <v>2552</v>
      </c>
      <c r="C111" s="662" t="s">
        <v>1825</v>
      </c>
      <c r="D111" s="662" t="s">
        <v>1826</v>
      </c>
      <c r="E111" s="662" t="s">
        <v>2553</v>
      </c>
      <c r="F111" s="665"/>
      <c r="G111" s="665"/>
      <c r="H111" s="678">
        <v>0</v>
      </c>
      <c r="I111" s="665">
        <v>4</v>
      </c>
      <c r="J111" s="665">
        <v>673.8480002928145</v>
      </c>
      <c r="K111" s="678">
        <v>1</v>
      </c>
      <c r="L111" s="665">
        <v>4</v>
      </c>
      <c r="M111" s="666">
        <v>673.8480002928145</v>
      </c>
    </row>
    <row r="112" spans="1:13" ht="14.4" customHeight="1" x14ac:dyDescent="0.3">
      <c r="A112" s="661" t="s">
        <v>553</v>
      </c>
      <c r="B112" s="662" t="s">
        <v>2502</v>
      </c>
      <c r="C112" s="662" t="s">
        <v>1895</v>
      </c>
      <c r="D112" s="662" t="s">
        <v>1896</v>
      </c>
      <c r="E112" s="662" t="s">
        <v>1897</v>
      </c>
      <c r="F112" s="665"/>
      <c r="G112" s="665"/>
      <c r="H112" s="678">
        <v>0</v>
      </c>
      <c r="I112" s="665">
        <v>1</v>
      </c>
      <c r="J112" s="665">
        <v>62.039999999999992</v>
      </c>
      <c r="K112" s="678">
        <v>1</v>
      </c>
      <c r="L112" s="665">
        <v>1</v>
      </c>
      <c r="M112" s="666">
        <v>62.039999999999992</v>
      </c>
    </row>
    <row r="113" spans="1:13" ht="14.4" customHeight="1" x14ac:dyDescent="0.3">
      <c r="A113" s="661" t="s">
        <v>553</v>
      </c>
      <c r="B113" s="662" t="s">
        <v>2502</v>
      </c>
      <c r="C113" s="662" t="s">
        <v>1492</v>
      </c>
      <c r="D113" s="662" t="s">
        <v>1493</v>
      </c>
      <c r="E113" s="662" t="s">
        <v>1494</v>
      </c>
      <c r="F113" s="665"/>
      <c r="G113" s="665"/>
      <c r="H113" s="678">
        <v>0</v>
      </c>
      <c r="I113" s="665">
        <v>1</v>
      </c>
      <c r="J113" s="665">
        <v>47.72</v>
      </c>
      <c r="K113" s="678">
        <v>1</v>
      </c>
      <c r="L113" s="665">
        <v>1</v>
      </c>
      <c r="M113" s="666">
        <v>47.72</v>
      </c>
    </row>
    <row r="114" spans="1:13" ht="14.4" customHeight="1" x14ac:dyDescent="0.3">
      <c r="A114" s="661" t="s">
        <v>553</v>
      </c>
      <c r="B114" s="662" t="s">
        <v>2502</v>
      </c>
      <c r="C114" s="662" t="s">
        <v>1867</v>
      </c>
      <c r="D114" s="662" t="s">
        <v>2554</v>
      </c>
      <c r="E114" s="662" t="s">
        <v>2555</v>
      </c>
      <c r="F114" s="665"/>
      <c r="G114" s="665"/>
      <c r="H114" s="678">
        <v>0</v>
      </c>
      <c r="I114" s="665">
        <v>1</v>
      </c>
      <c r="J114" s="665">
        <v>102.89</v>
      </c>
      <c r="K114" s="678">
        <v>1</v>
      </c>
      <c r="L114" s="665">
        <v>1</v>
      </c>
      <c r="M114" s="666">
        <v>102.89</v>
      </c>
    </row>
    <row r="115" spans="1:13" ht="14.4" customHeight="1" x14ac:dyDescent="0.3">
      <c r="A115" s="661" t="s">
        <v>553</v>
      </c>
      <c r="B115" s="662" t="s">
        <v>2556</v>
      </c>
      <c r="C115" s="662" t="s">
        <v>1892</v>
      </c>
      <c r="D115" s="662" t="s">
        <v>2557</v>
      </c>
      <c r="E115" s="662" t="s">
        <v>2558</v>
      </c>
      <c r="F115" s="665"/>
      <c r="G115" s="665"/>
      <c r="H115" s="678">
        <v>0</v>
      </c>
      <c r="I115" s="665">
        <v>1</v>
      </c>
      <c r="J115" s="665">
        <v>403.28999999999996</v>
      </c>
      <c r="K115" s="678">
        <v>1</v>
      </c>
      <c r="L115" s="665">
        <v>1</v>
      </c>
      <c r="M115" s="666">
        <v>403.28999999999996</v>
      </c>
    </row>
    <row r="116" spans="1:13" ht="14.4" customHeight="1" x14ac:dyDescent="0.3">
      <c r="A116" s="661" t="s">
        <v>553</v>
      </c>
      <c r="B116" s="662" t="s">
        <v>2514</v>
      </c>
      <c r="C116" s="662" t="s">
        <v>1241</v>
      </c>
      <c r="D116" s="662" t="s">
        <v>1242</v>
      </c>
      <c r="E116" s="662" t="s">
        <v>2171</v>
      </c>
      <c r="F116" s="665"/>
      <c r="G116" s="665"/>
      <c r="H116" s="678">
        <v>0</v>
      </c>
      <c r="I116" s="665">
        <v>3</v>
      </c>
      <c r="J116" s="665">
        <v>315.1787140120108</v>
      </c>
      <c r="K116" s="678">
        <v>1</v>
      </c>
      <c r="L116" s="665">
        <v>3</v>
      </c>
      <c r="M116" s="666">
        <v>315.1787140120108</v>
      </c>
    </row>
    <row r="117" spans="1:13" ht="14.4" customHeight="1" x14ac:dyDescent="0.3">
      <c r="A117" s="661" t="s">
        <v>553</v>
      </c>
      <c r="B117" s="662" t="s">
        <v>2559</v>
      </c>
      <c r="C117" s="662" t="s">
        <v>1875</v>
      </c>
      <c r="D117" s="662" t="s">
        <v>1876</v>
      </c>
      <c r="E117" s="662" t="s">
        <v>2560</v>
      </c>
      <c r="F117" s="665"/>
      <c r="G117" s="665"/>
      <c r="H117" s="678">
        <v>0</v>
      </c>
      <c r="I117" s="665">
        <v>2</v>
      </c>
      <c r="J117" s="665">
        <v>234.48</v>
      </c>
      <c r="K117" s="678">
        <v>1</v>
      </c>
      <c r="L117" s="665">
        <v>2</v>
      </c>
      <c r="M117" s="666">
        <v>234.48</v>
      </c>
    </row>
    <row r="118" spans="1:13" ht="14.4" customHeight="1" x14ac:dyDescent="0.3">
      <c r="A118" s="661" t="s">
        <v>553</v>
      </c>
      <c r="B118" s="662" t="s">
        <v>2559</v>
      </c>
      <c r="C118" s="662" t="s">
        <v>1888</v>
      </c>
      <c r="D118" s="662" t="s">
        <v>1889</v>
      </c>
      <c r="E118" s="662" t="s">
        <v>2561</v>
      </c>
      <c r="F118" s="665"/>
      <c r="G118" s="665"/>
      <c r="H118" s="678">
        <v>0</v>
      </c>
      <c r="I118" s="665">
        <v>1</v>
      </c>
      <c r="J118" s="665">
        <v>224.84000000000012</v>
      </c>
      <c r="K118" s="678">
        <v>1</v>
      </c>
      <c r="L118" s="665">
        <v>1</v>
      </c>
      <c r="M118" s="666">
        <v>224.84000000000012</v>
      </c>
    </row>
    <row r="119" spans="1:13" ht="14.4" customHeight="1" x14ac:dyDescent="0.3">
      <c r="A119" s="661" t="s">
        <v>553</v>
      </c>
      <c r="B119" s="662" t="s">
        <v>2516</v>
      </c>
      <c r="C119" s="662" t="s">
        <v>1439</v>
      </c>
      <c r="D119" s="662" t="s">
        <v>2517</v>
      </c>
      <c r="E119" s="662" t="s">
        <v>2518</v>
      </c>
      <c r="F119" s="665"/>
      <c r="G119" s="665"/>
      <c r="H119" s="678">
        <v>0</v>
      </c>
      <c r="I119" s="665">
        <v>2</v>
      </c>
      <c r="J119" s="665">
        <v>716.03936310151903</v>
      </c>
      <c r="K119" s="678">
        <v>1</v>
      </c>
      <c r="L119" s="665">
        <v>2</v>
      </c>
      <c r="M119" s="666">
        <v>716.03936310151903</v>
      </c>
    </row>
    <row r="120" spans="1:13" ht="14.4" customHeight="1" x14ac:dyDescent="0.3">
      <c r="A120" s="661" t="s">
        <v>553</v>
      </c>
      <c r="B120" s="662" t="s">
        <v>2516</v>
      </c>
      <c r="C120" s="662" t="s">
        <v>1435</v>
      </c>
      <c r="D120" s="662" t="s">
        <v>2519</v>
      </c>
      <c r="E120" s="662" t="s">
        <v>2520</v>
      </c>
      <c r="F120" s="665"/>
      <c r="G120" s="665"/>
      <c r="H120" s="678">
        <v>0</v>
      </c>
      <c r="I120" s="665">
        <v>3</v>
      </c>
      <c r="J120" s="665">
        <v>623.93288700931976</v>
      </c>
      <c r="K120" s="678">
        <v>1</v>
      </c>
      <c r="L120" s="665">
        <v>3</v>
      </c>
      <c r="M120" s="666">
        <v>623.93288700931976</v>
      </c>
    </row>
    <row r="121" spans="1:13" ht="14.4" customHeight="1" x14ac:dyDescent="0.3">
      <c r="A121" s="661" t="s">
        <v>553</v>
      </c>
      <c r="B121" s="662" t="s">
        <v>2522</v>
      </c>
      <c r="C121" s="662" t="s">
        <v>1882</v>
      </c>
      <c r="D121" s="662" t="s">
        <v>1421</v>
      </c>
      <c r="E121" s="662" t="s">
        <v>1883</v>
      </c>
      <c r="F121" s="665"/>
      <c r="G121" s="665"/>
      <c r="H121" s="678">
        <v>0</v>
      </c>
      <c r="I121" s="665">
        <v>3</v>
      </c>
      <c r="J121" s="665">
        <v>1278.0903992446424</v>
      </c>
      <c r="K121" s="678">
        <v>1</v>
      </c>
      <c r="L121" s="665">
        <v>3</v>
      </c>
      <c r="M121" s="666">
        <v>1278.0903992446424</v>
      </c>
    </row>
    <row r="122" spans="1:13" ht="14.4" customHeight="1" x14ac:dyDescent="0.3">
      <c r="A122" s="661" t="s">
        <v>553</v>
      </c>
      <c r="B122" s="662" t="s">
        <v>2522</v>
      </c>
      <c r="C122" s="662" t="s">
        <v>1871</v>
      </c>
      <c r="D122" s="662" t="s">
        <v>1872</v>
      </c>
      <c r="E122" s="662" t="s">
        <v>1873</v>
      </c>
      <c r="F122" s="665"/>
      <c r="G122" s="665"/>
      <c r="H122" s="678">
        <v>0</v>
      </c>
      <c r="I122" s="665">
        <v>3</v>
      </c>
      <c r="J122" s="665">
        <v>196.19000000000005</v>
      </c>
      <c r="K122" s="678">
        <v>1</v>
      </c>
      <c r="L122" s="665">
        <v>3</v>
      </c>
      <c r="M122" s="666">
        <v>196.19000000000005</v>
      </c>
    </row>
    <row r="123" spans="1:13" ht="14.4" customHeight="1" x14ac:dyDescent="0.3">
      <c r="A123" s="661" t="s">
        <v>553</v>
      </c>
      <c r="B123" s="662" t="s">
        <v>2522</v>
      </c>
      <c r="C123" s="662" t="s">
        <v>1424</v>
      </c>
      <c r="D123" s="662" t="s">
        <v>1425</v>
      </c>
      <c r="E123" s="662" t="s">
        <v>1426</v>
      </c>
      <c r="F123" s="665"/>
      <c r="G123" s="665"/>
      <c r="H123" s="678">
        <v>0</v>
      </c>
      <c r="I123" s="665">
        <v>1</v>
      </c>
      <c r="J123" s="665">
        <v>136.54022474320885</v>
      </c>
      <c r="K123" s="678">
        <v>1</v>
      </c>
      <c r="L123" s="665">
        <v>1</v>
      </c>
      <c r="M123" s="666">
        <v>136.54022474320885</v>
      </c>
    </row>
    <row r="124" spans="1:13" ht="14.4" customHeight="1" x14ac:dyDescent="0.3">
      <c r="A124" s="661" t="s">
        <v>553</v>
      </c>
      <c r="B124" s="662" t="s">
        <v>2523</v>
      </c>
      <c r="C124" s="662" t="s">
        <v>1829</v>
      </c>
      <c r="D124" s="662" t="s">
        <v>2562</v>
      </c>
      <c r="E124" s="662" t="s">
        <v>2563</v>
      </c>
      <c r="F124" s="665"/>
      <c r="G124" s="665"/>
      <c r="H124" s="678">
        <v>0</v>
      </c>
      <c r="I124" s="665">
        <v>1</v>
      </c>
      <c r="J124" s="665">
        <v>331.83824323317003</v>
      </c>
      <c r="K124" s="678">
        <v>1</v>
      </c>
      <c r="L124" s="665">
        <v>1</v>
      </c>
      <c r="M124" s="666">
        <v>331.83824323317003</v>
      </c>
    </row>
    <row r="125" spans="1:13" ht="14.4" customHeight="1" x14ac:dyDescent="0.3">
      <c r="A125" s="661" t="s">
        <v>553</v>
      </c>
      <c r="B125" s="662" t="s">
        <v>2564</v>
      </c>
      <c r="C125" s="662" t="s">
        <v>1851</v>
      </c>
      <c r="D125" s="662" t="s">
        <v>1852</v>
      </c>
      <c r="E125" s="662" t="s">
        <v>2565</v>
      </c>
      <c r="F125" s="665"/>
      <c r="G125" s="665"/>
      <c r="H125" s="678">
        <v>0</v>
      </c>
      <c r="I125" s="665">
        <v>1</v>
      </c>
      <c r="J125" s="665">
        <v>958.57</v>
      </c>
      <c r="K125" s="678">
        <v>1</v>
      </c>
      <c r="L125" s="665">
        <v>1</v>
      </c>
      <c r="M125" s="666">
        <v>958.57</v>
      </c>
    </row>
    <row r="126" spans="1:13" ht="14.4" customHeight="1" x14ac:dyDescent="0.3">
      <c r="A126" s="661" t="s">
        <v>553</v>
      </c>
      <c r="B126" s="662" t="s">
        <v>2564</v>
      </c>
      <c r="C126" s="662" t="s">
        <v>1858</v>
      </c>
      <c r="D126" s="662" t="s">
        <v>1859</v>
      </c>
      <c r="E126" s="662" t="s">
        <v>2566</v>
      </c>
      <c r="F126" s="665"/>
      <c r="G126" s="665"/>
      <c r="H126" s="678">
        <v>0</v>
      </c>
      <c r="I126" s="665">
        <v>2</v>
      </c>
      <c r="J126" s="665">
        <v>2792.17</v>
      </c>
      <c r="K126" s="678">
        <v>1</v>
      </c>
      <c r="L126" s="665">
        <v>2</v>
      </c>
      <c r="M126" s="666">
        <v>2792.17</v>
      </c>
    </row>
    <row r="127" spans="1:13" ht="14.4" customHeight="1" x14ac:dyDescent="0.3">
      <c r="A127" s="661" t="s">
        <v>553</v>
      </c>
      <c r="B127" s="662" t="s">
        <v>2567</v>
      </c>
      <c r="C127" s="662" t="s">
        <v>1898</v>
      </c>
      <c r="D127" s="662" t="s">
        <v>1899</v>
      </c>
      <c r="E127" s="662" t="s">
        <v>572</v>
      </c>
      <c r="F127" s="665"/>
      <c r="G127" s="665"/>
      <c r="H127" s="678">
        <v>0</v>
      </c>
      <c r="I127" s="665">
        <v>2</v>
      </c>
      <c r="J127" s="665">
        <v>323.23956832107734</v>
      </c>
      <c r="K127" s="678">
        <v>1</v>
      </c>
      <c r="L127" s="665">
        <v>2</v>
      </c>
      <c r="M127" s="666">
        <v>323.23956832107734</v>
      </c>
    </row>
    <row r="128" spans="1:13" ht="14.4" customHeight="1" x14ac:dyDescent="0.3">
      <c r="A128" s="661" t="s">
        <v>553</v>
      </c>
      <c r="B128" s="662" t="s">
        <v>2567</v>
      </c>
      <c r="C128" s="662" t="s">
        <v>1577</v>
      </c>
      <c r="D128" s="662" t="s">
        <v>1578</v>
      </c>
      <c r="E128" s="662" t="s">
        <v>572</v>
      </c>
      <c r="F128" s="665">
        <v>2</v>
      </c>
      <c r="G128" s="665">
        <v>1475.2067511568334</v>
      </c>
      <c r="H128" s="678">
        <v>1</v>
      </c>
      <c r="I128" s="665"/>
      <c r="J128" s="665"/>
      <c r="K128" s="678">
        <v>0</v>
      </c>
      <c r="L128" s="665">
        <v>2</v>
      </c>
      <c r="M128" s="666">
        <v>1475.2067511568334</v>
      </c>
    </row>
    <row r="129" spans="1:13" ht="14.4" customHeight="1" x14ac:dyDescent="0.3">
      <c r="A129" s="661" t="s">
        <v>553</v>
      </c>
      <c r="B129" s="662" t="s">
        <v>2527</v>
      </c>
      <c r="C129" s="662" t="s">
        <v>577</v>
      </c>
      <c r="D129" s="662" t="s">
        <v>578</v>
      </c>
      <c r="E129" s="662" t="s">
        <v>579</v>
      </c>
      <c r="F129" s="665">
        <v>16</v>
      </c>
      <c r="G129" s="665">
        <v>767.30926398439647</v>
      </c>
      <c r="H129" s="678">
        <v>1</v>
      </c>
      <c r="I129" s="665"/>
      <c r="J129" s="665"/>
      <c r="K129" s="678">
        <v>0</v>
      </c>
      <c r="L129" s="665">
        <v>16</v>
      </c>
      <c r="M129" s="666">
        <v>767.30926398439647</v>
      </c>
    </row>
    <row r="130" spans="1:13" ht="14.4" customHeight="1" x14ac:dyDescent="0.3">
      <c r="A130" s="661" t="s">
        <v>553</v>
      </c>
      <c r="B130" s="662" t="s">
        <v>2527</v>
      </c>
      <c r="C130" s="662" t="s">
        <v>584</v>
      </c>
      <c r="D130" s="662" t="s">
        <v>585</v>
      </c>
      <c r="E130" s="662" t="s">
        <v>586</v>
      </c>
      <c r="F130" s="665">
        <v>4</v>
      </c>
      <c r="G130" s="665">
        <v>443.48</v>
      </c>
      <c r="H130" s="678">
        <v>1</v>
      </c>
      <c r="I130" s="665"/>
      <c r="J130" s="665"/>
      <c r="K130" s="678">
        <v>0</v>
      </c>
      <c r="L130" s="665">
        <v>4</v>
      </c>
      <c r="M130" s="666">
        <v>443.48</v>
      </c>
    </row>
    <row r="131" spans="1:13" ht="14.4" customHeight="1" x14ac:dyDescent="0.3">
      <c r="A131" s="661" t="s">
        <v>553</v>
      </c>
      <c r="B131" s="662" t="s">
        <v>2527</v>
      </c>
      <c r="C131" s="662" t="s">
        <v>1569</v>
      </c>
      <c r="D131" s="662" t="s">
        <v>592</v>
      </c>
      <c r="E131" s="662" t="s">
        <v>1570</v>
      </c>
      <c r="F131" s="665">
        <v>1</v>
      </c>
      <c r="G131" s="665">
        <v>296.20843185902027</v>
      </c>
      <c r="H131" s="678">
        <v>1</v>
      </c>
      <c r="I131" s="665"/>
      <c r="J131" s="665"/>
      <c r="K131" s="678">
        <v>0</v>
      </c>
      <c r="L131" s="665">
        <v>1</v>
      </c>
      <c r="M131" s="666">
        <v>296.20843185902027</v>
      </c>
    </row>
    <row r="132" spans="1:13" ht="14.4" customHeight="1" x14ac:dyDescent="0.3">
      <c r="A132" s="661" t="s">
        <v>553</v>
      </c>
      <c r="B132" s="662" t="s">
        <v>2527</v>
      </c>
      <c r="C132" s="662" t="s">
        <v>1571</v>
      </c>
      <c r="D132" s="662" t="s">
        <v>1572</v>
      </c>
      <c r="E132" s="662" t="s">
        <v>1573</v>
      </c>
      <c r="F132" s="665">
        <v>1</v>
      </c>
      <c r="G132" s="665">
        <v>233.00000000000006</v>
      </c>
      <c r="H132" s="678">
        <v>1</v>
      </c>
      <c r="I132" s="665"/>
      <c r="J132" s="665"/>
      <c r="K132" s="678">
        <v>0</v>
      </c>
      <c r="L132" s="665">
        <v>1</v>
      </c>
      <c r="M132" s="666">
        <v>233.00000000000006</v>
      </c>
    </row>
    <row r="133" spans="1:13" ht="14.4" customHeight="1" x14ac:dyDescent="0.3">
      <c r="A133" s="661" t="s">
        <v>553</v>
      </c>
      <c r="B133" s="662" t="s">
        <v>2528</v>
      </c>
      <c r="C133" s="662" t="s">
        <v>588</v>
      </c>
      <c r="D133" s="662" t="s">
        <v>589</v>
      </c>
      <c r="E133" s="662" t="s">
        <v>590</v>
      </c>
      <c r="F133" s="665">
        <v>1</v>
      </c>
      <c r="G133" s="665">
        <v>618.01</v>
      </c>
      <c r="H133" s="678">
        <v>1</v>
      </c>
      <c r="I133" s="665"/>
      <c r="J133" s="665"/>
      <c r="K133" s="678">
        <v>0</v>
      </c>
      <c r="L133" s="665">
        <v>1</v>
      </c>
      <c r="M133" s="666">
        <v>618.01</v>
      </c>
    </row>
    <row r="134" spans="1:13" ht="14.4" customHeight="1" x14ac:dyDescent="0.3">
      <c r="A134" s="661" t="s">
        <v>553</v>
      </c>
      <c r="B134" s="662" t="s">
        <v>2530</v>
      </c>
      <c r="C134" s="662" t="s">
        <v>1463</v>
      </c>
      <c r="D134" s="662" t="s">
        <v>1464</v>
      </c>
      <c r="E134" s="662" t="s">
        <v>2531</v>
      </c>
      <c r="F134" s="665"/>
      <c r="G134" s="665"/>
      <c r="H134" s="678">
        <v>0</v>
      </c>
      <c r="I134" s="665">
        <v>1</v>
      </c>
      <c r="J134" s="665">
        <v>71.308844014540171</v>
      </c>
      <c r="K134" s="678">
        <v>1</v>
      </c>
      <c r="L134" s="665">
        <v>1</v>
      </c>
      <c r="M134" s="666">
        <v>71.308844014540171</v>
      </c>
    </row>
    <row r="135" spans="1:13" ht="14.4" customHeight="1" x14ac:dyDescent="0.3">
      <c r="A135" s="661" t="s">
        <v>553</v>
      </c>
      <c r="B135" s="662" t="s">
        <v>2532</v>
      </c>
      <c r="C135" s="662" t="s">
        <v>1836</v>
      </c>
      <c r="D135" s="662" t="s">
        <v>2568</v>
      </c>
      <c r="E135" s="662" t="s">
        <v>2569</v>
      </c>
      <c r="F135" s="665"/>
      <c r="G135" s="665"/>
      <c r="H135" s="678">
        <v>0</v>
      </c>
      <c r="I135" s="665">
        <v>1</v>
      </c>
      <c r="J135" s="665">
        <v>90.660000000000011</v>
      </c>
      <c r="K135" s="678">
        <v>1</v>
      </c>
      <c r="L135" s="665">
        <v>1</v>
      </c>
      <c r="M135" s="666">
        <v>90.660000000000011</v>
      </c>
    </row>
    <row r="136" spans="1:13" ht="14.4" customHeight="1" x14ac:dyDescent="0.3">
      <c r="A136" s="661" t="s">
        <v>553</v>
      </c>
      <c r="B136" s="662" t="s">
        <v>2532</v>
      </c>
      <c r="C136" s="662" t="s">
        <v>1833</v>
      </c>
      <c r="D136" s="662" t="s">
        <v>2570</v>
      </c>
      <c r="E136" s="662" t="s">
        <v>2571</v>
      </c>
      <c r="F136" s="665"/>
      <c r="G136" s="665"/>
      <c r="H136" s="678">
        <v>0</v>
      </c>
      <c r="I136" s="665">
        <v>2</v>
      </c>
      <c r="J136" s="665">
        <v>93.98</v>
      </c>
      <c r="K136" s="678">
        <v>1</v>
      </c>
      <c r="L136" s="665">
        <v>2</v>
      </c>
      <c r="M136" s="666">
        <v>93.98</v>
      </c>
    </row>
    <row r="137" spans="1:13" ht="14.4" customHeight="1" x14ac:dyDescent="0.3">
      <c r="A137" s="661" t="s">
        <v>553</v>
      </c>
      <c r="B137" s="662" t="s">
        <v>2537</v>
      </c>
      <c r="C137" s="662" t="s">
        <v>1365</v>
      </c>
      <c r="D137" s="662" t="s">
        <v>1366</v>
      </c>
      <c r="E137" s="662" t="s">
        <v>1285</v>
      </c>
      <c r="F137" s="665"/>
      <c r="G137" s="665"/>
      <c r="H137" s="678">
        <v>0</v>
      </c>
      <c r="I137" s="665">
        <v>2</v>
      </c>
      <c r="J137" s="665">
        <v>98.920000000000044</v>
      </c>
      <c r="K137" s="678">
        <v>1</v>
      </c>
      <c r="L137" s="665">
        <v>2</v>
      </c>
      <c r="M137" s="666">
        <v>98.920000000000044</v>
      </c>
    </row>
    <row r="138" spans="1:13" ht="14.4" customHeight="1" x14ac:dyDescent="0.3">
      <c r="A138" s="661" t="s">
        <v>553</v>
      </c>
      <c r="B138" s="662" t="s">
        <v>2537</v>
      </c>
      <c r="C138" s="662" t="s">
        <v>1428</v>
      </c>
      <c r="D138" s="662" t="s">
        <v>1253</v>
      </c>
      <c r="E138" s="662" t="s">
        <v>1501</v>
      </c>
      <c r="F138" s="665"/>
      <c r="G138" s="665"/>
      <c r="H138" s="678">
        <v>0</v>
      </c>
      <c r="I138" s="665">
        <v>1</v>
      </c>
      <c r="J138" s="665">
        <v>99.14</v>
      </c>
      <c r="K138" s="678">
        <v>1</v>
      </c>
      <c r="L138" s="665">
        <v>1</v>
      </c>
      <c r="M138" s="666">
        <v>99.14</v>
      </c>
    </row>
    <row r="139" spans="1:13" ht="14.4" customHeight="1" x14ac:dyDescent="0.3">
      <c r="A139" s="661" t="s">
        <v>553</v>
      </c>
      <c r="B139" s="662" t="s">
        <v>2537</v>
      </c>
      <c r="C139" s="662" t="s">
        <v>1252</v>
      </c>
      <c r="D139" s="662" t="s">
        <v>1253</v>
      </c>
      <c r="E139" s="662" t="s">
        <v>1254</v>
      </c>
      <c r="F139" s="665"/>
      <c r="G139" s="665"/>
      <c r="H139" s="678">
        <v>0</v>
      </c>
      <c r="I139" s="665">
        <v>2</v>
      </c>
      <c r="J139" s="665">
        <v>406.90999999999997</v>
      </c>
      <c r="K139" s="678">
        <v>1</v>
      </c>
      <c r="L139" s="665">
        <v>2</v>
      </c>
      <c r="M139" s="666">
        <v>406.90999999999997</v>
      </c>
    </row>
    <row r="140" spans="1:13" ht="14.4" customHeight="1" x14ac:dyDescent="0.3">
      <c r="A140" s="661" t="s">
        <v>553</v>
      </c>
      <c r="B140" s="662" t="s">
        <v>2572</v>
      </c>
      <c r="C140" s="662" t="s">
        <v>1864</v>
      </c>
      <c r="D140" s="662" t="s">
        <v>1865</v>
      </c>
      <c r="E140" s="662" t="s">
        <v>1501</v>
      </c>
      <c r="F140" s="665"/>
      <c r="G140" s="665"/>
      <c r="H140" s="678">
        <v>0</v>
      </c>
      <c r="I140" s="665">
        <v>1</v>
      </c>
      <c r="J140" s="665">
        <v>113.28925220955598</v>
      </c>
      <c r="K140" s="678">
        <v>1</v>
      </c>
      <c r="L140" s="665">
        <v>1</v>
      </c>
      <c r="M140" s="666">
        <v>113.28925220955598</v>
      </c>
    </row>
    <row r="141" spans="1:13" ht="14.4" customHeight="1" x14ac:dyDescent="0.3">
      <c r="A141" s="661" t="s">
        <v>553</v>
      </c>
      <c r="B141" s="662" t="s">
        <v>2572</v>
      </c>
      <c r="C141" s="662" t="s">
        <v>1885</v>
      </c>
      <c r="D141" s="662" t="s">
        <v>1865</v>
      </c>
      <c r="E141" s="662" t="s">
        <v>1886</v>
      </c>
      <c r="F141" s="665"/>
      <c r="G141" s="665"/>
      <c r="H141" s="678">
        <v>0</v>
      </c>
      <c r="I141" s="665">
        <v>2</v>
      </c>
      <c r="J141" s="665">
        <v>700.37999535130837</v>
      </c>
      <c r="K141" s="678">
        <v>1</v>
      </c>
      <c r="L141" s="665">
        <v>2</v>
      </c>
      <c r="M141" s="666">
        <v>700.37999535130837</v>
      </c>
    </row>
    <row r="142" spans="1:13" ht="14.4" customHeight="1" x14ac:dyDescent="0.3">
      <c r="A142" s="661" t="s">
        <v>553</v>
      </c>
      <c r="B142" s="662" t="s">
        <v>2538</v>
      </c>
      <c r="C142" s="662" t="s">
        <v>1352</v>
      </c>
      <c r="D142" s="662" t="s">
        <v>1353</v>
      </c>
      <c r="E142" s="662" t="s">
        <v>937</v>
      </c>
      <c r="F142" s="665"/>
      <c r="G142" s="665"/>
      <c r="H142" s="678">
        <v>0</v>
      </c>
      <c r="I142" s="665">
        <v>2</v>
      </c>
      <c r="J142" s="665">
        <v>194.63825195236373</v>
      </c>
      <c r="K142" s="678">
        <v>1</v>
      </c>
      <c r="L142" s="665">
        <v>2</v>
      </c>
      <c r="M142" s="666">
        <v>194.63825195236373</v>
      </c>
    </row>
    <row r="143" spans="1:13" ht="14.4" customHeight="1" x14ac:dyDescent="0.3">
      <c r="A143" s="661" t="s">
        <v>553</v>
      </c>
      <c r="B143" s="662" t="s">
        <v>2538</v>
      </c>
      <c r="C143" s="662" t="s">
        <v>1447</v>
      </c>
      <c r="D143" s="662" t="s">
        <v>1448</v>
      </c>
      <c r="E143" s="662" t="s">
        <v>1449</v>
      </c>
      <c r="F143" s="665"/>
      <c r="G143" s="665"/>
      <c r="H143" s="678">
        <v>0</v>
      </c>
      <c r="I143" s="665">
        <v>4</v>
      </c>
      <c r="J143" s="665">
        <v>795.80890170309794</v>
      </c>
      <c r="K143" s="678">
        <v>1</v>
      </c>
      <c r="L143" s="665">
        <v>4</v>
      </c>
      <c r="M143" s="666">
        <v>795.80890170309794</v>
      </c>
    </row>
    <row r="144" spans="1:13" ht="14.4" customHeight="1" x14ac:dyDescent="0.3">
      <c r="A144" s="661" t="s">
        <v>553</v>
      </c>
      <c r="B144" s="662" t="s">
        <v>2538</v>
      </c>
      <c r="C144" s="662" t="s">
        <v>1574</v>
      </c>
      <c r="D144" s="662" t="s">
        <v>1575</v>
      </c>
      <c r="E144" s="662" t="s">
        <v>1576</v>
      </c>
      <c r="F144" s="665">
        <v>1</v>
      </c>
      <c r="G144" s="665">
        <v>566.47</v>
      </c>
      <c r="H144" s="678">
        <v>1</v>
      </c>
      <c r="I144" s="665"/>
      <c r="J144" s="665"/>
      <c r="K144" s="678">
        <v>0</v>
      </c>
      <c r="L144" s="665">
        <v>1</v>
      </c>
      <c r="M144" s="666">
        <v>566.47</v>
      </c>
    </row>
    <row r="145" spans="1:13" ht="14.4" customHeight="1" x14ac:dyDescent="0.3">
      <c r="A145" s="661" t="s">
        <v>553</v>
      </c>
      <c r="B145" s="662" t="s">
        <v>2538</v>
      </c>
      <c r="C145" s="662" t="s">
        <v>1431</v>
      </c>
      <c r="D145" s="662" t="s">
        <v>1575</v>
      </c>
      <c r="E145" s="662" t="s">
        <v>2539</v>
      </c>
      <c r="F145" s="665"/>
      <c r="G145" s="665"/>
      <c r="H145" s="678">
        <v>0</v>
      </c>
      <c r="I145" s="665">
        <v>14</v>
      </c>
      <c r="J145" s="665">
        <v>1294.2278341219287</v>
      </c>
      <c r="K145" s="678">
        <v>1</v>
      </c>
      <c r="L145" s="665">
        <v>14</v>
      </c>
      <c r="M145" s="666">
        <v>1294.2278341219287</v>
      </c>
    </row>
    <row r="146" spans="1:13" ht="14.4" customHeight="1" x14ac:dyDescent="0.3">
      <c r="A146" s="661" t="s">
        <v>553</v>
      </c>
      <c r="B146" s="662" t="s">
        <v>2538</v>
      </c>
      <c r="C146" s="662" t="s">
        <v>1410</v>
      </c>
      <c r="D146" s="662" t="s">
        <v>2540</v>
      </c>
      <c r="E146" s="662" t="s">
        <v>2541</v>
      </c>
      <c r="F146" s="665"/>
      <c r="G146" s="665"/>
      <c r="H146" s="678">
        <v>0</v>
      </c>
      <c r="I146" s="665">
        <v>33</v>
      </c>
      <c r="J146" s="665">
        <v>6129.9929048040385</v>
      </c>
      <c r="K146" s="678">
        <v>1</v>
      </c>
      <c r="L146" s="665">
        <v>33</v>
      </c>
      <c r="M146" s="666">
        <v>6129.9929048040385</v>
      </c>
    </row>
    <row r="147" spans="1:13" ht="14.4" customHeight="1" x14ac:dyDescent="0.3">
      <c r="A147" s="661" t="s">
        <v>553</v>
      </c>
      <c r="B147" s="662" t="s">
        <v>2542</v>
      </c>
      <c r="C147" s="662" t="s">
        <v>1397</v>
      </c>
      <c r="D147" s="662" t="s">
        <v>1398</v>
      </c>
      <c r="E147" s="662" t="s">
        <v>1285</v>
      </c>
      <c r="F147" s="665"/>
      <c r="G147" s="665"/>
      <c r="H147" s="678">
        <v>0</v>
      </c>
      <c r="I147" s="665">
        <v>31</v>
      </c>
      <c r="J147" s="665">
        <v>3067.9752335170883</v>
      </c>
      <c r="K147" s="678">
        <v>1</v>
      </c>
      <c r="L147" s="665">
        <v>31</v>
      </c>
      <c r="M147" s="666">
        <v>3067.9752335170883</v>
      </c>
    </row>
    <row r="148" spans="1:13" ht="14.4" customHeight="1" x14ac:dyDescent="0.3">
      <c r="A148" s="661" t="s">
        <v>553</v>
      </c>
      <c r="B148" s="662" t="s">
        <v>2544</v>
      </c>
      <c r="C148" s="662" t="s">
        <v>574</v>
      </c>
      <c r="D148" s="662" t="s">
        <v>575</v>
      </c>
      <c r="E148" s="662" t="s">
        <v>576</v>
      </c>
      <c r="F148" s="665">
        <v>3</v>
      </c>
      <c r="G148" s="665">
        <v>300.54000000000002</v>
      </c>
      <c r="H148" s="678">
        <v>1</v>
      </c>
      <c r="I148" s="665"/>
      <c r="J148" s="665"/>
      <c r="K148" s="678">
        <v>0</v>
      </c>
      <c r="L148" s="665">
        <v>3</v>
      </c>
      <c r="M148" s="666">
        <v>300.54000000000002</v>
      </c>
    </row>
    <row r="149" spans="1:13" ht="14.4" customHeight="1" x14ac:dyDescent="0.3">
      <c r="A149" s="661" t="s">
        <v>553</v>
      </c>
      <c r="B149" s="662" t="s">
        <v>2544</v>
      </c>
      <c r="C149" s="662" t="s">
        <v>1855</v>
      </c>
      <c r="D149" s="662" t="s">
        <v>575</v>
      </c>
      <c r="E149" s="662" t="s">
        <v>1856</v>
      </c>
      <c r="F149" s="665"/>
      <c r="G149" s="665"/>
      <c r="H149" s="678">
        <v>0</v>
      </c>
      <c r="I149" s="665">
        <v>1</v>
      </c>
      <c r="J149" s="665">
        <v>303.88839120096446</v>
      </c>
      <c r="K149" s="678">
        <v>1</v>
      </c>
      <c r="L149" s="665">
        <v>1</v>
      </c>
      <c r="M149" s="666">
        <v>303.88839120096446</v>
      </c>
    </row>
    <row r="150" spans="1:13" ht="14.4" customHeight="1" x14ac:dyDescent="0.3">
      <c r="A150" s="661" t="s">
        <v>553</v>
      </c>
      <c r="B150" s="662" t="s">
        <v>2544</v>
      </c>
      <c r="C150" s="662" t="s">
        <v>1477</v>
      </c>
      <c r="D150" s="662" t="s">
        <v>2545</v>
      </c>
      <c r="E150" s="662" t="s">
        <v>1479</v>
      </c>
      <c r="F150" s="665"/>
      <c r="G150" s="665"/>
      <c r="H150" s="678">
        <v>0</v>
      </c>
      <c r="I150" s="665">
        <v>1</v>
      </c>
      <c r="J150" s="665">
        <v>157.80000000000007</v>
      </c>
      <c r="K150" s="678">
        <v>1</v>
      </c>
      <c r="L150" s="665">
        <v>1</v>
      </c>
      <c r="M150" s="666">
        <v>157.80000000000007</v>
      </c>
    </row>
    <row r="151" spans="1:13" ht="14.4" customHeight="1" x14ac:dyDescent="0.3">
      <c r="A151" s="661" t="s">
        <v>553</v>
      </c>
      <c r="B151" s="662" t="s">
        <v>2544</v>
      </c>
      <c r="C151" s="662" t="s">
        <v>1455</v>
      </c>
      <c r="D151" s="662" t="s">
        <v>2546</v>
      </c>
      <c r="E151" s="662" t="s">
        <v>1457</v>
      </c>
      <c r="F151" s="665"/>
      <c r="G151" s="665"/>
      <c r="H151" s="678">
        <v>0</v>
      </c>
      <c r="I151" s="665">
        <v>3</v>
      </c>
      <c r="J151" s="665">
        <v>400.40000000000009</v>
      </c>
      <c r="K151" s="678">
        <v>1</v>
      </c>
      <c r="L151" s="665">
        <v>3</v>
      </c>
      <c r="M151" s="666">
        <v>400.40000000000009</v>
      </c>
    </row>
    <row r="152" spans="1:13" ht="14.4" customHeight="1" x14ac:dyDescent="0.3">
      <c r="A152" s="661" t="s">
        <v>553</v>
      </c>
      <c r="B152" s="662" t="s">
        <v>2549</v>
      </c>
      <c r="C152" s="662" t="s">
        <v>1309</v>
      </c>
      <c r="D152" s="662" t="s">
        <v>1310</v>
      </c>
      <c r="E152" s="662" t="s">
        <v>1285</v>
      </c>
      <c r="F152" s="665"/>
      <c r="G152" s="665"/>
      <c r="H152" s="678">
        <v>0</v>
      </c>
      <c r="I152" s="665">
        <v>1</v>
      </c>
      <c r="J152" s="665">
        <v>72.419458955442082</v>
      </c>
      <c r="K152" s="678">
        <v>1</v>
      </c>
      <c r="L152" s="665">
        <v>1</v>
      </c>
      <c r="M152" s="666">
        <v>72.419458955442082</v>
      </c>
    </row>
    <row r="153" spans="1:13" ht="14.4" customHeight="1" x14ac:dyDescent="0.3">
      <c r="A153" s="661" t="s">
        <v>556</v>
      </c>
      <c r="B153" s="662" t="s">
        <v>2464</v>
      </c>
      <c r="C153" s="662" t="s">
        <v>1287</v>
      </c>
      <c r="D153" s="662" t="s">
        <v>600</v>
      </c>
      <c r="E153" s="662" t="s">
        <v>601</v>
      </c>
      <c r="F153" s="665"/>
      <c r="G153" s="665"/>
      <c r="H153" s="678">
        <v>0</v>
      </c>
      <c r="I153" s="665">
        <v>1</v>
      </c>
      <c r="J153" s="665">
        <v>35.179999999999993</v>
      </c>
      <c r="K153" s="678">
        <v>1</v>
      </c>
      <c r="L153" s="665">
        <v>1</v>
      </c>
      <c r="M153" s="666">
        <v>35.179999999999993</v>
      </c>
    </row>
    <row r="154" spans="1:13" ht="14.4" customHeight="1" x14ac:dyDescent="0.3">
      <c r="A154" s="661" t="s">
        <v>556</v>
      </c>
      <c r="B154" s="662" t="s">
        <v>2464</v>
      </c>
      <c r="C154" s="662" t="s">
        <v>2178</v>
      </c>
      <c r="D154" s="662" t="s">
        <v>600</v>
      </c>
      <c r="E154" s="662" t="s">
        <v>2179</v>
      </c>
      <c r="F154" s="665"/>
      <c r="G154" s="665"/>
      <c r="H154" s="678">
        <v>0</v>
      </c>
      <c r="I154" s="665">
        <v>2</v>
      </c>
      <c r="J154" s="665">
        <v>154.30000000000001</v>
      </c>
      <c r="K154" s="678">
        <v>1</v>
      </c>
      <c r="L154" s="665">
        <v>2</v>
      </c>
      <c r="M154" s="666">
        <v>154.30000000000001</v>
      </c>
    </row>
    <row r="155" spans="1:13" ht="14.4" customHeight="1" x14ac:dyDescent="0.3">
      <c r="A155" s="661" t="s">
        <v>556</v>
      </c>
      <c r="B155" s="662" t="s">
        <v>2464</v>
      </c>
      <c r="C155" s="662" t="s">
        <v>1289</v>
      </c>
      <c r="D155" s="662" t="s">
        <v>1290</v>
      </c>
      <c r="E155" s="662" t="s">
        <v>2465</v>
      </c>
      <c r="F155" s="665"/>
      <c r="G155" s="665"/>
      <c r="H155" s="678">
        <v>0</v>
      </c>
      <c r="I155" s="665">
        <v>1</v>
      </c>
      <c r="J155" s="665">
        <v>43.29989590851968</v>
      </c>
      <c r="K155" s="678">
        <v>1</v>
      </c>
      <c r="L155" s="665">
        <v>1</v>
      </c>
      <c r="M155" s="666">
        <v>43.29989590851968</v>
      </c>
    </row>
    <row r="156" spans="1:13" ht="14.4" customHeight="1" x14ac:dyDescent="0.3">
      <c r="A156" s="661" t="s">
        <v>556</v>
      </c>
      <c r="B156" s="662" t="s">
        <v>2464</v>
      </c>
      <c r="C156" s="662" t="s">
        <v>2235</v>
      </c>
      <c r="D156" s="662" t="s">
        <v>2236</v>
      </c>
      <c r="E156" s="662" t="s">
        <v>2237</v>
      </c>
      <c r="F156" s="665"/>
      <c r="G156" s="665"/>
      <c r="H156" s="678">
        <v>0</v>
      </c>
      <c r="I156" s="665">
        <v>3</v>
      </c>
      <c r="J156" s="665">
        <v>203.4899999999999</v>
      </c>
      <c r="K156" s="678">
        <v>1</v>
      </c>
      <c r="L156" s="665">
        <v>3</v>
      </c>
      <c r="M156" s="666">
        <v>203.4899999999999</v>
      </c>
    </row>
    <row r="157" spans="1:13" ht="14.4" customHeight="1" x14ac:dyDescent="0.3">
      <c r="A157" s="661" t="s">
        <v>556</v>
      </c>
      <c r="B157" s="662" t="s">
        <v>2573</v>
      </c>
      <c r="C157" s="662" t="s">
        <v>2184</v>
      </c>
      <c r="D157" s="662" t="s">
        <v>2574</v>
      </c>
      <c r="E157" s="662" t="s">
        <v>2575</v>
      </c>
      <c r="F157" s="665"/>
      <c r="G157" s="665"/>
      <c r="H157" s="678">
        <v>0</v>
      </c>
      <c r="I157" s="665">
        <v>1</v>
      </c>
      <c r="J157" s="665">
        <v>97.3</v>
      </c>
      <c r="K157" s="678">
        <v>1</v>
      </c>
      <c r="L157" s="665">
        <v>1</v>
      </c>
      <c r="M157" s="666">
        <v>97.3</v>
      </c>
    </row>
    <row r="158" spans="1:13" ht="14.4" customHeight="1" x14ac:dyDescent="0.3">
      <c r="A158" s="661" t="s">
        <v>556</v>
      </c>
      <c r="B158" s="662" t="s">
        <v>2576</v>
      </c>
      <c r="C158" s="662" t="s">
        <v>2096</v>
      </c>
      <c r="D158" s="662" t="s">
        <v>2097</v>
      </c>
      <c r="E158" s="662" t="s">
        <v>2577</v>
      </c>
      <c r="F158" s="665"/>
      <c r="G158" s="665"/>
      <c r="H158" s="678">
        <v>0</v>
      </c>
      <c r="I158" s="665">
        <v>1</v>
      </c>
      <c r="J158" s="665">
        <v>1055.07</v>
      </c>
      <c r="K158" s="678">
        <v>1</v>
      </c>
      <c r="L158" s="665">
        <v>1</v>
      </c>
      <c r="M158" s="666">
        <v>1055.07</v>
      </c>
    </row>
    <row r="159" spans="1:13" ht="14.4" customHeight="1" x14ac:dyDescent="0.3">
      <c r="A159" s="661" t="s">
        <v>556</v>
      </c>
      <c r="B159" s="662" t="s">
        <v>2467</v>
      </c>
      <c r="C159" s="662" t="s">
        <v>1271</v>
      </c>
      <c r="D159" s="662" t="s">
        <v>1272</v>
      </c>
      <c r="E159" s="662" t="s">
        <v>1273</v>
      </c>
      <c r="F159" s="665"/>
      <c r="G159" s="665"/>
      <c r="H159" s="678">
        <v>0</v>
      </c>
      <c r="I159" s="665">
        <v>14</v>
      </c>
      <c r="J159" s="665">
        <v>1577.4357410491023</v>
      </c>
      <c r="K159" s="678">
        <v>1</v>
      </c>
      <c r="L159" s="665">
        <v>14</v>
      </c>
      <c r="M159" s="666">
        <v>1577.4357410491023</v>
      </c>
    </row>
    <row r="160" spans="1:13" ht="14.4" customHeight="1" x14ac:dyDescent="0.3">
      <c r="A160" s="661" t="s">
        <v>556</v>
      </c>
      <c r="B160" s="662" t="s">
        <v>2578</v>
      </c>
      <c r="C160" s="662" t="s">
        <v>2228</v>
      </c>
      <c r="D160" s="662" t="s">
        <v>2229</v>
      </c>
      <c r="E160" s="662" t="s">
        <v>2579</v>
      </c>
      <c r="F160" s="665"/>
      <c r="G160" s="665"/>
      <c r="H160" s="678">
        <v>0</v>
      </c>
      <c r="I160" s="665">
        <v>1</v>
      </c>
      <c r="J160" s="665">
        <v>466.32300000000004</v>
      </c>
      <c r="K160" s="678">
        <v>1</v>
      </c>
      <c r="L160" s="665">
        <v>1</v>
      </c>
      <c r="M160" s="666">
        <v>466.32300000000004</v>
      </c>
    </row>
    <row r="161" spans="1:13" ht="14.4" customHeight="1" x14ac:dyDescent="0.3">
      <c r="A161" s="661" t="s">
        <v>556</v>
      </c>
      <c r="B161" s="662" t="s">
        <v>2468</v>
      </c>
      <c r="C161" s="662" t="s">
        <v>2275</v>
      </c>
      <c r="D161" s="662" t="s">
        <v>2276</v>
      </c>
      <c r="E161" s="662" t="s">
        <v>2277</v>
      </c>
      <c r="F161" s="665"/>
      <c r="G161" s="665"/>
      <c r="H161" s="678">
        <v>0</v>
      </c>
      <c r="I161" s="665">
        <v>1</v>
      </c>
      <c r="J161" s="665">
        <v>91.53</v>
      </c>
      <c r="K161" s="678">
        <v>1</v>
      </c>
      <c r="L161" s="665">
        <v>1</v>
      </c>
      <c r="M161" s="666">
        <v>91.53</v>
      </c>
    </row>
    <row r="162" spans="1:13" ht="14.4" customHeight="1" x14ac:dyDescent="0.3">
      <c r="A162" s="661" t="s">
        <v>556</v>
      </c>
      <c r="B162" s="662" t="s">
        <v>2468</v>
      </c>
      <c r="C162" s="662" t="s">
        <v>1297</v>
      </c>
      <c r="D162" s="662" t="s">
        <v>1298</v>
      </c>
      <c r="E162" s="662" t="s">
        <v>2469</v>
      </c>
      <c r="F162" s="665"/>
      <c r="G162" s="665"/>
      <c r="H162" s="678">
        <v>0</v>
      </c>
      <c r="I162" s="665">
        <v>2</v>
      </c>
      <c r="J162" s="665">
        <v>98.839586113184509</v>
      </c>
      <c r="K162" s="678">
        <v>1</v>
      </c>
      <c r="L162" s="665">
        <v>2</v>
      </c>
      <c r="M162" s="666">
        <v>98.839586113184509</v>
      </c>
    </row>
    <row r="163" spans="1:13" ht="14.4" customHeight="1" x14ac:dyDescent="0.3">
      <c r="A163" s="661" t="s">
        <v>556</v>
      </c>
      <c r="B163" s="662" t="s">
        <v>2580</v>
      </c>
      <c r="C163" s="662" t="s">
        <v>2222</v>
      </c>
      <c r="D163" s="662" t="s">
        <v>2223</v>
      </c>
      <c r="E163" s="662" t="s">
        <v>1744</v>
      </c>
      <c r="F163" s="665"/>
      <c r="G163" s="665"/>
      <c r="H163" s="678">
        <v>0</v>
      </c>
      <c r="I163" s="665">
        <v>2</v>
      </c>
      <c r="J163" s="665">
        <v>45.759854363918656</v>
      </c>
      <c r="K163" s="678">
        <v>1</v>
      </c>
      <c r="L163" s="665">
        <v>2</v>
      </c>
      <c r="M163" s="666">
        <v>45.759854363918656</v>
      </c>
    </row>
    <row r="164" spans="1:13" ht="14.4" customHeight="1" x14ac:dyDescent="0.3">
      <c r="A164" s="661" t="s">
        <v>556</v>
      </c>
      <c r="B164" s="662" t="s">
        <v>2471</v>
      </c>
      <c r="C164" s="662" t="s">
        <v>2239</v>
      </c>
      <c r="D164" s="662" t="s">
        <v>2581</v>
      </c>
      <c r="E164" s="662" t="s">
        <v>2582</v>
      </c>
      <c r="F164" s="665"/>
      <c r="G164" s="665"/>
      <c r="H164" s="678">
        <v>0</v>
      </c>
      <c r="I164" s="665">
        <v>1</v>
      </c>
      <c r="J164" s="665">
        <v>112.05000000000005</v>
      </c>
      <c r="K164" s="678">
        <v>1</v>
      </c>
      <c r="L164" s="665">
        <v>1</v>
      </c>
      <c r="M164" s="666">
        <v>112.05000000000005</v>
      </c>
    </row>
    <row r="165" spans="1:13" ht="14.4" customHeight="1" x14ac:dyDescent="0.3">
      <c r="A165" s="661" t="s">
        <v>556</v>
      </c>
      <c r="B165" s="662" t="s">
        <v>2471</v>
      </c>
      <c r="C165" s="662" t="s">
        <v>1331</v>
      </c>
      <c r="D165" s="662" t="s">
        <v>2472</v>
      </c>
      <c r="E165" s="662" t="s">
        <v>805</v>
      </c>
      <c r="F165" s="665"/>
      <c r="G165" s="665"/>
      <c r="H165" s="678">
        <v>0</v>
      </c>
      <c r="I165" s="665">
        <v>1</v>
      </c>
      <c r="J165" s="665">
        <v>138.49000000000007</v>
      </c>
      <c r="K165" s="678">
        <v>1</v>
      </c>
      <c r="L165" s="665">
        <v>1</v>
      </c>
      <c r="M165" s="666">
        <v>138.49000000000007</v>
      </c>
    </row>
    <row r="166" spans="1:13" ht="14.4" customHeight="1" x14ac:dyDescent="0.3">
      <c r="A166" s="661" t="s">
        <v>556</v>
      </c>
      <c r="B166" s="662" t="s">
        <v>2473</v>
      </c>
      <c r="C166" s="662" t="s">
        <v>1505</v>
      </c>
      <c r="D166" s="662" t="s">
        <v>1257</v>
      </c>
      <c r="E166" s="662" t="s">
        <v>1405</v>
      </c>
      <c r="F166" s="665">
        <v>1</v>
      </c>
      <c r="G166" s="665">
        <v>301.47000000000008</v>
      </c>
      <c r="H166" s="678">
        <v>1</v>
      </c>
      <c r="I166" s="665"/>
      <c r="J166" s="665"/>
      <c r="K166" s="678">
        <v>0</v>
      </c>
      <c r="L166" s="665">
        <v>1</v>
      </c>
      <c r="M166" s="666">
        <v>301.47000000000008</v>
      </c>
    </row>
    <row r="167" spans="1:13" ht="14.4" customHeight="1" x14ac:dyDescent="0.3">
      <c r="A167" s="661" t="s">
        <v>556</v>
      </c>
      <c r="B167" s="662" t="s">
        <v>2473</v>
      </c>
      <c r="C167" s="662" t="s">
        <v>1506</v>
      </c>
      <c r="D167" s="662" t="s">
        <v>1257</v>
      </c>
      <c r="E167" s="662" t="s">
        <v>1258</v>
      </c>
      <c r="F167" s="665">
        <v>2</v>
      </c>
      <c r="G167" s="665">
        <v>1261.3164843894601</v>
      </c>
      <c r="H167" s="678">
        <v>0.66666604727726642</v>
      </c>
      <c r="I167" s="665">
        <v>1</v>
      </c>
      <c r="J167" s="665">
        <v>630.66</v>
      </c>
      <c r="K167" s="678">
        <v>0.33333395272273358</v>
      </c>
      <c r="L167" s="665">
        <v>3</v>
      </c>
      <c r="M167" s="666">
        <v>1891.97648438946</v>
      </c>
    </row>
    <row r="168" spans="1:13" ht="14.4" customHeight="1" x14ac:dyDescent="0.3">
      <c r="A168" s="661" t="s">
        <v>556</v>
      </c>
      <c r="B168" s="662" t="s">
        <v>2473</v>
      </c>
      <c r="C168" s="662" t="s">
        <v>1504</v>
      </c>
      <c r="D168" s="662" t="s">
        <v>1257</v>
      </c>
      <c r="E168" s="662" t="s">
        <v>1408</v>
      </c>
      <c r="F168" s="665"/>
      <c r="G168" s="665"/>
      <c r="H168" s="678">
        <v>0</v>
      </c>
      <c r="I168" s="665">
        <v>2</v>
      </c>
      <c r="J168" s="665">
        <v>817.9</v>
      </c>
      <c r="K168" s="678">
        <v>1</v>
      </c>
      <c r="L168" s="665">
        <v>2</v>
      </c>
      <c r="M168" s="666">
        <v>817.9</v>
      </c>
    </row>
    <row r="169" spans="1:13" ht="14.4" customHeight="1" x14ac:dyDescent="0.3">
      <c r="A169" s="661" t="s">
        <v>556</v>
      </c>
      <c r="B169" s="662" t="s">
        <v>2473</v>
      </c>
      <c r="C169" s="662" t="s">
        <v>1260</v>
      </c>
      <c r="D169" s="662" t="s">
        <v>1257</v>
      </c>
      <c r="E169" s="662" t="s">
        <v>1261</v>
      </c>
      <c r="F169" s="665"/>
      <c r="G169" s="665"/>
      <c r="H169" s="678">
        <v>0</v>
      </c>
      <c r="I169" s="665">
        <v>5</v>
      </c>
      <c r="J169" s="665">
        <v>3606</v>
      </c>
      <c r="K169" s="678">
        <v>1</v>
      </c>
      <c r="L169" s="665">
        <v>5</v>
      </c>
      <c r="M169" s="666">
        <v>3606</v>
      </c>
    </row>
    <row r="170" spans="1:13" ht="14.4" customHeight="1" x14ac:dyDescent="0.3">
      <c r="A170" s="661" t="s">
        <v>556</v>
      </c>
      <c r="B170" s="662" t="s">
        <v>2477</v>
      </c>
      <c r="C170" s="662" t="s">
        <v>1903</v>
      </c>
      <c r="D170" s="662" t="s">
        <v>2583</v>
      </c>
      <c r="E170" s="662" t="s">
        <v>2478</v>
      </c>
      <c r="F170" s="665">
        <v>1</v>
      </c>
      <c r="G170" s="665">
        <v>120.25000000000003</v>
      </c>
      <c r="H170" s="678">
        <v>1</v>
      </c>
      <c r="I170" s="665"/>
      <c r="J170" s="665"/>
      <c r="K170" s="678">
        <v>0</v>
      </c>
      <c r="L170" s="665">
        <v>1</v>
      </c>
      <c r="M170" s="666">
        <v>120.25000000000003</v>
      </c>
    </row>
    <row r="171" spans="1:13" ht="14.4" customHeight="1" x14ac:dyDescent="0.3">
      <c r="A171" s="661" t="s">
        <v>556</v>
      </c>
      <c r="B171" s="662" t="s">
        <v>2584</v>
      </c>
      <c r="C171" s="662" t="s">
        <v>2232</v>
      </c>
      <c r="D171" s="662" t="s">
        <v>2233</v>
      </c>
      <c r="E171" s="662" t="s">
        <v>1360</v>
      </c>
      <c r="F171" s="665"/>
      <c r="G171" s="665"/>
      <c r="H171" s="678">
        <v>0</v>
      </c>
      <c r="I171" s="665">
        <v>1</v>
      </c>
      <c r="J171" s="665">
        <v>133.1</v>
      </c>
      <c r="K171" s="678">
        <v>1</v>
      </c>
      <c r="L171" s="665">
        <v>1</v>
      </c>
      <c r="M171" s="666">
        <v>133.1</v>
      </c>
    </row>
    <row r="172" spans="1:13" ht="14.4" customHeight="1" x14ac:dyDescent="0.3">
      <c r="A172" s="661" t="s">
        <v>556</v>
      </c>
      <c r="B172" s="662" t="s">
        <v>2585</v>
      </c>
      <c r="C172" s="662" t="s">
        <v>2203</v>
      </c>
      <c r="D172" s="662" t="s">
        <v>2204</v>
      </c>
      <c r="E172" s="662" t="s">
        <v>2205</v>
      </c>
      <c r="F172" s="665"/>
      <c r="G172" s="665"/>
      <c r="H172" s="678">
        <v>0</v>
      </c>
      <c r="I172" s="665">
        <v>1</v>
      </c>
      <c r="J172" s="665">
        <v>267.26999999999987</v>
      </c>
      <c r="K172" s="678">
        <v>1</v>
      </c>
      <c r="L172" s="665">
        <v>1</v>
      </c>
      <c r="M172" s="666">
        <v>267.26999999999987</v>
      </c>
    </row>
    <row r="173" spans="1:13" ht="14.4" customHeight="1" x14ac:dyDescent="0.3">
      <c r="A173" s="661" t="s">
        <v>556</v>
      </c>
      <c r="B173" s="662" t="s">
        <v>2479</v>
      </c>
      <c r="C173" s="662" t="s">
        <v>1279</v>
      </c>
      <c r="D173" s="662" t="s">
        <v>1280</v>
      </c>
      <c r="E173" s="662" t="s">
        <v>1281</v>
      </c>
      <c r="F173" s="665"/>
      <c r="G173" s="665"/>
      <c r="H173" s="678">
        <v>0</v>
      </c>
      <c r="I173" s="665">
        <v>3</v>
      </c>
      <c r="J173" s="665">
        <v>146.5493078872671</v>
      </c>
      <c r="K173" s="678">
        <v>1</v>
      </c>
      <c r="L173" s="665">
        <v>3</v>
      </c>
      <c r="M173" s="666">
        <v>146.5493078872671</v>
      </c>
    </row>
    <row r="174" spans="1:13" ht="14.4" customHeight="1" x14ac:dyDescent="0.3">
      <c r="A174" s="661" t="s">
        <v>556</v>
      </c>
      <c r="B174" s="662" t="s">
        <v>2479</v>
      </c>
      <c r="C174" s="662" t="s">
        <v>1283</v>
      </c>
      <c r="D174" s="662" t="s">
        <v>1284</v>
      </c>
      <c r="E174" s="662" t="s">
        <v>1285</v>
      </c>
      <c r="F174" s="665"/>
      <c r="G174" s="665"/>
      <c r="H174" s="678">
        <v>0</v>
      </c>
      <c r="I174" s="665">
        <v>2</v>
      </c>
      <c r="J174" s="665">
        <v>110.17999999999994</v>
      </c>
      <c r="K174" s="678">
        <v>1</v>
      </c>
      <c r="L174" s="665">
        <v>2</v>
      </c>
      <c r="M174" s="666">
        <v>110.17999999999994</v>
      </c>
    </row>
    <row r="175" spans="1:13" ht="14.4" customHeight="1" x14ac:dyDescent="0.3">
      <c r="A175" s="661" t="s">
        <v>556</v>
      </c>
      <c r="B175" s="662" t="s">
        <v>2483</v>
      </c>
      <c r="C175" s="662" t="s">
        <v>1343</v>
      </c>
      <c r="D175" s="662" t="s">
        <v>1344</v>
      </c>
      <c r="E175" s="662" t="s">
        <v>1281</v>
      </c>
      <c r="F175" s="665"/>
      <c r="G175" s="665"/>
      <c r="H175" s="678">
        <v>0</v>
      </c>
      <c r="I175" s="665">
        <v>3</v>
      </c>
      <c r="J175" s="665">
        <v>259.77</v>
      </c>
      <c r="K175" s="678">
        <v>1</v>
      </c>
      <c r="L175" s="665">
        <v>3</v>
      </c>
      <c r="M175" s="666">
        <v>259.77</v>
      </c>
    </row>
    <row r="176" spans="1:13" ht="14.4" customHeight="1" x14ac:dyDescent="0.3">
      <c r="A176" s="661" t="s">
        <v>556</v>
      </c>
      <c r="B176" s="662" t="s">
        <v>2483</v>
      </c>
      <c r="C176" s="662" t="s">
        <v>2214</v>
      </c>
      <c r="D176" s="662" t="s">
        <v>1344</v>
      </c>
      <c r="E176" s="662" t="s">
        <v>2040</v>
      </c>
      <c r="F176" s="665"/>
      <c r="G176" s="665"/>
      <c r="H176" s="678">
        <v>0</v>
      </c>
      <c r="I176" s="665">
        <v>1</v>
      </c>
      <c r="J176" s="665">
        <v>222.21</v>
      </c>
      <c r="K176" s="678">
        <v>1</v>
      </c>
      <c r="L176" s="665">
        <v>1</v>
      </c>
      <c r="M176" s="666">
        <v>222.21</v>
      </c>
    </row>
    <row r="177" spans="1:13" ht="14.4" customHeight="1" x14ac:dyDescent="0.3">
      <c r="A177" s="661" t="s">
        <v>556</v>
      </c>
      <c r="B177" s="662" t="s">
        <v>2483</v>
      </c>
      <c r="C177" s="662" t="s">
        <v>1358</v>
      </c>
      <c r="D177" s="662" t="s">
        <v>1359</v>
      </c>
      <c r="E177" s="662" t="s">
        <v>1360</v>
      </c>
      <c r="F177" s="665"/>
      <c r="G177" s="665"/>
      <c r="H177" s="678">
        <v>0</v>
      </c>
      <c r="I177" s="665">
        <v>2</v>
      </c>
      <c r="J177" s="665">
        <v>100.91981915787683</v>
      </c>
      <c r="K177" s="678">
        <v>1</v>
      </c>
      <c r="L177" s="665">
        <v>2</v>
      </c>
      <c r="M177" s="666">
        <v>100.91981915787683</v>
      </c>
    </row>
    <row r="178" spans="1:13" ht="14.4" customHeight="1" x14ac:dyDescent="0.3">
      <c r="A178" s="661" t="s">
        <v>556</v>
      </c>
      <c r="B178" s="662" t="s">
        <v>2483</v>
      </c>
      <c r="C178" s="662" t="s">
        <v>2252</v>
      </c>
      <c r="D178" s="662" t="s">
        <v>1359</v>
      </c>
      <c r="E178" s="662" t="s">
        <v>2253</v>
      </c>
      <c r="F178" s="665"/>
      <c r="G178" s="665"/>
      <c r="H178" s="678">
        <v>0</v>
      </c>
      <c r="I178" s="665">
        <v>1</v>
      </c>
      <c r="J178" s="665">
        <v>149.51</v>
      </c>
      <c r="K178" s="678">
        <v>1</v>
      </c>
      <c r="L178" s="665">
        <v>1</v>
      </c>
      <c r="M178" s="666">
        <v>149.51</v>
      </c>
    </row>
    <row r="179" spans="1:13" ht="14.4" customHeight="1" x14ac:dyDescent="0.3">
      <c r="A179" s="661" t="s">
        <v>556</v>
      </c>
      <c r="B179" s="662" t="s">
        <v>2484</v>
      </c>
      <c r="C179" s="662" t="s">
        <v>1305</v>
      </c>
      <c r="D179" s="662" t="s">
        <v>2486</v>
      </c>
      <c r="E179" s="662" t="s">
        <v>1637</v>
      </c>
      <c r="F179" s="665"/>
      <c r="G179" s="665"/>
      <c r="H179" s="678">
        <v>0</v>
      </c>
      <c r="I179" s="665">
        <v>1</v>
      </c>
      <c r="J179" s="665">
        <v>36.259603642994485</v>
      </c>
      <c r="K179" s="678">
        <v>1</v>
      </c>
      <c r="L179" s="665">
        <v>1</v>
      </c>
      <c r="M179" s="666">
        <v>36.259603642994485</v>
      </c>
    </row>
    <row r="180" spans="1:13" ht="14.4" customHeight="1" x14ac:dyDescent="0.3">
      <c r="A180" s="661" t="s">
        <v>556</v>
      </c>
      <c r="B180" s="662" t="s">
        <v>2487</v>
      </c>
      <c r="C180" s="662" t="s">
        <v>2216</v>
      </c>
      <c r="D180" s="662" t="s">
        <v>2586</v>
      </c>
      <c r="E180" s="662" t="s">
        <v>824</v>
      </c>
      <c r="F180" s="665"/>
      <c r="G180" s="665"/>
      <c r="H180" s="678">
        <v>0</v>
      </c>
      <c r="I180" s="665">
        <v>1</v>
      </c>
      <c r="J180" s="665">
        <v>117.88931436562611</v>
      </c>
      <c r="K180" s="678">
        <v>1</v>
      </c>
      <c r="L180" s="665">
        <v>1</v>
      </c>
      <c r="M180" s="666">
        <v>117.88931436562611</v>
      </c>
    </row>
    <row r="181" spans="1:13" ht="14.4" customHeight="1" x14ac:dyDescent="0.3">
      <c r="A181" s="661" t="s">
        <v>556</v>
      </c>
      <c r="B181" s="662" t="s">
        <v>2587</v>
      </c>
      <c r="C181" s="662" t="s">
        <v>2281</v>
      </c>
      <c r="D181" s="662" t="s">
        <v>2282</v>
      </c>
      <c r="E181" s="662" t="s">
        <v>775</v>
      </c>
      <c r="F181" s="665"/>
      <c r="G181" s="665"/>
      <c r="H181" s="678">
        <v>0</v>
      </c>
      <c r="I181" s="665">
        <v>1</v>
      </c>
      <c r="J181" s="665">
        <v>73.059999999999988</v>
      </c>
      <c r="K181" s="678">
        <v>1</v>
      </c>
      <c r="L181" s="665">
        <v>1</v>
      </c>
      <c r="M181" s="666">
        <v>73.059999999999988</v>
      </c>
    </row>
    <row r="182" spans="1:13" ht="14.4" customHeight="1" x14ac:dyDescent="0.3">
      <c r="A182" s="661" t="s">
        <v>556</v>
      </c>
      <c r="B182" s="662" t="s">
        <v>2588</v>
      </c>
      <c r="C182" s="662" t="s">
        <v>2211</v>
      </c>
      <c r="D182" s="662" t="s">
        <v>2212</v>
      </c>
      <c r="E182" s="662" t="s">
        <v>824</v>
      </c>
      <c r="F182" s="665"/>
      <c r="G182" s="665"/>
      <c r="H182" s="678">
        <v>0</v>
      </c>
      <c r="I182" s="665">
        <v>1</v>
      </c>
      <c r="J182" s="665">
        <v>110.13999853791685</v>
      </c>
      <c r="K182" s="678">
        <v>1</v>
      </c>
      <c r="L182" s="665">
        <v>1</v>
      </c>
      <c r="M182" s="666">
        <v>110.13999853791685</v>
      </c>
    </row>
    <row r="183" spans="1:13" ht="14.4" customHeight="1" x14ac:dyDescent="0.3">
      <c r="A183" s="661" t="s">
        <v>556</v>
      </c>
      <c r="B183" s="662" t="s">
        <v>2488</v>
      </c>
      <c r="C183" s="662" t="s">
        <v>1349</v>
      </c>
      <c r="D183" s="662" t="s">
        <v>1350</v>
      </c>
      <c r="E183" s="662" t="s">
        <v>775</v>
      </c>
      <c r="F183" s="665"/>
      <c r="G183" s="665"/>
      <c r="H183" s="678">
        <v>0</v>
      </c>
      <c r="I183" s="665">
        <v>2</v>
      </c>
      <c r="J183" s="665">
        <v>160.63000000000005</v>
      </c>
      <c r="K183" s="678">
        <v>1</v>
      </c>
      <c r="L183" s="665">
        <v>2</v>
      </c>
      <c r="M183" s="666">
        <v>160.63000000000005</v>
      </c>
    </row>
    <row r="184" spans="1:13" ht="14.4" customHeight="1" x14ac:dyDescent="0.3">
      <c r="A184" s="661" t="s">
        <v>556</v>
      </c>
      <c r="B184" s="662" t="s">
        <v>2489</v>
      </c>
      <c r="C184" s="662" t="s">
        <v>1394</v>
      </c>
      <c r="D184" s="662" t="s">
        <v>1395</v>
      </c>
      <c r="E184" s="662" t="s">
        <v>775</v>
      </c>
      <c r="F184" s="665"/>
      <c r="G184" s="665"/>
      <c r="H184" s="678">
        <v>0</v>
      </c>
      <c r="I184" s="665">
        <v>3</v>
      </c>
      <c r="J184" s="665">
        <v>389.98</v>
      </c>
      <c r="K184" s="678">
        <v>1</v>
      </c>
      <c r="L184" s="665">
        <v>3</v>
      </c>
      <c r="M184" s="666">
        <v>389.98</v>
      </c>
    </row>
    <row r="185" spans="1:13" ht="14.4" customHeight="1" x14ac:dyDescent="0.3">
      <c r="A185" s="661" t="s">
        <v>556</v>
      </c>
      <c r="B185" s="662" t="s">
        <v>2489</v>
      </c>
      <c r="C185" s="662" t="s">
        <v>2262</v>
      </c>
      <c r="D185" s="662" t="s">
        <v>2263</v>
      </c>
      <c r="E185" s="662" t="s">
        <v>775</v>
      </c>
      <c r="F185" s="665"/>
      <c r="G185" s="665"/>
      <c r="H185" s="678">
        <v>0</v>
      </c>
      <c r="I185" s="665">
        <v>1</v>
      </c>
      <c r="J185" s="665">
        <v>139.49166666666667</v>
      </c>
      <c r="K185" s="678">
        <v>1</v>
      </c>
      <c r="L185" s="665">
        <v>1</v>
      </c>
      <c r="M185" s="666">
        <v>139.49166666666667</v>
      </c>
    </row>
    <row r="186" spans="1:13" ht="14.4" customHeight="1" x14ac:dyDescent="0.3">
      <c r="A186" s="661" t="s">
        <v>556</v>
      </c>
      <c r="B186" s="662" t="s">
        <v>2490</v>
      </c>
      <c r="C186" s="662" t="s">
        <v>2269</v>
      </c>
      <c r="D186" s="662" t="s">
        <v>1340</v>
      </c>
      <c r="E186" s="662" t="s">
        <v>2589</v>
      </c>
      <c r="F186" s="665"/>
      <c r="G186" s="665"/>
      <c r="H186" s="678">
        <v>0</v>
      </c>
      <c r="I186" s="665">
        <v>1</v>
      </c>
      <c r="J186" s="665">
        <v>123.88</v>
      </c>
      <c r="K186" s="678">
        <v>1</v>
      </c>
      <c r="L186" s="665">
        <v>1</v>
      </c>
      <c r="M186" s="666">
        <v>123.88</v>
      </c>
    </row>
    <row r="187" spans="1:13" ht="14.4" customHeight="1" x14ac:dyDescent="0.3">
      <c r="A187" s="661" t="s">
        <v>556</v>
      </c>
      <c r="B187" s="662" t="s">
        <v>2590</v>
      </c>
      <c r="C187" s="662" t="s">
        <v>2225</v>
      </c>
      <c r="D187" s="662" t="s">
        <v>2226</v>
      </c>
      <c r="E187" s="662" t="s">
        <v>1501</v>
      </c>
      <c r="F187" s="665"/>
      <c r="G187" s="665"/>
      <c r="H187" s="678">
        <v>0</v>
      </c>
      <c r="I187" s="665">
        <v>2</v>
      </c>
      <c r="J187" s="665">
        <v>118.09999921612484</v>
      </c>
      <c r="K187" s="678">
        <v>1</v>
      </c>
      <c r="L187" s="665">
        <v>2</v>
      </c>
      <c r="M187" s="666">
        <v>118.09999921612484</v>
      </c>
    </row>
    <row r="188" spans="1:13" ht="14.4" customHeight="1" x14ac:dyDescent="0.3">
      <c r="A188" s="661" t="s">
        <v>556</v>
      </c>
      <c r="B188" s="662" t="s">
        <v>2495</v>
      </c>
      <c r="C188" s="662" t="s">
        <v>2284</v>
      </c>
      <c r="D188" s="662" t="s">
        <v>1500</v>
      </c>
      <c r="E188" s="662" t="s">
        <v>2285</v>
      </c>
      <c r="F188" s="665"/>
      <c r="G188" s="665"/>
      <c r="H188" s="678">
        <v>0</v>
      </c>
      <c r="I188" s="665">
        <v>1</v>
      </c>
      <c r="J188" s="665">
        <v>268.13908303068621</v>
      </c>
      <c r="K188" s="678">
        <v>1</v>
      </c>
      <c r="L188" s="665">
        <v>1</v>
      </c>
      <c r="M188" s="666">
        <v>268.13908303068621</v>
      </c>
    </row>
    <row r="189" spans="1:13" ht="14.4" customHeight="1" x14ac:dyDescent="0.3">
      <c r="A189" s="661" t="s">
        <v>556</v>
      </c>
      <c r="B189" s="662" t="s">
        <v>2495</v>
      </c>
      <c r="C189" s="662" t="s">
        <v>1320</v>
      </c>
      <c r="D189" s="662" t="s">
        <v>2246</v>
      </c>
      <c r="E189" s="662" t="s">
        <v>1285</v>
      </c>
      <c r="F189" s="665"/>
      <c r="G189" s="665"/>
      <c r="H189" s="678">
        <v>0</v>
      </c>
      <c r="I189" s="665">
        <v>1</v>
      </c>
      <c r="J189" s="665">
        <v>46.920000000000009</v>
      </c>
      <c r="K189" s="678">
        <v>1</v>
      </c>
      <c r="L189" s="665">
        <v>1</v>
      </c>
      <c r="M189" s="666">
        <v>46.920000000000009</v>
      </c>
    </row>
    <row r="190" spans="1:13" ht="14.4" customHeight="1" x14ac:dyDescent="0.3">
      <c r="A190" s="661" t="s">
        <v>556</v>
      </c>
      <c r="B190" s="662" t="s">
        <v>2495</v>
      </c>
      <c r="C190" s="662" t="s">
        <v>2245</v>
      </c>
      <c r="D190" s="662" t="s">
        <v>2246</v>
      </c>
      <c r="E190" s="662" t="s">
        <v>1200</v>
      </c>
      <c r="F190" s="665"/>
      <c r="G190" s="665"/>
      <c r="H190" s="678">
        <v>0</v>
      </c>
      <c r="I190" s="665">
        <v>1</v>
      </c>
      <c r="J190" s="665">
        <v>156.06</v>
      </c>
      <c r="K190" s="678">
        <v>1</v>
      </c>
      <c r="L190" s="665">
        <v>1</v>
      </c>
      <c r="M190" s="666">
        <v>156.06</v>
      </c>
    </row>
    <row r="191" spans="1:13" ht="14.4" customHeight="1" x14ac:dyDescent="0.3">
      <c r="A191" s="661" t="s">
        <v>556</v>
      </c>
      <c r="B191" s="662" t="s">
        <v>2495</v>
      </c>
      <c r="C191" s="662" t="s">
        <v>1323</v>
      </c>
      <c r="D191" s="662" t="s">
        <v>1328</v>
      </c>
      <c r="E191" s="662" t="s">
        <v>1501</v>
      </c>
      <c r="F191" s="665"/>
      <c r="G191" s="665"/>
      <c r="H191" s="678">
        <v>0</v>
      </c>
      <c r="I191" s="665">
        <v>3</v>
      </c>
      <c r="J191" s="665">
        <v>281.24958419128177</v>
      </c>
      <c r="K191" s="678">
        <v>1</v>
      </c>
      <c r="L191" s="665">
        <v>3</v>
      </c>
      <c r="M191" s="666">
        <v>281.24958419128177</v>
      </c>
    </row>
    <row r="192" spans="1:13" ht="14.4" customHeight="1" x14ac:dyDescent="0.3">
      <c r="A192" s="661" t="s">
        <v>556</v>
      </c>
      <c r="B192" s="662" t="s">
        <v>2495</v>
      </c>
      <c r="C192" s="662" t="s">
        <v>1327</v>
      </c>
      <c r="D192" s="662" t="s">
        <v>1328</v>
      </c>
      <c r="E192" s="662" t="s">
        <v>1886</v>
      </c>
      <c r="F192" s="665"/>
      <c r="G192" s="665"/>
      <c r="H192" s="678">
        <v>0</v>
      </c>
      <c r="I192" s="665">
        <v>3</v>
      </c>
      <c r="J192" s="665">
        <v>959.51999999999953</v>
      </c>
      <c r="K192" s="678">
        <v>1</v>
      </c>
      <c r="L192" s="665">
        <v>3</v>
      </c>
      <c r="M192" s="666">
        <v>959.51999999999953</v>
      </c>
    </row>
    <row r="193" spans="1:13" ht="14.4" customHeight="1" x14ac:dyDescent="0.3">
      <c r="A193" s="661" t="s">
        <v>556</v>
      </c>
      <c r="B193" s="662" t="s">
        <v>2551</v>
      </c>
      <c r="C193" s="662" t="s">
        <v>2242</v>
      </c>
      <c r="D193" s="662" t="s">
        <v>2243</v>
      </c>
      <c r="E193" s="662" t="s">
        <v>1285</v>
      </c>
      <c r="F193" s="665"/>
      <c r="G193" s="665"/>
      <c r="H193" s="678">
        <v>0</v>
      </c>
      <c r="I193" s="665">
        <v>1</v>
      </c>
      <c r="J193" s="665">
        <v>82.24</v>
      </c>
      <c r="K193" s="678">
        <v>1</v>
      </c>
      <c r="L193" s="665">
        <v>1</v>
      </c>
      <c r="M193" s="666">
        <v>82.24</v>
      </c>
    </row>
    <row r="194" spans="1:13" ht="14.4" customHeight="1" x14ac:dyDescent="0.3">
      <c r="A194" s="661" t="s">
        <v>556</v>
      </c>
      <c r="B194" s="662" t="s">
        <v>2551</v>
      </c>
      <c r="C194" s="662" t="s">
        <v>2219</v>
      </c>
      <c r="D194" s="662" t="s">
        <v>2220</v>
      </c>
      <c r="E194" s="662" t="s">
        <v>1501</v>
      </c>
      <c r="F194" s="665"/>
      <c r="G194" s="665"/>
      <c r="H194" s="678">
        <v>0</v>
      </c>
      <c r="I194" s="665">
        <v>1</v>
      </c>
      <c r="J194" s="665">
        <v>126.25904587938061</v>
      </c>
      <c r="K194" s="678">
        <v>1</v>
      </c>
      <c r="L194" s="665">
        <v>1</v>
      </c>
      <c r="M194" s="666">
        <v>126.25904587938061</v>
      </c>
    </row>
    <row r="195" spans="1:13" ht="14.4" customHeight="1" x14ac:dyDescent="0.3">
      <c r="A195" s="661" t="s">
        <v>556</v>
      </c>
      <c r="B195" s="662" t="s">
        <v>2552</v>
      </c>
      <c r="C195" s="662" t="s">
        <v>2265</v>
      </c>
      <c r="D195" s="662" t="s">
        <v>2266</v>
      </c>
      <c r="E195" s="662" t="s">
        <v>2267</v>
      </c>
      <c r="F195" s="665"/>
      <c r="G195" s="665"/>
      <c r="H195" s="678">
        <v>0</v>
      </c>
      <c r="I195" s="665">
        <v>1</v>
      </c>
      <c r="J195" s="665">
        <v>127.73000000000003</v>
      </c>
      <c r="K195" s="678">
        <v>1</v>
      </c>
      <c r="L195" s="665">
        <v>1</v>
      </c>
      <c r="M195" s="666">
        <v>127.73000000000003</v>
      </c>
    </row>
    <row r="196" spans="1:13" ht="14.4" customHeight="1" x14ac:dyDescent="0.3">
      <c r="A196" s="661" t="s">
        <v>556</v>
      </c>
      <c r="B196" s="662" t="s">
        <v>2497</v>
      </c>
      <c r="C196" s="662" t="s">
        <v>1245</v>
      </c>
      <c r="D196" s="662" t="s">
        <v>1246</v>
      </c>
      <c r="E196" s="662" t="s">
        <v>2498</v>
      </c>
      <c r="F196" s="665"/>
      <c r="G196" s="665"/>
      <c r="H196" s="678">
        <v>0</v>
      </c>
      <c r="I196" s="665">
        <v>1</v>
      </c>
      <c r="J196" s="665">
        <v>98.789398063806956</v>
      </c>
      <c r="K196" s="678">
        <v>1</v>
      </c>
      <c r="L196" s="665">
        <v>1</v>
      </c>
      <c r="M196" s="666">
        <v>98.789398063806956</v>
      </c>
    </row>
    <row r="197" spans="1:13" ht="14.4" customHeight="1" x14ac:dyDescent="0.3">
      <c r="A197" s="661" t="s">
        <v>556</v>
      </c>
      <c r="B197" s="662" t="s">
        <v>2501</v>
      </c>
      <c r="C197" s="662" t="s">
        <v>1267</v>
      </c>
      <c r="D197" s="662" t="s">
        <v>1268</v>
      </c>
      <c r="E197" s="662" t="s">
        <v>1360</v>
      </c>
      <c r="F197" s="665"/>
      <c r="G197" s="665"/>
      <c r="H197" s="678">
        <v>0</v>
      </c>
      <c r="I197" s="665">
        <v>2</v>
      </c>
      <c r="J197" s="665">
        <v>93.799999999999983</v>
      </c>
      <c r="K197" s="678">
        <v>1</v>
      </c>
      <c r="L197" s="665">
        <v>2</v>
      </c>
      <c r="M197" s="666">
        <v>93.799999999999983</v>
      </c>
    </row>
    <row r="198" spans="1:13" ht="14.4" customHeight="1" x14ac:dyDescent="0.3">
      <c r="A198" s="661" t="s">
        <v>556</v>
      </c>
      <c r="B198" s="662" t="s">
        <v>2501</v>
      </c>
      <c r="C198" s="662" t="s">
        <v>2195</v>
      </c>
      <c r="D198" s="662" t="s">
        <v>2196</v>
      </c>
      <c r="E198" s="662" t="s">
        <v>2591</v>
      </c>
      <c r="F198" s="665"/>
      <c r="G198" s="665"/>
      <c r="H198" s="678">
        <v>0</v>
      </c>
      <c r="I198" s="665">
        <v>1</v>
      </c>
      <c r="J198" s="665">
        <v>208.62000000000003</v>
      </c>
      <c r="K198" s="678">
        <v>1</v>
      </c>
      <c r="L198" s="665">
        <v>1</v>
      </c>
      <c r="M198" s="666">
        <v>208.62000000000003</v>
      </c>
    </row>
    <row r="199" spans="1:13" ht="14.4" customHeight="1" x14ac:dyDescent="0.3">
      <c r="A199" s="661" t="s">
        <v>556</v>
      </c>
      <c r="B199" s="662" t="s">
        <v>2502</v>
      </c>
      <c r="C199" s="662" t="s">
        <v>2255</v>
      </c>
      <c r="D199" s="662" t="s">
        <v>2592</v>
      </c>
      <c r="E199" s="662" t="s">
        <v>2593</v>
      </c>
      <c r="F199" s="665"/>
      <c r="G199" s="665"/>
      <c r="H199" s="678">
        <v>0</v>
      </c>
      <c r="I199" s="665">
        <v>2</v>
      </c>
      <c r="J199" s="665">
        <v>153.38999999999999</v>
      </c>
      <c r="K199" s="678">
        <v>1</v>
      </c>
      <c r="L199" s="665">
        <v>2</v>
      </c>
      <c r="M199" s="666">
        <v>153.38999999999999</v>
      </c>
    </row>
    <row r="200" spans="1:13" ht="14.4" customHeight="1" x14ac:dyDescent="0.3">
      <c r="A200" s="661" t="s">
        <v>556</v>
      </c>
      <c r="B200" s="662" t="s">
        <v>2502</v>
      </c>
      <c r="C200" s="662" t="s">
        <v>1376</v>
      </c>
      <c r="D200" s="662" t="s">
        <v>2504</v>
      </c>
      <c r="E200" s="662" t="s">
        <v>2505</v>
      </c>
      <c r="F200" s="665"/>
      <c r="G200" s="665"/>
      <c r="H200" s="678">
        <v>0</v>
      </c>
      <c r="I200" s="665">
        <v>4</v>
      </c>
      <c r="J200" s="665">
        <v>258.04926224762454</v>
      </c>
      <c r="K200" s="678">
        <v>1</v>
      </c>
      <c r="L200" s="665">
        <v>4</v>
      </c>
      <c r="M200" s="666">
        <v>258.04926224762454</v>
      </c>
    </row>
    <row r="201" spans="1:13" ht="14.4" customHeight="1" x14ac:dyDescent="0.3">
      <c r="A201" s="661" t="s">
        <v>556</v>
      </c>
      <c r="B201" s="662" t="s">
        <v>2594</v>
      </c>
      <c r="C201" s="662" t="s">
        <v>2298</v>
      </c>
      <c r="D201" s="662" t="s">
        <v>2595</v>
      </c>
      <c r="E201" s="662" t="s">
        <v>2596</v>
      </c>
      <c r="F201" s="665">
        <v>2</v>
      </c>
      <c r="G201" s="665">
        <v>62.4</v>
      </c>
      <c r="H201" s="678">
        <v>1</v>
      </c>
      <c r="I201" s="665"/>
      <c r="J201" s="665"/>
      <c r="K201" s="678">
        <v>0</v>
      </c>
      <c r="L201" s="665">
        <v>2</v>
      </c>
      <c r="M201" s="666">
        <v>62.4</v>
      </c>
    </row>
    <row r="202" spans="1:13" ht="14.4" customHeight="1" x14ac:dyDescent="0.3">
      <c r="A202" s="661" t="s">
        <v>556</v>
      </c>
      <c r="B202" s="662" t="s">
        <v>2506</v>
      </c>
      <c r="C202" s="662" t="s">
        <v>1554</v>
      </c>
      <c r="D202" s="662" t="s">
        <v>2507</v>
      </c>
      <c r="E202" s="662" t="s">
        <v>2508</v>
      </c>
      <c r="F202" s="665"/>
      <c r="G202" s="665"/>
      <c r="H202" s="678">
        <v>0</v>
      </c>
      <c r="I202" s="665">
        <v>2</v>
      </c>
      <c r="J202" s="665">
        <v>231.66000000000003</v>
      </c>
      <c r="K202" s="678">
        <v>1</v>
      </c>
      <c r="L202" s="665">
        <v>2</v>
      </c>
      <c r="M202" s="666">
        <v>231.66000000000003</v>
      </c>
    </row>
    <row r="203" spans="1:13" ht="14.4" customHeight="1" x14ac:dyDescent="0.3">
      <c r="A203" s="661" t="s">
        <v>556</v>
      </c>
      <c r="B203" s="662" t="s">
        <v>2556</v>
      </c>
      <c r="C203" s="662" t="s">
        <v>1892</v>
      </c>
      <c r="D203" s="662" t="s">
        <v>2557</v>
      </c>
      <c r="E203" s="662" t="s">
        <v>2558</v>
      </c>
      <c r="F203" s="665"/>
      <c r="G203" s="665"/>
      <c r="H203" s="678">
        <v>0</v>
      </c>
      <c r="I203" s="665">
        <v>1</v>
      </c>
      <c r="J203" s="665">
        <v>403.28862085270924</v>
      </c>
      <c r="K203" s="678">
        <v>1</v>
      </c>
      <c r="L203" s="665">
        <v>1</v>
      </c>
      <c r="M203" s="666">
        <v>403.28862085270924</v>
      </c>
    </row>
    <row r="204" spans="1:13" ht="14.4" customHeight="1" x14ac:dyDescent="0.3">
      <c r="A204" s="661" t="s">
        <v>556</v>
      </c>
      <c r="B204" s="662" t="s">
        <v>2514</v>
      </c>
      <c r="C204" s="662" t="s">
        <v>1241</v>
      </c>
      <c r="D204" s="662" t="s">
        <v>1242</v>
      </c>
      <c r="E204" s="662" t="s">
        <v>2171</v>
      </c>
      <c r="F204" s="665"/>
      <c r="G204" s="665"/>
      <c r="H204" s="678">
        <v>0</v>
      </c>
      <c r="I204" s="665">
        <v>4</v>
      </c>
      <c r="J204" s="665">
        <v>420.23879614217009</v>
      </c>
      <c r="K204" s="678">
        <v>1</v>
      </c>
      <c r="L204" s="665">
        <v>4</v>
      </c>
      <c r="M204" s="666">
        <v>420.23879614217009</v>
      </c>
    </row>
    <row r="205" spans="1:13" ht="14.4" customHeight="1" x14ac:dyDescent="0.3">
      <c r="A205" s="661" t="s">
        <v>556</v>
      </c>
      <c r="B205" s="662" t="s">
        <v>2515</v>
      </c>
      <c r="C205" s="662" t="s">
        <v>2259</v>
      </c>
      <c r="D205" s="662" t="s">
        <v>2260</v>
      </c>
      <c r="E205" s="662" t="s">
        <v>2597</v>
      </c>
      <c r="F205" s="665"/>
      <c r="G205" s="665"/>
      <c r="H205" s="678">
        <v>0</v>
      </c>
      <c r="I205" s="665">
        <v>1</v>
      </c>
      <c r="J205" s="665">
        <v>28.3</v>
      </c>
      <c r="K205" s="678">
        <v>1</v>
      </c>
      <c r="L205" s="665">
        <v>1</v>
      </c>
      <c r="M205" s="666">
        <v>28.3</v>
      </c>
    </row>
    <row r="206" spans="1:13" ht="14.4" customHeight="1" x14ac:dyDescent="0.3">
      <c r="A206" s="661" t="s">
        <v>556</v>
      </c>
      <c r="B206" s="662" t="s">
        <v>2515</v>
      </c>
      <c r="C206" s="662" t="s">
        <v>1263</v>
      </c>
      <c r="D206" s="662" t="s">
        <v>1264</v>
      </c>
      <c r="E206" s="662" t="s">
        <v>1265</v>
      </c>
      <c r="F206" s="665"/>
      <c r="G206" s="665"/>
      <c r="H206" s="678">
        <v>0</v>
      </c>
      <c r="I206" s="665">
        <v>1</v>
      </c>
      <c r="J206" s="665">
        <v>38.519999999999996</v>
      </c>
      <c r="K206" s="678">
        <v>1</v>
      </c>
      <c r="L206" s="665">
        <v>1</v>
      </c>
      <c r="M206" s="666">
        <v>38.519999999999996</v>
      </c>
    </row>
    <row r="207" spans="1:13" ht="14.4" customHeight="1" x14ac:dyDescent="0.3">
      <c r="A207" s="661" t="s">
        <v>556</v>
      </c>
      <c r="B207" s="662" t="s">
        <v>2515</v>
      </c>
      <c r="C207" s="662" t="s">
        <v>2191</v>
      </c>
      <c r="D207" s="662" t="s">
        <v>2192</v>
      </c>
      <c r="E207" s="662" t="s">
        <v>2193</v>
      </c>
      <c r="F207" s="665"/>
      <c r="G207" s="665"/>
      <c r="H207" s="678">
        <v>0</v>
      </c>
      <c r="I207" s="665">
        <v>1</v>
      </c>
      <c r="J207" s="665">
        <v>58.800000000000011</v>
      </c>
      <c r="K207" s="678">
        <v>1</v>
      </c>
      <c r="L207" s="665">
        <v>1</v>
      </c>
      <c r="M207" s="666">
        <v>58.800000000000011</v>
      </c>
    </row>
    <row r="208" spans="1:13" ht="14.4" customHeight="1" x14ac:dyDescent="0.3">
      <c r="A208" s="661" t="s">
        <v>556</v>
      </c>
      <c r="B208" s="662" t="s">
        <v>2515</v>
      </c>
      <c r="C208" s="662" t="s">
        <v>2199</v>
      </c>
      <c r="D208" s="662" t="s">
        <v>2200</v>
      </c>
      <c r="E208" s="662" t="s">
        <v>1192</v>
      </c>
      <c r="F208" s="665"/>
      <c r="G208" s="665"/>
      <c r="H208" s="678">
        <v>0</v>
      </c>
      <c r="I208" s="665">
        <v>6</v>
      </c>
      <c r="J208" s="665">
        <v>674.9</v>
      </c>
      <c r="K208" s="678">
        <v>1</v>
      </c>
      <c r="L208" s="665">
        <v>6</v>
      </c>
      <c r="M208" s="666">
        <v>674.9</v>
      </c>
    </row>
    <row r="209" spans="1:13" ht="14.4" customHeight="1" x14ac:dyDescent="0.3">
      <c r="A209" s="661" t="s">
        <v>556</v>
      </c>
      <c r="B209" s="662" t="s">
        <v>2515</v>
      </c>
      <c r="C209" s="662" t="s">
        <v>2207</v>
      </c>
      <c r="D209" s="662" t="s">
        <v>2208</v>
      </c>
      <c r="E209" s="662" t="s">
        <v>2598</v>
      </c>
      <c r="F209" s="665"/>
      <c r="G209" s="665"/>
      <c r="H209" s="678">
        <v>0</v>
      </c>
      <c r="I209" s="665">
        <v>1</v>
      </c>
      <c r="J209" s="665">
        <v>117.39999999999998</v>
      </c>
      <c r="K209" s="678">
        <v>1</v>
      </c>
      <c r="L209" s="665">
        <v>1</v>
      </c>
      <c r="M209" s="666">
        <v>117.39999999999998</v>
      </c>
    </row>
    <row r="210" spans="1:13" ht="14.4" customHeight="1" x14ac:dyDescent="0.3">
      <c r="A210" s="661" t="s">
        <v>556</v>
      </c>
      <c r="B210" s="662" t="s">
        <v>2516</v>
      </c>
      <c r="C210" s="662" t="s">
        <v>1439</v>
      </c>
      <c r="D210" s="662" t="s">
        <v>2517</v>
      </c>
      <c r="E210" s="662" t="s">
        <v>2518</v>
      </c>
      <c r="F210" s="665"/>
      <c r="G210" s="665"/>
      <c r="H210" s="678">
        <v>0</v>
      </c>
      <c r="I210" s="665">
        <v>11</v>
      </c>
      <c r="J210" s="665">
        <v>3934.7051099754817</v>
      </c>
      <c r="K210" s="678">
        <v>1</v>
      </c>
      <c r="L210" s="665">
        <v>11</v>
      </c>
      <c r="M210" s="666">
        <v>3934.7051099754817</v>
      </c>
    </row>
    <row r="211" spans="1:13" ht="14.4" customHeight="1" x14ac:dyDescent="0.3">
      <c r="A211" s="661" t="s">
        <v>556</v>
      </c>
      <c r="B211" s="662" t="s">
        <v>2516</v>
      </c>
      <c r="C211" s="662" t="s">
        <v>1435</v>
      </c>
      <c r="D211" s="662" t="s">
        <v>2519</v>
      </c>
      <c r="E211" s="662" t="s">
        <v>2520</v>
      </c>
      <c r="F211" s="665"/>
      <c r="G211" s="665"/>
      <c r="H211" s="678">
        <v>0</v>
      </c>
      <c r="I211" s="665">
        <v>4</v>
      </c>
      <c r="J211" s="665">
        <v>830.68557936226773</v>
      </c>
      <c r="K211" s="678">
        <v>1</v>
      </c>
      <c r="L211" s="665">
        <v>4</v>
      </c>
      <c r="M211" s="666">
        <v>830.68557936226773</v>
      </c>
    </row>
    <row r="212" spans="1:13" ht="14.4" customHeight="1" x14ac:dyDescent="0.3">
      <c r="A212" s="661" t="s">
        <v>556</v>
      </c>
      <c r="B212" s="662" t="s">
        <v>2522</v>
      </c>
      <c r="C212" s="662" t="s">
        <v>1420</v>
      </c>
      <c r="D212" s="662" t="s">
        <v>1421</v>
      </c>
      <c r="E212" s="662" t="s">
        <v>1422</v>
      </c>
      <c r="F212" s="665"/>
      <c r="G212" s="665"/>
      <c r="H212" s="678">
        <v>0</v>
      </c>
      <c r="I212" s="665">
        <v>2</v>
      </c>
      <c r="J212" s="665">
        <v>356.82999999999993</v>
      </c>
      <c r="K212" s="678">
        <v>1</v>
      </c>
      <c r="L212" s="665">
        <v>2</v>
      </c>
      <c r="M212" s="666">
        <v>356.82999999999993</v>
      </c>
    </row>
    <row r="213" spans="1:13" ht="14.4" customHeight="1" x14ac:dyDescent="0.3">
      <c r="A213" s="661" t="s">
        <v>556</v>
      </c>
      <c r="B213" s="662" t="s">
        <v>2522</v>
      </c>
      <c r="C213" s="662" t="s">
        <v>1882</v>
      </c>
      <c r="D213" s="662" t="s">
        <v>1421</v>
      </c>
      <c r="E213" s="662" t="s">
        <v>1883</v>
      </c>
      <c r="F213" s="665"/>
      <c r="G213" s="665"/>
      <c r="H213" s="678">
        <v>0</v>
      </c>
      <c r="I213" s="665">
        <v>2</v>
      </c>
      <c r="J213" s="665">
        <v>837.71556509550146</v>
      </c>
      <c r="K213" s="678">
        <v>1</v>
      </c>
      <c r="L213" s="665">
        <v>2</v>
      </c>
      <c r="M213" s="666">
        <v>837.71556509550146</v>
      </c>
    </row>
    <row r="214" spans="1:13" ht="14.4" customHeight="1" x14ac:dyDescent="0.3">
      <c r="A214" s="661" t="s">
        <v>556</v>
      </c>
      <c r="B214" s="662" t="s">
        <v>2522</v>
      </c>
      <c r="C214" s="662" t="s">
        <v>1871</v>
      </c>
      <c r="D214" s="662" t="s">
        <v>1872</v>
      </c>
      <c r="E214" s="662" t="s">
        <v>1873</v>
      </c>
      <c r="F214" s="665"/>
      <c r="G214" s="665"/>
      <c r="H214" s="678">
        <v>0</v>
      </c>
      <c r="I214" s="665">
        <v>7</v>
      </c>
      <c r="J214" s="665">
        <v>457.42999826604955</v>
      </c>
      <c r="K214" s="678">
        <v>1</v>
      </c>
      <c r="L214" s="665">
        <v>7</v>
      </c>
      <c r="M214" s="666">
        <v>457.42999826604955</v>
      </c>
    </row>
    <row r="215" spans="1:13" ht="14.4" customHeight="1" x14ac:dyDescent="0.3">
      <c r="A215" s="661" t="s">
        <v>556</v>
      </c>
      <c r="B215" s="662" t="s">
        <v>2523</v>
      </c>
      <c r="C215" s="662" t="s">
        <v>1312</v>
      </c>
      <c r="D215" s="662" t="s">
        <v>1317</v>
      </c>
      <c r="E215" s="662" t="s">
        <v>2524</v>
      </c>
      <c r="F215" s="665"/>
      <c r="G215" s="665"/>
      <c r="H215" s="678">
        <v>0</v>
      </c>
      <c r="I215" s="665">
        <v>2</v>
      </c>
      <c r="J215" s="665">
        <v>645.59725875008814</v>
      </c>
      <c r="K215" s="678">
        <v>1</v>
      </c>
      <c r="L215" s="665">
        <v>2</v>
      </c>
      <c r="M215" s="666">
        <v>645.59725875008814</v>
      </c>
    </row>
    <row r="216" spans="1:13" ht="14.4" customHeight="1" x14ac:dyDescent="0.3">
      <c r="A216" s="661" t="s">
        <v>556</v>
      </c>
      <c r="B216" s="662" t="s">
        <v>2523</v>
      </c>
      <c r="C216" s="662" t="s">
        <v>1316</v>
      </c>
      <c r="D216" s="662" t="s">
        <v>1317</v>
      </c>
      <c r="E216" s="662" t="s">
        <v>1318</v>
      </c>
      <c r="F216" s="665"/>
      <c r="G216" s="665"/>
      <c r="H216" s="678">
        <v>0</v>
      </c>
      <c r="I216" s="665">
        <v>1</v>
      </c>
      <c r="J216" s="665">
        <v>676.25425161194016</v>
      </c>
      <c r="K216" s="678">
        <v>1</v>
      </c>
      <c r="L216" s="665">
        <v>1</v>
      </c>
      <c r="M216" s="666">
        <v>676.25425161194016</v>
      </c>
    </row>
    <row r="217" spans="1:13" ht="14.4" customHeight="1" x14ac:dyDescent="0.3">
      <c r="A217" s="661" t="s">
        <v>556</v>
      </c>
      <c r="B217" s="662" t="s">
        <v>2599</v>
      </c>
      <c r="C217" s="662" t="s">
        <v>2278</v>
      </c>
      <c r="D217" s="662" t="s">
        <v>2279</v>
      </c>
      <c r="E217" s="662" t="s">
        <v>2280</v>
      </c>
      <c r="F217" s="665"/>
      <c r="G217" s="665"/>
      <c r="H217" s="678">
        <v>0</v>
      </c>
      <c r="I217" s="665">
        <v>1</v>
      </c>
      <c r="J217" s="665">
        <v>1979.3299459694249</v>
      </c>
      <c r="K217" s="678">
        <v>1</v>
      </c>
      <c r="L217" s="665">
        <v>1</v>
      </c>
      <c r="M217" s="666">
        <v>1979.3299459694249</v>
      </c>
    </row>
    <row r="218" spans="1:13" ht="14.4" customHeight="1" x14ac:dyDescent="0.3">
      <c r="A218" s="661" t="s">
        <v>556</v>
      </c>
      <c r="B218" s="662" t="s">
        <v>2564</v>
      </c>
      <c r="C218" s="662" t="s">
        <v>1851</v>
      </c>
      <c r="D218" s="662" t="s">
        <v>1852</v>
      </c>
      <c r="E218" s="662" t="s">
        <v>2565</v>
      </c>
      <c r="F218" s="665"/>
      <c r="G218" s="665"/>
      <c r="H218" s="678">
        <v>0</v>
      </c>
      <c r="I218" s="665">
        <v>1</v>
      </c>
      <c r="J218" s="665">
        <v>916.8933333333332</v>
      </c>
      <c r="K218" s="678">
        <v>1</v>
      </c>
      <c r="L218" s="665">
        <v>1</v>
      </c>
      <c r="M218" s="666">
        <v>916.8933333333332</v>
      </c>
    </row>
    <row r="219" spans="1:13" ht="14.4" customHeight="1" x14ac:dyDescent="0.3">
      <c r="A219" s="661" t="s">
        <v>556</v>
      </c>
      <c r="B219" s="662" t="s">
        <v>2564</v>
      </c>
      <c r="C219" s="662" t="s">
        <v>2188</v>
      </c>
      <c r="D219" s="662" t="s">
        <v>1859</v>
      </c>
      <c r="E219" s="662" t="s">
        <v>2600</v>
      </c>
      <c r="F219" s="665"/>
      <c r="G219" s="665"/>
      <c r="H219" s="678">
        <v>0</v>
      </c>
      <c r="I219" s="665">
        <v>1</v>
      </c>
      <c r="J219" s="665">
        <v>363</v>
      </c>
      <c r="K219" s="678">
        <v>1</v>
      </c>
      <c r="L219" s="665">
        <v>1</v>
      </c>
      <c r="M219" s="666">
        <v>363</v>
      </c>
    </row>
    <row r="220" spans="1:13" ht="14.4" customHeight="1" x14ac:dyDescent="0.3">
      <c r="A220" s="661" t="s">
        <v>556</v>
      </c>
      <c r="B220" s="662" t="s">
        <v>2564</v>
      </c>
      <c r="C220" s="662" t="s">
        <v>1858</v>
      </c>
      <c r="D220" s="662" t="s">
        <v>1859</v>
      </c>
      <c r="E220" s="662" t="s">
        <v>2566</v>
      </c>
      <c r="F220" s="665"/>
      <c r="G220" s="665"/>
      <c r="H220" s="678">
        <v>0</v>
      </c>
      <c r="I220" s="665">
        <v>2</v>
      </c>
      <c r="J220" s="665">
        <v>2732.84</v>
      </c>
      <c r="K220" s="678">
        <v>1</v>
      </c>
      <c r="L220" s="665">
        <v>2</v>
      </c>
      <c r="M220" s="666">
        <v>2732.84</v>
      </c>
    </row>
    <row r="221" spans="1:13" ht="14.4" customHeight="1" x14ac:dyDescent="0.3">
      <c r="A221" s="661" t="s">
        <v>556</v>
      </c>
      <c r="B221" s="662" t="s">
        <v>2525</v>
      </c>
      <c r="C221" s="662" t="s">
        <v>2272</v>
      </c>
      <c r="D221" s="662" t="s">
        <v>2601</v>
      </c>
      <c r="E221" s="662" t="s">
        <v>2602</v>
      </c>
      <c r="F221" s="665"/>
      <c r="G221" s="665"/>
      <c r="H221" s="678">
        <v>0</v>
      </c>
      <c r="I221" s="665">
        <v>1</v>
      </c>
      <c r="J221" s="665">
        <v>623.80000000000007</v>
      </c>
      <c r="K221" s="678">
        <v>1</v>
      </c>
      <c r="L221" s="665">
        <v>1</v>
      </c>
      <c r="M221" s="666">
        <v>623.80000000000007</v>
      </c>
    </row>
    <row r="222" spans="1:13" ht="14.4" customHeight="1" x14ac:dyDescent="0.3">
      <c r="A222" s="661" t="s">
        <v>556</v>
      </c>
      <c r="B222" s="662" t="s">
        <v>2527</v>
      </c>
      <c r="C222" s="662" t="s">
        <v>1908</v>
      </c>
      <c r="D222" s="662" t="s">
        <v>1909</v>
      </c>
      <c r="E222" s="662" t="s">
        <v>1570</v>
      </c>
      <c r="F222" s="665">
        <v>1</v>
      </c>
      <c r="G222" s="665">
        <v>262.31999999999994</v>
      </c>
      <c r="H222" s="678">
        <v>1</v>
      </c>
      <c r="I222" s="665"/>
      <c r="J222" s="665"/>
      <c r="K222" s="678">
        <v>0</v>
      </c>
      <c r="L222" s="665">
        <v>1</v>
      </c>
      <c r="M222" s="666">
        <v>262.31999999999994</v>
      </c>
    </row>
    <row r="223" spans="1:13" ht="14.4" customHeight="1" x14ac:dyDescent="0.3">
      <c r="A223" s="661" t="s">
        <v>556</v>
      </c>
      <c r="B223" s="662" t="s">
        <v>2527</v>
      </c>
      <c r="C223" s="662" t="s">
        <v>581</v>
      </c>
      <c r="D223" s="662" t="s">
        <v>582</v>
      </c>
      <c r="E223" s="662" t="s">
        <v>583</v>
      </c>
      <c r="F223" s="665">
        <v>2</v>
      </c>
      <c r="G223" s="665">
        <v>367.96000000000004</v>
      </c>
      <c r="H223" s="678">
        <v>1</v>
      </c>
      <c r="I223" s="665"/>
      <c r="J223" s="665"/>
      <c r="K223" s="678">
        <v>0</v>
      </c>
      <c r="L223" s="665">
        <v>2</v>
      </c>
      <c r="M223" s="666">
        <v>367.96000000000004</v>
      </c>
    </row>
    <row r="224" spans="1:13" ht="14.4" customHeight="1" x14ac:dyDescent="0.3">
      <c r="A224" s="661" t="s">
        <v>556</v>
      </c>
      <c r="B224" s="662" t="s">
        <v>2527</v>
      </c>
      <c r="C224" s="662" t="s">
        <v>577</v>
      </c>
      <c r="D224" s="662" t="s">
        <v>578</v>
      </c>
      <c r="E224" s="662" t="s">
        <v>579</v>
      </c>
      <c r="F224" s="665">
        <v>26</v>
      </c>
      <c r="G224" s="665">
        <v>1239.4774860786072</v>
      </c>
      <c r="H224" s="678">
        <v>1</v>
      </c>
      <c r="I224" s="665"/>
      <c r="J224" s="665"/>
      <c r="K224" s="678">
        <v>0</v>
      </c>
      <c r="L224" s="665">
        <v>26</v>
      </c>
      <c r="M224" s="666">
        <v>1239.4774860786072</v>
      </c>
    </row>
    <row r="225" spans="1:13" ht="14.4" customHeight="1" x14ac:dyDescent="0.3">
      <c r="A225" s="661" t="s">
        <v>556</v>
      </c>
      <c r="B225" s="662" t="s">
        <v>2527</v>
      </c>
      <c r="C225" s="662" t="s">
        <v>584</v>
      </c>
      <c r="D225" s="662" t="s">
        <v>585</v>
      </c>
      <c r="E225" s="662" t="s">
        <v>586</v>
      </c>
      <c r="F225" s="665">
        <v>10</v>
      </c>
      <c r="G225" s="665">
        <v>1103.9374200960056</v>
      </c>
      <c r="H225" s="678">
        <v>1</v>
      </c>
      <c r="I225" s="665"/>
      <c r="J225" s="665"/>
      <c r="K225" s="678">
        <v>0</v>
      </c>
      <c r="L225" s="665">
        <v>10</v>
      </c>
      <c r="M225" s="666">
        <v>1103.9374200960056</v>
      </c>
    </row>
    <row r="226" spans="1:13" ht="14.4" customHeight="1" x14ac:dyDescent="0.3">
      <c r="A226" s="661" t="s">
        <v>556</v>
      </c>
      <c r="B226" s="662" t="s">
        <v>2527</v>
      </c>
      <c r="C226" s="662" t="s">
        <v>591</v>
      </c>
      <c r="D226" s="662" t="s">
        <v>592</v>
      </c>
      <c r="E226" s="662" t="s">
        <v>583</v>
      </c>
      <c r="F226" s="665">
        <v>2</v>
      </c>
      <c r="G226" s="665">
        <v>295.36639621406988</v>
      </c>
      <c r="H226" s="678">
        <v>1</v>
      </c>
      <c r="I226" s="665"/>
      <c r="J226" s="665"/>
      <c r="K226" s="678">
        <v>0</v>
      </c>
      <c r="L226" s="665">
        <v>2</v>
      </c>
      <c r="M226" s="666">
        <v>295.36639621406988</v>
      </c>
    </row>
    <row r="227" spans="1:13" ht="14.4" customHeight="1" x14ac:dyDescent="0.3">
      <c r="A227" s="661" t="s">
        <v>556</v>
      </c>
      <c r="B227" s="662" t="s">
        <v>2527</v>
      </c>
      <c r="C227" s="662" t="s">
        <v>1569</v>
      </c>
      <c r="D227" s="662" t="s">
        <v>592</v>
      </c>
      <c r="E227" s="662" t="s">
        <v>1570</v>
      </c>
      <c r="F227" s="665">
        <v>3</v>
      </c>
      <c r="G227" s="665">
        <v>895.07000000000016</v>
      </c>
      <c r="H227" s="678">
        <v>1</v>
      </c>
      <c r="I227" s="665"/>
      <c r="J227" s="665"/>
      <c r="K227" s="678">
        <v>0</v>
      </c>
      <c r="L227" s="665">
        <v>3</v>
      </c>
      <c r="M227" s="666">
        <v>895.07000000000016</v>
      </c>
    </row>
    <row r="228" spans="1:13" ht="14.4" customHeight="1" x14ac:dyDescent="0.3">
      <c r="A228" s="661" t="s">
        <v>556</v>
      </c>
      <c r="B228" s="662" t="s">
        <v>2528</v>
      </c>
      <c r="C228" s="662" t="s">
        <v>1485</v>
      </c>
      <c r="D228" s="662" t="s">
        <v>1486</v>
      </c>
      <c r="E228" s="662" t="s">
        <v>2529</v>
      </c>
      <c r="F228" s="665"/>
      <c r="G228" s="665"/>
      <c r="H228" s="678">
        <v>0</v>
      </c>
      <c r="I228" s="665">
        <v>10</v>
      </c>
      <c r="J228" s="665">
        <v>9236.1272943723652</v>
      </c>
      <c r="K228" s="678">
        <v>1</v>
      </c>
      <c r="L228" s="665">
        <v>10</v>
      </c>
      <c r="M228" s="666">
        <v>9236.1272943723652</v>
      </c>
    </row>
    <row r="229" spans="1:13" ht="14.4" customHeight="1" x14ac:dyDescent="0.3">
      <c r="A229" s="661" t="s">
        <v>556</v>
      </c>
      <c r="B229" s="662" t="s">
        <v>2530</v>
      </c>
      <c r="C229" s="662" t="s">
        <v>1473</v>
      </c>
      <c r="D229" s="662" t="s">
        <v>1474</v>
      </c>
      <c r="E229" s="662" t="s">
        <v>1475</v>
      </c>
      <c r="F229" s="665"/>
      <c r="G229" s="665"/>
      <c r="H229" s="678">
        <v>0</v>
      </c>
      <c r="I229" s="665">
        <v>15</v>
      </c>
      <c r="J229" s="665">
        <v>1419.13</v>
      </c>
      <c r="K229" s="678">
        <v>1</v>
      </c>
      <c r="L229" s="665">
        <v>15</v>
      </c>
      <c r="M229" s="666">
        <v>1419.13</v>
      </c>
    </row>
    <row r="230" spans="1:13" ht="14.4" customHeight="1" x14ac:dyDescent="0.3">
      <c r="A230" s="661" t="s">
        <v>556</v>
      </c>
      <c r="B230" s="662" t="s">
        <v>2530</v>
      </c>
      <c r="C230" s="662" t="s">
        <v>1469</v>
      </c>
      <c r="D230" s="662" t="s">
        <v>1470</v>
      </c>
      <c r="E230" s="662" t="s">
        <v>1471</v>
      </c>
      <c r="F230" s="665"/>
      <c r="G230" s="665"/>
      <c r="H230" s="678">
        <v>0</v>
      </c>
      <c r="I230" s="665">
        <v>24</v>
      </c>
      <c r="J230" s="665">
        <v>3042.7182311462334</v>
      </c>
      <c r="K230" s="678">
        <v>1</v>
      </c>
      <c r="L230" s="665">
        <v>24</v>
      </c>
      <c r="M230" s="666">
        <v>3042.7182311462334</v>
      </c>
    </row>
    <row r="231" spans="1:13" ht="14.4" customHeight="1" x14ac:dyDescent="0.3">
      <c r="A231" s="661" t="s">
        <v>556</v>
      </c>
      <c r="B231" s="662" t="s">
        <v>2532</v>
      </c>
      <c r="C231" s="662" t="s">
        <v>1833</v>
      </c>
      <c r="D231" s="662" t="s">
        <v>2570</v>
      </c>
      <c r="E231" s="662" t="s">
        <v>2571</v>
      </c>
      <c r="F231" s="665"/>
      <c r="G231" s="665"/>
      <c r="H231" s="678">
        <v>0</v>
      </c>
      <c r="I231" s="665">
        <v>13</v>
      </c>
      <c r="J231" s="665">
        <v>611.36999999999989</v>
      </c>
      <c r="K231" s="678">
        <v>1</v>
      </c>
      <c r="L231" s="665">
        <v>13</v>
      </c>
      <c r="M231" s="666">
        <v>611.36999999999989</v>
      </c>
    </row>
    <row r="232" spans="1:13" ht="14.4" customHeight="1" x14ac:dyDescent="0.3">
      <c r="A232" s="661" t="s">
        <v>556</v>
      </c>
      <c r="B232" s="662" t="s">
        <v>2532</v>
      </c>
      <c r="C232" s="662" t="s">
        <v>1417</v>
      </c>
      <c r="D232" s="662" t="s">
        <v>2533</v>
      </c>
      <c r="E232" s="662" t="s">
        <v>2534</v>
      </c>
      <c r="F232" s="665"/>
      <c r="G232" s="665"/>
      <c r="H232" s="678">
        <v>0</v>
      </c>
      <c r="I232" s="665">
        <v>8</v>
      </c>
      <c r="J232" s="665">
        <v>493.75893454048241</v>
      </c>
      <c r="K232" s="678">
        <v>1</v>
      </c>
      <c r="L232" s="665">
        <v>8</v>
      </c>
      <c r="M232" s="666">
        <v>493.75893454048241</v>
      </c>
    </row>
    <row r="233" spans="1:13" ht="14.4" customHeight="1" x14ac:dyDescent="0.3">
      <c r="A233" s="661" t="s">
        <v>556</v>
      </c>
      <c r="B233" s="662" t="s">
        <v>2532</v>
      </c>
      <c r="C233" s="662" t="s">
        <v>1906</v>
      </c>
      <c r="D233" s="662" t="s">
        <v>2603</v>
      </c>
      <c r="E233" s="662" t="s">
        <v>2571</v>
      </c>
      <c r="F233" s="665">
        <v>2</v>
      </c>
      <c r="G233" s="665">
        <v>53.520000000000017</v>
      </c>
      <c r="H233" s="678">
        <v>1</v>
      </c>
      <c r="I233" s="665"/>
      <c r="J233" s="665"/>
      <c r="K233" s="678">
        <v>0</v>
      </c>
      <c r="L233" s="665">
        <v>2</v>
      </c>
      <c r="M233" s="666">
        <v>53.520000000000017</v>
      </c>
    </row>
    <row r="234" spans="1:13" ht="14.4" customHeight="1" x14ac:dyDescent="0.3">
      <c r="A234" s="661" t="s">
        <v>556</v>
      </c>
      <c r="B234" s="662" t="s">
        <v>2537</v>
      </c>
      <c r="C234" s="662" t="s">
        <v>1365</v>
      </c>
      <c r="D234" s="662" t="s">
        <v>1366</v>
      </c>
      <c r="E234" s="662" t="s">
        <v>1285</v>
      </c>
      <c r="F234" s="665"/>
      <c r="G234" s="665"/>
      <c r="H234" s="678">
        <v>0</v>
      </c>
      <c r="I234" s="665">
        <v>8</v>
      </c>
      <c r="J234" s="665">
        <v>395.97905113236351</v>
      </c>
      <c r="K234" s="678">
        <v>1</v>
      </c>
      <c r="L234" s="665">
        <v>8</v>
      </c>
      <c r="M234" s="666">
        <v>395.97905113236351</v>
      </c>
    </row>
    <row r="235" spans="1:13" ht="14.4" customHeight="1" x14ac:dyDescent="0.3">
      <c r="A235" s="661" t="s">
        <v>556</v>
      </c>
      <c r="B235" s="662" t="s">
        <v>2537</v>
      </c>
      <c r="C235" s="662" t="s">
        <v>1428</v>
      </c>
      <c r="D235" s="662" t="s">
        <v>1253</v>
      </c>
      <c r="E235" s="662" t="s">
        <v>1501</v>
      </c>
      <c r="F235" s="665"/>
      <c r="G235" s="665"/>
      <c r="H235" s="678">
        <v>0</v>
      </c>
      <c r="I235" s="665">
        <v>5</v>
      </c>
      <c r="J235" s="665">
        <v>494.93869971183744</v>
      </c>
      <c r="K235" s="678">
        <v>1</v>
      </c>
      <c r="L235" s="665">
        <v>5</v>
      </c>
      <c r="M235" s="666">
        <v>494.93869971183744</v>
      </c>
    </row>
    <row r="236" spans="1:13" ht="14.4" customHeight="1" x14ac:dyDescent="0.3">
      <c r="A236" s="661" t="s">
        <v>556</v>
      </c>
      <c r="B236" s="662" t="s">
        <v>2537</v>
      </c>
      <c r="C236" s="662" t="s">
        <v>1252</v>
      </c>
      <c r="D236" s="662" t="s">
        <v>1253</v>
      </c>
      <c r="E236" s="662" t="s">
        <v>1254</v>
      </c>
      <c r="F236" s="665"/>
      <c r="G236" s="665"/>
      <c r="H236" s="678">
        <v>0</v>
      </c>
      <c r="I236" s="665">
        <v>10</v>
      </c>
      <c r="J236" s="665">
        <v>1999.1883903368348</v>
      </c>
      <c r="K236" s="678">
        <v>1</v>
      </c>
      <c r="L236" s="665">
        <v>10</v>
      </c>
      <c r="M236" s="666">
        <v>1999.1883903368348</v>
      </c>
    </row>
    <row r="237" spans="1:13" ht="14.4" customHeight="1" x14ac:dyDescent="0.3">
      <c r="A237" s="661" t="s">
        <v>556</v>
      </c>
      <c r="B237" s="662" t="s">
        <v>2572</v>
      </c>
      <c r="C237" s="662" t="s">
        <v>1885</v>
      </c>
      <c r="D237" s="662" t="s">
        <v>1865</v>
      </c>
      <c r="E237" s="662" t="s">
        <v>1886</v>
      </c>
      <c r="F237" s="665"/>
      <c r="G237" s="665"/>
      <c r="H237" s="678">
        <v>0</v>
      </c>
      <c r="I237" s="665">
        <v>2</v>
      </c>
      <c r="J237" s="665">
        <v>694.58000000000015</v>
      </c>
      <c r="K237" s="678">
        <v>1</v>
      </c>
      <c r="L237" s="665">
        <v>2</v>
      </c>
      <c r="M237" s="666">
        <v>694.58000000000015</v>
      </c>
    </row>
    <row r="238" spans="1:13" ht="14.4" customHeight="1" x14ac:dyDescent="0.3">
      <c r="A238" s="661" t="s">
        <v>556</v>
      </c>
      <c r="B238" s="662" t="s">
        <v>2538</v>
      </c>
      <c r="C238" s="662" t="s">
        <v>1352</v>
      </c>
      <c r="D238" s="662" t="s">
        <v>1353</v>
      </c>
      <c r="E238" s="662" t="s">
        <v>937</v>
      </c>
      <c r="F238" s="665"/>
      <c r="G238" s="665"/>
      <c r="H238" s="678">
        <v>0</v>
      </c>
      <c r="I238" s="665">
        <v>5</v>
      </c>
      <c r="J238" s="665">
        <v>495.51</v>
      </c>
      <c r="K238" s="678">
        <v>1</v>
      </c>
      <c r="L238" s="665">
        <v>5</v>
      </c>
      <c r="M238" s="666">
        <v>495.51</v>
      </c>
    </row>
    <row r="239" spans="1:13" ht="14.4" customHeight="1" x14ac:dyDescent="0.3">
      <c r="A239" s="661" t="s">
        <v>556</v>
      </c>
      <c r="B239" s="662" t="s">
        <v>2538</v>
      </c>
      <c r="C239" s="662" t="s">
        <v>1447</v>
      </c>
      <c r="D239" s="662" t="s">
        <v>1448</v>
      </c>
      <c r="E239" s="662" t="s">
        <v>1449</v>
      </c>
      <c r="F239" s="665"/>
      <c r="G239" s="665"/>
      <c r="H239" s="678">
        <v>0</v>
      </c>
      <c r="I239" s="665">
        <v>6</v>
      </c>
      <c r="J239" s="665">
        <v>1194.0759973657496</v>
      </c>
      <c r="K239" s="678">
        <v>1</v>
      </c>
      <c r="L239" s="665">
        <v>6</v>
      </c>
      <c r="M239" s="666">
        <v>1194.0759973657496</v>
      </c>
    </row>
    <row r="240" spans="1:13" ht="14.4" customHeight="1" x14ac:dyDescent="0.3">
      <c r="A240" s="661" t="s">
        <v>556</v>
      </c>
      <c r="B240" s="662" t="s">
        <v>2538</v>
      </c>
      <c r="C240" s="662" t="s">
        <v>1431</v>
      </c>
      <c r="D240" s="662" t="s">
        <v>1575</v>
      </c>
      <c r="E240" s="662" t="s">
        <v>2539</v>
      </c>
      <c r="F240" s="665"/>
      <c r="G240" s="665"/>
      <c r="H240" s="678">
        <v>0</v>
      </c>
      <c r="I240" s="665">
        <v>11</v>
      </c>
      <c r="J240" s="665">
        <v>1016.8078267343396</v>
      </c>
      <c r="K240" s="678">
        <v>1</v>
      </c>
      <c r="L240" s="665">
        <v>11</v>
      </c>
      <c r="M240" s="666">
        <v>1016.8078267343396</v>
      </c>
    </row>
    <row r="241" spans="1:13" ht="14.4" customHeight="1" x14ac:dyDescent="0.3">
      <c r="A241" s="661" t="s">
        <v>556</v>
      </c>
      <c r="B241" s="662" t="s">
        <v>2538</v>
      </c>
      <c r="C241" s="662" t="s">
        <v>1410</v>
      </c>
      <c r="D241" s="662" t="s">
        <v>2540</v>
      </c>
      <c r="E241" s="662" t="s">
        <v>2541</v>
      </c>
      <c r="F241" s="665"/>
      <c r="G241" s="665"/>
      <c r="H241" s="678">
        <v>0</v>
      </c>
      <c r="I241" s="665">
        <v>19</v>
      </c>
      <c r="J241" s="665">
        <v>3552.4402890428969</v>
      </c>
      <c r="K241" s="678">
        <v>1</v>
      </c>
      <c r="L241" s="665">
        <v>19</v>
      </c>
      <c r="M241" s="666">
        <v>3552.4402890428969</v>
      </c>
    </row>
    <row r="242" spans="1:13" ht="14.4" customHeight="1" x14ac:dyDescent="0.3">
      <c r="A242" s="661" t="s">
        <v>556</v>
      </c>
      <c r="B242" s="662" t="s">
        <v>2542</v>
      </c>
      <c r="C242" s="662" t="s">
        <v>1397</v>
      </c>
      <c r="D242" s="662" t="s">
        <v>1398</v>
      </c>
      <c r="E242" s="662" t="s">
        <v>1285</v>
      </c>
      <c r="F242" s="665"/>
      <c r="G242" s="665"/>
      <c r="H242" s="678">
        <v>0</v>
      </c>
      <c r="I242" s="665">
        <v>36</v>
      </c>
      <c r="J242" s="665">
        <v>3562.133169338837</v>
      </c>
      <c r="K242" s="678">
        <v>1</v>
      </c>
      <c r="L242" s="665">
        <v>36</v>
      </c>
      <c r="M242" s="666">
        <v>3562.133169338837</v>
      </c>
    </row>
    <row r="243" spans="1:13" ht="14.4" customHeight="1" x14ac:dyDescent="0.3">
      <c r="A243" s="661" t="s">
        <v>556</v>
      </c>
      <c r="B243" s="662" t="s">
        <v>2542</v>
      </c>
      <c r="C243" s="662" t="s">
        <v>1910</v>
      </c>
      <c r="D243" s="662" t="s">
        <v>1911</v>
      </c>
      <c r="E243" s="662" t="s">
        <v>1912</v>
      </c>
      <c r="F243" s="665">
        <v>1</v>
      </c>
      <c r="G243" s="665">
        <v>99.14</v>
      </c>
      <c r="H243" s="678">
        <v>1</v>
      </c>
      <c r="I243" s="665"/>
      <c r="J243" s="665"/>
      <c r="K243" s="678">
        <v>0</v>
      </c>
      <c r="L243" s="665">
        <v>1</v>
      </c>
      <c r="M243" s="666">
        <v>99.14</v>
      </c>
    </row>
    <row r="244" spans="1:13" ht="14.4" customHeight="1" x14ac:dyDescent="0.3">
      <c r="A244" s="661" t="s">
        <v>556</v>
      </c>
      <c r="B244" s="662" t="s">
        <v>2544</v>
      </c>
      <c r="C244" s="662" t="s">
        <v>574</v>
      </c>
      <c r="D244" s="662" t="s">
        <v>575</v>
      </c>
      <c r="E244" s="662" t="s">
        <v>576</v>
      </c>
      <c r="F244" s="665">
        <v>3</v>
      </c>
      <c r="G244" s="665">
        <v>300.54000000000002</v>
      </c>
      <c r="H244" s="678">
        <v>1</v>
      </c>
      <c r="I244" s="665"/>
      <c r="J244" s="665"/>
      <c r="K244" s="678">
        <v>0</v>
      </c>
      <c r="L244" s="665">
        <v>3</v>
      </c>
      <c r="M244" s="666">
        <v>300.54000000000002</v>
      </c>
    </row>
    <row r="245" spans="1:13" ht="14.4" customHeight="1" x14ac:dyDescent="0.3">
      <c r="A245" s="661" t="s">
        <v>556</v>
      </c>
      <c r="B245" s="662" t="s">
        <v>2544</v>
      </c>
      <c r="C245" s="662" t="s">
        <v>1855</v>
      </c>
      <c r="D245" s="662" t="s">
        <v>575</v>
      </c>
      <c r="E245" s="662" t="s">
        <v>1856</v>
      </c>
      <c r="F245" s="665"/>
      <c r="G245" s="665"/>
      <c r="H245" s="678">
        <v>0</v>
      </c>
      <c r="I245" s="665">
        <v>1</v>
      </c>
      <c r="J245" s="665">
        <v>304.48</v>
      </c>
      <c r="K245" s="678">
        <v>1</v>
      </c>
      <c r="L245" s="665">
        <v>1</v>
      </c>
      <c r="M245" s="666">
        <v>304.48</v>
      </c>
    </row>
    <row r="246" spans="1:13" ht="14.4" customHeight="1" x14ac:dyDescent="0.3">
      <c r="A246" s="661" t="s">
        <v>556</v>
      </c>
      <c r="B246" s="662" t="s">
        <v>2544</v>
      </c>
      <c r="C246" s="662" t="s">
        <v>1477</v>
      </c>
      <c r="D246" s="662" t="s">
        <v>2545</v>
      </c>
      <c r="E246" s="662" t="s">
        <v>1479</v>
      </c>
      <c r="F246" s="665"/>
      <c r="G246" s="665"/>
      <c r="H246" s="678">
        <v>0</v>
      </c>
      <c r="I246" s="665">
        <v>6</v>
      </c>
      <c r="J246" s="665">
        <v>947.69880753814573</v>
      </c>
      <c r="K246" s="678">
        <v>1</v>
      </c>
      <c r="L246" s="665">
        <v>6</v>
      </c>
      <c r="M246" s="666">
        <v>947.69880753814573</v>
      </c>
    </row>
    <row r="247" spans="1:13" ht="14.4" customHeight="1" x14ac:dyDescent="0.3">
      <c r="A247" s="661" t="s">
        <v>556</v>
      </c>
      <c r="B247" s="662" t="s">
        <v>2544</v>
      </c>
      <c r="C247" s="662" t="s">
        <v>1455</v>
      </c>
      <c r="D247" s="662" t="s">
        <v>2546</v>
      </c>
      <c r="E247" s="662" t="s">
        <v>1457</v>
      </c>
      <c r="F247" s="665"/>
      <c r="G247" s="665"/>
      <c r="H247" s="678">
        <v>0</v>
      </c>
      <c r="I247" s="665">
        <v>13</v>
      </c>
      <c r="J247" s="665">
        <v>1733.8974924598228</v>
      </c>
      <c r="K247" s="678">
        <v>1</v>
      </c>
      <c r="L247" s="665">
        <v>13</v>
      </c>
      <c r="M247" s="666">
        <v>1733.8974924598228</v>
      </c>
    </row>
    <row r="248" spans="1:13" ht="14.4" customHeight="1" x14ac:dyDescent="0.3">
      <c r="A248" s="661" t="s">
        <v>556</v>
      </c>
      <c r="B248" s="662" t="s">
        <v>2547</v>
      </c>
      <c r="C248" s="662" t="s">
        <v>1369</v>
      </c>
      <c r="D248" s="662" t="s">
        <v>1370</v>
      </c>
      <c r="E248" s="662" t="s">
        <v>2548</v>
      </c>
      <c r="F248" s="665"/>
      <c r="G248" s="665"/>
      <c r="H248" s="678">
        <v>0</v>
      </c>
      <c r="I248" s="665">
        <v>1</v>
      </c>
      <c r="J248" s="665">
        <v>47.78</v>
      </c>
      <c r="K248" s="678">
        <v>1</v>
      </c>
      <c r="L248" s="665">
        <v>1</v>
      </c>
      <c r="M248" s="666">
        <v>47.78</v>
      </c>
    </row>
    <row r="249" spans="1:13" ht="14.4" customHeight="1" x14ac:dyDescent="0.3">
      <c r="A249" s="661" t="s">
        <v>556</v>
      </c>
      <c r="B249" s="662" t="s">
        <v>2549</v>
      </c>
      <c r="C249" s="662" t="s">
        <v>2181</v>
      </c>
      <c r="D249" s="662" t="s">
        <v>1310</v>
      </c>
      <c r="E249" s="662" t="s">
        <v>2604</v>
      </c>
      <c r="F249" s="665"/>
      <c r="G249" s="665"/>
      <c r="H249" s="678">
        <v>0</v>
      </c>
      <c r="I249" s="665">
        <v>1</v>
      </c>
      <c r="J249" s="665">
        <v>145.11999999999998</v>
      </c>
      <c r="K249" s="678">
        <v>1</v>
      </c>
      <c r="L249" s="665">
        <v>1</v>
      </c>
      <c r="M249" s="666">
        <v>145.11999999999998</v>
      </c>
    </row>
    <row r="250" spans="1:13" ht="14.4" customHeight="1" x14ac:dyDescent="0.3">
      <c r="A250" s="661" t="s">
        <v>556</v>
      </c>
      <c r="B250" s="662" t="s">
        <v>2549</v>
      </c>
      <c r="C250" s="662" t="s">
        <v>1309</v>
      </c>
      <c r="D250" s="662" t="s">
        <v>1310</v>
      </c>
      <c r="E250" s="662" t="s">
        <v>1285</v>
      </c>
      <c r="F250" s="665"/>
      <c r="G250" s="665"/>
      <c r="H250" s="678">
        <v>0</v>
      </c>
      <c r="I250" s="665">
        <v>1</v>
      </c>
      <c r="J250" s="665">
        <v>99.45</v>
      </c>
      <c r="K250" s="678">
        <v>1</v>
      </c>
      <c r="L250" s="665">
        <v>1</v>
      </c>
      <c r="M250" s="666">
        <v>99.45</v>
      </c>
    </row>
    <row r="251" spans="1:13" ht="14.4" customHeight="1" x14ac:dyDescent="0.3">
      <c r="A251" s="661" t="s">
        <v>556</v>
      </c>
      <c r="B251" s="662" t="s">
        <v>2549</v>
      </c>
      <c r="C251" s="662" t="s">
        <v>2249</v>
      </c>
      <c r="D251" s="662" t="s">
        <v>1310</v>
      </c>
      <c r="E251" s="662" t="s">
        <v>2250</v>
      </c>
      <c r="F251" s="665"/>
      <c r="G251" s="665"/>
      <c r="H251" s="678">
        <v>0</v>
      </c>
      <c r="I251" s="665">
        <v>1</v>
      </c>
      <c r="J251" s="665">
        <v>155.5200000000001</v>
      </c>
      <c r="K251" s="678">
        <v>1</v>
      </c>
      <c r="L251" s="665">
        <v>1</v>
      </c>
      <c r="M251" s="666">
        <v>155.5200000000001</v>
      </c>
    </row>
    <row r="252" spans="1:13" ht="14.4" customHeight="1" x14ac:dyDescent="0.3">
      <c r="A252" s="661" t="s">
        <v>559</v>
      </c>
      <c r="B252" s="662" t="s">
        <v>2532</v>
      </c>
      <c r="C252" s="662" t="s">
        <v>1836</v>
      </c>
      <c r="D252" s="662" t="s">
        <v>2568</v>
      </c>
      <c r="E252" s="662" t="s">
        <v>2569</v>
      </c>
      <c r="F252" s="665"/>
      <c r="G252" s="665"/>
      <c r="H252" s="678">
        <v>0</v>
      </c>
      <c r="I252" s="665">
        <v>1</v>
      </c>
      <c r="J252" s="665">
        <v>90.660000000000011</v>
      </c>
      <c r="K252" s="678">
        <v>1</v>
      </c>
      <c r="L252" s="665">
        <v>1</v>
      </c>
      <c r="M252" s="666">
        <v>90.660000000000011</v>
      </c>
    </row>
    <row r="253" spans="1:13" ht="14.4" customHeight="1" x14ac:dyDescent="0.3">
      <c r="A253" s="661" t="s">
        <v>559</v>
      </c>
      <c r="B253" s="662" t="s">
        <v>2532</v>
      </c>
      <c r="C253" s="662" t="s">
        <v>2365</v>
      </c>
      <c r="D253" s="662" t="s">
        <v>2605</v>
      </c>
      <c r="E253" s="662" t="s">
        <v>2606</v>
      </c>
      <c r="F253" s="665"/>
      <c r="G253" s="665"/>
      <c r="H253" s="678">
        <v>0</v>
      </c>
      <c r="I253" s="665">
        <v>1</v>
      </c>
      <c r="J253" s="665">
        <v>167.51955900540352</v>
      </c>
      <c r="K253" s="678">
        <v>1</v>
      </c>
      <c r="L253" s="665">
        <v>1</v>
      </c>
      <c r="M253" s="666">
        <v>167.51955900540352</v>
      </c>
    </row>
    <row r="254" spans="1:13" ht="14.4" customHeight="1" x14ac:dyDescent="0.3">
      <c r="A254" s="661" t="s">
        <v>559</v>
      </c>
      <c r="B254" s="662" t="s">
        <v>2532</v>
      </c>
      <c r="C254" s="662" t="s">
        <v>1335</v>
      </c>
      <c r="D254" s="662" t="s">
        <v>2535</v>
      </c>
      <c r="E254" s="662" t="s">
        <v>2536</v>
      </c>
      <c r="F254" s="665"/>
      <c r="G254" s="665"/>
      <c r="H254" s="678">
        <v>0</v>
      </c>
      <c r="I254" s="665">
        <v>1</v>
      </c>
      <c r="J254" s="665">
        <v>105.33000000000004</v>
      </c>
      <c r="K254" s="678">
        <v>1</v>
      </c>
      <c r="L254" s="665">
        <v>1</v>
      </c>
      <c r="M254" s="666">
        <v>105.33000000000004</v>
      </c>
    </row>
    <row r="255" spans="1:13" ht="14.4" customHeight="1" thickBot="1" x14ac:dyDescent="0.35">
      <c r="A255" s="667" t="s">
        <v>562</v>
      </c>
      <c r="B255" s="668" t="s">
        <v>2559</v>
      </c>
      <c r="C255" s="668" t="s">
        <v>2385</v>
      </c>
      <c r="D255" s="668" t="s">
        <v>2386</v>
      </c>
      <c r="E255" s="668" t="s">
        <v>2387</v>
      </c>
      <c r="F255" s="671"/>
      <c r="G255" s="671"/>
      <c r="H255" s="679">
        <v>0</v>
      </c>
      <c r="I255" s="671">
        <v>2</v>
      </c>
      <c r="J255" s="671">
        <v>504.01999665781125</v>
      </c>
      <c r="K255" s="679">
        <v>1</v>
      </c>
      <c r="L255" s="671">
        <v>2</v>
      </c>
      <c r="M255" s="672">
        <v>504.01999665781125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1484</v>
      </c>
      <c r="C3" s="459">
        <f>SUM(C6:C1048576)</f>
        <v>330</v>
      </c>
      <c r="D3" s="459">
        <f>SUM(D6:D1048576)</f>
        <v>4</v>
      </c>
      <c r="E3" s="460">
        <f>SUM(E6:E1048576)</f>
        <v>0</v>
      </c>
      <c r="F3" s="457">
        <f>IF(SUM($B3:$E3)=0,"",B3/SUM($B3:$E3))</f>
        <v>0.81628162816281624</v>
      </c>
      <c r="G3" s="455">
        <f t="shared" ref="G3:I3" si="0">IF(SUM($B3:$E3)=0,"",C3/SUM($B3:$E3))</f>
        <v>0.18151815181518152</v>
      </c>
      <c r="H3" s="455">
        <f t="shared" si="0"/>
        <v>2.2002200220022001E-3</v>
      </c>
      <c r="I3" s="456">
        <f t="shared" si="0"/>
        <v>0</v>
      </c>
      <c r="J3" s="459">
        <f>SUM(J6:J1048576)</f>
        <v>184</v>
      </c>
      <c r="K3" s="459">
        <f>SUM(K6:K1048576)</f>
        <v>113</v>
      </c>
      <c r="L3" s="459">
        <f>SUM(L6:L1048576)</f>
        <v>4</v>
      </c>
      <c r="M3" s="460">
        <f>SUM(M6:M1048576)</f>
        <v>0</v>
      </c>
      <c r="N3" s="457">
        <f>IF(SUM($J3:$M3)=0,"",J3/SUM($J3:$M3))</f>
        <v>0.61129568106312293</v>
      </c>
      <c r="O3" s="455">
        <f t="shared" ref="O3:Q3" si="1">IF(SUM($J3:$M3)=0,"",K3/SUM($J3:$M3))</f>
        <v>0.37541528239202659</v>
      </c>
      <c r="P3" s="455">
        <f t="shared" si="1"/>
        <v>1.3289036544850499E-2</v>
      </c>
      <c r="Q3" s="456">
        <f t="shared" si="1"/>
        <v>0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2608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2609</v>
      </c>
      <c r="B7" s="710">
        <v>439</v>
      </c>
      <c r="C7" s="665">
        <v>156</v>
      </c>
      <c r="D7" s="665">
        <v>3</v>
      </c>
      <c r="E7" s="666"/>
      <c r="F7" s="707">
        <v>0.73411371237458189</v>
      </c>
      <c r="G7" s="678">
        <v>0.2608695652173913</v>
      </c>
      <c r="H7" s="678">
        <v>5.016722408026756E-3</v>
      </c>
      <c r="I7" s="713">
        <v>0</v>
      </c>
      <c r="J7" s="710">
        <v>56</v>
      </c>
      <c r="K7" s="665">
        <v>64</v>
      </c>
      <c r="L7" s="665">
        <v>3</v>
      </c>
      <c r="M7" s="666"/>
      <c r="N7" s="707">
        <v>0.45528455284552843</v>
      </c>
      <c r="O7" s="678">
        <v>0.52032520325203258</v>
      </c>
      <c r="P7" s="678">
        <v>2.4390243902439025E-2</v>
      </c>
      <c r="Q7" s="701">
        <v>0</v>
      </c>
    </row>
    <row r="8" spans="1:17" ht="14.4" customHeight="1" x14ac:dyDescent="0.3">
      <c r="A8" s="704" t="s">
        <v>2610</v>
      </c>
      <c r="B8" s="710">
        <v>271</v>
      </c>
      <c r="C8" s="665">
        <v>14</v>
      </c>
      <c r="D8" s="665"/>
      <c r="E8" s="666"/>
      <c r="F8" s="707">
        <v>0.9508771929824561</v>
      </c>
      <c r="G8" s="678">
        <v>4.912280701754386E-2</v>
      </c>
      <c r="H8" s="678">
        <v>0</v>
      </c>
      <c r="I8" s="713">
        <v>0</v>
      </c>
      <c r="J8" s="710">
        <v>24</v>
      </c>
      <c r="K8" s="665">
        <v>4</v>
      </c>
      <c r="L8" s="665"/>
      <c r="M8" s="666"/>
      <c r="N8" s="707">
        <v>0.8571428571428571</v>
      </c>
      <c r="O8" s="678">
        <v>0.14285714285714285</v>
      </c>
      <c r="P8" s="678">
        <v>0</v>
      </c>
      <c r="Q8" s="701">
        <v>0</v>
      </c>
    </row>
    <row r="9" spans="1:17" ht="14.4" customHeight="1" x14ac:dyDescent="0.3">
      <c r="A9" s="704" t="s">
        <v>2611</v>
      </c>
      <c r="B9" s="710">
        <v>673</v>
      </c>
      <c r="C9" s="665">
        <v>146</v>
      </c>
      <c r="D9" s="665">
        <v>1</v>
      </c>
      <c r="E9" s="666"/>
      <c r="F9" s="707">
        <v>0.82073170731707312</v>
      </c>
      <c r="G9" s="678">
        <v>0.17804878048780487</v>
      </c>
      <c r="H9" s="678">
        <v>1.2195121951219512E-3</v>
      </c>
      <c r="I9" s="713">
        <v>0</v>
      </c>
      <c r="J9" s="710">
        <v>58</v>
      </c>
      <c r="K9" s="665">
        <v>40</v>
      </c>
      <c r="L9" s="665">
        <v>1</v>
      </c>
      <c r="M9" s="666"/>
      <c r="N9" s="707">
        <v>0.58585858585858586</v>
      </c>
      <c r="O9" s="678">
        <v>0.40404040404040403</v>
      </c>
      <c r="P9" s="678">
        <v>1.0101010101010102E-2</v>
      </c>
      <c r="Q9" s="701">
        <v>0</v>
      </c>
    </row>
    <row r="10" spans="1:17" ht="14.4" customHeight="1" x14ac:dyDescent="0.3">
      <c r="A10" s="704" t="s">
        <v>2612</v>
      </c>
      <c r="B10" s="710">
        <v>82</v>
      </c>
      <c r="C10" s="665">
        <v>14</v>
      </c>
      <c r="D10" s="665"/>
      <c r="E10" s="666"/>
      <c r="F10" s="707">
        <v>0.85416666666666663</v>
      </c>
      <c r="G10" s="678">
        <v>0.14583333333333334</v>
      </c>
      <c r="H10" s="678">
        <v>0</v>
      </c>
      <c r="I10" s="713">
        <v>0</v>
      </c>
      <c r="J10" s="710">
        <v>36</v>
      </c>
      <c r="K10" s="665">
        <v>5</v>
      </c>
      <c r="L10" s="665"/>
      <c r="M10" s="666"/>
      <c r="N10" s="707">
        <v>0.87804878048780488</v>
      </c>
      <c r="O10" s="678">
        <v>0.12195121951219512</v>
      </c>
      <c r="P10" s="678">
        <v>0</v>
      </c>
      <c r="Q10" s="701">
        <v>0</v>
      </c>
    </row>
    <row r="11" spans="1:17" ht="14.4" customHeight="1" thickBot="1" x14ac:dyDescent="0.35">
      <c r="A11" s="705" t="s">
        <v>2613</v>
      </c>
      <c r="B11" s="711">
        <v>19</v>
      </c>
      <c r="C11" s="671"/>
      <c r="D11" s="671"/>
      <c r="E11" s="672"/>
      <c r="F11" s="708">
        <v>1</v>
      </c>
      <c r="G11" s="679">
        <v>0</v>
      </c>
      <c r="H11" s="679">
        <v>0</v>
      </c>
      <c r="I11" s="714">
        <v>0</v>
      </c>
      <c r="J11" s="711">
        <v>10</v>
      </c>
      <c r="K11" s="671"/>
      <c r="L11" s="671"/>
      <c r="M11" s="672"/>
      <c r="N11" s="708">
        <v>1</v>
      </c>
      <c r="O11" s="679">
        <v>0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18</v>
      </c>
      <c r="B5" s="646" t="s">
        <v>544</v>
      </c>
      <c r="C5" s="649">
        <v>5943626.7100000037</v>
      </c>
      <c r="D5" s="649">
        <v>8499.5</v>
      </c>
      <c r="E5" s="649">
        <v>1701431.8800000011</v>
      </c>
      <c r="F5" s="715">
        <v>0.28626156436395717</v>
      </c>
      <c r="G5" s="649">
        <v>2469.5</v>
      </c>
      <c r="H5" s="715">
        <v>0.29054650273545501</v>
      </c>
      <c r="I5" s="649">
        <v>4242194.8300000029</v>
      </c>
      <c r="J5" s="715">
        <v>0.71373843563604289</v>
      </c>
      <c r="K5" s="649">
        <v>6030</v>
      </c>
      <c r="L5" s="715">
        <v>0.70945349726454499</v>
      </c>
      <c r="M5" s="649" t="s">
        <v>74</v>
      </c>
      <c r="N5" s="277"/>
    </row>
    <row r="6" spans="1:14" ht="14.4" customHeight="1" x14ac:dyDescent="0.3">
      <c r="A6" s="645">
        <v>18</v>
      </c>
      <c r="B6" s="646" t="s">
        <v>2614</v>
      </c>
      <c r="C6" s="649">
        <v>5943626.7100000037</v>
      </c>
      <c r="D6" s="649">
        <v>8465.5</v>
      </c>
      <c r="E6" s="649">
        <v>1701431.8800000011</v>
      </c>
      <c r="F6" s="715">
        <v>0.28626156436395717</v>
      </c>
      <c r="G6" s="649">
        <v>2452.5</v>
      </c>
      <c r="H6" s="715">
        <v>0.28970527434882759</v>
      </c>
      <c r="I6" s="649">
        <v>4242194.8300000029</v>
      </c>
      <c r="J6" s="715">
        <v>0.71373843563604289</v>
      </c>
      <c r="K6" s="649">
        <v>6013</v>
      </c>
      <c r="L6" s="715">
        <v>0.71029472565117235</v>
      </c>
      <c r="M6" s="649" t="s">
        <v>1</v>
      </c>
      <c r="N6" s="277"/>
    </row>
    <row r="7" spans="1:14" ht="14.4" customHeight="1" x14ac:dyDescent="0.3">
      <c r="A7" s="645">
        <v>18</v>
      </c>
      <c r="B7" s="646" t="s">
        <v>2615</v>
      </c>
      <c r="C7" s="649">
        <v>0</v>
      </c>
      <c r="D7" s="649">
        <v>34</v>
      </c>
      <c r="E7" s="649">
        <v>0</v>
      </c>
      <c r="F7" s="715" t="s">
        <v>545</v>
      </c>
      <c r="G7" s="649">
        <v>17</v>
      </c>
      <c r="H7" s="715">
        <v>0.5</v>
      </c>
      <c r="I7" s="649">
        <v>0</v>
      </c>
      <c r="J7" s="715" t="s">
        <v>545</v>
      </c>
      <c r="K7" s="649">
        <v>17</v>
      </c>
      <c r="L7" s="715">
        <v>0.5</v>
      </c>
      <c r="M7" s="649" t="s">
        <v>1</v>
      </c>
      <c r="N7" s="277"/>
    </row>
    <row r="8" spans="1:14" ht="14.4" customHeight="1" x14ac:dyDescent="0.3">
      <c r="A8" s="645" t="s">
        <v>543</v>
      </c>
      <c r="B8" s="646" t="s">
        <v>3</v>
      </c>
      <c r="C8" s="649">
        <v>5943626.7100000037</v>
      </c>
      <c r="D8" s="649">
        <v>8499.5</v>
      </c>
      <c r="E8" s="649">
        <v>1701431.8800000011</v>
      </c>
      <c r="F8" s="715">
        <v>0.28626156436395717</v>
      </c>
      <c r="G8" s="649">
        <v>2469.5</v>
      </c>
      <c r="H8" s="715">
        <v>0.29054650273545501</v>
      </c>
      <c r="I8" s="649">
        <v>4242194.8300000029</v>
      </c>
      <c r="J8" s="715">
        <v>0.71373843563604289</v>
      </c>
      <c r="K8" s="649">
        <v>6030</v>
      </c>
      <c r="L8" s="715">
        <v>0.70945349726454499</v>
      </c>
      <c r="M8" s="649" t="s">
        <v>547</v>
      </c>
      <c r="N8" s="277"/>
    </row>
    <row r="10" spans="1:14" ht="14.4" customHeight="1" x14ac:dyDescent="0.3">
      <c r="A10" s="645">
        <v>18</v>
      </c>
      <c r="B10" s="646" t="s">
        <v>544</v>
      </c>
      <c r="C10" s="649" t="s">
        <v>545</v>
      </c>
      <c r="D10" s="649" t="s">
        <v>545</v>
      </c>
      <c r="E10" s="649" t="s">
        <v>545</v>
      </c>
      <c r="F10" s="715" t="s">
        <v>545</v>
      </c>
      <c r="G10" s="649" t="s">
        <v>545</v>
      </c>
      <c r="H10" s="715" t="s">
        <v>545</v>
      </c>
      <c r="I10" s="649" t="s">
        <v>545</v>
      </c>
      <c r="J10" s="715" t="s">
        <v>545</v>
      </c>
      <c r="K10" s="649" t="s">
        <v>545</v>
      </c>
      <c r="L10" s="715" t="s">
        <v>545</v>
      </c>
      <c r="M10" s="649" t="s">
        <v>74</v>
      </c>
      <c r="N10" s="277"/>
    </row>
    <row r="11" spans="1:14" ht="14.4" customHeight="1" x14ac:dyDescent="0.3">
      <c r="A11" s="645" t="s">
        <v>2616</v>
      </c>
      <c r="B11" s="646" t="s">
        <v>2614</v>
      </c>
      <c r="C11" s="649">
        <v>102303.00999999995</v>
      </c>
      <c r="D11" s="649">
        <v>281</v>
      </c>
      <c r="E11" s="649">
        <v>42018.769999999982</v>
      </c>
      <c r="F11" s="715">
        <v>0.41072857973582599</v>
      </c>
      <c r="G11" s="649">
        <v>97</v>
      </c>
      <c r="H11" s="715">
        <v>0.34519572953736655</v>
      </c>
      <c r="I11" s="649">
        <v>60284.239999999969</v>
      </c>
      <c r="J11" s="715">
        <v>0.58927142026417401</v>
      </c>
      <c r="K11" s="649">
        <v>184</v>
      </c>
      <c r="L11" s="715">
        <v>0.65480427046263345</v>
      </c>
      <c r="M11" s="649" t="s">
        <v>1</v>
      </c>
      <c r="N11" s="277"/>
    </row>
    <row r="12" spans="1:14" ht="14.4" customHeight="1" x14ac:dyDescent="0.3">
      <c r="A12" s="645" t="s">
        <v>2616</v>
      </c>
      <c r="B12" s="646" t="s">
        <v>2617</v>
      </c>
      <c r="C12" s="649">
        <v>102303.00999999995</v>
      </c>
      <c r="D12" s="649">
        <v>281</v>
      </c>
      <c r="E12" s="649">
        <v>42018.769999999982</v>
      </c>
      <c r="F12" s="715">
        <v>0.41072857973582599</v>
      </c>
      <c r="G12" s="649">
        <v>97</v>
      </c>
      <c r="H12" s="715">
        <v>0.34519572953736655</v>
      </c>
      <c r="I12" s="649">
        <v>60284.239999999969</v>
      </c>
      <c r="J12" s="715">
        <v>0.58927142026417401</v>
      </c>
      <c r="K12" s="649">
        <v>184</v>
      </c>
      <c r="L12" s="715">
        <v>0.65480427046263345</v>
      </c>
      <c r="M12" s="649" t="s">
        <v>551</v>
      </c>
      <c r="N12" s="277"/>
    </row>
    <row r="13" spans="1:14" ht="14.4" customHeight="1" x14ac:dyDescent="0.3">
      <c r="A13" s="645" t="s">
        <v>545</v>
      </c>
      <c r="B13" s="646" t="s">
        <v>545</v>
      </c>
      <c r="C13" s="649" t="s">
        <v>545</v>
      </c>
      <c r="D13" s="649" t="s">
        <v>545</v>
      </c>
      <c r="E13" s="649" t="s">
        <v>545</v>
      </c>
      <c r="F13" s="715" t="s">
        <v>545</v>
      </c>
      <c r="G13" s="649" t="s">
        <v>545</v>
      </c>
      <c r="H13" s="715" t="s">
        <v>545</v>
      </c>
      <c r="I13" s="649" t="s">
        <v>545</v>
      </c>
      <c r="J13" s="715" t="s">
        <v>545</v>
      </c>
      <c r="K13" s="649" t="s">
        <v>545</v>
      </c>
      <c r="L13" s="715" t="s">
        <v>545</v>
      </c>
      <c r="M13" s="649" t="s">
        <v>552</v>
      </c>
      <c r="N13" s="277"/>
    </row>
    <row r="14" spans="1:14" ht="14.4" customHeight="1" x14ac:dyDescent="0.3">
      <c r="A14" s="645" t="s">
        <v>2618</v>
      </c>
      <c r="B14" s="646" t="s">
        <v>2614</v>
      </c>
      <c r="C14" s="649">
        <v>4181626.8500000061</v>
      </c>
      <c r="D14" s="649">
        <v>6161</v>
      </c>
      <c r="E14" s="649">
        <v>1001801.1900000006</v>
      </c>
      <c r="F14" s="715">
        <v>0.23957211533592462</v>
      </c>
      <c r="G14" s="649">
        <v>1732.5</v>
      </c>
      <c r="H14" s="715">
        <v>0.28120434994319105</v>
      </c>
      <c r="I14" s="649">
        <v>3179825.6600000053</v>
      </c>
      <c r="J14" s="715">
        <v>0.76042788466407529</v>
      </c>
      <c r="K14" s="649">
        <v>4428.5</v>
      </c>
      <c r="L14" s="715">
        <v>0.71879565005680901</v>
      </c>
      <c r="M14" s="649" t="s">
        <v>1</v>
      </c>
      <c r="N14" s="277"/>
    </row>
    <row r="15" spans="1:14" ht="14.4" customHeight="1" x14ac:dyDescent="0.3">
      <c r="A15" s="645" t="s">
        <v>2618</v>
      </c>
      <c r="B15" s="646" t="s">
        <v>2615</v>
      </c>
      <c r="C15" s="649">
        <v>0</v>
      </c>
      <c r="D15" s="649">
        <v>22.5</v>
      </c>
      <c r="E15" s="649">
        <v>0</v>
      </c>
      <c r="F15" s="715" t="s">
        <v>545</v>
      </c>
      <c r="G15" s="649">
        <v>15</v>
      </c>
      <c r="H15" s="715">
        <v>0.66666666666666663</v>
      </c>
      <c r="I15" s="649">
        <v>0</v>
      </c>
      <c r="J15" s="715" t="s">
        <v>545</v>
      </c>
      <c r="K15" s="649">
        <v>7.5</v>
      </c>
      <c r="L15" s="715">
        <v>0.33333333333333331</v>
      </c>
      <c r="M15" s="649" t="s">
        <v>1</v>
      </c>
      <c r="N15" s="277"/>
    </row>
    <row r="16" spans="1:14" ht="14.4" customHeight="1" x14ac:dyDescent="0.3">
      <c r="A16" s="645" t="s">
        <v>2618</v>
      </c>
      <c r="B16" s="646" t="s">
        <v>2619</v>
      </c>
      <c r="C16" s="649">
        <v>4181626.8500000061</v>
      </c>
      <c r="D16" s="649">
        <v>6183.5</v>
      </c>
      <c r="E16" s="649">
        <v>1001801.1900000006</v>
      </c>
      <c r="F16" s="715">
        <v>0.23957211533592462</v>
      </c>
      <c r="G16" s="649">
        <v>1747.5</v>
      </c>
      <c r="H16" s="715">
        <v>0.28260693781838764</v>
      </c>
      <c r="I16" s="649">
        <v>3179825.6600000053</v>
      </c>
      <c r="J16" s="715">
        <v>0.76042788466407529</v>
      </c>
      <c r="K16" s="649">
        <v>4436</v>
      </c>
      <c r="L16" s="715">
        <v>0.71739306218161236</v>
      </c>
      <c r="M16" s="649" t="s">
        <v>551</v>
      </c>
      <c r="N16" s="277"/>
    </row>
    <row r="17" spans="1:14" ht="14.4" customHeight="1" x14ac:dyDescent="0.3">
      <c r="A17" s="645" t="s">
        <v>545</v>
      </c>
      <c r="B17" s="646" t="s">
        <v>545</v>
      </c>
      <c r="C17" s="649" t="s">
        <v>545</v>
      </c>
      <c r="D17" s="649" t="s">
        <v>545</v>
      </c>
      <c r="E17" s="649" t="s">
        <v>545</v>
      </c>
      <c r="F17" s="715" t="s">
        <v>545</v>
      </c>
      <c r="G17" s="649" t="s">
        <v>545</v>
      </c>
      <c r="H17" s="715" t="s">
        <v>545</v>
      </c>
      <c r="I17" s="649" t="s">
        <v>545</v>
      </c>
      <c r="J17" s="715" t="s">
        <v>545</v>
      </c>
      <c r="K17" s="649" t="s">
        <v>545</v>
      </c>
      <c r="L17" s="715" t="s">
        <v>545</v>
      </c>
      <c r="M17" s="649" t="s">
        <v>552</v>
      </c>
      <c r="N17" s="277"/>
    </row>
    <row r="18" spans="1:14" ht="14.4" customHeight="1" x14ac:dyDescent="0.3">
      <c r="A18" s="645" t="s">
        <v>2620</v>
      </c>
      <c r="B18" s="646" t="s">
        <v>2614</v>
      </c>
      <c r="C18" s="649">
        <v>1133093.96</v>
      </c>
      <c r="D18" s="649">
        <v>683</v>
      </c>
      <c r="E18" s="649">
        <v>504112.86000000004</v>
      </c>
      <c r="F18" s="715">
        <v>0.44489943270017968</v>
      </c>
      <c r="G18" s="649">
        <v>239</v>
      </c>
      <c r="H18" s="715">
        <v>0.34992679355783307</v>
      </c>
      <c r="I18" s="649">
        <v>628981.09999999986</v>
      </c>
      <c r="J18" s="715">
        <v>0.55510056729982027</v>
      </c>
      <c r="K18" s="649">
        <v>444</v>
      </c>
      <c r="L18" s="715">
        <v>0.65007320644216693</v>
      </c>
      <c r="M18" s="649" t="s">
        <v>1</v>
      </c>
      <c r="N18" s="277"/>
    </row>
    <row r="19" spans="1:14" ht="14.4" customHeight="1" x14ac:dyDescent="0.3">
      <c r="A19" s="645" t="s">
        <v>2620</v>
      </c>
      <c r="B19" s="646" t="s">
        <v>2621</v>
      </c>
      <c r="C19" s="649">
        <v>1133093.96</v>
      </c>
      <c r="D19" s="649">
        <v>683</v>
      </c>
      <c r="E19" s="649">
        <v>504112.86000000004</v>
      </c>
      <c r="F19" s="715">
        <v>0.44489943270017968</v>
      </c>
      <c r="G19" s="649">
        <v>239</v>
      </c>
      <c r="H19" s="715">
        <v>0.34992679355783307</v>
      </c>
      <c r="I19" s="649">
        <v>628981.09999999986</v>
      </c>
      <c r="J19" s="715">
        <v>0.55510056729982027</v>
      </c>
      <c r="K19" s="649">
        <v>444</v>
      </c>
      <c r="L19" s="715">
        <v>0.65007320644216693</v>
      </c>
      <c r="M19" s="649" t="s">
        <v>551</v>
      </c>
      <c r="N19" s="277"/>
    </row>
    <row r="20" spans="1:14" ht="14.4" customHeight="1" x14ac:dyDescent="0.3">
      <c r="A20" s="645" t="s">
        <v>545</v>
      </c>
      <c r="B20" s="646" t="s">
        <v>545</v>
      </c>
      <c r="C20" s="649" t="s">
        <v>545</v>
      </c>
      <c r="D20" s="649" t="s">
        <v>545</v>
      </c>
      <c r="E20" s="649" t="s">
        <v>545</v>
      </c>
      <c r="F20" s="715" t="s">
        <v>545</v>
      </c>
      <c r="G20" s="649" t="s">
        <v>545</v>
      </c>
      <c r="H20" s="715" t="s">
        <v>545</v>
      </c>
      <c r="I20" s="649" t="s">
        <v>545</v>
      </c>
      <c r="J20" s="715" t="s">
        <v>545</v>
      </c>
      <c r="K20" s="649" t="s">
        <v>545</v>
      </c>
      <c r="L20" s="715" t="s">
        <v>545</v>
      </c>
      <c r="M20" s="649" t="s">
        <v>552</v>
      </c>
      <c r="N20" s="277"/>
    </row>
    <row r="21" spans="1:14" ht="14.4" customHeight="1" x14ac:dyDescent="0.3">
      <c r="A21" s="645" t="s">
        <v>2622</v>
      </c>
      <c r="B21" s="646" t="s">
        <v>2614</v>
      </c>
      <c r="C21" s="649">
        <v>488376.01000000024</v>
      </c>
      <c r="D21" s="649">
        <v>1154</v>
      </c>
      <c r="E21" s="649">
        <v>149430.02000000002</v>
      </c>
      <c r="F21" s="715">
        <v>0.30597330118651805</v>
      </c>
      <c r="G21" s="649">
        <v>328</v>
      </c>
      <c r="H21" s="715">
        <v>0.28422876949740034</v>
      </c>
      <c r="I21" s="649">
        <v>338945.99000000022</v>
      </c>
      <c r="J21" s="715">
        <v>0.694026698813482</v>
      </c>
      <c r="K21" s="649">
        <v>826</v>
      </c>
      <c r="L21" s="715">
        <v>0.71577123050259961</v>
      </c>
      <c r="M21" s="649" t="s">
        <v>1</v>
      </c>
      <c r="N21" s="277"/>
    </row>
    <row r="22" spans="1:14" ht="14.4" customHeight="1" x14ac:dyDescent="0.3">
      <c r="A22" s="645" t="s">
        <v>2622</v>
      </c>
      <c r="B22" s="646" t="s">
        <v>2615</v>
      </c>
      <c r="C22" s="649">
        <v>0</v>
      </c>
      <c r="D22" s="649">
        <v>1</v>
      </c>
      <c r="E22" s="649" t="s">
        <v>545</v>
      </c>
      <c r="F22" s="715" t="s">
        <v>545</v>
      </c>
      <c r="G22" s="649" t="s">
        <v>545</v>
      </c>
      <c r="H22" s="715">
        <v>0</v>
      </c>
      <c r="I22" s="649">
        <v>0</v>
      </c>
      <c r="J22" s="715" t="s">
        <v>545</v>
      </c>
      <c r="K22" s="649">
        <v>1</v>
      </c>
      <c r="L22" s="715">
        <v>1</v>
      </c>
      <c r="M22" s="649" t="s">
        <v>1</v>
      </c>
      <c r="N22" s="277"/>
    </row>
    <row r="23" spans="1:14" ht="14.4" customHeight="1" x14ac:dyDescent="0.3">
      <c r="A23" s="645" t="s">
        <v>2622</v>
      </c>
      <c r="B23" s="646" t="s">
        <v>2623</v>
      </c>
      <c r="C23" s="649">
        <v>488376.01000000024</v>
      </c>
      <c r="D23" s="649">
        <v>1155</v>
      </c>
      <c r="E23" s="649">
        <v>149430.02000000002</v>
      </c>
      <c r="F23" s="715">
        <v>0.30597330118651805</v>
      </c>
      <c r="G23" s="649">
        <v>328</v>
      </c>
      <c r="H23" s="715">
        <v>0.283982683982684</v>
      </c>
      <c r="I23" s="649">
        <v>338945.99000000022</v>
      </c>
      <c r="J23" s="715">
        <v>0.694026698813482</v>
      </c>
      <c r="K23" s="649">
        <v>827</v>
      </c>
      <c r="L23" s="715">
        <v>0.716017316017316</v>
      </c>
      <c r="M23" s="649" t="s">
        <v>551</v>
      </c>
      <c r="N23" s="277"/>
    </row>
    <row r="24" spans="1:14" ht="14.4" customHeight="1" x14ac:dyDescent="0.3">
      <c r="A24" s="645" t="s">
        <v>545</v>
      </c>
      <c r="B24" s="646" t="s">
        <v>545</v>
      </c>
      <c r="C24" s="649" t="s">
        <v>545</v>
      </c>
      <c r="D24" s="649" t="s">
        <v>545</v>
      </c>
      <c r="E24" s="649" t="s">
        <v>545</v>
      </c>
      <c r="F24" s="715" t="s">
        <v>545</v>
      </c>
      <c r="G24" s="649" t="s">
        <v>545</v>
      </c>
      <c r="H24" s="715" t="s">
        <v>545</v>
      </c>
      <c r="I24" s="649" t="s">
        <v>545</v>
      </c>
      <c r="J24" s="715" t="s">
        <v>545</v>
      </c>
      <c r="K24" s="649" t="s">
        <v>545</v>
      </c>
      <c r="L24" s="715" t="s">
        <v>545</v>
      </c>
      <c r="M24" s="649" t="s">
        <v>552</v>
      </c>
      <c r="N24" s="277"/>
    </row>
    <row r="25" spans="1:14" ht="14.4" customHeight="1" x14ac:dyDescent="0.3">
      <c r="A25" s="645" t="s">
        <v>2624</v>
      </c>
      <c r="B25" s="646" t="s">
        <v>2614</v>
      </c>
      <c r="C25" s="649">
        <v>25667.560000000005</v>
      </c>
      <c r="D25" s="649">
        <v>94.5</v>
      </c>
      <c r="E25" s="649">
        <v>2870.18</v>
      </c>
      <c r="F25" s="715">
        <v>0.11182130284296596</v>
      </c>
      <c r="G25" s="649">
        <v>46</v>
      </c>
      <c r="H25" s="715">
        <v>0.48677248677248675</v>
      </c>
      <c r="I25" s="649">
        <v>22797.380000000005</v>
      </c>
      <c r="J25" s="715">
        <v>0.88817869715703401</v>
      </c>
      <c r="K25" s="649">
        <v>48.5</v>
      </c>
      <c r="L25" s="715">
        <v>0.51322751322751325</v>
      </c>
      <c r="M25" s="649" t="s">
        <v>1</v>
      </c>
      <c r="N25" s="277"/>
    </row>
    <row r="26" spans="1:14" ht="14.4" customHeight="1" x14ac:dyDescent="0.3">
      <c r="A26" s="645" t="s">
        <v>2624</v>
      </c>
      <c r="B26" s="646" t="s">
        <v>2615</v>
      </c>
      <c r="C26" s="649">
        <v>0</v>
      </c>
      <c r="D26" s="649">
        <v>10.5</v>
      </c>
      <c r="E26" s="649">
        <v>0</v>
      </c>
      <c r="F26" s="715" t="s">
        <v>545</v>
      </c>
      <c r="G26" s="649">
        <v>2</v>
      </c>
      <c r="H26" s="715">
        <v>0.19047619047619047</v>
      </c>
      <c r="I26" s="649">
        <v>0</v>
      </c>
      <c r="J26" s="715" t="s">
        <v>545</v>
      </c>
      <c r="K26" s="649">
        <v>8.5</v>
      </c>
      <c r="L26" s="715">
        <v>0.80952380952380953</v>
      </c>
      <c r="M26" s="649" t="s">
        <v>1</v>
      </c>
      <c r="N26" s="277"/>
    </row>
    <row r="27" spans="1:14" ht="14.4" customHeight="1" x14ac:dyDescent="0.3">
      <c r="A27" s="645" t="s">
        <v>2624</v>
      </c>
      <c r="B27" s="646" t="s">
        <v>2625</v>
      </c>
      <c r="C27" s="649">
        <v>25667.560000000005</v>
      </c>
      <c r="D27" s="649">
        <v>105</v>
      </c>
      <c r="E27" s="649">
        <v>2870.18</v>
      </c>
      <c r="F27" s="715">
        <v>0.11182130284296596</v>
      </c>
      <c r="G27" s="649">
        <v>48</v>
      </c>
      <c r="H27" s="715">
        <v>0.45714285714285713</v>
      </c>
      <c r="I27" s="649">
        <v>22797.380000000005</v>
      </c>
      <c r="J27" s="715">
        <v>0.88817869715703401</v>
      </c>
      <c r="K27" s="649">
        <v>57</v>
      </c>
      <c r="L27" s="715">
        <v>0.54285714285714282</v>
      </c>
      <c r="M27" s="649" t="s">
        <v>551</v>
      </c>
      <c r="N27" s="277"/>
    </row>
    <row r="28" spans="1:14" ht="14.4" customHeight="1" x14ac:dyDescent="0.3">
      <c r="A28" s="645" t="s">
        <v>545</v>
      </c>
      <c r="B28" s="646" t="s">
        <v>545</v>
      </c>
      <c r="C28" s="649" t="s">
        <v>545</v>
      </c>
      <c r="D28" s="649" t="s">
        <v>545</v>
      </c>
      <c r="E28" s="649" t="s">
        <v>545</v>
      </c>
      <c r="F28" s="715" t="s">
        <v>545</v>
      </c>
      <c r="G28" s="649" t="s">
        <v>545</v>
      </c>
      <c r="H28" s="715" t="s">
        <v>545</v>
      </c>
      <c r="I28" s="649" t="s">
        <v>545</v>
      </c>
      <c r="J28" s="715" t="s">
        <v>545</v>
      </c>
      <c r="K28" s="649" t="s">
        <v>545</v>
      </c>
      <c r="L28" s="715" t="s">
        <v>545</v>
      </c>
      <c r="M28" s="649" t="s">
        <v>552</v>
      </c>
      <c r="N28" s="277"/>
    </row>
    <row r="29" spans="1:14" ht="14.4" customHeight="1" x14ac:dyDescent="0.3">
      <c r="A29" s="645" t="s">
        <v>2626</v>
      </c>
      <c r="B29" s="646" t="s">
        <v>2614</v>
      </c>
      <c r="C29" s="649">
        <v>12559.320000000002</v>
      </c>
      <c r="D29" s="649">
        <v>92</v>
      </c>
      <c r="E29" s="649">
        <v>1198.8599999999999</v>
      </c>
      <c r="F29" s="715">
        <v>9.5455804932114141E-2</v>
      </c>
      <c r="G29" s="649">
        <v>10</v>
      </c>
      <c r="H29" s="715">
        <v>0.10869565217391304</v>
      </c>
      <c r="I29" s="649">
        <v>11360.460000000001</v>
      </c>
      <c r="J29" s="715">
        <v>0.90454419506788586</v>
      </c>
      <c r="K29" s="649">
        <v>82</v>
      </c>
      <c r="L29" s="715">
        <v>0.89130434782608692</v>
      </c>
      <c r="M29" s="649" t="s">
        <v>1</v>
      </c>
      <c r="N29" s="277"/>
    </row>
    <row r="30" spans="1:14" ht="14.4" customHeight="1" x14ac:dyDescent="0.3">
      <c r="A30" s="645" t="s">
        <v>2626</v>
      </c>
      <c r="B30" s="646" t="s">
        <v>2627</v>
      </c>
      <c r="C30" s="649">
        <v>12559.320000000002</v>
      </c>
      <c r="D30" s="649">
        <v>92</v>
      </c>
      <c r="E30" s="649">
        <v>1198.8599999999999</v>
      </c>
      <c r="F30" s="715">
        <v>9.5455804932114141E-2</v>
      </c>
      <c r="G30" s="649">
        <v>10</v>
      </c>
      <c r="H30" s="715">
        <v>0.10869565217391304</v>
      </c>
      <c r="I30" s="649">
        <v>11360.460000000001</v>
      </c>
      <c r="J30" s="715">
        <v>0.90454419506788586</v>
      </c>
      <c r="K30" s="649">
        <v>82</v>
      </c>
      <c r="L30" s="715">
        <v>0.89130434782608692</v>
      </c>
      <c r="M30" s="649" t="s">
        <v>551</v>
      </c>
      <c r="N30" s="277"/>
    </row>
    <row r="31" spans="1:14" ht="14.4" customHeight="1" x14ac:dyDescent="0.3">
      <c r="A31" s="645" t="s">
        <v>545</v>
      </c>
      <c r="B31" s="646" t="s">
        <v>545</v>
      </c>
      <c r="C31" s="649" t="s">
        <v>545</v>
      </c>
      <c r="D31" s="649" t="s">
        <v>545</v>
      </c>
      <c r="E31" s="649" t="s">
        <v>545</v>
      </c>
      <c r="F31" s="715" t="s">
        <v>545</v>
      </c>
      <c r="G31" s="649" t="s">
        <v>545</v>
      </c>
      <c r="H31" s="715" t="s">
        <v>545</v>
      </c>
      <c r="I31" s="649" t="s">
        <v>545</v>
      </c>
      <c r="J31" s="715" t="s">
        <v>545</v>
      </c>
      <c r="K31" s="649" t="s">
        <v>545</v>
      </c>
      <c r="L31" s="715" t="s">
        <v>545</v>
      </c>
      <c r="M31" s="649" t="s">
        <v>552</v>
      </c>
      <c r="N31" s="277"/>
    </row>
    <row r="32" spans="1:14" ht="14.4" customHeight="1" x14ac:dyDescent="0.3">
      <c r="A32" s="645" t="s">
        <v>543</v>
      </c>
      <c r="B32" s="646" t="s">
        <v>546</v>
      </c>
      <c r="C32" s="649">
        <v>5943626.7100000056</v>
      </c>
      <c r="D32" s="649">
        <v>8499.5</v>
      </c>
      <c r="E32" s="649">
        <v>1701431.8800000008</v>
      </c>
      <c r="F32" s="715">
        <v>0.28626156436395706</v>
      </c>
      <c r="G32" s="649">
        <v>2469.5</v>
      </c>
      <c r="H32" s="715">
        <v>0.29054650273545501</v>
      </c>
      <c r="I32" s="649">
        <v>4242194.8300000047</v>
      </c>
      <c r="J32" s="715">
        <v>0.713738435636043</v>
      </c>
      <c r="K32" s="649">
        <v>6030</v>
      </c>
      <c r="L32" s="715">
        <v>0.70945349726454499</v>
      </c>
      <c r="M32" s="649" t="s">
        <v>547</v>
      </c>
      <c r="N32" s="277"/>
    </row>
    <row r="33" spans="1:1" ht="14.4" customHeight="1" x14ac:dyDescent="0.3">
      <c r="A33" s="716" t="s">
        <v>2628</v>
      </c>
    </row>
    <row r="34" spans="1:1" ht="14.4" customHeight="1" x14ac:dyDescent="0.3">
      <c r="A34" s="717" t="s">
        <v>2629</v>
      </c>
    </row>
    <row r="35" spans="1:1" ht="14.4" customHeight="1" x14ac:dyDescent="0.3">
      <c r="A35" s="716" t="s">
        <v>2630</v>
      </c>
    </row>
  </sheetData>
  <autoFilter ref="A4:M4"/>
  <mergeCells count="4">
    <mergeCell ref="E3:H3"/>
    <mergeCell ref="C3:D3"/>
    <mergeCell ref="I3:L3"/>
    <mergeCell ref="A1:L1"/>
  </mergeCells>
  <conditionalFormatting sqref="F4 F9 F33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2">
    <cfRule type="expression" dxfId="46" priority="4">
      <formula>AND(LEFT(M10,6)&lt;&gt;"mezera",M10&lt;&gt;"")</formula>
    </cfRule>
  </conditionalFormatting>
  <conditionalFormatting sqref="A10:A32">
    <cfRule type="expression" dxfId="45" priority="2">
      <formula>AND(M10&lt;&gt;"",M10&lt;&gt;"mezeraKL")</formula>
    </cfRule>
  </conditionalFormatting>
  <conditionalFormatting sqref="F10:F32">
    <cfRule type="cellIs" dxfId="44" priority="1" operator="lessThan">
      <formula>0.6</formula>
    </cfRule>
  </conditionalFormatting>
  <conditionalFormatting sqref="B10:L32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2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2631</v>
      </c>
      <c r="B5" s="709">
        <v>12704.44</v>
      </c>
      <c r="C5" s="656">
        <v>1</v>
      </c>
      <c r="D5" s="722">
        <v>33</v>
      </c>
      <c r="E5" s="725" t="s">
        <v>2631</v>
      </c>
      <c r="F5" s="709">
        <v>649.75999999999988</v>
      </c>
      <c r="G5" s="677">
        <v>5.1144324346448944E-2</v>
      </c>
      <c r="H5" s="659">
        <v>4</v>
      </c>
      <c r="I5" s="700">
        <v>0.12121212121212122</v>
      </c>
      <c r="J5" s="728">
        <v>12054.68</v>
      </c>
      <c r="K5" s="677">
        <v>0.948855675653551</v>
      </c>
      <c r="L5" s="659">
        <v>29</v>
      </c>
      <c r="M5" s="700">
        <v>0.87878787878787878</v>
      </c>
    </row>
    <row r="6" spans="1:13" ht="14.4" customHeight="1" x14ac:dyDescent="0.3">
      <c r="A6" s="719" t="s">
        <v>2632</v>
      </c>
      <c r="B6" s="710">
        <v>32616.220000000008</v>
      </c>
      <c r="C6" s="662">
        <v>1</v>
      </c>
      <c r="D6" s="723">
        <v>102</v>
      </c>
      <c r="E6" s="726" t="s">
        <v>2632</v>
      </c>
      <c r="F6" s="710">
        <v>13580.740000000003</v>
      </c>
      <c r="G6" s="678">
        <v>0.41637994838151077</v>
      </c>
      <c r="H6" s="665">
        <v>33</v>
      </c>
      <c r="I6" s="701">
        <v>0.3235294117647059</v>
      </c>
      <c r="J6" s="729">
        <v>19035.480000000007</v>
      </c>
      <c r="K6" s="678">
        <v>0.58362005161848929</v>
      </c>
      <c r="L6" s="665">
        <v>69</v>
      </c>
      <c r="M6" s="701">
        <v>0.67647058823529416</v>
      </c>
    </row>
    <row r="7" spans="1:13" ht="14.4" customHeight="1" x14ac:dyDescent="0.3">
      <c r="A7" s="719" t="s">
        <v>2633</v>
      </c>
      <c r="B7" s="710">
        <v>581532.3899999999</v>
      </c>
      <c r="C7" s="662">
        <v>1</v>
      </c>
      <c r="D7" s="723">
        <v>413</v>
      </c>
      <c r="E7" s="726" t="s">
        <v>2633</v>
      </c>
      <c r="F7" s="710">
        <v>269451.69999999995</v>
      </c>
      <c r="G7" s="678">
        <v>0.46334770794108304</v>
      </c>
      <c r="H7" s="665">
        <v>139</v>
      </c>
      <c r="I7" s="701">
        <v>0.33656174334140437</v>
      </c>
      <c r="J7" s="729">
        <v>312080.68999999994</v>
      </c>
      <c r="K7" s="678">
        <v>0.53665229205891696</v>
      </c>
      <c r="L7" s="665">
        <v>274</v>
      </c>
      <c r="M7" s="701">
        <v>0.66343825665859568</v>
      </c>
    </row>
    <row r="8" spans="1:13" ht="14.4" customHeight="1" x14ac:dyDescent="0.3">
      <c r="A8" s="719" t="s">
        <v>2634</v>
      </c>
      <c r="B8" s="710">
        <v>639789.37</v>
      </c>
      <c r="C8" s="662">
        <v>1</v>
      </c>
      <c r="D8" s="723">
        <v>392</v>
      </c>
      <c r="E8" s="726" t="s">
        <v>2634</v>
      </c>
      <c r="F8" s="710">
        <v>259270.75</v>
      </c>
      <c r="G8" s="678">
        <v>0.40524391644706442</v>
      </c>
      <c r="H8" s="665">
        <v>153</v>
      </c>
      <c r="I8" s="701">
        <v>0.39030612244897961</v>
      </c>
      <c r="J8" s="729">
        <v>380518.62</v>
      </c>
      <c r="K8" s="678">
        <v>0.59475608355293552</v>
      </c>
      <c r="L8" s="665">
        <v>239</v>
      </c>
      <c r="M8" s="701">
        <v>0.60969387755102045</v>
      </c>
    </row>
    <row r="9" spans="1:13" ht="14.4" customHeight="1" x14ac:dyDescent="0.3">
      <c r="A9" s="719" t="s">
        <v>2635</v>
      </c>
      <c r="B9" s="710">
        <v>95755.349999999977</v>
      </c>
      <c r="C9" s="662">
        <v>1</v>
      </c>
      <c r="D9" s="723">
        <v>143</v>
      </c>
      <c r="E9" s="726" t="s">
        <v>2635</v>
      </c>
      <c r="F9" s="710">
        <v>38906.770000000004</v>
      </c>
      <c r="G9" s="678">
        <v>0.40631432081862801</v>
      </c>
      <c r="H9" s="665">
        <v>68</v>
      </c>
      <c r="I9" s="701">
        <v>0.47552447552447552</v>
      </c>
      <c r="J9" s="729">
        <v>56848.57999999998</v>
      </c>
      <c r="K9" s="678">
        <v>0.59368567918137205</v>
      </c>
      <c r="L9" s="665">
        <v>75</v>
      </c>
      <c r="M9" s="701">
        <v>0.52447552447552448</v>
      </c>
    </row>
    <row r="10" spans="1:13" ht="14.4" customHeight="1" x14ac:dyDescent="0.3">
      <c r="A10" s="719" t="s">
        <v>2636</v>
      </c>
      <c r="B10" s="710">
        <v>25593.740000000005</v>
      </c>
      <c r="C10" s="662">
        <v>1</v>
      </c>
      <c r="D10" s="723">
        <v>104</v>
      </c>
      <c r="E10" s="726" t="s">
        <v>2636</v>
      </c>
      <c r="F10" s="710">
        <v>2870.18</v>
      </c>
      <c r="G10" s="678">
        <v>0.11214382892066573</v>
      </c>
      <c r="H10" s="665">
        <v>48</v>
      </c>
      <c r="I10" s="701">
        <v>0.46153846153846156</v>
      </c>
      <c r="J10" s="729">
        <v>22723.560000000005</v>
      </c>
      <c r="K10" s="678">
        <v>0.88785617107933423</v>
      </c>
      <c r="L10" s="665">
        <v>56</v>
      </c>
      <c r="M10" s="701">
        <v>0.53846153846153844</v>
      </c>
    </row>
    <row r="11" spans="1:13" ht="14.4" customHeight="1" x14ac:dyDescent="0.3">
      <c r="A11" s="719" t="s">
        <v>2637</v>
      </c>
      <c r="B11" s="710">
        <v>1514062.08</v>
      </c>
      <c r="C11" s="662">
        <v>1</v>
      </c>
      <c r="D11" s="723">
        <v>2038.5</v>
      </c>
      <c r="E11" s="726" t="s">
        <v>2637</v>
      </c>
      <c r="F11" s="710">
        <v>344790.41999999975</v>
      </c>
      <c r="G11" s="678">
        <v>0.22772541796965137</v>
      </c>
      <c r="H11" s="665">
        <v>544.5</v>
      </c>
      <c r="I11" s="701">
        <v>0.2671081677704194</v>
      </c>
      <c r="J11" s="729">
        <v>1169271.6600000004</v>
      </c>
      <c r="K11" s="678">
        <v>0.77227458203034871</v>
      </c>
      <c r="L11" s="665">
        <v>1494</v>
      </c>
      <c r="M11" s="701">
        <v>0.73289183222958054</v>
      </c>
    </row>
    <row r="12" spans="1:13" ht="14.4" customHeight="1" x14ac:dyDescent="0.3">
      <c r="A12" s="719" t="s">
        <v>2638</v>
      </c>
      <c r="B12" s="710">
        <v>153912.20000000004</v>
      </c>
      <c r="C12" s="662">
        <v>1</v>
      </c>
      <c r="D12" s="723">
        <v>240</v>
      </c>
      <c r="E12" s="726" t="s">
        <v>2638</v>
      </c>
      <c r="F12" s="710">
        <v>56693.15</v>
      </c>
      <c r="G12" s="678">
        <v>0.36834734348544163</v>
      </c>
      <c r="H12" s="665">
        <v>89</v>
      </c>
      <c r="I12" s="701">
        <v>0.37083333333333335</v>
      </c>
      <c r="J12" s="729">
        <v>97219.050000000047</v>
      </c>
      <c r="K12" s="678">
        <v>0.63165265651455849</v>
      </c>
      <c r="L12" s="665">
        <v>151</v>
      </c>
      <c r="M12" s="701">
        <v>0.62916666666666665</v>
      </c>
    </row>
    <row r="13" spans="1:13" ht="14.4" customHeight="1" x14ac:dyDescent="0.3">
      <c r="A13" s="719" t="s">
        <v>2639</v>
      </c>
      <c r="B13" s="710">
        <v>288532.69000000006</v>
      </c>
      <c r="C13" s="662">
        <v>1</v>
      </c>
      <c r="D13" s="723">
        <v>481</v>
      </c>
      <c r="E13" s="726" t="s">
        <v>2639</v>
      </c>
      <c r="F13" s="710">
        <v>73138.87</v>
      </c>
      <c r="G13" s="678">
        <v>0.25348555825684771</v>
      </c>
      <c r="H13" s="665">
        <v>150</v>
      </c>
      <c r="I13" s="701">
        <v>0.31185031185031187</v>
      </c>
      <c r="J13" s="729">
        <v>215393.82000000009</v>
      </c>
      <c r="K13" s="678">
        <v>0.7465144417431524</v>
      </c>
      <c r="L13" s="665">
        <v>331</v>
      </c>
      <c r="M13" s="701">
        <v>0.68814968814968813</v>
      </c>
    </row>
    <row r="14" spans="1:13" ht="14.4" customHeight="1" x14ac:dyDescent="0.3">
      <c r="A14" s="719" t="s">
        <v>2640</v>
      </c>
      <c r="B14" s="710">
        <v>40278.429999999993</v>
      </c>
      <c r="C14" s="662">
        <v>1</v>
      </c>
      <c r="D14" s="723">
        <v>108</v>
      </c>
      <c r="E14" s="726" t="s">
        <v>2640</v>
      </c>
      <c r="F14" s="710">
        <v>15790.329999999998</v>
      </c>
      <c r="G14" s="678">
        <v>0.39202943113721167</v>
      </c>
      <c r="H14" s="665">
        <v>42</v>
      </c>
      <c r="I14" s="701">
        <v>0.3888888888888889</v>
      </c>
      <c r="J14" s="729">
        <v>24488.1</v>
      </c>
      <c r="K14" s="678">
        <v>0.60797056886278844</v>
      </c>
      <c r="L14" s="665">
        <v>66</v>
      </c>
      <c r="M14" s="701">
        <v>0.61111111111111116</v>
      </c>
    </row>
    <row r="15" spans="1:13" ht="14.4" customHeight="1" x14ac:dyDescent="0.3">
      <c r="A15" s="719" t="s">
        <v>2641</v>
      </c>
      <c r="B15" s="710">
        <v>21830.130000000005</v>
      </c>
      <c r="C15" s="662">
        <v>1</v>
      </c>
      <c r="D15" s="723">
        <v>56</v>
      </c>
      <c r="E15" s="726" t="s">
        <v>2641</v>
      </c>
      <c r="F15" s="710">
        <v>9273.0200000000023</v>
      </c>
      <c r="G15" s="678">
        <v>0.42478079608321162</v>
      </c>
      <c r="H15" s="665">
        <v>13</v>
      </c>
      <c r="I15" s="701">
        <v>0.23214285714285715</v>
      </c>
      <c r="J15" s="729">
        <v>12557.110000000002</v>
      </c>
      <c r="K15" s="678">
        <v>0.57521920391678838</v>
      </c>
      <c r="L15" s="665">
        <v>43</v>
      </c>
      <c r="M15" s="701">
        <v>0.7678571428571429</v>
      </c>
    </row>
    <row r="16" spans="1:13" ht="14.4" customHeight="1" x14ac:dyDescent="0.3">
      <c r="A16" s="719" t="s">
        <v>2642</v>
      </c>
      <c r="B16" s="710">
        <v>420082.70000000007</v>
      </c>
      <c r="C16" s="662">
        <v>1</v>
      </c>
      <c r="D16" s="723">
        <v>988</v>
      </c>
      <c r="E16" s="726" t="s">
        <v>2642</v>
      </c>
      <c r="F16" s="710">
        <v>126421.1</v>
      </c>
      <c r="G16" s="678">
        <v>0.30094336186660386</v>
      </c>
      <c r="H16" s="665">
        <v>275</v>
      </c>
      <c r="I16" s="701">
        <v>0.27834008097165991</v>
      </c>
      <c r="J16" s="729">
        <v>293661.60000000009</v>
      </c>
      <c r="K16" s="678">
        <v>0.69905663813339625</v>
      </c>
      <c r="L16" s="665">
        <v>713</v>
      </c>
      <c r="M16" s="701">
        <v>0.72165991902834004</v>
      </c>
    </row>
    <row r="17" spans="1:13" ht="14.4" customHeight="1" x14ac:dyDescent="0.3">
      <c r="A17" s="719" t="s">
        <v>2643</v>
      </c>
      <c r="B17" s="710">
        <v>1068134.5800000003</v>
      </c>
      <c r="C17" s="662">
        <v>1</v>
      </c>
      <c r="D17" s="723">
        <v>1703</v>
      </c>
      <c r="E17" s="726" t="s">
        <v>2643</v>
      </c>
      <c r="F17" s="710">
        <v>240704.05</v>
      </c>
      <c r="G17" s="678">
        <v>0.22534992734716996</v>
      </c>
      <c r="H17" s="665">
        <v>401</v>
      </c>
      <c r="I17" s="701">
        <v>0.2354668232530828</v>
      </c>
      <c r="J17" s="729">
        <v>827430.53000000026</v>
      </c>
      <c r="K17" s="678">
        <v>0.77465007265282992</v>
      </c>
      <c r="L17" s="665">
        <v>1302</v>
      </c>
      <c r="M17" s="701">
        <v>0.76453317674691723</v>
      </c>
    </row>
    <row r="18" spans="1:13" ht="14.4" customHeight="1" x14ac:dyDescent="0.3">
      <c r="A18" s="719" t="s">
        <v>2644</v>
      </c>
      <c r="B18" s="710">
        <v>507765.41999999987</v>
      </c>
      <c r="C18" s="662">
        <v>1</v>
      </c>
      <c r="D18" s="723">
        <v>749</v>
      </c>
      <c r="E18" s="726" t="s">
        <v>2644</v>
      </c>
      <c r="F18" s="710">
        <v>140126.70999999996</v>
      </c>
      <c r="G18" s="678">
        <v>0.27596741424416021</v>
      </c>
      <c r="H18" s="665">
        <v>236</v>
      </c>
      <c r="I18" s="701">
        <v>0.31508678237650201</v>
      </c>
      <c r="J18" s="729">
        <v>367638.7099999999</v>
      </c>
      <c r="K18" s="678">
        <v>0.72403258575583973</v>
      </c>
      <c r="L18" s="665">
        <v>513</v>
      </c>
      <c r="M18" s="701">
        <v>0.68491321762349799</v>
      </c>
    </row>
    <row r="19" spans="1:13" ht="14.4" customHeight="1" x14ac:dyDescent="0.3">
      <c r="A19" s="719" t="s">
        <v>2645</v>
      </c>
      <c r="B19" s="710">
        <v>444491.07000000007</v>
      </c>
      <c r="C19" s="662">
        <v>1</v>
      </c>
      <c r="D19" s="723">
        <v>664</v>
      </c>
      <c r="E19" s="726" t="s">
        <v>2645</v>
      </c>
      <c r="F19" s="710">
        <v>76902.560000000012</v>
      </c>
      <c r="G19" s="678">
        <v>0.17301260967965004</v>
      </c>
      <c r="H19" s="665">
        <v>161</v>
      </c>
      <c r="I19" s="701">
        <v>0.24246987951807228</v>
      </c>
      <c r="J19" s="729">
        <v>367588.51000000007</v>
      </c>
      <c r="K19" s="678">
        <v>0.82698739032034996</v>
      </c>
      <c r="L19" s="665">
        <v>503</v>
      </c>
      <c r="M19" s="701">
        <v>0.75753012048192769</v>
      </c>
    </row>
    <row r="20" spans="1:13" ht="14.4" customHeight="1" x14ac:dyDescent="0.3">
      <c r="A20" s="719" t="s">
        <v>2646</v>
      </c>
      <c r="B20" s="710">
        <v>16756.39</v>
      </c>
      <c r="C20" s="662">
        <v>1</v>
      </c>
      <c r="D20" s="723">
        <v>64</v>
      </c>
      <c r="E20" s="726" t="s">
        <v>2646</v>
      </c>
      <c r="F20" s="710">
        <v>4007.5799999999995</v>
      </c>
      <c r="G20" s="678">
        <v>0.23916726693518112</v>
      </c>
      <c r="H20" s="665">
        <v>20</v>
      </c>
      <c r="I20" s="701">
        <v>0.3125</v>
      </c>
      <c r="J20" s="729">
        <v>12748.810000000001</v>
      </c>
      <c r="K20" s="678">
        <v>0.76083273306481891</v>
      </c>
      <c r="L20" s="665">
        <v>44</v>
      </c>
      <c r="M20" s="701">
        <v>0.6875</v>
      </c>
    </row>
    <row r="21" spans="1:13" ht="14.4" customHeight="1" thickBot="1" x14ac:dyDescent="0.35">
      <c r="A21" s="720" t="s">
        <v>2647</v>
      </c>
      <c r="B21" s="711">
        <v>79789.510000000024</v>
      </c>
      <c r="C21" s="668">
        <v>1</v>
      </c>
      <c r="D21" s="724">
        <v>221</v>
      </c>
      <c r="E21" s="727" t="s">
        <v>2647</v>
      </c>
      <c r="F21" s="711">
        <v>28854.190000000006</v>
      </c>
      <c r="G21" s="679">
        <v>0.36162886574939485</v>
      </c>
      <c r="H21" s="671">
        <v>93</v>
      </c>
      <c r="I21" s="702">
        <v>0.42081447963800905</v>
      </c>
      <c r="J21" s="730">
        <v>50935.320000000022</v>
      </c>
      <c r="K21" s="679">
        <v>0.63837113425060521</v>
      </c>
      <c r="L21" s="671">
        <v>128</v>
      </c>
      <c r="M21" s="702">
        <v>0.579185520361991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4066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5943626.71</v>
      </c>
      <c r="N3" s="70">
        <f>SUBTOTAL(9,N7:N1048576)</f>
        <v>23660</v>
      </c>
      <c r="O3" s="70">
        <f>SUBTOTAL(9,O7:O1048576)</f>
        <v>8499.5</v>
      </c>
      <c r="P3" s="70">
        <f>SUBTOTAL(9,P7:P1048576)</f>
        <v>1701431.8800000013</v>
      </c>
      <c r="Q3" s="71">
        <f>IF(M3=0,0,P3/M3)</f>
        <v>0.28626156436395739</v>
      </c>
      <c r="R3" s="70">
        <f>SUBTOTAL(9,R7:R1048576)</f>
        <v>6769</v>
      </c>
      <c r="S3" s="71">
        <f>IF(N3=0,0,R3/N3)</f>
        <v>0.28609467455621301</v>
      </c>
      <c r="T3" s="70">
        <f>SUBTOTAL(9,T7:T1048576)</f>
        <v>2469.5</v>
      </c>
      <c r="U3" s="72">
        <f>IF(O3=0,0,T3/O3)</f>
        <v>0.29054650273545501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18</v>
      </c>
      <c r="B7" s="737" t="s">
        <v>544</v>
      </c>
      <c r="C7" s="737" t="s">
        <v>2618</v>
      </c>
      <c r="D7" s="738" t="s">
        <v>4060</v>
      </c>
      <c r="E7" s="739" t="s">
        <v>2631</v>
      </c>
      <c r="F7" s="737" t="s">
        <v>2614</v>
      </c>
      <c r="G7" s="737" t="s">
        <v>2648</v>
      </c>
      <c r="H7" s="737" t="s">
        <v>1236</v>
      </c>
      <c r="I7" s="737" t="s">
        <v>1335</v>
      </c>
      <c r="J7" s="737" t="s">
        <v>2535</v>
      </c>
      <c r="K7" s="737" t="s">
        <v>2536</v>
      </c>
      <c r="L7" s="740">
        <v>16.920000000000002</v>
      </c>
      <c r="M7" s="740">
        <v>33.840000000000003</v>
      </c>
      <c r="N7" s="737">
        <v>2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18</v>
      </c>
      <c r="B8" s="662" t="s">
        <v>544</v>
      </c>
      <c r="C8" s="662" t="s">
        <v>2618</v>
      </c>
      <c r="D8" s="743" t="s">
        <v>4060</v>
      </c>
      <c r="E8" s="744" t="s">
        <v>2631</v>
      </c>
      <c r="F8" s="662" t="s">
        <v>2614</v>
      </c>
      <c r="G8" s="662" t="s">
        <v>2649</v>
      </c>
      <c r="H8" s="662" t="s">
        <v>545</v>
      </c>
      <c r="I8" s="662" t="s">
        <v>758</v>
      </c>
      <c r="J8" s="662" t="s">
        <v>2650</v>
      </c>
      <c r="K8" s="662" t="s">
        <v>2651</v>
      </c>
      <c r="L8" s="663">
        <v>0</v>
      </c>
      <c r="M8" s="663">
        <v>0</v>
      </c>
      <c r="N8" s="662">
        <v>1</v>
      </c>
      <c r="O8" s="745">
        <v>1</v>
      </c>
      <c r="P8" s="663"/>
      <c r="Q8" s="678"/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18</v>
      </c>
      <c r="B9" s="662" t="s">
        <v>544</v>
      </c>
      <c r="C9" s="662" t="s">
        <v>2618</v>
      </c>
      <c r="D9" s="743" t="s">
        <v>4060</v>
      </c>
      <c r="E9" s="744" t="s">
        <v>2631</v>
      </c>
      <c r="F9" s="662" t="s">
        <v>2614</v>
      </c>
      <c r="G9" s="662" t="s">
        <v>2649</v>
      </c>
      <c r="H9" s="662" t="s">
        <v>545</v>
      </c>
      <c r="I9" s="662" t="s">
        <v>2652</v>
      </c>
      <c r="J9" s="662" t="s">
        <v>2653</v>
      </c>
      <c r="K9" s="662" t="s">
        <v>2654</v>
      </c>
      <c r="L9" s="663">
        <v>0</v>
      </c>
      <c r="M9" s="663">
        <v>0</v>
      </c>
      <c r="N9" s="662">
        <v>1</v>
      </c>
      <c r="O9" s="745">
        <v>0.5</v>
      </c>
      <c r="P9" s="663"/>
      <c r="Q9" s="678"/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18</v>
      </c>
      <c r="B10" s="662" t="s">
        <v>544</v>
      </c>
      <c r="C10" s="662" t="s">
        <v>2618</v>
      </c>
      <c r="D10" s="743" t="s">
        <v>4060</v>
      </c>
      <c r="E10" s="744" t="s">
        <v>2631</v>
      </c>
      <c r="F10" s="662" t="s">
        <v>2614</v>
      </c>
      <c r="G10" s="662" t="s">
        <v>2649</v>
      </c>
      <c r="H10" s="662" t="s">
        <v>545</v>
      </c>
      <c r="I10" s="662" t="s">
        <v>2655</v>
      </c>
      <c r="J10" s="662" t="s">
        <v>2650</v>
      </c>
      <c r="K10" s="662" t="s">
        <v>2651</v>
      </c>
      <c r="L10" s="663">
        <v>0</v>
      </c>
      <c r="M10" s="663">
        <v>0</v>
      </c>
      <c r="N10" s="662">
        <v>2</v>
      </c>
      <c r="O10" s="745">
        <v>0.5</v>
      </c>
      <c r="P10" s="663"/>
      <c r="Q10" s="678"/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18</v>
      </c>
      <c r="B11" s="662" t="s">
        <v>544</v>
      </c>
      <c r="C11" s="662" t="s">
        <v>2618</v>
      </c>
      <c r="D11" s="743" t="s">
        <v>4060</v>
      </c>
      <c r="E11" s="744" t="s">
        <v>2631</v>
      </c>
      <c r="F11" s="662" t="s">
        <v>2614</v>
      </c>
      <c r="G11" s="662" t="s">
        <v>2656</v>
      </c>
      <c r="H11" s="662" t="s">
        <v>545</v>
      </c>
      <c r="I11" s="662" t="s">
        <v>2657</v>
      </c>
      <c r="J11" s="662" t="s">
        <v>2124</v>
      </c>
      <c r="K11" s="662" t="s">
        <v>2658</v>
      </c>
      <c r="L11" s="663">
        <v>177.82</v>
      </c>
      <c r="M11" s="663">
        <v>177.82</v>
      </c>
      <c r="N11" s="662">
        <v>1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18</v>
      </c>
      <c r="B12" s="662" t="s">
        <v>544</v>
      </c>
      <c r="C12" s="662" t="s">
        <v>2618</v>
      </c>
      <c r="D12" s="743" t="s">
        <v>4060</v>
      </c>
      <c r="E12" s="744" t="s">
        <v>2631</v>
      </c>
      <c r="F12" s="662" t="s">
        <v>2614</v>
      </c>
      <c r="G12" s="662" t="s">
        <v>2659</v>
      </c>
      <c r="H12" s="662" t="s">
        <v>545</v>
      </c>
      <c r="I12" s="662" t="s">
        <v>2660</v>
      </c>
      <c r="J12" s="662" t="s">
        <v>1988</v>
      </c>
      <c r="K12" s="662" t="s">
        <v>2661</v>
      </c>
      <c r="L12" s="663">
        <v>43.76</v>
      </c>
      <c r="M12" s="663">
        <v>43.76</v>
      </c>
      <c r="N12" s="662">
        <v>1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18</v>
      </c>
      <c r="B13" s="662" t="s">
        <v>544</v>
      </c>
      <c r="C13" s="662" t="s">
        <v>2618</v>
      </c>
      <c r="D13" s="743" t="s">
        <v>4060</v>
      </c>
      <c r="E13" s="744" t="s">
        <v>2631</v>
      </c>
      <c r="F13" s="662" t="s">
        <v>2614</v>
      </c>
      <c r="G13" s="662" t="s">
        <v>2662</v>
      </c>
      <c r="H13" s="662" t="s">
        <v>1236</v>
      </c>
      <c r="I13" s="662" t="s">
        <v>1397</v>
      </c>
      <c r="J13" s="662" t="s">
        <v>1398</v>
      </c>
      <c r="K13" s="662" t="s">
        <v>1285</v>
      </c>
      <c r="L13" s="663">
        <v>132</v>
      </c>
      <c r="M13" s="663">
        <v>264</v>
      </c>
      <c r="N13" s="662">
        <v>2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18</v>
      </c>
      <c r="B14" s="662" t="s">
        <v>544</v>
      </c>
      <c r="C14" s="662" t="s">
        <v>2618</v>
      </c>
      <c r="D14" s="743" t="s">
        <v>4060</v>
      </c>
      <c r="E14" s="744" t="s">
        <v>2631</v>
      </c>
      <c r="F14" s="662" t="s">
        <v>2614</v>
      </c>
      <c r="G14" s="662" t="s">
        <v>2663</v>
      </c>
      <c r="H14" s="662" t="s">
        <v>545</v>
      </c>
      <c r="I14" s="662" t="s">
        <v>2664</v>
      </c>
      <c r="J14" s="662" t="s">
        <v>2665</v>
      </c>
      <c r="K14" s="662" t="s">
        <v>2666</v>
      </c>
      <c r="L14" s="663">
        <v>0</v>
      </c>
      <c r="M14" s="663">
        <v>0</v>
      </c>
      <c r="N14" s="662">
        <v>2</v>
      </c>
      <c r="O14" s="745">
        <v>0.5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18</v>
      </c>
      <c r="B15" s="662" t="s">
        <v>544</v>
      </c>
      <c r="C15" s="662" t="s">
        <v>2618</v>
      </c>
      <c r="D15" s="743" t="s">
        <v>4060</v>
      </c>
      <c r="E15" s="744" t="s">
        <v>2631</v>
      </c>
      <c r="F15" s="662" t="s">
        <v>2614</v>
      </c>
      <c r="G15" s="662" t="s">
        <v>2667</v>
      </c>
      <c r="H15" s="662" t="s">
        <v>545</v>
      </c>
      <c r="I15" s="662" t="s">
        <v>818</v>
      </c>
      <c r="J15" s="662" t="s">
        <v>819</v>
      </c>
      <c r="K15" s="662" t="s">
        <v>820</v>
      </c>
      <c r="L15" s="663">
        <v>54.55</v>
      </c>
      <c r="M15" s="663">
        <v>218.2</v>
      </c>
      <c r="N15" s="662">
        <v>4</v>
      </c>
      <c r="O15" s="745">
        <v>2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18</v>
      </c>
      <c r="B16" s="662" t="s">
        <v>544</v>
      </c>
      <c r="C16" s="662" t="s">
        <v>2618</v>
      </c>
      <c r="D16" s="743" t="s">
        <v>4060</v>
      </c>
      <c r="E16" s="744" t="s">
        <v>2631</v>
      </c>
      <c r="F16" s="662" t="s">
        <v>2614</v>
      </c>
      <c r="G16" s="662" t="s">
        <v>2668</v>
      </c>
      <c r="H16" s="662" t="s">
        <v>1236</v>
      </c>
      <c r="I16" s="662" t="s">
        <v>1369</v>
      </c>
      <c r="J16" s="662" t="s">
        <v>1370</v>
      </c>
      <c r="K16" s="662" t="s">
        <v>2548</v>
      </c>
      <c r="L16" s="663">
        <v>63.75</v>
      </c>
      <c r="M16" s="663">
        <v>63.75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18</v>
      </c>
      <c r="B17" s="662" t="s">
        <v>544</v>
      </c>
      <c r="C17" s="662" t="s">
        <v>2618</v>
      </c>
      <c r="D17" s="743" t="s">
        <v>4060</v>
      </c>
      <c r="E17" s="744" t="s">
        <v>2631</v>
      </c>
      <c r="F17" s="662" t="s">
        <v>2614</v>
      </c>
      <c r="G17" s="662" t="s">
        <v>2669</v>
      </c>
      <c r="H17" s="662" t="s">
        <v>1236</v>
      </c>
      <c r="I17" s="662" t="s">
        <v>1410</v>
      </c>
      <c r="J17" s="662" t="s">
        <v>2540</v>
      </c>
      <c r="K17" s="662" t="s">
        <v>2541</v>
      </c>
      <c r="L17" s="663">
        <v>246.39</v>
      </c>
      <c r="M17" s="663">
        <v>1478.34</v>
      </c>
      <c r="N17" s="662">
        <v>6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18</v>
      </c>
      <c r="B18" s="662" t="s">
        <v>544</v>
      </c>
      <c r="C18" s="662" t="s">
        <v>2618</v>
      </c>
      <c r="D18" s="743" t="s">
        <v>4060</v>
      </c>
      <c r="E18" s="744" t="s">
        <v>2631</v>
      </c>
      <c r="F18" s="662" t="s">
        <v>2614</v>
      </c>
      <c r="G18" s="662" t="s">
        <v>2670</v>
      </c>
      <c r="H18" s="662" t="s">
        <v>545</v>
      </c>
      <c r="I18" s="662" t="s">
        <v>1053</v>
      </c>
      <c r="J18" s="662" t="s">
        <v>1054</v>
      </c>
      <c r="K18" s="662" t="s">
        <v>1055</v>
      </c>
      <c r="L18" s="663">
        <v>133.38999999999999</v>
      </c>
      <c r="M18" s="663">
        <v>400.16999999999996</v>
      </c>
      <c r="N18" s="662">
        <v>3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18</v>
      </c>
      <c r="B19" s="662" t="s">
        <v>544</v>
      </c>
      <c r="C19" s="662" t="s">
        <v>2618</v>
      </c>
      <c r="D19" s="743" t="s">
        <v>4060</v>
      </c>
      <c r="E19" s="744" t="s">
        <v>2631</v>
      </c>
      <c r="F19" s="662" t="s">
        <v>2614</v>
      </c>
      <c r="G19" s="662" t="s">
        <v>2670</v>
      </c>
      <c r="H19" s="662" t="s">
        <v>545</v>
      </c>
      <c r="I19" s="662" t="s">
        <v>1190</v>
      </c>
      <c r="J19" s="662" t="s">
        <v>1191</v>
      </c>
      <c r="K19" s="662" t="s">
        <v>1192</v>
      </c>
      <c r="L19" s="663">
        <v>177.82</v>
      </c>
      <c r="M19" s="663">
        <v>1600.38</v>
      </c>
      <c r="N19" s="662">
        <v>9</v>
      </c>
      <c r="O19" s="745">
        <v>1.5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18</v>
      </c>
      <c r="B20" s="662" t="s">
        <v>544</v>
      </c>
      <c r="C20" s="662" t="s">
        <v>2618</v>
      </c>
      <c r="D20" s="743" t="s">
        <v>4060</v>
      </c>
      <c r="E20" s="744" t="s">
        <v>2632</v>
      </c>
      <c r="F20" s="662" t="s">
        <v>2614</v>
      </c>
      <c r="G20" s="662" t="s">
        <v>2648</v>
      </c>
      <c r="H20" s="662" t="s">
        <v>1236</v>
      </c>
      <c r="I20" s="662" t="s">
        <v>1335</v>
      </c>
      <c r="J20" s="662" t="s">
        <v>2535</v>
      </c>
      <c r="K20" s="662" t="s">
        <v>2536</v>
      </c>
      <c r="L20" s="663">
        <v>18.809999999999999</v>
      </c>
      <c r="M20" s="663">
        <v>18.809999999999999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18</v>
      </c>
      <c r="B21" s="662" t="s">
        <v>544</v>
      </c>
      <c r="C21" s="662" t="s">
        <v>2618</v>
      </c>
      <c r="D21" s="743" t="s">
        <v>4060</v>
      </c>
      <c r="E21" s="744" t="s">
        <v>2632</v>
      </c>
      <c r="F21" s="662" t="s">
        <v>2614</v>
      </c>
      <c r="G21" s="662" t="s">
        <v>2671</v>
      </c>
      <c r="H21" s="662" t="s">
        <v>545</v>
      </c>
      <c r="I21" s="662" t="s">
        <v>2672</v>
      </c>
      <c r="J21" s="662" t="s">
        <v>2673</v>
      </c>
      <c r="K21" s="662" t="s">
        <v>2674</v>
      </c>
      <c r="L21" s="663">
        <v>0</v>
      </c>
      <c r="M21" s="663">
        <v>0</v>
      </c>
      <c r="N21" s="662">
        <v>1</v>
      </c>
      <c r="O21" s="745">
        <v>1</v>
      </c>
      <c r="P21" s="663"/>
      <c r="Q21" s="678"/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18</v>
      </c>
      <c r="B22" s="662" t="s">
        <v>544</v>
      </c>
      <c r="C22" s="662" t="s">
        <v>2618</v>
      </c>
      <c r="D22" s="743" t="s">
        <v>4060</v>
      </c>
      <c r="E22" s="744" t="s">
        <v>2632</v>
      </c>
      <c r="F22" s="662" t="s">
        <v>2614</v>
      </c>
      <c r="G22" s="662" t="s">
        <v>2662</v>
      </c>
      <c r="H22" s="662" t="s">
        <v>1236</v>
      </c>
      <c r="I22" s="662" t="s">
        <v>1397</v>
      </c>
      <c r="J22" s="662" t="s">
        <v>1398</v>
      </c>
      <c r="K22" s="662" t="s">
        <v>1285</v>
      </c>
      <c r="L22" s="663">
        <v>132</v>
      </c>
      <c r="M22" s="663">
        <v>396</v>
      </c>
      <c r="N22" s="662">
        <v>3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18</v>
      </c>
      <c r="B23" s="662" t="s">
        <v>544</v>
      </c>
      <c r="C23" s="662" t="s">
        <v>2618</v>
      </c>
      <c r="D23" s="743" t="s">
        <v>4060</v>
      </c>
      <c r="E23" s="744" t="s">
        <v>2632</v>
      </c>
      <c r="F23" s="662" t="s">
        <v>2614</v>
      </c>
      <c r="G23" s="662" t="s">
        <v>2675</v>
      </c>
      <c r="H23" s="662" t="s">
        <v>545</v>
      </c>
      <c r="I23" s="662" t="s">
        <v>1021</v>
      </c>
      <c r="J23" s="662" t="s">
        <v>2676</v>
      </c>
      <c r="K23" s="662" t="s">
        <v>2677</v>
      </c>
      <c r="L23" s="663">
        <v>22.06</v>
      </c>
      <c r="M23" s="663">
        <v>22.06</v>
      </c>
      <c r="N23" s="662">
        <v>1</v>
      </c>
      <c r="O23" s="745">
        <v>1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18</v>
      </c>
      <c r="B24" s="662" t="s">
        <v>544</v>
      </c>
      <c r="C24" s="662" t="s">
        <v>2618</v>
      </c>
      <c r="D24" s="743" t="s">
        <v>4060</v>
      </c>
      <c r="E24" s="744" t="s">
        <v>2632</v>
      </c>
      <c r="F24" s="662" t="s">
        <v>2614</v>
      </c>
      <c r="G24" s="662" t="s">
        <v>2678</v>
      </c>
      <c r="H24" s="662" t="s">
        <v>1236</v>
      </c>
      <c r="I24" s="662" t="s">
        <v>1898</v>
      </c>
      <c r="J24" s="662" t="s">
        <v>1899</v>
      </c>
      <c r="K24" s="662" t="s">
        <v>572</v>
      </c>
      <c r="L24" s="663">
        <v>934.66</v>
      </c>
      <c r="M24" s="663">
        <v>934.66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18</v>
      </c>
      <c r="B25" s="662" t="s">
        <v>544</v>
      </c>
      <c r="C25" s="662" t="s">
        <v>2618</v>
      </c>
      <c r="D25" s="743" t="s">
        <v>4060</v>
      </c>
      <c r="E25" s="744" t="s">
        <v>2632</v>
      </c>
      <c r="F25" s="662" t="s">
        <v>2614</v>
      </c>
      <c r="G25" s="662" t="s">
        <v>2679</v>
      </c>
      <c r="H25" s="662" t="s">
        <v>545</v>
      </c>
      <c r="I25" s="662" t="s">
        <v>2680</v>
      </c>
      <c r="J25" s="662" t="s">
        <v>2681</v>
      </c>
      <c r="K25" s="662" t="s">
        <v>2682</v>
      </c>
      <c r="L25" s="663">
        <v>201.29</v>
      </c>
      <c r="M25" s="663">
        <v>201.29</v>
      </c>
      <c r="N25" s="662">
        <v>1</v>
      </c>
      <c r="O25" s="745">
        <v>1</v>
      </c>
      <c r="P25" s="663">
        <v>201.29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18</v>
      </c>
      <c r="B26" s="662" t="s">
        <v>544</v>
      </c>
      <c r="C26" s="662" t="s">
        <v>2618</v>
      </c>
      <c r="D26" s="743" t="s">
        <v>4060</v>
      </c>
      <c r="E26" s="744" t="s">
        <v>2632</v>
      </c>
      <c r="F26" s="662" t="s">
        <v>2614</v>
      </c>
      <c r="G26" s="662" t="s">
        <v>2669</v>
      </c>
      <c r="H26" s="662" t="s">
        <v>1236</v>
      </c>
      <c r="I26" s="662" t="s">
        <v>1410</v>
      </c>
      <c r="J26" s="662" t="s">
        <v>2540</v>
      </c>
      <c r="K26" s="662" t="s">
        <v>2541</v>
      </c>
      <c r="L26" s="663">
        <v>246.39</v>
      </c>
      <c r="M26" s="663">
        <v>246.39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18</v>
      </c>
      <c r="B27" s="662" t="s">
        <v>544</v>
      </c>
      <c r="C27" s="662" t="s">
        <v>2618</v>
      </c>
      <c r="D27" s="743" t="s">
        <v>4060</v>
      </c>
      <c r="E27" s="744" t="s">
        <v>2632</v>
      </c>
      <c r="F27" s="662" t="s">
        <v>2614</v>
      </c>
      <c r="G27" s="662" t="s">
        <v>2670</v>
      </c>
      <c r="H27" s="662" t="s">
        <v>545</v>
      </c>
      <c r="I27" s="662" t="s">
        <v>2683</v>
      </c>
      <c r="J27" s="662" t="s">
        <v>2684</v>
      </c>
      <c r="K27" s="662" t="s">
        <v>1699</v>
      </c>
      <c r="L27" s="663">
        <v>133.38999999999999</v>
      </c>
      <c r="M27" s="663">
        <v>133.38999999999999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18</v>
      </c>
      <c r="B28" s="662" t="s">
        <v>544</v>
      </c>
      <c r="C28" s="662" t="s">
        <v>2618</v>
      </c>
      <c r="D28" s="743" t="s">
        <v>4060</v>
      </c>
      <c r="E28" s="744" t="s">
        <v>2632</v>
      </c>
      <c r="F28" s="662" t="s">
        <v>2614</v>
      </c>
      <c r="G28" s="662" t="s">
        <v>2685</v>
      </c>
      <c r="H28" s="662" t="s">
        <v>545</v>
      </c>
      <c r="I28" s="662" t="s">
        <v>2686</v>
      </c>
      <c r="J28" s="662" t="s">
        <v>2687</v>
      </c>
      <c r="K28" s="662" t="s">
        <v>1198</v>
      </c>
      <c r="L28" s="663">
        <v>0</v>
      </c>
      <c r="M28" s="663">
        <v>0</v>
      </c>
      <c r="N28" s="662">
        <v>1</v>
      </c>
      <c r="O28" s="745">
        <v>1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18</v>
      </c>
      <c r="B29" s="662" t="s">
        <v>544</v>
      </c>
      <c r="C29" s="662" t="s">
        <v>2618</v>
      </c>
      <c r="D29" s="743" t="s">
        <v>4060</v>
      </c>
      <c r="E29" s="744" t="s">
        <v>2633</v>
      </c>
      <c r="F29" s="662" t="s">
        <v>2614</v>
      </c>
      <c r="G29" s="662" t="s">
        <v>2688</v>
      </c>
      <c r="H29" s="662" t="s">
        <v>545</v>
      </c>
      <c r="I29" s="662" t="s">
        <v>2689</v>
      </c>
      <c r="J29" s="662" t="s">
        <v>1713</v>
      </c>
      <c r="K29" s="662" t="s">
        <v>2690</v>
      </c>
      <c r="L29" s="663">
        <v>3145.05</v>
      </c>
      <c r="M29" s="663">
        <v>3145.05</v>
      </c>
      <c r="N29" s="662">
        <v>1</v>
      </c>
      <c r="O29" s="745">
        <v>0.5</v>
      </c>
      <c r="P29" s="663">
        <v>3145.05</v>
      </c>
      <c r="Q29" s="678">
        <v>1</v>
      </c>
      <c r="R29" s="662">
        <v>1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18</v>
      </c>
      <c r="B30" s="662" t="s">
        <v>544</v>
      </c>
      <c r="C30" s="662" t="s">
        <v>2618</v>
      </c>
      <c r="D30" s="743" t="s">
        <v>4060</v>
      </c>
      <c r="E30" s="744" t="s">
        <v>2633</v>
      </c>
      <c r="F30" s="662" t="s">
        <v>2614</v>
      </c>
      <c r="G30" s="662" t="s">
        <v>2691</v>
      </c>
      <c r="H30" s="662" t="s">
        <v>545</v>
      </c>
      <c r="I30" s="662" t="s">
        <v>2692</v>
      </c>
      <c r="J30" s="662" t="s">
        <v>1155</v>
      </c>
      <c r="K30" s="662" t="s">
        <v>1114</v>
      </c>
      <c r="L30" s="663">
        <v>0</v>
      </c>
      <c r="M30" s="663">
        <v>0</v>
      </c>
      <c r="N30" s="662">
        <v>2</v>
      </c>
      <c r="O30" s="745">
        <v>1</v>
      </c>
      <c r="P30" s="663">
        <v>0</v>
      </c>
      <c r="Q30" s="678"/>
      <c r="R30" s="662">
        <v>1</v>
      </c>
      <c r="S30" s="678">
        <v>0.5</v>
      </c>
      <c r="T30" s="745">
        <v>0.5</v>
      </c>
      <c r="U30" s="701">
        <v>0.5</v>
      </c>
    </row>
    <row r="31" spans="1:21" ht="14.4" customHeight="1" x14ac:dyDescent="0.3">
      <c r="A31" s="661">
        <v>18</v>
      </c>
      <c r="B31" s="662" t="s">
        <v>544</v>
      </c>
      <c r="C31" s="662" t="s">
        <v>2618</v>
      </c>
      <c r="D31" s="743" t="s">
        <v>4060</v>
      </c>
      <c r="E31" s="744" t="s">
        <v>2633</v>
      </c>
      <c r="F31" s="662" t="s">
        <v>2614</v>
      </c>
      <c r="G31" s="662" t="s">
        <v>2693</v>
      </c>
      <c r="H31" s="662" t="s">
        <v>545</v>
      </c>
      <c r="I31" s="662" t="s">
        <v>2694</v>
      </c>
      <c r="J31" s="662" t="s">
        <v>2695</v>
      </c>
      <c r="K31" s="662" t="s">
        <v>2696</v>
      </c>
      <c r="L31" s="663">
        <v>2161.0100000000002</v>
      </c>
      <c r="M31" s="663">
        <v>4322.0200000000004</v>
      </c>
      <c r="N31" s="662">
        <v>2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18</v>
      </c>
      <c r="B32" s="662" t="s">
        <v>544</v>
      </c>
      <c r="C32" s="662" t="s">
        <v>2618</v>
      </c>
      <c r="D32" s="743" t="s">
        <v>4060</v>
      </c>
      <c r="E32" s="744" t="s">
        <v>2633</v>
      </c>
      <c r="F32" s="662" t="s">
        <v>2614</v>
      </c>
      <c r="G32" s="662" t="s">
        <v>2693</v>
      </c>
      <c r="H32" s="662" t="s">
        <v>545</v>
      </c>
      <c r="I32" s="662" t="s">
        <v>2697</v>
      </c>
      <c r="J32" s="662" t="s">
        <v>2698</v>
      </c>
      <c r="K32" s="662" t="s">
        <v>2699</v>
      </c>
      <c r="L32" s="663">
        <v>2161</v>
      </c>
      <c r="M32" s="663">
        <v>4322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18</v>
      </c>
      <c r="B33" s="662" t="s">
        <v>544</v>
      </c>
      <c r="C33" s="662" t="s">
        <v>2618</v>
      </c>
      <c r="D33" s="743" t="s">
        <v>4060</v>
      </c>
      <c r="E33" s="744" t="s">
        <v>2633</v>
      </c>
      <c r="F33" s="662" t="s">
        <v>2614</v>
      </c>
      <c r="G33" s="662" t="s">
        <v>2700</v>
      </c>
      <c r="H33" s="662" t="s">
        <v>545</v>
      </c>
      <c r="I33" s="662" t="s">
        <v>1540</v>
      </c>
      <c r="J33" s="662" t="s">
        <v>1541</v>
      </c>
      <c r="K33" s="662" t="s">
        <v>2701</v>
      </c>
      <c r="L33" s="663">
        <v>64.12</v>
      </c>
      <c r="M33" s="663">
        <v>64.12</v>
      </c>
      <c r="N33" s="662">
        <v>1</v>
      </c>
      <c r="O33" s="745">
        <v>1</v>
      </c>
      <c r="P33" s="663">
        <v>64.12</v>
      </c>
      <c r="Q33" s="678">
        <v>1</v>
      </c>
      <c r="R33" s="662">
        <v>1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18</v>
      </c>
      <c r="B34" s="662" t="s">
        <v>544</v>
      </c>
      <c r="C34" s="662" t="s">
        <v>2618</v>
      </c>
      <c r="D34" s="743" t="s">
        <v>4060</v>
      </c>
      <c r="E34" s="744" t="s">
        <v>2633</v>
      </c>
      <c r="F34" s="662" t="s">
        <v>2614</v>
      </c>
      <c r="G34" s="662" t="s">
        <v>2702</v>
      </c>
      <c r="H34" s="662" t="s">
        <v>1236</v>
      </c>
      <c r="I34" s="662" t="s">
        <v>2203</v>
      </c>
      <c r="J34" s="662" t="s">
        <v>2204</v>
      </c>
      <c r="K34" s="662" t="s">
        <v>2205</v>
      </c>
      <c r="L34" s="663">
        <v>229.38</v>
      </c>
      <c r="M34" s="663">
        <v>458.76</v>
      </c>
      <c r="N34" s="662">
        <v>2</v>
      </c>
      <c r="O34" s="745">
        <v>1</v>
      </c>
      <c r="P34" s="663">
        <v>229.38</v>
      </c>
      <c r="Q34" s="678">
        <v>0.5</v>
      </c>
      <c r="R34" s="662">
        <v>1</v>
      </c>
      <c r="S34" s="678">
        <v>0.5</v>
      </c>
      <c r="T34" s="745">
        <v>0.5</v>
      </c>
      <c r="U34" s="701">
        <v>0.5</v>
      </c>
    </row>
    <row r="35" spans="1:21" ht="14.4" customHeight="1" x14ac:dyDescent="0.3">
      <c r="A35" s="661">
        <v>18</v>
      </c>
      <c r="B35" s="662" t="s">
        <v>544</v>
      </c>
      <c r="C35" s="662" t="s">
        <v>2618</v>
      </c>
      <c r="D35" s="743" t="s">
        <v>4060</v>
      </c>
      <c r="E35" s="744" t="s">
        <v>2633</v>
      </c>
      <c r="F35" s="662" t="s">
        <v>2614</v>
      </c>
      <c r="G35" s="662" t="s">
        <v>2703</v>
      </c>
      <c r="H35" s="662" t="s">
        <v>545</v>
      </c>
      <c r="I35" s="662" t="s">
        <v>2704</v>
      </c>
      <c r="J35" s="662" t="s">
        <v>2026</v>
      </c>
      <c r="K35" s="662" t="s">
        <v>1402</v>
      </c>
      <c r="L35" s="663">
        <v>113.66</v>
      </c>
      <c r="M35" s="663">
        <v>227.32</v>
      </c>
      <c r="N35" s="662">
        <v>2</v>
      </c>
      <c r="O35" s="745">
        <v>2</v>
      </c>
      <c r="P35" s="663">
        <v>113.66</v>
      </c>
      <c r="Q35" s="678">
        <v>0.5</v>
      </c>
      <c r="R35" s="662">
        <v>1</v>
      </c>
      <c r="S35" s="678">
        <v>0.5</v>
      </c>
      <c r="T35" s="745">
        <v>1</v>
      </c>
      <c r="U35" s="701">
        <v>0.5</v>
      </c>
    </row>
    <row r="36" spans="1:21" ht="14.4" customHeight="1" x14ac:dyDescent="0.3">
      <c r="A36" s="661">
        <v>18</v>
      </c>
      <c r="B36" s="662" t="s">
        <v>544</v>
      </c>
      <c r="C36" s="662" t="s">
        <v>2618</v>
      </c>
      <c r="D36" s="743" t="s">
        <v>4060</v>
      </c>
      <c r="E36" s="744" t="s">
        <v>2633</v>
      </c>
      <c r="F36" s="662" t="s">
        <v>2614</v>
      </c>
      <c r="G36" s="662" t="s">
        <v>2649</v>
      </c>
      <c r="H36" s="662" t="s">
        <v>545</v>
      </c>
      <c r="I36" s="662" t="s">
        <v>754</v>
      </c>
      <c r="J36" s="662" t="s">
        <v>2653</v>
      </c>
      <c r="K36" s="662" t="s">
        <v>2654</v>
      </c>
      <c r="L36" s="663">
        <v>0</v>
      </c>
      <c r="M36" s="663">
        <v>0</v>
      </c>
      <c r="N36" s="662">
        <v>2</v>
      </c>
      <c r="O36" s="745">
        <v>1</v>
      </c>
      <c r="P36" s="663">
        <v>0</v>
      </c>
      <c r="Q36" s="678"/>
      <c r="R36" s="662">
        <v>2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18</v>
      </c>
      <c r="B37" s="662" t="s">
        <v>544</v>
      </c>
      <c r="C37" s="662" t="s">
        <v>2618</v>
      </c>
      <c r="D37" s="743" t="s">
        <v>4060</v>
      </c>
      <c r="E37" s="744" t="s">
        <v>2633</v>
      </c>
      <c r="F37" s="662" t="s">
        <v>2614</v>
      </c>
      <c r="G37" s="662" t="s">
        <v>2705</v>
      </c>
      <c r="H37" s="662" t="s">
        <v>545</v>
      </c>
      <c r="I37" s="662" t="s">
        <v>2706</v>
      </c>
      <c r="J37" s="662" t="s">
        <v>2707</v>
      </c>
      <c r="K37" s="662" t="s">
        <v>2708</v>
      </c>
      <c r="L37" s="663">
        <v>0</v>
      </c>
      <c r="M37" s="663">
        <v>0</v>
      </c>
      <c r="N37" s="662">
        <v>1</v>
      </c>
      <c r="O37" s="745">
        <v>0.5</v>
      </c>
      <c r="P37" s="663"/>
      <c r="Q37" s="678"/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18</v>
      </c>
      <c r="B38" s="662" t="s">
        <v>544</v>
      </c>
      <c r="C38" s="662" t="s">
        <v>2618</v>
      </c>
      <c r="D38" s="743" t="s">
        <v>4060</v>
      </c>
      <c r="E38" s="744" t="s">
        <v>2633</v>
      </c>
      <c r="F38" s="662" t="s">
        <v>2614</v>
      </c>
      <c r="G38" s="662" t="s">
        <v>2709</v>
      </c>
      <c r="H38" s="662" t="s">
        <v>1236</v>
      </c>
      <c r="I38" s="662" t="s">
        <v>1365</v>
      </c>
      <c r="J38" s="662" t="s">
        <v>1366</v>
      </c>
      <c r="K38" s="662" t="s">
        <v>1285</v>
      </c>
      <c r="L38" s="663">
        <v>65.989999999999995</v>
      </c>
      <c r="M38" s="663">
        <v>65.989999999999995</v>
      </c>
      <c r="N38" s="662">
        <v>1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18</v>
      </c>
      <c r="B39" s="662" t="s">
        <v>544</v>
      </c>
      <c r="C39" s="662" t="s">
        <v>2618</v>
      </c>
      <c r="D39" s="743" t="s">
        <v>4060</v>
      </c>
      <c r="E39" s="744" t="s">
        <v>2633</v>
      </c>
      <c r="F39" s="662" t="s">
        <v>2614</v>
      </c>
      <c r="G39" s="662" t="s">
        <v>2710</v>
      </c>
      <c r="H39" s="662" t="s">
        <v>545</v>
      </c>
      <c r="I39" s="662" t="s">
        <v>2711</v>
      </c>
      <c r="J39" s="662" t="s">
        <v>2712</v>
      </c>
      <c r="K39" s="662" t="s">
        <v>2713</v>
      </c>
      <c r="L39" s="663">
        <v>16.14</v>
      </c>
      <c r="M39" s="663">
        <v>16.14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18</v>
      </c>
      <c r="B40" s="662" t="s">
        <v>544</v>
      </c>
      <c r="C40" s="662" t="s">
        <v>2618</v>
      </c>
      <c r="D40" s="743" t="s">
        <v>4060</v>
      </c>
      <c r="E40" s="744" t="s">
        <v>2633</v>
      </c>
      <c r="F40" s="662" t="s">
        <v>2614</v>
      </c>
      <c r="G40" s="662" t="s">
        <v>2714</v>
      </c>
      <c r="H40" s="662" t="s">
        <v>545</v>
      </c>
      <c r="I40" s="662" t="s">
        <v>2715</v>
      </c>
      <c r="J40" s="662" t="s">
        <v>2716</v>
      </c>
      <c r="K40" s="662" t="s">
        <v>2717</v>
      </c>
      <c r="L40" s="663">
        <v>0</v>
      </c>
      <c r="M40" s="663">
        <v>0</v>
      </c>
      <c r="N40" s="662">
        <v>1</v>
      </c>
      <c r="O40" s="745">
        <v>1</v>
      </c>
      <c r="P40" s="663">
        <v>0</v>
      </c>
      <c r="Q40" s="678"/>
      <c r="R40" s="662">
        <v>1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18</v>
      </c>
      <c r="B41" s="662" t="s">
        <v>544</v>
      </c>
      <c r="C41" s="662" t="s">
        <v>2618</v>
      </c>
      <c r="D41" s="743" t="s">
        <v>4060</v>
      </c>
      <c r="E41" s="744" t="s">
        <v>2633</v>
      </c>
      <c r="F41" s="662" t="s">
        <v>2614</v>
      </c>
      <c r="G41" s="662" t="s">
        <v>2662</v>
      </c>
      <c r="H41" s="662" t="s">
        <v>1236</v>
      </c>
      <c r="I41" s="662" t="s">
        <v>1397</v>
      </c>
      <c r="J41" s="662" t="s">
        <v>1398</v>
      </c>
      <c r="K41" s="662" t="s">
        <v>1285</v>
      </c>
      <c r="L41" s="663">
        <v>132</v>
      </c>
      <c r="M41" s="663">
        <v>1056</v>
      </c>
      <c r="N41" s="662">
        <v>8</v>
      </c>
      <c r="O41" s="745">
        <v>3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18</v>
      </c>
      <c r="B42" s="662" t="s">
        <v>544</v>
      </c>
      <c r="C42" s="662" t="s">
        <v>2618</v>
      </c>
      <c r="D42" s="743" t="s">
        <v>4060</v>
      </c>
      <c r="E42" s="744" t="s">
        <v>2633</v>
      </c>
      <c r="F42" s="662" t="s">
        <v>2614</v>
      </c>
      <c r="G42" s="662" t="s">
        <v>2718</v>
      </c>
      <c r="H42" s="662" t="s">
        <v>545</v>
      </c>
      <c r="I42" s="662" t="s">
        <v>1757</v>
      </c>
      <c r="J42" s="662" t="s">
        <v>1758</v>
      </c>
      <c r="K42" s="662" t="s">
        <v>1759</v>
      </c>
      <c r="L42" s="663">
        <v>439.98</v>
      </c>
      <c r="M42" s="663">
        <v>1759.92</v>
      </c>
      <c r="N42" s="662">
        <v>4</v>
      </c>
      <c r="O42" s="745">
        <v>2</v>
      </c>
      <c r="P42" s="663">
        <v>879.96</v>
      </c>
      <c r="Q42" s="678">
        <v>0.5</v>
      </c>
      <c r="R42" s="662">
        <v>2</v>
      </c>
      <c r="S42" s="678">
        <v>0.5</v>
      </c>
      <c r="T42" s="745">
        <v>1</v>
      </c>
      <c r="U42" s="701">
        <v>0.5</v>
      </c>
    </row>
    <row r="43" spans="1:21" ht="14.4" customHeight="1" x14ac:dyDescent="0.3">
      <c r="A43" s="661">
        <v>18</v>
      </c>
      <c r="B43" s="662" t="s">
        <v>544</v>
      </c>
      <c r="C43" s="662" t="s">
        <v>2618</v>
      </c>
      <c r="D43" s="743" t="s">
        <v>4060</v>
      </c>
      <c r="E43" s="744" t="s">
        <v>2633</v>
      </c>
      <c r="F43" s="662" t="s">
        <v>2614</v>
      </c>
      <c r="G43" s="662" t="s">
        <v>2719</v>
      </c>
      <c r="H43" s="662" t="s">
        <v>545</v>
      </c>
      <c r="I43" s="662" t="s">
        <v>1771</v>
      </c>
      <c r="J43" s="662" t="s">
        <v>1772</v>
      </c>
      <c r="K43" s="662" t="s">
        <v>1341</v>
      </c>
      <c r="L43" s="663">
        <v>65.989999999999995</v>
      </c>
      <c r="M43" s="663">
        <v>1121.83</v>
      </c>
      <c r="N43" s="662">
        <v>17</v>
      </c>
      <c r="O43" s="745">
        <v>4.5</v>
      </c>
      <c r="P43" s="663">
        <v>197.96999999999997</v>
      </c>
      <c r="Q43" s="678">
        <v>0.1764705882352941</v>
      </c>
      <c r="R43" s="662">
        <v>3</v>
      </c>
      <c r="S43" s="678">
        <v>0.17647058823529413</v>
      </c>
      <c r="T43" s="745">
        <v>0.5</v>
      </c>
      <c r="U43" s="701">
        <v>0.1111111111111111</v>
      </c>
    </row>
    <row r="44" spans="1:21" ht="14.4" customHeight="1" x14ac:dyDescent="0.3">
      <c r="A44" s="661">
        <v>18</v>
      </c>
      <c r="B44" s="662" t="s">
        <v>544</v>
      </c>
      <c r="C44" s="662" t="s">
        <v>2618</v>
      </c>
      <c r="D44" s="743" t="s">
        <v>4060</v>
      </c>
      <c r="E44" s="744" t="s">
        <v>2633</v>
      </c>
      <c r="F44" s="662" t="s">
        <v>2614</v>
      </c>
      <c r="G44" s="662" t="s">
        <v>2720</v>
      </c>
      <c r="H44" s="662" t="s">
        <v>1236</v>
      </c>
      <c r="I44" s="662" t="s">
        <v>1316</v>
      </c>
      <c r="J44" s="662" t="s">
        <v>1317</v>
      </c>
      <c r="K44" s="662" t="s">
        <v>1318</v>
      </c>
      <c r="L44" s="663">
        <v>848.49</v>
      </c>
      <c r="M44" s="663">
        <v>1696.98</v>
      </c>
      <c r="N44" s="662">
        <v>2</v>
      </c>
      <c r="O44" s="745">
        <v>2</v>
      </c>
      <c r="P44" s="663">
        <v>848.49</v>
      </c>
      <c r="Q44" s="678">
        <v>0.5</v>
      </c>
      <c r="R44" s="662">
        <v>1</v>
      </c>
      <c r="S44" s="678">
        <v>0.5</v>
      </c>
      <c r="T44" s="745">
        <v>1</v>
      </c>
      <c r="U44" s="701">
        <v>0.5</v>
      </c>
    </row>
    <row r="45" spans="1:21" ht="14.4" customHeight="1" x14ac:dyDescent="0.3">
      <c r="A45" s="661">
        <v>18</v>
      </c>
      <c r="B45" s="662" t="s">
        <v>544</v>
      </c>
      <c r="C45" s="662" t="s">
        <v>2618</v>
      </c>
      <c r="D45" s="743" t="s">
        <v>4060</v>
      </c>
      <c r="E45" s="744" t="s">
        <v>2633</v>
      </c>
      <c r="F45" s="662" t="s">
        <v>2614</v>
      </c>
      <c r="G45" s="662" t="s">
        <v>2721</v>
      </c>
      <c r="H45" s="662" t="s">
        <v>545</v>
      </c>
      <c r="I45" s="662" t="s">
        <v>954</v>
      </c>
      <c r="J45" s="662" t="s">
        <v>955</v>
      </c>
      <c r="K45" s="662" t="s">
        <v>2722</v>
      </c>
      <c r="L45" s="663">
        <v>0</v>
      </c>
      <c r="M45" s="663">
        <v>0</v>
      </c>
      <c r="N45" s="662">
        <v>2</v>
      </c>
      <c r="O45" s="745">
        <v>1.5</v>
      </c>
      <c r="P45" s="663">
        <v>0</v>
      </c>
      <c r="Q45" s="678"/>
      <c r="R45" s="662">
        <v>1</v>
      </c>
      <c r="S45" s="678">
        <v>0.5</v>
      </c>
      <c r="T45" s="745">
        <v>0.5</v>
      </c>
      <c r="U45" s="701">
        <v>0.33333333333333331</v>
      </c>
    </row>
    <row r="46" spans="1:21" ht="14.4" customHeight="1" x14ac:dyDescent="0.3">
      <c r="A46" s="661">
        <v>18</v>
      </c>
      <c r="B46" s="662" t="s">
        <v>544</v>
      </c>
      <c r="C46" s="662" t="s">
        <v>2618</v>
      </c>
      <c r="D46" s="743" t="s">
        <v>4060</v>
      </c>
      <c r="E46" s="744" t="s">
        <v>2633</v>
      </c>
      <c r="F46" s="662" t="s">
        <v>2614</v>
      </c>
      <c r="G46" s="662" t="s">
        <v>2723</v>
      </c>
      <c r="H46" s="662" t="s">
        <v>545</v>
      </c>
      <c r="I46" s="662" t="s">
        <v>2724</v>
      </c>
      <c r="J46" s="662" t="s">
        <v>2725</v>
      </c>
      <c r="K46" s="662" t="s">
        <v>2726</v>
      </c>
      <c r="L46" s="663">
        <v>0</v>
      </c>
      <c r="M46" s="663">
        <v>0</v>
      </c>
      <c r="N46" s="662">
        <v>2</v>
      </c>
      <c r="O46" s="745">
        <v>2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18</v>
      </c>
      <c r="B47" s="662" t="s">
        <v>544</v>
      </c>
      <c r="C47" s="662" t="s">
        <v>2618</v>
      </c>
      <c r="D47" s="743" t="s">
        <v>4060</v>
      </c>
      <c r="E47" s="744" t="s">
        <v>2633</v>
      </c>
      <c r="F47" s="662" t="s">
        <v>2614</v>
      </c>
      <c r="G47" s="662" t="s">
        <v>2727</v>
      </c>
      <c r="H47" s="662" t="s">
        <v>545</v>
      </c>
      <c r="I47" s="662" t="s">
        <v>787</v>
      </c>
      <c r="J47" s="662" t="s">
        <v>2728</v>
      </c>
      <c r="K47" s="662" t="s">
        <v>2729</v>
      </c>
      <c r="L47" s="663">
        <v>31.65</v>
      </c>
      <c r="M47" s="663">
        <v>126.6</v>
      </c>
      <c r="N47" s="662">
        <v>4</v>
      </c>
      <c r="O47" s="745">
        <v>2</v>
      </c>
      <c r="P47" s="663">
        <v>126.6</v>
      </c>
      <c r="Q47" s="678">
        <v>1</v>
      </c>
      <c r="R47" s="662">
        <v>4</v>
      </c>
      <c r="S47" s="678">
        <v>1</v>
      </c>
      <c r="T47" s="745">
        <v>2</v>
      </c>
      <c r="U47" s="701">
        <v>1</v>
      </c>
    </row>
    <row r="48" spans="1:21" ht="14.4" customHeight="1" x14ac:dyDescent="0.3">
      <c r="A48" s="661">
        <v>18</v>
      </c>
      <c r="B48" s="662" t="s">
        <v>544</v>
      </c>
      <c r="C48" s="662" t="s">
        <v>2618</v>
      </c>
      <c r="D48" s="743" t="s">
        <v>4060</v>
      </c>
      <c r="E48" s="744" t="s">
        <v>2633</v>
      </c>
      <c r="F48" s="662" t="s">
        <v>2614</v>
      </c>
      <c r="G48" s="662" t="s">
        <v>2730</v>
      </c>
      <c r="H48" s="662" t="s">
        <v>545</v>
      </c>
      <c r="I48" s="662" t="s">
        <v>2731</v>
      </c>
      <c r="J48" s="662" t="s">
        <v>2732</v>
      </c>
      <c r="K48" s="662" t="s">
        <v>2733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18</v>
      </c>
      <c r="B49" s="662" t="s">
        <v>544</v>
      </c>
      <c r="C49" s="662" t="s">
        <v>2618</v>
      </c>
      <c r="D49" s="743" t="s">
        <v>4060</v>
      </c>
      <c r="E49" s="744" t="s">
        <v>2633</v>
      </c>
      <c r="F49" s="662" t="s">
        <v>2614</v>
      </c>
      <c r="G49" s="662" t="s">
        <v>2734</v>
      </c>
      <c r="H49" s="662" t="s">
        <v>545</v>
      </c>
      <c r="I49" s="662" t="s">
        <v>829</v>
      </c>
      <c r="J49" s="662" t="s">
        <v>830</v>
      </c>
      <c r="K49" s="662" t="s">
        <v>2735</v>
      </c>
      <c r="L49" s="663">
        <v>57.6</v>
      </c>
      <c r="M49" s="663">
        <v>115.2</v>
      </c>
      <c r="N49" s="662">
        <v>2</v>
      </c>
      <c r="O49" s="745">
        <v>0.5</v>
      </c>
      <c r="P49" s="663">
        <v>115.2</v>
      </c>
      <c r="Q49" s="678">
        <v>1</v>
      </c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18</v>
      </c>
      <c r="B50" s="662" t="s">
        <v>544</v>
      </c>
      <c r="C50" s="662" t="s">
        <v>2618</v>
      </c>
      <c r="D50" s="743" t="s">
        <v>4060</v>
      </c>
      <c r="E50" s="744" t="s">
        <v>2633</v>
      </c>
      <c r="F50" s="662" t="s">
        <v>2614</v>
      </c>
      <c r="G50" s="662" t="s">
        <v>2736</v>
      </c>
      <c r="H50" s="662" t="s">
        <v>1236</v>
      </c>
      <c r="I50" s="662" t="s">
        <v>1455</v>
      </c>
      <c r="J50" s="662" t="s">
        <v>2546</v>
      </c>
      <c r="K50" s="662" t="s">
        <v>1457</v>
      </c>
      <c r="L50" s="663">
        <v>177.82</v>
      </c>
      <c r="M50" s="663">
        <v>533.46</v>
      </c>
      <c r="N50" s="662">
        <v>3</v>
      </c>
      <c r="O50" s="745">
        <v>1</v>
      </c>
      <c r="P50" s="663">
        <v>533.46</v>
      </c>
      <c r="Q50" s="678">
        <v>1</v>
      </c>
      <c r="R50" s="662">
        <v>3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18</v>
      </c>
      <c r="B51" s="662" t="s">
        <v>544</v>
      </c>
      <c r="C51" s="662" t="s">
        <v>2618</v>
      </c>
      <c r="D51" s="743" t="s">
        <v>4060</v>
      </c>
      <c r="E51" s="744" t="s">
        <v>2633</v>
      </c>
      <c r="F51" s="662" t="s">
        <v>2614</v>
      </c>
      <c r="G51" s="662" t="s">
        <v>2737</v>
      </c>
      <c r="H51" s="662" t="s">
        <v>1236</v>
      </c>
      <c r="I51" s="662" t="s">
        <v>2214</v>
      </c>
      <c r="J51" s="662" t="s">
        <v>1344</v>
      </c>
      <c r="K51" s="662" t="s">
        <v>2040</v>
      </c>
      <c r="L51" s="663">
        <v>144.81</v>
      </c>
      <c r="M51" s="663">
        <v>289.62</v>
      </c>
      <c r="N51" s="662">
        <v>2</v>
      </c>
      <c r="O51" s="745">
        <v>1</v>
      </c>
      <c r="P51" s="663">
        <v>144.81</v>
      </c>
      <c r="Q51" s="678">
        <v>0.5</v>
      </c>
      <c r="R51" s="662">
        <v>1</v>
      </c>
      <c r="S51" s="678">
        <v>0.5</v>
      </c>
      <c r="T51" s="745">
        <v>0.5</v>
      </c>
      <c r="U51" s="701">
        <v>0.5</v>
      </c>
    </row>
    <row r="52" spans="1:21" ht="14.4" customHeight="1" x14ac:dyDescent="0.3">
      <c r="A52" s="661">
        <v>18</v>
      </c>
      <c r="B52" s="662" t="s">
        <v>544</v>
      </c>
      <c r="C52" s="662" t="s">
        <v>2618</v>
      </c>
      <c r="D52" s="743" t="s">
        <v>4060</v>
      </c>
      <c r="E52" s="744" t="s">
        <v>2633</v>
      </c>
      <c r="F52" s="662" t="s">
        <v>2614</v>
      </c>
      <c r="G52" s="662" t="s">
        <v>2738</v>
      </c>
      <c r="H52" s="662" t="s">
        <v>545</v>
      </c>
      <c r="I52" s="662" t="s">
        <v>1150</v>
      </c>
      <c r="J52" s="662" t="s">
        <v>2739</v>
      </c>
      <c r="K52" s="662" t="s">
        <v>2740</v>
      </c>
      <c r="L52" s="663">
        <v>253.18</v>
      </c>
      <c r="M52" s="663">
        <v>759.54</v>
      </c>
      <c r="N52" s="662">
        <v>3</v>
      </c>
      <c r="O52" s="745">
        <v>1.5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18</v>
      </c>
      <c r="B53" s="662" t="s">
        <v>544</v>
      </c>
      <c r="C53" s="662" t="s">
        <v>2618</v>
      </c>
      <c r="D53" s="743" t="s">
        <v>4060</v>
      </c>
      <c r="E53" s="744" t="s">
        <v>2633</v>
      </c>
      <c r="F53" s="662" t="s">
        <v>2614</v>
      </c>
      <c r="G53" s="662" t="s">
        <v>2669</v>
      </c>
      <c r="H53" s="662" t="s">
        <v>545</v>
      </c>
      <c r="I53" s="662" t="s">
        <v>2741</v>
      </c>
      <c r="J53" s="662" t="s">
        <v>2742</v>
      </c>
      <c r="K53" s="662" t="s">
        <v>2539</v>
      </c>
      <c r="L53" s="663">
        <v>123.2</v>
      </c>
      <c r="M53" s="663">
        <v>492.8</v>
      </c>
      <c r="N53" s="662">
        <v>4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18</v>
      </c>
      <c r="B54" s="662" t="s">
        <v>544</v>
      </c>
      <c r="C54" s="662" t="s">
        <v>2618</v>
      </c>
      <c r="D54" s="743" t="s">
        <v>4060</v>
      </c>
      <c r="E54" s="744" t="s">
        <v>2633</v>
      </c>
      <c r="F54" s="662" t="s">
        <v>2614</v>
      </c>
      <c r="G54" s="662" t="s">
        <v>2669</v>
      </c>
      <c r="H54" s="662" t="s">
        <v>1236</v>
      </c>
      <c r="I54" s="662" t="s">
        <v>1431</v>
      </c>
      <c r="J54" s="662" t="s">
        <v>1575</v>
      </c>
      <c r="K54" s="662" t="s">
        <v>2539</v>
      </c>
      <c r="L54" s="663">
        <v>123.2</v>
      </c>
      <c r="M54" s="663">
        <v>862.4</v>
      </c>
      <c r="N54" s="662">
        <v>7</v>
      </c>
      <c r="O54" s="745">
        <v>4</v>
      </c>
      <c r="P54" s="663">
        <v>246.4</v>
      </c>
      <c r="Q54" s="678">
        <v>0.28571428571428575</v>
      </c>
      <c r="R54" s="662">
        <v>2</v>
      </c>
      <c r="S54" s="678">
        <v>0.2857142857142857</v>
      </c>
      <c r="T54" s="745">
        <v>1</v>
      </c>
      <c r="U54" s="701">
        <v>0.25</v>
      </c>
    </row>
    <row r="55" spans="1:21" ht="14.4" customHeight="1" x14ac:dyDescent="0.3">
      <c r="A55" s="661">
        <v>18</v>
      </c>
      <c r="B55" s="662" t="s">
        <v>544</v>
      </c>
      <c r="C55" s="662" t="s">
        <v>2618</v>
      </c>
      <c r="D55" s="743" t="s">
        <v>4060</v>
      </c>
      <c r="E55" s="744" t="s">
        <v>2633</v>
      </c>
      <c r="F55" s="662" t="s">
        <v>2614</v>
      </c>
      <c r="G55" s="662" t="s">
        <v>2669</v>
      </c>
      <c r="H55" s="662" t="s">
        <v>1236</v>
      </c>
      <c r="I55" s="662" t="s">
        <v>1410</v>
      </c>
      <c r="J55" s="662" t="s">
        <v>2540</v>
      </c>
      <c r="K55" s="662" t="s">
        <v>2541</v>
      </c>
      <c r="L55" s="663">
        <v>246.39</v>
      </c>
      <c r="M55" s="663">
        <v>1231.9499999999998</v>
      </c>
      <c r="N55" s="662">
        <v>5</v>
      </c>
      <c r="O55" s="745">
        <v>2</v>
      </c>
      <c r="P55" s="663">
        <v>246.39</v>
      </c>
      <c r="Q55" s="678">
        <v>0.2</v>
      </c>
      <c r="R55" s="662">
        <v>1</v>
      </c>
      <c r="S55" s="678">
        <v>0.2</v>
      </c>
      <c r="T55" s="745">
        <v>1</v>
      </c>
      <c r="U55" s="701">
        <v>0.5</v>
      </c>
    </row>
    <row r="56" spans="1:21" ht="14.4" customHeight="1" x14ac:dyDescent="0.3">
      <c r="A56" s="661">
        <v>18</v>
      </c>
      <c r="B56" s="662" t="s">
        <v>544</v>
      </c>
      <c r="C56" s="662" t="s">
        <v>2618</v>
      </c>
      <c r="D56" s="743" t="s">
        <v>4060</v>
      </c>
      <c r="E56" s="744" t="s">
        <v>2633</v>
      </c>
      <c r="F56" s="662" t="s">
        <v>2614</v>
      </c>
      <c r="G56" s="662" t="s">
        <v>2743</v>
      </c>
      <c r="H56" s="662" t="s">
        <v>545</v>
      </c>
      <c r="I56" s="662" t="s">
        <v>718</v>
      </c>
      <c r="J56" s="662" t="s">
        <v>719</v>
      </c>
      <c r="K56" s="662" t="s">
        <v>2744</v>
      </c>
      <c r="L56" s="663">
        <v>94.04</v>
      </c>
      <c r="M56" s="663">
        <v>376.16</v>
      </c>
      <c r="N56" s="662">
        <v>4</v>
      </c>
      <c r="O56" s="745">
        <v>2</v>
      </c>
      <c r="P56" s="663">
        <v>282.12</v>
      </c>
      <c r="Q56" s="678">
        <v>0.75</v>
      </c>
      <c r="R56" s="662">
        <v>3</v>
      </c>
      <c r="S56" s="678">
        <v>0.75</v>
      </c>
      <c r="T56" s="745">
        <v>1</v>
      </c>
      <c r="U56" s="701">
        <v>0.5</v>
      </c>
    </row>
    <row r="57" spans="1:21" ht="14.4" customHeight="1" x14ac:dyDescent="0.3">
      <c r="A57" s="661">
        <v>18</v>
      </c>
      <c r="B57" s="662" t="s">
        <v>544</v>
      </c>
      <c r="C57" s="662" t="s">
        <v>2618</v>
      </c>
      <c r="D57" s="743" t="s">
        <v>4060</v>
      </c>
      <c r="E57" s="744" t="s">
        <v>2633</v>
      </c>
      <c r="F57" s="662" t="s">
        <v>2614</v>
      </c>
      <c r="G57" s="662" t="s">
        <v>2745</v>
      </c>
      <c r="H57" s="662" t="s">
        <v>545</v>
      </c>
      <c r="I57" s="662" t="s">
        <v>965</v>
      </c>
      <c r="J57" s="662" t="s">
        <v>966</v>
      </c>
      <c r="K57" s="662" t="s">
        <v>2746</v>
      </c>
      <c r="L57" s="663">
        <v>264</v>
      </c>
      <c r="M57" s="663">
        <v>792</v>
      </c>
      <c r="N57" s="662">
        <v>3</v>
      </c>
      <c r="O57" s="745">
        <v>1.5</v>
      </c>
      <c r="P57" s="663">
        <v>528</v>
      </c>
      <c r="Q57" s="678">
        <v>0.66666666666666663</v>
      </c>
      <c r="R57" s="662">
        <v>2</v>
      </c>
      <c r="S57" s="678">
        <v>0.66666666666666663</v>
      </c>
      <c r="T57" s="745">
        <v>0.5</v>
      </c>
      <c r="U57" s="701">
        <v>0.33333333333333331</v>
      </c>
    </row>
    <row r="58" spans="1:21" ht="14.4" customHeight="1" x14ac:dyDescent="0.3">
      <c r="A58" s="661">
        <v>18</v>
      </c>
      <c r="B58" s="662" t="s">
        <v>544</v>
      </c>
      <c r="C58" s="662" t="s">
        <v>2618</v>
      </c>
      <c r="D58" s="743" t="s">
        <v>4060</v>
      </c>
      <c r="E58" s="744" t="s">
        <v>2633</v>
      </c>
      <c r="F58" s="662" t="s">
        <v>2614</v>
      </c>
      <c r="G58" s="662" t="s">
        <v>2670</v>
      </c>
      <c r="H58" s="662" t="s">
        <v>545</v>
      </c>
      <c r="I58" s="662" t="s">
        <v>1697</v>
      </c>
      <c r="J58" s="662" t="s">
        <v>1698</v>
      </c>
      <c r="K58" s="662" t="s">
        <v>1699</v>
      </c>
      <c r="L58" s="663">
        <v>133.38999999999999</v>
      </c>
      <c r="M58" s="663">
        <v>133.38999999999999</v>
      </c>
      <c r="N58" s="662">
        <v>1</v>
      </c>
      <c r="O58" s="745">
        <v>0.5</v>
      </c>
      <c r="P58" s="663">
        <v>133.38999999999999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18</v>
      </c>
      <c r="B59" s="662" t="s">
        <v>544</v>
      </c>
      <c r="C59" s="662" t="s">
        <v>2618</v>
      </c>
      <c r="D59" s="743" t="s">
        <v>4060</v>
      </c>
      <c r="E59" s="744" t="s">
        <v>2633</v>
      </c>
      <c r="F59" s="662" t="s">
        <v>2614</v>
      </c>
      <c r="G59" s="662" t="s">
        <v>2670</v>
      </c>
      <c r="H59" s="662" t="s">
        <v>545</v>
      </c>
      <c r="I59" s="662" t="s">
        <v>2747</v>
      </c>
      <c r="J59" s="662" t="s">
        <v>2748</v>
      </c>
      <c r="K59" s="662" t="s">
        <v>1785</v>
      </c>
      <c r="L59" s="663">
        <v>177.82</v>
      </c>
      <c r="M59" s="663">
        <v>355.64</v>
      </c>
      <c r="N59" s="662">
        <v>2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18</v>
      </c>
      <c r="B60" s="662" t="s">
        <v>544</v>
      </c>
      <c r="C60" s="662" t="s">
        <v>2618</v>
      </c>
      <c r="D60" s="743" t="s">
        <v>4060</v>
      </c>
      <c r="E60" s="744" t="s">
        <v>2633</v>
      </c>
      <c r="F60" s="662" t="s">
        <v>2614</v>
      </c>
      <c r="G60" s="662" t="s">
        <v>2685</v>
      </c>
      <c r="H60" s="662" t="s">
        <v>545</v>
      </c>
      <c r="I60" s="662" t="s">
        <v>2749</v>
      </c>
      <c r="J60" s="662" t="s">
        <v>2750</v>
      </c>
      <c r="K60" s="662" t="s">
        <v>1200</v>
      </c>
      <c r="L60" s="663">
        <v>0</v>
      </c>
      <c r="M60" s="663">
        <v>0</v>
      </c>
      <c r="N60" s="662">
        <v>1</v>
      </c>
      <c r="O60" s="745">
        <v>0.5</v>
      </c>
      <c r="P60" s="663">
        <v>0</v>
      </c>
      <c r="Q60" s="678"/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18</v>
      </c>
      <c r="B61" s="662" t="s">
        <v>544</v>
      </c>
      <c r="C61" s="662" t="s">
        <v>2618</v>
      </c>
      <c r="D61" s="743" t="s">
        <v>4060</v>
      </c>
      <c r="E61" s="744" t="s">
        <v>2634</v>
      </c>
      <c r="F61" s="662" t="s">
        <v>2614</v>
      </c>
      <c r="G61" s="662" t="s">
        <v>2648</v>
      </c>
      <c r="H61" s="662" t="s">
        <v>1236</v>
      </c>
      <c r="I61" s="662" t="s">
        <v>1833</v>
      </c>
      <c r="J61" s="662" t="s">
        <v>2570</v>
      </c>
      <c r="K61" s="662" t="s">
        <v>2571</v>
      </c>
      <c r="L61" s="663">
        <v>6.68</v>
      </c>
      <c r="M61" s="663">
        <v>6.68</v>
      </c>
      <c r="N61" s="662">
        <v>1</v>
      </c>
      <c r="O61" s="745">
        <v>0.5</v>
      </c>
      <c r="P61" s="663">
        <v>6.68</v>
      </c>
      <c r="Q61" s="678">
        <v>1</v>
      </c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18</v>
      </c>
      <c r="B62" s="662" t="s">
        <v>544</v>
      </c>
      <c r="C62" s="662" t="s">
        <v>2618</v>
      </c>
      <c r="D62" s="743" t="s">
        <v>4060</v>
      </c>
      <c r="E62" s="744" t="s">
        <v>2634</v>
      </c>
      <c r="F62" s="662" t="s">
        <v>2614</v>
      </c>
      <c r="G62" s="662" t="s">
        <v>2691</v>
      </c>
      <c r="H62" s="662" t="s">
        <v>545</v>
      </c>
      <c r="I62" s="662" t="s">
        <v>1154</v>
      </c>
      <c r="J62" s="662" t="s">
        <v>1155</v>
      </c>
      <c r="K62" s="662" t="s">
        <v>1156</v>
      </c>
      <c r="L62" s="663">
        <v>2381.06</v>
      </c>
      <c r="M62" s="663">
        <v>19048.48</v>
      </c>
      <c r="N62" s="662">
        <v>8</v>
      </c>
      <c r="O62" s="745">
        <v>3.5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18</v>
      </c>
      <c r="B63" s="662" t="s">
        <v>544</v>
      </c>
      <c r="C63" s="662" t="s">
        <v>2618</v>
      </c>
      <c r="D63" s="743" t="s">
        <v>4060</v>
      </c>
      <c r="E63" s="744" t="s">
        <v>2634</v>
      </c>
      <c r="F63" s="662" t="s">
        <v>2614</v>
      </c>
      <c r="G63" s="662" t="s">
        <v>2693</v>
      </c>
      <c r="H63" s="662" t="s">
        <v>545</v>
      </c>
      <c r="I63" s="662" t="s">
        <v>2751</v>
      </c>
      <c r="J63" s="662" t="s">
        <v>2752</v>
      </c>
      <c r="K63" s="662" t="s">
        <v>2753</v>
      </c>
      <c r="L63" s="663">
        <v>2161.0100000000002</v>
      </c>
      <c r="M63" s="663">
        <v>10805.050000000001</v>
      </c>
      <c r="N63" s="662">
        <v>5</v>
      </c>
      <c r="O63" s="745">
        <v>2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18</v>
      </c>
      <c r="B64" s="662" t="s">
        <v>544</v>
      </c>
      <c r="C64" s="662" t="s">
        <v>2618</v>
      </c>
      <c r="D64" s="743" t="s">
        <v>4060</v>
      </c>
      <c r="E64" s="744" t="s">
        <v>2634</v>
      </c>
      <c r="F64" s="662" t="s">
        <v>2614</v>
      </c>
      <c r="G64" s="662" t="s">
        <v>2709</v>
      </c>
      <c r="H64" s="662" t="s">
        <v>1236</v>
      </c>
      <c r="I64" s="662" t="s">
        <v>1365</v>
      </c>
      <c r="J64" s="662" t="s">
        <v>1366</v>
      </c>
      <c r="K64" s="662" t="s">
        <v>1285</v>
      </c>
      <c r="L64" s="663">
        <v>65.989999999999995</v>
      </c>
      <c r="M64" s="663">
        <v>329.94999999999993</v>
      </c>
      <c r="N64" s="662">
        <v>5</v>
      </c>
      <c r="O64" s="745">
        <v>2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18</v>
      </c>
      <c r="B65" s="662" t="s">
        <v>544</v>
      </c>
      <c r="C65" s="662" t="s">
        <v>2618</v>
      </c>
      <c r="D65" s="743" t="s">
        <v>4060</v>
      </c>
      <c r="E65" s="744" t="s">
        <v>2634</v>
      </c>
      <c r="F65" s="662" t="s">
        <v>2614</v>
      </c>
      <c r="G65" s="662" t="s">
        <v>2754</v>
      </c>
      <c r="H65" s="662" t="s">
        <v>545</v>
      </c>
      <c r="I65" s="662" t="s">
        <v>2755</v>
      </c>
      <c r="J65" s="662" t="s">
        <v>2756</v>
      </c>
      <c r="K65" s="662" t="s">
        <v>2757</v>
      </c>
      <c r="L65" s="663">
        <v>37.520000000000003</v>
      </c>
      <c r="M65" s="663">
        <v>37.520000000000003</v>
      </c>
      <c r="N65" s="662">
        <v>1</v>
      </c>
      <c r="O65" s="745">
        <v>1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18</v>
      </c>
      <c r="B66" s="662" t="s">
        <v>544</v>
      </c>
      <c r="C66" s="662" t="s">
        <v>2618</v>
      </c>
      <c r="D66" s="743" t="s">
        <v>4060</v>
      </c>
      <c r="E66" s="744" t="s">
        <v>2634</v>
      </c>
      <c r="F66" s="662" t="s">
        <v>2614</v>
      </c>
      <c r="G66" s="662" t="s">
        <v>2662</v>
      </c>
      <c r="H66" s="662" t="s">
        <v>545</v>
      </c>
      <c r="I66" s="662" t="s">
        <v>2758</v>
      </c>
      <c r="J66" s="662" t="s">
        <v>2759</v>
      </c>
      <c r="K66" s="662" t="s">
        <v>1929</v>
      </c>
      <c r="L66" s="663">
        <v>132</v>
      </c>
      <c r="M66" s="663">
        <v>1980</v>
      </c>
      <c r="N66" s="662">
        <v>15</v>
      </c>
      <c r="O66" s="745">
        <v>6</v>
      </c>
      <c r="P66" s="663">
        <v>1320</v>
      </c>
      <c r="Q66" s="678">
        <v>0.66666666666666663</v>
      </c>
      <c r="R66" s="662">
        <v>10</v>
      </c>
      <c r="S66" s="678">
        <v>0.66666666666666663</v>
      </c>
      <c r="T66" s="745">
        <v>4</v>
      </c>
      <c r="U66" s="701">
        <v>0.66666666666666663</v>
      </c>
    </row>
    <row r="67" spans="1:21" ht="14.4" customHeight="1" x14ac:dyDescent="0.3">
      <c r="A67" s="661">
        <v>18</v>
      </c>
      <c r="B67" s="662" t="s">
        <v>544</v>
      </c>
      <c r="C67" s="662" t="s">
        <v>2618</v>
      </c>
      <c r="D67" s="743" t="s">
        <v>4060</v>
      </c>
      <c r="E67" s="744" t="s">
        <v>2634</v>
      </c>
      <c r="F67" s="662" t="s">
        <v>2614</v>
      </c>
      <c r="G67" s="662" t="s">
        <v>2662</v>
      </c>
      <c r="H67" s="662" t="s">
        <v>545</v>
      </c>
      <c r="I67" s="662" t="s">
        <v>2760</v>
      </c>
      <c r="J67" s="662" t="s">
        <v>571</v>
      </c>
      <c r="K67" s="662" t="s">
        <v>2761</v>
      </c>
      <c r="L67" s="663">
        <v>726.27</v>
      </c>
      <c r="M67" s="663">
        <v>1452.54</v>
      </c>
      <c r="N67" s="662">
        <v>2</v>
      </c>
      <c r="O67" s="745">
        <v>1</v>
      </c>
      <c r="P67" s="663">
        <v>1452.54</v>
      </c>
      <c r="Q67" s="678">
        <v>1</v>
      </c>
      <c r="R67" s="662">
        <v>2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18</v>
      </c>
      <c r="B68" s="662" t="s">
        <v>544</v>
      </c>
      <c r="C68" s="662" t="s">
        <v>2618</v>
      </c>
      <c r="D68" s="743" t="s">
        <v>4060</v>
      </c>
      <c r="E68" s="744" t="s">
        <v>2634</v>
      </c>
      <c r="F68" s="662" t="s">
        <v>2614</v>
      </c>
      <c r="G68" s="662" t="s">
        <v>2662</v>
      </c>
      <c r="H68" s="662" t="s">
        <v>1236</v>
      </c>
      <c r="I68" s="662" t="s">
        <v>1397</v>
      </c>
      <c r="J68" s="662" t="s">
        <v>1398</v>
      </c>
      <c r="K68" s="662" t="s">
        <v>1285</v>
      </c>
      <c r="L68" s="663">
        <v>132</v>
      </c>
      <c r="M68" s="663">
        <v>6600</v>
      </c>
      <c r="N68" s="662">
        <v>50</v>
      </c>
      <c r="O68" s="745">
        <v>19.5</v>
      </c>
      <c r="P68" s="663">
        <v>3168</v>
      </c>
      <c r="Q68" s="678">
        <v>0.48</v>
      </c>
      <c r="R68" s="662">
        <v>24</v>
      </c>
      <c r="S68" s="678">
        <v>0.48</v>
      </c>
      <c r="T68" s="745">
        <v>8.5</v>
      </c>
      <c r="U68" s="701">
        <v>0.4358974358974359</v>
      </c>
    </row>
    <row r="69" spans="1:21" ht="14.4" customHeight="1" x14ac:dyDescent="0.3">
      <c r="A69" s="661">
        <v>18</v>
      </c>
      <c r="B69" s="662" t="s">
        <v>544</v>
      </c>
      <c r="C69" s="662" t="s">
        <v>2618</v>
      </c>
      <c r="D69" s="743" t="s">
        <v>4060</v>
      </c>
      <c r="E69" s="744" t="s">
        <v>2634</v>
      </c>
      <c r="F69" s="662" t="s">
        <v>2614</v>
      </c>
      <c r="G69" s="662" t="s">
        <v>2719</v>
      </c>
      <c r="H69" s="662" t="s">
        <v>545</v>
      </c>
      <c r="I69" s="662" t="s">
        <v>1771</v>
      </c>
      <c r="J69" s="662" t="s">
        <v>1772</v>
      </c>
      <c r="K69" s="662" t="s">
        <v>1341</v>
      </c>
      <c r="L69" s="663">
        <v>65.989999999999995</v>
      </c>
      <c r="M69" s="663">
        <v>329.95</v>
      </c>
      <c r="N69" s="662">
        <v>5</v>
      </c>
      <c r="O69" s="745">
        <v>3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18</v>
      </c>
      <c r="B70" s="662" t="s">
        <v>544</v>
      </c>
      <c r="C70" s="662" t="s">
        <v>2618</v>
      </c>
      <c r="D70" s="743" t="s">
        <v>4060</v>
      </c>
      <c r="E70" s="744" t="s">
        <v>2634</v>
      </c>
      <c r="F70" s="662" t="s">
        <v>2614</v>
      </c>
      <c r="G70" s="662" t="s">
        <v>2719</v>
      </c>
      <c r="H70" s="662" t="s">
        <v>545</v>
      </c>
      <c r="I70" s="662" t="s">
        <v>1746</v>
      </c>
      <c r="J70" s="662" t="s">
        <v>1747</v>
      </c>
      <c r="K70" s="662" t="s">
        <v>586</v>
      </c>
      <c r="L70" s="663">
        <v>132</v>
      </c>
      <c r="M70" s="663">
        <v>264</v>
      </c>
      <c r="N70" s="662">
        <v>2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18</v>
      </c>
      <c r="B71" s="662" t="s">
        <v>544</v>
      </c>
      <c r="C71" s="662" t="s">
        <v>2618</v>
      </c>
      <c r="D71" s="743" t="s">
        <v>4060</v>
      </c>
      <c r="E71" s="744" t="s">
        <v>2634</v>
      </c>
      <c r="F71" s="662" t="s">
        <v>2614</v>
      </c>
      <c r="G71" s="662" t="s">
        <v>2719</v>
      </c>
      <c r="H71" s="662" t="s">
        <v>545</v>
      </c>
      <c r="I71" s="662" t="s">
        <v>2762</v>
      </c>
      <c r="J71" s="662" t="s">
        <v>1747</v>
      </c>
      <c r="K71" s="662" t="s">
        <v>586</v>
      </c>
      <c r="L71" s="663">
        <v>132</v>
      </c>
      <c r="M71" s="663">
        <v>396</v>
      </c>
      <c r="N71" s="662">
        <v>3</v>
      </c>
      <c r="O71" s="745">
        <v>0.5</v>
      </c>
      <c r="P71" s="663">
        <v>396</v>
      </c>
      <c r="Q71" s="678">
        <v>1</v>
      </c>
      <c r="R71" s="662">
        <v>3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18</v>
      </c>
      <c r="B72" s="662" t="s">
        <v>544</v>
      </c>
      <c r="C72" s="662" t="s">
        <v>2618</v>
      </c>
      <c r="D72" s="743" t="s">
        <v>4060</v>
      </c>
      <c r="E72" s="744" t="s">
        <v>2634</v>
      </c>
      <c r="F72" s="662" t="s">
        <v>2614</v>
      </c>
      <c r="G72" s="662" t="s">
        <v>2721</v>
      </c>
      <c r="H72" s="662" t="s">
        <v>545</v>
      </c>
      <c r="I72" s="662" t="s">
        <v>954</v>
      </c>
      <c r="J72" s="662" t="s">
        <v>955</v>
      </c>
      <c r="K72" s="662" t="s">
        <v>2722</v>
      </c>
      <c r="L72" s="663">
        <v>0</v>
      </c>
      <c r="M72" s="663">
        <v>0</v>
      </c>
      <c r="N72" s="662">
        <v>2</v>
      </c>
      <c r="O72" s="745">
        <v>1.5</v>
      </c>
      <c r="P72" s="663">
        <v>0</v>
      </c>
      <c r="Q72" s="678"/>
      <c r="R72" s="662">
        <v>1</v>
      </c>
      <c r="S72" s="678">
        <v>0.5</v>
      </c>
      <c r="T72" s="745">
        <v>1</v>
      </c>
      <c r="U72" s="701">
        <v>0.66666666666666663</v>
      </c>
    </row>
    <row r="73" spans="1:21" ht="14.4" customHeight="1" x14ac:dyDescent="0.3">
      <c r="A73" s="661">
        <v>18</v>
      </c>
      <c r="B73" s="662" t="s">
        <v>544</v>
      </c>
      <c r="C73" s="662" t="s">
        <v>2618</v>
      </c>
      <c r="D73" s="743" t="s">
        <v>4060</v>
      </c>
      <c r="E73" s="744" t="s">
        <v>2634</v>
      </c>
      <c r="F73" s="662" t="s">
        <v>2614</v>
      </c>
      <c r="G73" s="662" t="s">
        <v>2675</v>
      </c>
      <c r="H73" s="662" t="s">
        <v>545</v>
      </c>
      <c r="I73" s="662" t="s">
        <v>1021</v>
      </c>
      <c r="J73" s="662" t="s">
        <v>2676</v>
      </c>
      <c r="K73" s="662" t="s">
        <v>2677</v>
      </c>
      <c r="L73" s="663">
        <v>22.06</v>
      </c>
      <c r="M73" s="663">
        <v>22.06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18</v>
      </c>
      <c r="B74" s="662" t="s">
        <v>544</v>
      </c>
      <c r="C74" s="662" t="s">
        <v>2618</v>
      </c>
      <c r="D74" s="743" t="s">
        <v>4060</v>
      </c>
      <c r="E74" s="744" t="s">
        <v>2634</v>
      </c>
      <c r="F74" s="662" t="s">
        <v>2614</v>
      </c>
      <c r="G74" s="662" t="s">
        <v>2763</v>
      </c>
      <c r="H74" s="662" t="s">
        <v>545</v>
      </c>
      <c r="I74" s="662" t="s">
        <v>675</v>
      </c>
      <c r="J74" s="662" t="s">
        <v>2764</v>
      </c>
      <c r="K74" s="662" t="s">
        <v>2765</v>
      </c>
      <c r="L74" s="663">
        <v>23.61</v>
      </c>
      <c r="M74" s="663">
        <v>47.22</v>
      </c>
      <c r="N74" s="662">
        <v>2</v>
      </c>
      <c r="O74" s="745">
        <v>1.5</v>
      </c>
      <c r="P74" s="663">
        <v>47.22</v>
      </c>
      <c r="Q74" s="678">
        <v>1</v>
      </c>
      <c r="R74" s="662">
        <v>2</v>
      </c>
      <c r="S74" s="678">
        <v>1</v>
      </c>
      <c r="T74" s="745">
        <v>1.5</v>
      </c>
      <c r="U74" s="701">
        <v>1</v>
      </c>
    </row>
    <row r="75" spans="1:21" ht="14.4" customHeight="1" x14ac:dyDescent="0.3">
      <c r="A75" s="661">
        <v>18</v>
      </c>
      <c r="B75" s="662" t="s">
        <v>544</v>
      </c>
      <c r="C75" s="662" t="s">
        <v>2618</v>
      </c>
      <c r="D75" s="743" t="s">
        <v>4060</v>
      </c>
      <c r="E75" s="744" t="s">
        <v>2634</v>
      </c>
      <c r="F75" s="662" t="s">
        <v>2614</v>
      </c>
      <c r="G75" s="662" t="s">
        <v>2766</v>
      </c>
      <c r="H75" s="662" t="s">
        <v>545</v>
      </c>
      <c r="I75" s="662" t="s">
        <v>1946</v>
      </c>
      <c r="J75" s="662" t="s">
        <v>2767</v>
      </c>
      <c r="K75" s="662" t="s">
        <v>2768</v>
      </c>
      <c r="L75" s="663">
        <v>88.76</v>
      </c>
      <c r="M75" s="663">
        <v>266.28000000000003</v>
      </c>
      <c r="N75" s="662">
        <v>3</v>
      </c>
      <c r="O75" s="745">
        <v>1</v>
      </c>
      <c r="P75" s="663">
        <v>266.28000000000003</v>
      </c>
      <c r="Q75" s="678">
        <v>1</v>
      </c>
      <c r="R75" s="662">
        <v>3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18</v>
      </c>
      <c r="B76" s="662" t="s">
        <v>544</v>
      </c>
      <c r="C76" s="662" t="s">
        <v>2618</v>
      </c>
      <c r="D76" s="743" t="s">
        <v>4060</v>
      </c>
      <c r="E76" s="744" t="s">
        <v>2634</v>
      </c>
      <c r="F76" s="662" t="s">
        <v>2614</v>
      </c>
      <c r="G76" s="662" t="s">
        <v>2730</v>
      </c>
      <c r="H76" s="662" t="s">
        <v>545</v>
      </c>
      <c r="I76" s="662" t="s">
        <v>2731</v>
      </c>
      <c r="J76" s="662" t="s">
        <v>2732</v>
      </c>
      <c r="K76" s="662" t="s">
        <v>2733</v>
      </c>
      <c r="L76" s="663">
        <v>0</v>
      </c>
      <c r="M76" s="663">
        <v>0</v>
      </c>
      <c r="N76" s="662">
        <v>1</v>
      </c>
      <c r="O76" s="745">
        <v>0.5</v>
      </c>
      <c r="P76" s="663"/>
      <c r="Q76" s="678"/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18</v>
      </c>
      <c r="B77" s="662" t="s">
        <v>544</v>
      </c>
      <c r="C77" s="662" t="s">
        <v>2618</v>
      </c>
      <c r="D77" s="743" t="s">
        <v>4060</v>
      </c>
      <c r="E77" s="744" t="s">
        <v>2634</v>
      </c>
      <c r="F77" s="662" t="s">
        <v>2614</v>
      </c>
      <c r="G77" s="662" t="s">
        <v>2730</v>
      </c>
      <c r="H77" s="662" t="s">
        <v>1236</v>
      </c>
      <c r="I77" s="662" t="s">
        <v>1439</v>
      </c>
      <c r="J77" s="662" t="s">
        <v>2517</v>
      </c>
      <c r="K77" s="662" t="s">
        <v>2518</v>
      </c>
      <c r="L77" s="663">
        <v>445.45</v>
      </c>
      <c r="M77" s="663">
        <v>6681.75</v>
      </c>
      <c r="N77" s="662">
        <v>15</v>
      </c>
      <c r="O77" s="745">
        <v>5.5</v>
      </c>
      <c r="P77" s="663">
        <v>2227.25</v>
      </c>
      <c r="Q77" s="678">
        <v>0.33333333333333331</v>
      </c>
      <c r="R77" s="662">
        <v>5</v>
      </c>
      <c r="S77" s="678">
        <v>0.33333333333333331</v>
      </c>
      <c r="T77" s="745">
        <v>2</v>
      </c>
      <c r="U77" s="701">
        <v>0.36363636363636365</v>
      </c>
    </row>
    <row r="78" spans="1:21" ht="14.4" customHeight="1" x14ac:dyDescent="0.3">
      <c r="A78" s="661">
        <v>18</v>
      </c>
      <c r="B78" s="662" t="s">
        <v>544</v>
      </c>
      <c r="C78" s="662" t="s">
        <v>2618</v>
      </c>
      <c r="D78" s="743" t="s">
        <v>4060</v>
      </c>
      <c r="E78" s="744" t="s">
        <v>2634</v>
      </c>
      <c r="F78" s="662" t="s">
        <v>2614</v>
      </c>
      <c r="G78" s="662" t="s">
        <v>2730</v>
      </c>
      <c r="H78" s="662" t="s">
        <v>545</v>
      </c>
      <c r="I78" s="662" t="s">
        <v>2769</v>
      </c>
      <c r="J78" s="662" t="s">
        <v>2732</v>
      </c>
      <c r="K78" s="662" t="s">
        <v>2770</v>
      </c>
      <c r="L78" s="663">
        <v>135.19999999999999</v>
      </c>
      <c r="M78" s="663">
        <v>270.39999999999998</v>
      </c>
      <c r="N78" s="662">
        <v>2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18</v>
      </c>
      <c r="B79" s="662" t="s">
        <v>544</v>
      </c>
      <c r="C79" s="662" t="s">
        <v>2618</v>
      </c>
      <c r="D79" s="743" t="s">
        <v>4060</v>
      </c>
      <c r="E79" s="744" t="s">
        <v>2634</v>
      </c>
      <c r="F79" s="662" t="s">
        <v>2614</v>
      </c>
      <c r="G79" s="662" t="s">
        <v>2730</v>
      </c>
      <c r="H79" s="662" t="s">
        <v>1236</v>
      </c>
      <c r="I79" s="662" t="s">
        <v>1435</v>
      </c>
      <c r="J79" s="662" t="s">
        <v>2519</v>
      </c>
      <c r="K79" s="662" t="s">
        <v>2520</v>
      </c>
      <c r="L79" s="663">
        <v>360.37</v>
      </c>
      <c r="M79" s="663">
        <v>720.74</v>
      </c>
      <c r="N79" s="662">
        <v>2</v>
      </c>
      <c r="O79" s="745">
        <v>1</v>
      </c>
      <c r="P79" s="663">
        <v>720.74</v>
      </c>
      <c r="Q79" s="678">
        <v>1</v>
      </c>
      <c r="R79" s="662">
        <v>2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18</v>
      </c>
      <c r="B80" s="662" t="s">
        <v>544</v>
      </c>
      <c r="C80" s="662" t="s">
        <v>2618</v>
      </c>
      <c r="D80" s="743" t="s">
        <v>4060</v>
      </c>
      <c r="E80" s="744" t="s">
        <v>2634</v>
      </c>
      <c r="F80" s="662" t="s">
        <v>2614</v>
      </c>
      <c r="G80" s="662" t="s">
        <v>2771</v>
      </c>
      <c r="H80" s="662" t="s">
        <v>545</v>
      </c>
      <c r="I80" s="662" t="s">
        <v>2772</v>
      </c>
      <c r="J80" s="662" t="s">
        <v>977</v>
      </c>
      <c r="K80" s="662" t="s">
        <v>978</v>
      </c>
      <c r="L80" s="663">
        <v>94.04</v>
      </c>
      <c r="M80" s="663">
        <v>94.04</v>
      </c>
      <c r="N80" s="662">
        <v>1</v>
      </c>
      <c r="O80" s="745">
        <v>1</v>
      </c>
      <c r="P80" s="663">
        <v>94.04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18</v>
      </c>
      <c r="B81" s="662" t="s">
        <v>544</v>
      </c>
      <c r="C81" s="662" t="s">
        <v>2618</v>
      </c>
      <c r="D81" s="743" t="s">
        <v>4060</v>
      </c>
      <c r="E81" s="744" t="s">
        <v>2634</v>
      </c>
      <c r="F81" s="662" t="s">
        <v>2614</v>
      </c>
      <c r="G81" s="662" t="s">
        <v>2736</v>
      </c>
      <c r="H81" s="662" t="s">
        <v>1236</v>
      </c>
      <c r="I81" s="662" t="s">
        <v>1855</v>
      </c>
      <c r="J81" s="662" t="s">
        <v>575</v>
      </c>
      <c r="K81" s="662" t="s">
        <v>1856</v>
      </c>
      <c r="L81" s="663">
        <v>400.18</v>
      </c>
      <c r="M81" s="663">
        <v>400.18</v>
      </c>
      <c r="N81" s="662">
        <v>1</v>
      </c>
      <c r="O81" s="745">
        <v>1</v>
      </c>
      <c r="P81" s="663">
        <v>400.18</v>
      </c>
      <c r="Q81" s="678">
        <v>1</v>
      </c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18</v>
      </c>
      <c r="B82" s="662" t="s">
        <v>544</v>
      </c>
      <c r="C82" s="662" t="s">
        <v>2618</v>
      </c>
      <c r="D82" s="743" t="s">
        <v>4060</v>
      </c>
      <c r="E82" s="744" t="s">
        <v>2634</v>
      </c>
      <c r="F82" s="662" t="s">
        <v>2614</v>
      </c>
      <c r="G82" s="662" t="s">
        <v>2736</v>
      </c>
      <c r="H82" s="662" t="s">
        <v>1236</v>
      </c>
      <c r="I82" s="662" t="s">
        <v>1455</v>
      </c>
      <c r="J82" s="662" t="s">
        <v>2546</v>
      </c>
      <c r="K82" s="662" t="s">
        <v>1457</v>
      </c>
      <c r="L82" s="663">
        <v>177.82</v>
      </c>
      <c r="M82" s="663">
        <v>177.82</v>
      </c>
      <c r="N82" s="662">
        <v>1</v>
      </c>
      <c r="O82" s="745">
        <v>0.5</v>
      </c>
      <c r="P82" s="663">
        <v>177.82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18</v>
      </c>
      <c r="B83" s="662" t="s">
        <v>544</v>
      </c>
      <c r="C83" s="662" t="s">
        <v>2618</v>
      </c>
      <c r="D83" s="743" t="s">
        <v>4060</v>
      </c>
      <c r="E83" s="744" t="s">
        <v>2634</v>
      </c>
      <c r="F83" s="662" t="s">
        <v>2614</v>
      </c>
      <c r="G83" s="662" t="s">
        <v>2736</v>
      </c>
      <c r="H83" s="662" t="s">
        <v>545</v>
      </c>
      <c r="I83" s="662" t="s">
        <v>2773</v>
      </c>
      <c r="J83" s="662" t="s">
        <v>2774</v>
      </c>
      <c r="K83" s="662" t="s">
        <v>576</v>
      </c>
      <c r="L83" s="663">
        <v>133.37</v>
      </c>
      <c r="M83" s="663">
        <v>266.74</v>
      </c>
      <c r="N83" s="662">
        <v>2</v>
      </c>
      <c r="O83" s="745">
        <v>2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18</v>
      </c>
      <c r="B84" s="662" t="s">
        <v>544</v>
      </c>
      <c r="C84" s="662" t="s">
        <v>2618</v>
      </c>
      <c r="D84" s="743" t="s">
        <v>4060</v>
      </c>
      <c r="E84" s="744" t="s">
        <v>2634</v>
      </c>
      <c r="F84" s="662" t="s">
        <v>2614</v>
      </c>
      <c r="G84" s="662" t="s">
        <v>2775</v>
      </c>
      <c r="H84" s="662" t="s">
        <v>545</v>
      </c>
      <c r="I84" s="662" t="s">
        <v>2776</v>
      </c>
      <c r="J84" s="662" t="s">
        <v>1242</v>
      </c>
      <c r="K84" s="662" t="s">
        <v>2777</v>
      </c>
      <c r="L84" s="663">
        <v>48.42</v>
      </c>
      <c r="M84" s="663">
        <v>48.42</v>
      </c>
      <c r="N84" s="662">
        <v>1</v>
      </c>
      <c r="O84" s="745">
        <v>1</v>
      </c>
      <c r="P84" s="663">
        <v>48.42</v>
      </c>
      <c r="Q84" s="678">
        <v>1</v>
      </c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18</v>
      </c>
      <c r="B85" s="662" t="s">
        <v>544</v>
      </c>
      <c r="C85" s="662" t="s">
        <v>2618</v>
      </c>
      <c r="D85" s="743" t="s">
        <v>4060</v>
      </c>
      <c r="E85" s="744" t="s">
        <v>2634</v>
      </c>
      <c r="F85" s="662" t="s">
        <v>2614</v>
      </c>
      <c r="G85" s="662" t="s">
        <v>2678</v>
      </c>
      <c r="H85" s="662" t="s">
        <v>545</v>
      </c>
      <c r="I85" s="662" t="s">
        <v>1108</v>
      </c>
      <c r="J85" s="662" t="s">
        <v>1109</v>
      </c>
      <c r="K85" s="662" t="s">
        <v>1110</v>
      </c>
      <c r="L85" s="663">
        <v>211.96</v>
      </c>
      <c r="M85" s="663">
        <v>211.96</v>
      </c>
      <c r="N85" s="662">
        <v>1</v>
      </c>
      <c r="O85" s="745">
        <v>1</v>
      </c>
      <c r="P85" s="663">
        <v>211.96</v>
      </c>
      <c r="Q85" s="678">
        <v>1</v>
      </c>
      <c r="R85" s="662">
        <v>1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18</v>
      </c>
      <c r="B86" s="662" t="s">
        <v>544</v>
      </c>
      <c r="C86" s="662" t="s">
        <v>2618</v>
      </c>
      <c r="D86" s="743" t="s">
        <v>4060</v>
      </c>
      <c r="E86" s="744" t="s">
        <v>2634</v>
      </c>
      <c r="F86" s="662" t="s">
        <v>2614</v>
      </c>
      <c r="G86" s="662" t="s">
        <v>2678</v>
      </c>
      <c r="H86" s="662" t="s">
        <v>545</v>
      </c>
      <c r="I86" s="662" t="s">
        <v>1112</v>
      </c>
      <c r="J86" s="662" t="s">
        <v>1113</v>
      </c>
      <c r="K86" s="662" t="s">
        <v>1114</v>
      </c>
      <c r="L86" s="663">
        <v>282.60000000000002</v>
      </c>
      <c r="M86" s="663">
        <v>4804.2000000000007</v>
      </c>
      <c r="N86" s="662">
        <v>17</v>
      </c>
      <c r="O86" s="745">
        <v>4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18</v>
      </c>
      <c r="B87" s="662" t="s">
        <v>544</v>
      </c>
      <c r="C87" s="662" t="s">
        <v>2618</v>
      </c>
      <c r="D87" s="743" t="s">
        <v>4060</v>
      </c>
      <c r="E87" s="744" t="s">
        <v>2634</v>
      </c>
      <c r="F87" s="662" t="s">
        <v>2614</v>
      </c>
      <c r="G87" s="662" t="s">
        <v>2678</v>
      </c>
      <c r="H87" s="662" t="s">
        <v>545</v>
      </c>
      <c r="I87" s="662" t="s">
        <v>2037</v>
      </c>
      <c r="J87" s="662" t="s">
        <v>1117</v>
      </c>
      <c r="K87" s="662" t="s">
        <v>572</v>
      </c>
      <c r="L87" s="663">
        <v>282.60000000000002</v>
      </c>
      <c r="M87" s="663">
        <v>3956.4</v>
      </c>
      <c r="N87" s="662">
        <v>14</v>
      </c>
      <c r="O87" s="745">
        <v>5.5</v>
      </c>
      <c r="P87" s="663">
        <v>3673.8</v>
      </c>
      <c r="Q87" s="678">
        <v>0.9285714285714286</v>
      </c>
      <c r="R87" s="662">
        <v>13</v>
      </c>
      <c r="S87" s="678">
        <v>0.9285714285714286</v>
      </c>
      <c r="T87" s="745">
        <v>5</v>
      </c>
      <c r="U87" s="701">
        <v>0.90909090909090906</v>
      </c>
    </row>
    <row r="88" spans="1:21" ht="14.4" customHeight="1" x14ac:dyDescent="0.3">
      <c r="A88" s="661">
        <v>18</v>
      </c>
      <c r="B88" s="662" t="s">
        <v>544</v>
      </c>
      <c r="C88" s="662" t="s">
        <v>2618</v>
      </c>
      <c r="D88" s="743" t="s">
        <v>4060</v>
      </c>
      <c r="E88" s="744" t="s">
        <v>2634</v>
      </c>
      <c r="F88" s="662" t="s">
        <v>2614</v>
      </c>
      <c r="G88" s="662" t="s">
        <v>2738</v>
      </c>
      <c r="H88" s="662" t="s">
        <v>545</v>
      </c>
      <c r="I88" s="662" t="s">
        <v>1150</v>
      </c>
      <c r="J88" s="662" t="s">
        <v>2739</v>
      </c>
      <c r="K88" s="662" t="s">
        <v>2740</v>
      </c>
      <c r="L88" s="663">
        <v>253.18</v>
      </c>
      <c r="M88" s="663">
        <v>253.18</v>
      </c>
      <c r="N88" s="662">
        <v>1</v>
      </c>
      <c r="O88" s="745">
        <v>0.5</v>
      </c>
      <c r="P88" s="663">
        <v>253.18</v>
      </c>
      <c r="Q88" s="678">
        <v>1</v>
      </c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18</v>
      </c>
      <c r="B89" s="662" t="s">
        <v>544</v>
      </c>
      <c r="C89" s="662" t="s">
        <v>2618</v>
      </c>
      <c r="D89" s="743" t="s">
        <v>4060</v>
      </c>
      <c r="E89" s="744" t="s">
        <v>2634</v>
      </c>
      <c r="F89" s="662" t="s">
        <v>2614</v>
      </c>
      <c r="G89" s="662" t="s">
        <v>2738</v>
      </c>
      <c r="H89" s="662" t="s">
        <v>545</v>
      </c>
      <c r="I89" s="662" t="s">
        <v>1142</v>
      </c>
      <c r="J89" s="662" t="s">
        <v>2778</v>
      </c>
      <c r="K89" s="662" t="s">
        <v>2779</v>
      </c>
      <c r="L89" s="663">
        <v>338</v>
      </c>
      <c r="M89" s="663">
        <v>338</v>
      </c>
      <c r="N89" s="662">
        <v>1</v>
      </c>
      <c r="O89" s="745">
        <v>0.5</v>
      </c>
      <c r="P89" s="663">
        <v>338</v>
      </c>
      <c r="Q89" s="678">
        <v>1</v>
      </c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18</v>
      </c>
      <c r="B90" s="662" t="s">
        <v>544</v>
      </c>
      <c r="C90" s="662" t="s">
        <v>2618</v>
      </c>
      <c r="D90" s="743" t="s">
        <v>4060</v>
      </c>
      <c r="E90" s="744" t="s">
        <v>2634</v>
      </c>
      <c r="F90" s="662" t="s">
        <v>2614</v>
      </c>
      <c r="G90" s="662" t="s">
        <v>2669</v>
      </c>
      <c r="H90" s="662" t="s">
        <v>1236</v>
      </c>
      <c r="I90" s="662" t="s">
        <v>1431</v>
      </c>
      <c r="J90" s="662" t="s">
        <v>1575</v>
      </c>
      <c r="K90" s="662" t="s">
        <v>2539</v>
      </c>
      <c r="L90" s="663">
        <v>123.2</v>
      </c>
      <c r="M90" s="663">
        <v>1971.2000000000003</v>
      </c>
      <c r="N90" s="662">
        <v>16</v>
      </c>
      <c r="O90" s="745">
        <v>5.5</v>
      </c>
      <c r="P90" s="663">
        <v>369.6</v>
      </c>
      <c r="Q90" s="678">
        <v>0.18749999999999997</v>
      </c>
      <c r="R90" s="662">
        <v>3</v>
      </c>
      <c r="S90" s="678">
        <v>0.1875</v>
      </c>
      <c r="T90" s="745">
        <v>1.5</v>
      </c>
      <c r="U90" s="701">
        <v>0.27272727272727271</v>
      </c>
    </row>
    <row r="91" spans="1:21" ht="14.4" customHeight="1" x14ac:dyDescent="0.3">
      <c r="A91" s="661">
        <v>18</v>
      </c>
      <c r="B91" s="662" t="s">
        <v>544</v>
      </c>
      <c r="C91" s="662" t="s">
        <v>2618</v>
      </c>
      <c r="D91" s="743" t="s">
        <v>4060</v>
      </c>
      <c r="E91" s="744" t="s">
        <v>2634</v>
      </c>
      <c r="F91" s="662" t="s">
        <v>2614</v>
      </c>
      <c r="G91" s="662" t="s">
        <v>2669</v>
      </c>
      <c r="H91" s="662" t="s">
        <v>1236</v>
      </c>
      <c r="I91" s="662" t="s">
        <v>1410</v>
      </c>
      <c r="J91" s="662" t="s">
        <v>2540</v>
      </c>
      <c r="K91" s="662" t="s">
        <v>2541</v>
      </c>
      <c r="L91" s="663">
        <v>246.39</v>
      </c>
      <c r="M91" s="663">
        <v>985.56</v>
      </c>
      <c r="N91" s="662">
        <v>4</v>
      </c>
      <c r="O91" s="745">
        <v>2</v>
      </c>
      <c r="P91" s="663">
        <v>739.17</v>
      </c>
      <c r="Q91" s="678">
        <v>0.75</v>
      </c>
      <c r="R91" s="662">
        <v>3</v>
      </c>
      <c r="S91" s="678">
        <v>0.75</v>
      </c>
      <c r="T91" s="745">
        <v>1</v>
      </c>
      <c r="U91" s="701">
        <v>0.5</v>
      </c>
    </row>
    <row r="92" spans="1:21" ht="14.4" customHeight="1" x14ac:dyDescent="0.3">
      <c r="A92" s="661">
        <v>18</v>
      </c>
      <c r="B92" s="662" t="s">
        <v>544</v>
      </c>
      <c r="C92" s="662" t="s">
        <v>2618</v>
      </c>
      <c r="D92" s="743" t="s">
        <v>4060</v>
      </c>
      <c r="E92" s="744" t="s">
        <v>2634</v>
      </c>
      <c r="F92" s="662" t="s">
        <v>2614</v>
      </c>
      <c r="G92" s="662" t="s">
        <v>2670</v>
      </c>
      <c r="H92" s="662" t="s">
        <v>545</v>
      </c>
      <c r="I92" s="662" t="s">
        <v>1697</v>
      </c>
      <c r="J92" s="662" t="s">
        <v>1698</v>
      </c>
      <c r="K92" s="662" t="s">
        <v>1699</v>
      </c>
      <c r="L92" s="663">
        <v>133.38999999999999</v>
      </c>
      <c r="M92" s="663">
        <v>933.7299999999999</v>
      </c>
      <c r="N92" s="662">
        <v>7</v>
      </c>
      <c r="O92" s="745">
        <v>3.5</v>
      </c>
      <c r="P92" s="663">
        <v>133.38999999999999</v>
      </c>
      <c r="Q92" s="678">
        <v>0.14285714285714285</v>
      </c>
      <c r="R92" s="662">
        <v>1</v>
      </c>
      <c r="S92" s="678">
        <v>0.14285714285714285</v>
      </c>
      <c r="T92" s="745">
        <v>0.5</v>
      </c>
      <c r="U92" s="701">
        <v>0.14285714285714285</v>
      </c>
    </row>
    <row r="93" spans="1:21" ht="14.4" customHeight="1" x14ac:dyDescent="0.3">
      <c r="A93" s="661">
        <v>18</v>
      </c>
      <c r="B93" s="662" t="s">
        <v>544</v>
      </c>
      <c r="C93" s="662" t="s">
        <v>2618</v>
      </c>
      <c r="D93" s="743" t="s">
        <v>4060</v>
      </c>
      <c r="E93" s="744" t="s">
        <v>2634</v>
      </c>
      <c r="F93" s="662" t="s">
        <v>2614</v>
      </c>
      <c r="G93" s="662" t="s">
        <v>2670</v>
      </c>
      <c r="H93" s="662" t="s">
        <v>545</v>
      </c>
      <c r="I93" s="662" t="s">
        <v>2747</v>
      </c>
      <c r="J93" s="662" t="s">
        <v>2748</v>
      </c>
      <c r="K93" s="662" t="s">
        <v>1785</v>
      </c>
      <c r="L93" s="663">
        <v>177.82</v>
      </c>
      <c r="M93" s="663">
        <v>355.64</v>
      </c>
      <c r="N93" s="662">
        <v>2</v>
      </c>
      <c r="O93" s="745">
        <v>0.5</v>
      </c>
      <c r="P93" s="663">
        <v>355.64</v>
      </c>
      <c r="Q93" s="678">
        <v>1</v>
      </c>
      <c r="R93" s="662">
        <v>2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18</v>
      </c>
      <c r="B94" s="662" t="s">
        <v>544</v>
      </c>
      <c r="C94" s="662" t="s">
        <v>2618</v>
      </c>
      <c r="D94" s="743" t="s">
        <v>4060</v>
      </c>
      <c r="E94" s="744" t="s">
        <v>2634</v>
      </c>
      <c r="F94" s="662" t="s">
        <v>2614</v>
      </c>
      <c r="G94" s="662" t="s">
        <v>2670</v>
      </c>
      <c r="H94" s="662" t="s">
        <v>545</v>
      </c>
      <c r="I94" s="662" t="s">
        <v>2780</v>
      </c>
      <c r="J94" s="662" t="s">
        <v>2781</v>
      </c>
      <c r="K94" s="662" t="s">
        <v>2782</v>
      </c>
      <c r="L94" s="663">
        <v>165.96</v>
      </c>
      <c r="M94" s="663">
        <v>497.88</v>
      </c>
      <c r="N94" s="662">
        <v>3</v>
      </c>
      <c r="O94" s="745">
        <v>1</v>
      </c>
      <c r="P94" s="663">
        <v>497.88</v>
      </c>
      <c r="Q94" s="678">
        <v>1</v>
      </c>
      <c r="R94" s="662">
        <v>3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18</v>
      </c>
      <c r="B95" s="662" t="s">
        <v>544</v>
      </c>
      <c r="C95" s="662" t="s">
        <v>2618</v>
      </c>
      <c r="D95" s="743" t="s">
        <v>4060</v>
      </c>
      <c r="E95" s="744" t="s">
        <v>2634</v>
      </c>
      <c r="F95" s="662" t="s">
        <v>2614</v>
      </c>
      <c r="G95" s="662" t="s">
        <v>2783</v>
      </c>
      <c r="H95" s="662" t="s">
        <v>1236</v>
      </c>
      <c r="I95" s="662" t="s">
        <v>1481</v>
      </c>
      <c r="J95" s="662" t="s">
        <v>1482</v>
      </c>
      <c r="K95" s="662" t="s">
        <v>2526</v>
      </c>
      <c r="L95" s="663">
        <v>128.91</v>
      </c>
      <c r="M95" s="663">
        <v>902.36999999999989</v>
      </c>
      <c r="N95" s="662">
        <v>7</v>
      </c>
      <c r="O95" s="745">
        <v>2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18</v>
      </c>
      <c r="B96" s="662" t="s">
        <v>544</v>
      </c>
      <c r="C96" s="662" t="s">
        <v>2618</v>
      </c>
      <c r="D96" s="743" t="s">
        <v>4060</v>
      </c>
      <c r="E96" s="744" t="s">
        <v>2634</v>
      </c>
      <c r="F96" s="662" t="s">
        <v>2615</v>
      </c>
      <c r="G96" s="662" t="s">
        <v>2784</v>
      </c>
      <c r="H96" s="662" t="s">
        <v>545</v>
      </c>
      <c r="I96" s="662" t="s">
        <v>2785</v>
      </c>
      <c r="J96" s="662" t="s">
        <v>2786</v>
      </c>
      <c r="K96" s="662"/>
      <c r="L96" s="663">
        <v>0</v>
      </c>
      <c r="M96" s="663">
        <v>0</v>
      </c>
      <c r="N96" s="662">
        <v>1</v>
      </c>
      <c r="O96" s="745">
        <v>1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18</v>
      </c>
      <c r="B97" s="662" t="s">
        <v>544</v>
      </c>
      <c r="C97" s="662" t="s">
        <v>2618</v>
      </c>
      <c r="D97" s="743" t="s">
        <v>4060</v>
      </c>
      <c r="E97" s="744" t="s">
        <v>2635</v>
      </c>
      <c r="F97" s="662" t="s">
        <v>2614</v>
      </c>
      <c r="G97" s="662" t="s">
        <v>2688</v>
      </c>
      <c r="H97" s="662" t="s">
        <v>545</v>
      </c>
      <c r="I97" s="662" t="s">
        <v>1712</v>
      </c>
      <c r="J97" s="662" t="s">
        <v>1713</v>
      </c>
      <c r="K97" s="662" t="s">
        <v>1714</v>
      </c>
      <c r="L97" s="663">
        <v>1048.3499999999999</v>
      </c>
      <c r="M97" s="663">
        <v>3145.0499999999997</v>
      </c>
      <c r="N97" s="662">
        <v>3</v>
      </c>
      <c r="O97" s="745">
        <v>2</v>
      </c>
      <c r="P97" s="663">
        <v>1048.3499999999999</v>
      </c>
      <c r="Q97" s="678">
        <v>0.33333333333333331</v>
      </c>
      <c r="R97" s="662">
        <v>1</v>
      </c>
      <c r="S97" s="678">
        <v>0.33333333333333331</v>
      </c>
      <c r="T97" s="745">
        <v>1</v>
      </c>
      <c r="U97" s="701">
        <v>0.5</v>
      </c>
    </row>
    <row r="98" spans="1:21" ht="14.4" customHeight="1" x14ac:dyDescent="0.3">
      <c r="A98" s="661">
        <v>18</v>
      </c>
      <c r="B98" s="662" t="s">
        <v>544</v>
      </c>
      <c r="C98" s="662" t="s">
        <v>2618</v>
      </c>
      <c r="D98" s="743" t="s">
        <v>4060</v>
      </c>
      <c r="E98" s="744" t="s">
        <v>2635</v>
      </c>
      <c r="F98" s="662" t="s">
        <v>2614</v>
      </c>
      <c r="G98" s="662" t="s">
        <v>2648</v>
      </c>
      <c r="H98" s="662" t="s">
        <v>1236</v>
      </c>
      <c r="I98" s="662" t="s">
        <v>1833</v>
      </c>
      <c r="J98" s="662" t="s">
        <v>2570</v>
      </c>
      <c r="K98" s="662" t="s">
        <v>2571</v>
      </c>
      <c r="L98" s="663">
        <v>6.68</v>
      </c>
      <c r="M98" s="663">
        <v>46.76</v>
      </c>
      <c r="N98" s="662">
        <v>7</v>
      </c>
      <c r="O98" s="745">
        <v>1.5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18</v>
      </c>
      <c r="B99" s="662" t="s">
        <v>544</v>
      </c>
      <c r="C99" s="662" t="s">
        <v>2618</v>
      </c>
      <c r="D99" s="743" t="s">
        <v>4060</v>
      </c>
      <c r="E99" s="744" t="s">
        <v>2635</v>
      </c>
      <c r="F99" s="662" t="s">
        <v>2614</v>
      </c>
      <c r="G99" s="662" t="s">
        <v>2648</v>
      </c>
      <c r="H99" s="662" t="s">
        <v>1236</v>
      </c>
      <c r="I99" s="662" t="s">
        <v>1833</v>
      </c>
      <c r="J99" s="662" t="s">
        <v>2570</v>
      </c>
      <c r="K99" s="662" t="s">
        <v>2571</v>
      </c>
      <c r="L99" s="663">
        <v>4.7</v>
      </c>
      <c r="M99" s="663">
        <v>4.7</v>
      </c>
      <c r="N99" s="662">
        <v>1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18</v>
      </c>
      <c r="B100" s="662" t="s">
        <v>544</v>
      </c>
      <c r="C100" s="662" t="s">
        <v>2618</v>
      </c>
      <c r="D100" s="743" t="s">
        <v>4060</v>
      </c>
      <c r="E100" s="744" t="s">
        <v>2635</v>
      </c>
      <c r="F100" s="662" t="s">
        <v>2614</v>
      </c>
      <c r="G100" s="662" t="s">
        <v>2648</v>
      </c>
      <c r="H100" s="662" t="s">
        <v>1236</v>
      </c>
      <c r="I100" s="662" t="s">
        <v>1417</v>
      </c>
      <c r="J100" s="662" t="s">
        <v>2533</v>
      </c>
      <c r="K100" s="662" t="s">
        <v>2534</v>
      </c>
      <c r="L100" s="663">
        <v>10.26</v>
      </c>
      <c r="M100" s="663">
        <v>30.78</v>
      </c>
      <c r="N100" s="662">
        <v>3</v>
      </c>
      <c r="O100" s="745">
        <v>2.5</v>
      </c>
      <c r="P100" s="663">
        <v>10.26</v>
      </c>
      <c r="Q100" s="678">
        <v>0.33333333333333331</v>
      </c>
      <c r="R100" s="662">
        <v>1</v>
      </c>
      <c r="S100" s="678">
        <v>0.33333333333333331</v>
      </c>
      <c r="T100" s="745">
        <v>1</v>
      </c>
      <c r="U100" s="701">
        <v>0.4</v>
      </c>
    </row>
    <row r="101" spans="1:21" ht="14.4" customHeight="1" x14ac:dyDescent="0.3">
      <c r="A101" s="661">
        <v>18</v>
      </c>
      <c r="B101" s="662" t="s">
        <v>544</v>
      </c>
      <c r="C101" s="662" t="s">
        <v>2618</v>
      </c>
      <c r="D101" s="743" t="s">
        <v>4060</v>
      </c>
      <c r="E101" s="744" t="s">
        <v>2635</v>
      </c>
      <c r="F101" s="662" t="s">
        <v>2614</v>
      </c>
      <c r="G101" s="662" t="s">
        <v>2648</v>
      </c>
      <c r="H101" s="662" t="s">
        <v>1236</v>
      </c>
      <c r="I101" s="662" t="s">
        <v>1335</v>
      </c>
      <c r="J101" s="662" t="s">
        <v>2535</v>
      </c>
      <c r="K101" s="662" t="s">
        <v>2536</v>
      </c>
      <c r="L101" s="663">
        <v>18.809999999999999</v>
      </c>
      <c r="M101" s="663">
        <v>18.809999999999999</v>
      </c>
      <c r="N101" s="662">
        <v>1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18</v>
      </c>
      <c r="B102" s="662" t="s">
        <v>544</v>
      </c>
      <c r="C102" s="662" t="s">
        <v>2618</v>
      </c>
      <c r="D102" s="743" t="s">
        <v>4060</v>
      </c>
      <c r="E102" s="744" t="s">
        <v>2635</v>
      </c>
      <c r="F102" s="662" t="s">
        <v>2614</v>
      </c>
      <c r="G102" s="662" t="s">
        <v>2648</v>
      </c>
      <c r="H102" s="662" t="s">
        <v>1236</v>
      </c>
      <c r="I102" s="662" t="s">
        <v>1335</v>
      </c>
      <c r="J102" s="662" t="s">
        <v>2535</v>
      </c>
      <c r="K102" s="662" t="s">
        <v>2536</v>
      </c>
      <c r="L102" s="663">
        <v>16.920000000000002</v>
      </c>
      <c r="M102" s="663">
        <v>101.52000000000001</v>
      </c>
      <c r="N102" s="662">
        <v>6</v>
      </c>
      <c r="O102" s="745">
        <v>5</v>
      </c>
      <c r="P102" s="663">
        <v>67.680000000000007</v>
      </c>
      <c r="Q102" s="678">
        <v>0.66666666666666663</v>
      </c>
      <c r="R102" s="662">
        <v>4</v>
      </c>
      <c r="S102" s="678">
        <v>0.66666666666666663</v>
      </c>
      <c r="T102" s="745">
        <v>3.5</v>
      </c>
      <c r="U102" s="701">
        <v>0.7</v>
      </c>
    </row>
    <row r="103" spans="1:21" ht="14.4" customHeight="1" x14ac:dyDescent="0.3">
      <c r="A103" s="661">
        <v>18</v>
      </c>
      <c r="B103" s="662" t="s">
        <v>544</v>
      </c>
      <c r="C103" s="662" t="s">
        <v>2618</v>
      </c>
      <c r="D103" s="743" t="s">
        <v>4060</v>
      </c>
      <c r="E103" s="744" t="s">
        <v>2635</v>
      </c>
      <c r="F103" s="662" t="s">
        <v>2614</v>
      </c>
      <c r="G103" s="662" t="s">
        <v>2648</v>
      </c>
      <c r="H103" s="662" t="s">
        <v>1236</v>
      </c>
      <c r="I103" s="662" t="s">
        <v>2787</v>
      </c>
      <c r="J103" s="662" t="s">
        <v>2788</v>
      </c>
      <c r="K103" s="662" t="s">
        <v>862</v>
      </c>
      <c r="L103" s="663">
        <v>56.42</v>
      </c>
      <c r="M103" s="663">
        <v>56.42</v>
      </c>
      <c r="N103" s="662">
        <v>1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18</v>
      </c>
      <c r="B104" s="662" t="s">
        <v>544</v>
      </c>
      <c r="C104" s="662" t="s">
        <v>2618</v>
      </c>
      <c r="D104" s="743" t="s">
        <v>4060</v>
      </c>
      <c r="E104" s="744" t="s">
        <v>2635</v>
      </c>
      <c r="F104" s="662" t="s">
        <v>2614</v>
      </c>
      <c r="G104" s="662" t="s">
        <v>2789</v>
      </c>
      <c r="H104" s="662" t="s">
        <v>545</v>
      </c>
      <c r="I104" s="662" t="s">
        <v>588</v>
      </c>
      <c r="J104" s="662" t="s">
        <v>589</v>
      </c>
      <c r="K104" s="662" t="s">
        <v>590</v>
      </c>
      <c r="L104" s="663">
        <v>683.09</v>
      </c>
      <c r="M104" s="663">
        <v>683.09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18</v>
      </c>
      <c r="B105" s="662" t="s">
        <v>544</v>
      </c>
      <c r="C105" s="662" t="s">
        <v>2618</v>
      </c>
      <c r="D105" s="743" t="s">
        <v>4060</v>
      </c>
      <c r="E105" s="744" t="s">
        <v>2635</v>
      </c>
      <c r="F105" s="662" t="s">
        <v>2614</v>
      </c>
      <c r="G105" s="662" t="s">
        <v>2789</v>
      </c>
      <c r="H105" s="662" t="s">
        <v>1236</v>
      </c>
      <c r="I105" s="662" t="s">
        <v>1485</v>
      </c>
      <c r="J105" s="662" t="s">
        <v>1486</v>
      </c>
      <c r="K105" s="662" t="s">
        <v>2529</v>
      </c>
      <c r="L105" s="663">
        <v>1107.51</v>
      </c>
      <c r="M105" s="663">
        <v>3322.5299999999997</v>
      </c>
      <c r="N105" s="662">
        <v>3</v>
      </c>
      <c r="O105" s="745">
        <v>2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18</v>
      </c>
      <c r="B106" s="662" t="s">
        <v>544</v>
      </c>
      <c r="C106" s="662" t="s">
        <v>2618</v>
      </c>
      <c r="D106" s="743" t="s">
        <v>4060</v>
      </c>
      <c r="E106" s="744" t="s">
        <v>2635</v>
      </c>
      <c r="F106" s="662" t="s">
        <v>2614</v>
      </c>
      <c r="G106" s="662" t="s">
        <v>2790</v>
      </c>
      <c r="H106" s="662" t="s">
        <v>545</v>
      </c>
      <c r="I106" s="662" t="s">
        <v>1007</v>
      </c>
      <c r="J106" s="662" t="s">
        <v>2791</v>
      </c>
      <c r="K106" s="662" t="s">
        <v>2792</v>
      </c>
      <c r="L106" s="663">
        <v>51.43</v>
      </c>
      <c r="M106" s="663">
        <v>51.43</v>
      </c>
      <c r="N106" s="662">
        <v>1</v>
      </c>
      <c r="O106" s="745">
        <v>1</v>
      </c>
      <c r="P106" s="663">
        <v>51.43</v>
      </c>
      <c r="Q106" s="678">
        <v>1</v>
      </c>
      <c r="R106" s="662">
        <v>1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18</v>
      </c>
      <c r="B107" s="662" t="s">
        <v>544</v>
      </c>
      <c r="C107" s="662" t="s">
        <v>2618</v>
      </c>
      <c r="D107" s="743" t="s">
        <v>4060</v>
      </c>
      <c r="E107" s="744" t="s">
        <v>2635</v>
      </c>
      <c r="F107" s="662" t="s">
        <v>2614</v>
      </c>
      <c r="G107" s="662" t="s">
        <v>2790</v>
      </c>
      <c r="H107" s="662" t="s">
        <v>545</v>
      </c>
      <c r="I107" s="662" t="s">
        <v>2793</v>
      </c>
      <c r="J107" s="662" t="s">
        <v>2791</v>
      </c>
      <c r="K107" s="662" t="s">
        <v>2794</v>
      </c>
      <c r="L107" s="663">
        <v>0</v>
      </c>
      <c r="M107" s="663">
        <v>0</v>
      </c>
      <c r="N107" s="662">
        <v>4</v>
      </c>
      <c r="O107" s="745">
        <v>1.5</v>
      </c>
      <c r="P107" s="663">
        <v>0</v>
      </c>
      <c r="Q107" s="678"/>
      <c r="R107" s="662">
        <v>4</v>
      </c>
      <c r="S107" s="678">
        <v>1</v>
      </c>
      <c r="T107" s="745">
        <v>1.5</v>
      </c>
      <c r="U107" s="701">
        <v>1</v>
      </c>
    </row>
    <row r="108" spans="1:21" ht="14.4" customHeight="1" x14ac:dyDescent="0.3">
      <c r="A108" s="661">
        <v>18</v>
      </c>
      <c r="B108" s="662" t="s">
        <v>544</v>
      </c>
      <c r="C108" s="662" t="s">
        <v>2618</v>
      </c>
      <c r="D108" s="743" t="s">
        <v>4060</v>
      </c>
      <c r="E108" s="744" t="s">
        <v>2635</v>
      </c>
      <c r="F108" s="662" t="s">
        <v>2614</v>
      </c>
      <c r="G108" s="662" t="s">
        <v>2691</v>
      </c>
      <c r="H108" s="662" t="s">
        <v>545</v>
      </c>
      <c r="I108" s="662" t="s">
        <v>2795</v>
      </c>
      <c r="J108" s="662" t="s">
        <v>1180</v>
      </c>
      <c r="K108" s="662" t="s">
        <v>2796</v>
      </c>
      <c r="L108" s="663">
        <v>0</v>
      </c>
      <c r="M108" s="663">
        <v>0</v>
      </c>
      <c r="N108" s="662">
        <v>2</v>
      </c>
      <c r="O108" s="745">
        <v>2</v>
      </c>
      <c r="P108" s="663">
        <v>0</v>
      </c>
      <c r="Q108" s="678"/>
      <c r="R108" s="662">
        <v>1</v>
      </c>
      <c r="S108" s="678">
        <v>0.5</v>
      </c>
      <c r="T108" s="745">
        <v>1</v>
      </c>
      <c r="U108" s="701">
        <v>0.5</v>
      </c>
    </row>
    <row r="109" spans="1:21" ht="14.4" customHeight="1" x14ac:dyDescent="0.3">
      <c r="A109" s="661">
        <v>18</v>
      </c>
      <c r="B109" s="662" t="s">
        <v>544</v>
      </c>
      <c r="C109" s="662" t="s">
        <v>2618</v>
      </c>
      <c r="D109" s="743" t="s">
        <v>4060</v>
      </c>
      <c r="E109" s="744" t="s">
        <v>2635</v>
      </c>
      <c r="F109" s="662" t="s">
        <v>2614</v>
      </c>
      <c r="G109" s="662" t="s">
        <v>2691</v>
      </c>
      <c r="H109" s="662" t="s">
        <v>545</v>
      </c>
      <c r="I109" s="662" t="s">
        <v>2797</v>
      </c>
      <c r="J109" s="662" t="s">
        <v>1180</v>
      </c>
      <c r="K109" s="662" t="s">
        <v>2798</v>
      </c>
      <c r="L109" s="663">
        <v>0</v>
      </c>
      <c r="M109" s="663">
        <v>0</v>
      </c>
      <c r="N109" s="662">
        <v>1</v>
      </c>
      <c r="O109" s="745">
        <v>1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18</v>
      </c>
      <c r="B110" s="662" t="s">
        <v>544</v>
      </c>
      <c r="C110" s="662" t="s">
        <v>2618</v>
      </c>
      <c r="D110" s="743" t="s">
        <v>4060</v>
      </c>
      <c r="E110" s="744" t="s">
        <v>2635</v>
      </c>
      <c r="F110" s="662" t="s">
        <v>2614</v>
      </c>
      <c r="G110" s="662" t="s">
        <v>2693</v>
      </c>
      <c r="H110" s="662" t="s">
        <v>545</v>
      </c>
      <c r="I110" s="662" t="s">
        <v>2751</v>
      </c>
      <c r="J110" s="662" t="s">
        <v>2752</v>
      </c>
      <c r="K110" s="662" t="s">
        <v>2753</v>
      </c>
      <c r="L110" s="663">
        <v>2161.0100000000002</v>
      </c>
      <c r="M110" s="663">
        <v>4322.0200000000004</v>
      </c>
      <c r="N110" s="662">
        <v>2</v>
      </c>
      <c r="O110" s="745">
        <v>1</v>
      </c>
      <c r="P110" s="663">
        <v>4322.0200000000004</v>
      </c>
      <c r="Q110" s="678">
        <v>1</v>
      </c>
      <c r="R110" s="662">
        <v>2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18</v>
      </c>
      <c r="B111" s="662" t="s">
        <v>544</v>
      </c>
      <c r="C111" s="662" t="s">
        <v>2618</v>
      </c>
      <c r="D111" s="743" t="s">
        <v>4060</v>
      </c>
      <c r="E111" s="744" t="s">
        <v>2635</v>
      </c>
      <c r="F111" s="662" t="s">
        <v>2614</v>
      </c>
      <c r="G111" s="662" t="s">
        <v>2693</v>
      </c>
      <c r="H111" s="662" t="s">
        <v>545</v>
      </c>
      <c r="I111" s="662" t="s">
        <v>2799</v>
      </c>
      <c r="J111" s="662" t="s">
        <v>2800</v>
      </c>
      <c r="K111" s="662" t="s">
        <v>2801</v>
      </c>
      <c r="L111" s="663">
        <v>0</v>
      </c>
      <c r="M111" s="663">
        <v>0</v>
      </c>
      <c r="N111" s="662">
        <v>1</v>
      </c>
      <c r="O111" s="745">
        <v>1</v>
      </c>
      <c r="P111" s="663">
        <v>0</v>
      </c>
      <c r="Q111" s="678"/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18</v>
      </c>
      <c r="B112" s="662" t="s">
        <v>544</v>
      </c>
      <c r="C112" s="662" t="s">
        <v>2618</v>
      </c>
      <c r="D112" s="743" t="s">
        <v>4060</v>
      </c>
      <c r="E112" s="744" t="s">
        <v>2635</v>
      </c>
      <c r="F112" s="662" t="s">
        <v>2614</v>
      </c>
      <c r="G112" s="662" t="s">
        <v>2649</v>
      </c>
      <c r="H112" s="662" t="s">
        <v>545</v>
      </c>
      <c r="I112" s="662" t="s">
        <v>754</v>
      </c>
      <c r="J112" s="662" t="s">
        <v>2653</v>
      </c>
      <c r="K112" s="662" t="s">
        <v>2654</v>
      </c>
      <c r="L112" s="663">
        <v>0</v>
      </c>
      <c r="M112" s="663">
        <v>0</v>
      </c>
      <c r="N112" s="662">
        <v>1</v>
      </c>
      <c r="O112" s="745">
        <v>0.5</v>
      </c>
      <c r="P112" s="663">
        <v>0</v>
      </c>
      <c r="Q112" s="678"/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18</v>
      </c>
      <c r="B113" s="662" t="s">
        <v>544</v>
      </c>
      <c r="C113" s="662" t="s">
        <v>2618</v>
      </c>
      <c r="D113" s="743" t="s">
        <v>4060</v>
      </c>
      <c r="E113" s="744" t="s">
        <v>2635</v>
      </c>
      <c r="F113" s="662" t="s">
        <v>2614</v>
      </c>
      <c r="G113" s="662" t="s">
        <v>2649</v>
      </c>
      <c r="H113" s="662" t="s">
        <v>545</v>
      </c>
      <c r="I113" s="662" t="s">
        <v>758</v>
      </c>
      <c r="J113" s="662" t="s">
        <v>2650</v>
      </c>
      <c r="K113" s="662" t="s">
        <v>2651</v>
      </c>
      <c r="L113" s="663">
        <v>0</v>
      </c>
      <c r="M113" s="663">
        <v>0</v>
      </c>
      <c r="N113" s="662">
        <v>2</v>
      </c>
      <c r="O113" s="745">
        <v>1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18</v>
      </c>
      <c r="B114" s="662" t="s">
        <v>544</v>
      </c>
      <c r="C114" s="662" t="s">
        <v>2618</v>
      </c>
      <c r="D114" s="743" t="s">
        <v>4060</v>
      </c>
      <c r="E114" s="744" t="s">
        <v>2635</v>
      </c>
      <c r="F114" s="662" t="s">
        <v>2614</v>
      </c>
      <c r="G114" s="662" t="s">
        <v>2656</v>
      </c>
      <c r="H114" s="662" t="s">
        <v>545</v>
      </c>
      <c r="I114" s="662" t="s">
        <v>2123</v>
      </c>
      <c r="J114" s="662" t="s">
        <v>2124</v>
      </c>
      <c r="K114" s="662" t="s">
        <v>1192</v>
      </c>
      <c r="L114" s="663">
        <v>88.91</v>
      </c>
      <c r="M114" s="663">
        <v>622.37</v>
      </c>
      <c r="N114" s="662">
        <v>7</v>
      </c>
      <c r="O114" s="745">
        <v>5.5</v>
      </c>
      <c r="P114" s="663">
        <v>533.46</v>
      </c>
      <c r="Q114" s="678">
        <v>0.85714285714285721</v>
      </c>
      <c r="R114" s="662">
        <v>6</v>
      </c>
      <c r="S114" s="678">
        <v>0.8571428571428571</v>
      </c>
      <c r="T114" s="745">
        <v>4.5</v>
      </c>
      <c r="U114" s="701">
        <v>0.81818181818181823</v>
      </c>
    </row>
    <row r="115" spans="1:21" ht="14.4" customHeight="1" x14ac:dyDescent="0.3">
      <c r="A115" s="661">
        <v>18</v>
      </c>
      <c r="B115" s="662" t="s">
        <v>544</v>
      </c>
      <c r="C115" s="662" t="s">
        <v>2618</v>
      </c>
      <c r="D115" s="743" t="s">
        <v>4060</v>
      </c>
      <c r="E115" s="744" t="s">
        <v>2635</v>
      </c>
      <c r="F115" s="662" t="s">
        <v>2614</v>
      </c>
      <c r="G115" s="662" t="s">
        <v>2656</v>
      </c>
      <c r="H115" s="662" t="s">
        <v>545</v>
      </c>
      <c r="I115" s="662" t="s">
        <v>2657</v>
      </c>
      <c r="J115" s="662" t="s">
        <v>2124</v>
      </c>
      <c r="K115" s="662" t="s">
        <v>2658</v>
      </c>
      <c r="L115" s="663">
        <v>177.82</v>
      </c>
      <c r="M115" s="663">
        <v>177.82</v>
      </c>
      <c r="N115" s="662">
        <v>1</v>
      </c>
      <c r="O115" s="745">
        <v>0.5</v>
      </c>
      <c r="P115" s="663">
        <v>177.82</v>
      </c>
      <c r="Q115" s="678">
        <v>1</v>
      </c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18</v>
      </c>
      <c r="B116" s="662" t="s">
        <v>544</v>
      </c>
      <c r="C116" s="662" t="s">
        <v>2618</v>
      </c>
      <c r="D116" s="743" t="s">
        <v>4060</v>
      </c>
      <c r="E116" s="744" t="s">
        <v>2635</v>
      </c>
      <c r="F116" s="662" t="s">
        <v>2614</v>
      </c>
      <c r="G116" s="662" t="s">
        <v>2709</v>
      </c>
      <c r="H116" s="662" t="s">
        <v>1236</v>
      </c>
      <c r="I116" s="662" t="s">
        <v>1365</v>
      </c>
      <c r="J116" s="662" t="s">
        <v>1366</v>
      </c>
      <c r="K116" s="662" t="s">
        <v>1285</v>
      </c>
      <c r="L116" s="663">
        <v>65.989999999999995</v>
      </c>
      <c r="M116" s="663">
        <v>65.989999999999995</v>
      </c>
      <c r="N116" s="662">
        <v>1</v>
      </c>
      <c r="O116" s="745">
        <v>0.5</v>
      </c>
      <c r="P116" s="663">
        <v>65.989999999999995</v>
      </c>
      <c r="Q116" s="678">
        <v>1</v>
      </c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18</v>
      </c>
      <c r="B117" s="662" t="s">
        <v>544</v>
      </c>
      <c r="C117" s="662" t="s">
        <v>2618</v>
      </c>
      <c r="D117" s="743" t="s">
        <v>4060</v>
      </c>
      <c r="E117" s="744" t="s">
        <v>2635</v>
      </c>
      <c r="F117" s="662" t="s">
        <v>2614</v>
      </c>
      <c r="G117" s="662" t="s">
        <v>2709</v>
      </c>
      <c r="H117" s="662" t="s">
        <v>1236</v>
      </c>
      <c r="I117" s="662" t="s">
        <v>1428</v>
      </c>
      <c r="J117" s="662" t="s">
        <v>1253</v>
      </c>
      <c r="K117" s="662" t="s">
        <v>1501</v>
      </c>
      <c r="L117" s="663">
        <v>132</v>
      </c>
      <c r="M117" s="663">
        <v>1188</v>
      </c>
      <c r="N117" s="662">
        <v>9</v>
      </c>
      <c r="O117" s="745">
        <v>3</v>
      </c>
      <c r="P117" s="663">
        <v>792</v>
      </c>
      <c r="Q117" s="678">
        <v>0.66666666666666663</v>
      </c>
      <c r="R117" s="662">
        <v>6</v>
      </c>
      <c r="S117" s="678">
        <v>0.66666666666666663</v>
      </c>
      <c r="T117" s="745">
        <v>2</v>
      </c>
      <c r="U117" s="701">
        <v>0.66666666666666663</v>
      </c>
    </row>
    <row r="118" spans="1:21" ht="14.4" customHeight="1" x14ac:dyDescent="0.3">
      <c r="A118" s="661">
        <v>18</v>
      </c>
      <c r="B118" s="662" t="s">
        <v>544</v>
      </c>
      <c r="C118" s="662" t="s">
        <v>2618</v>
      </c>
      <c r="D118" s="743" t="s">
        <v>4060</v>
      </c>
      <c r="E118" s="744" t="s">
        <v>2635</v>
      </c>
      <c r="F118" s="662" t="s">
        <v>2614</v>
      </c>
      <c r="G118" s="662" t="s">
        <v>2802</v>
      </c>
      <c r="H118" s="662" t="s">
        <v>545</v>
      </c>
      <c r="I118" s="662" t="s">
        <v>2803</v>
      </c>
      <c r="J118" s="662" t="s">
        <v>2804</v>
      </c>
      <c r="K118" s="662" t="s">
        <v>2805</v>
      </c>
      <c r="L118" s="663">
        <v>0</v>
      </c>
      <c r="M118" s="663">
        <v>0</v>
      </c>
      <c r="N118" s="662">
        <v>6</v>
      </c>
      <c r="O118" s="745">
        <v>3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18</v>
      </c>
      <c r="B119" s="662" t="s">
        <v>544</v>
      </c>
      <c r="C119" s="662" t="s">
        <v>2618</v>
      </c>
      <c r="D119" s="743" t="s">
        <v>4060</v>
      </c>
      <c r="E119" s="744" t="s">
        <v>2635</v>
      </c>
      <c r="F119" s="662" t="s">
        <v>2614</v>
      </c>
      <c r="G119" s="662" t="s">
        <v>2806</v>
      </c>
      <c r="H119" s="662" t="s">
        <v>545</v>
      </c>
      <c r="I119" s="662" t="s">
        <v>642</v>
      </c>
      <c r="J119" s="662" t="s">
        <v>2807</v>
      </c>
      <c r="K119" s="662" t="s">
        <v>2808</v>
      </c>
      <c r="L119" s="663">
        <v>13.58</v>
      </c>
      <c r="M119" s="663">
        <v>40.74</v>
      </c>
      <c r="N119" s="662">
        <v>3</v>
      </c>
      <c r="O119" s="745">
        <v>2.5</v>
      </c>
      <c r="P119" s="663">
        <v>27.16</v>
      </c>
      <c r="Q119" s="678">
        <v>0.66666666666666663</v>
      </c>
      <c r="R119" s="662">
        <v>2</v>
      </c>
      <c r="S119" s="678">
        <v>0.66666666666666663</v>
      </c>
      <c r="T119" s="745">
        <v>1.5</v>
      </c>
      <c r="U119" s="701">
        <v>0.6</v>
      </c>
    </row>
    <row r="120" spans="1:21" ht="14.4" customHeight="1" x14ac:dyDescent="0.3">
      <c r="A120" s="661">
        <v>18</v>
      </c>
      <c r="B120" s="662" t="s">
        <v>544</v>
      </c>
      <c r="C120" s="662" t="s">
        <v>2618</v>
      </c>
      <c r="D120" s="743" t="s">
        <v>4060</v>
      </c>
      <c r="E120" s="744" t="s">
        <v>2635</v>
      </c>
      <c r="F120" s="662" t="s">
        <v>2614</v>
      </c>
      <c r="G120" s="662" t="s">
        <v>2806</v>
      </c>
      <c r="H120" s="662" t="s">
        <v>545</v>
      </c>
      <c r="I120" s="662" t="s">
        <v>645</v>
      </c>
      <c r="J120" s="662" t="s">
        <v>2809</v>
      </c>
      <c r="K120" s="662" t="s">
        <v>2810</v>
      </c>
      <c r="L120" s="663">
        <v>18.11</v>
      </c>
      <c r="M120" s="663">
        <v>36.22</v>
      </c>
      <c r="N120" s="662">
        <v>2</v>
      </c>
      <c r="O120" s="745">
        <v>2</v>
      </c>
      <c r="P120" s="663">
        <v>18.11</v>
      </c>
      <c r="Q120" s="678">
        <v>0.5</v>
      </c>
      <c r="R120" s="662">
        <v>1</v>
      </c>
      <c r="S120" s="678">
        <v>0.5</v>
      </c>
      <c r="T120" s="745">
        <v>1</v>
      </c>
      <c r="U120" s="701">
        <v>0.5</v>
      </c>
    </row>
    <row r="121" spans="1:21" ht="14.4" customHeight="1" x14ac:dyDescent="0.3">
      <c r="A121" s="661">
        <v>18</v>
      </c>
      <c r="B121" s="662" t="s">
        <v>544</v>
      </c>
      <c r="C121" s="662" t="s">
        <v>2618</v>
      </c>
      <c r="D121" s="743" t="s">
        <v>4060</v>
      </c>
      <c r="E121" s="744" t="s">
        <v>2635</v>
      </c>
      <c r="F121" s="662" t="s">
        <v>2614</v>
      </c>
      <c r="G121" s="662" t="s">
        <v>2806</v>
      </c>
      <c r="H121" s="662" t="s">
        <v>545</v>
      </c>
      <c r="I121" s="662" t="s">
        <v>645</v>
      </c>
      <c r="J121" s="662" t="s">
        <v>2809</v>
      </c>
      <c r="K121" s="662" t="s">
        <v>2810</v>
      </c>
      <c r="L121" s="663">
        <v>37.61</v>
      </c>
      <c r="M121" s="663">
        <v>112.83</v>
      </c>
      <c r="N121" s="662">
        <v>3</v>
      </c>
      <c r="O121" s="745">
        <v>1</v>
      </c>
      <c r="P121" s="663">
        <v>112.83</v>
      </c>
      <c r="Q121" s="678">
        <v>1</v>
      </c>
      <c r="R121" s="662">
        <v>3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18</v>
      </c>
      <c r="B122" s="662" t="s">
        <v>544</v>
      </c>
      <c r="C122" s="662" t="s">
        <v>2618</v>
      </c>
      <c r="D122" s="743" t="s">
        <v>4060</v>
      </c>
      <c r="E122" s="744" t="s">
        <v>2635</v>
      </c>
      <c r="F122" s="662" t="s">
        <v>2614</v>
      </c>
      <c r="G122" s="662" t="s">
        <v>2811</v>
      </c>
      <c r="H122" s="662" t="s">
        <v>545</v>
      </c>
      <c r="I122" s="662" t="s">
        <v>2812</v>
      </c>
      <c r="J122" s="662" t="s">
        <v>2813</v>
      </c>
      <c r="K122" s="662" t="s">
        <v>1200</v>
      </c>
      <c r="L122" s="663">
        <v>1887.31</v>
      </c>
      <c r="M122" s="663">
        <v>1887.31</v>
      </c>
      <c r="N122" s="662">
        <v>1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18</v>
      </c>
      <c r="B123" s="662" t="s">
        <v>544</v>
      </c>
      <c r="C123" s="662" t="s">
        <v>2618</v>
      </c>
      <c r="D123" s="743" t="s">
        <v>4060</v>
      </c>
      <c r="E123" s="744" t="s">
        <v>2635</v>
      </c>
      <c r="F123" s="662" t="s">
        <v>2614</v>
      </c>
      <c r="G123" s="662" t="s">
        <v>2811</v>
      </c>
      <c r="H123" s="662" t="s">
        <v>545</v>
      </c>
      <c r="I123" s="662" t="s">
        <v>2814</v>
      </c>
      <c r="J123" s="662" t="s">
        <v>2815</v>
      </c>
      <c r="K123" s="662" t="s">
        <v>1285</v>
      </c>
      <c r="L123" s="663">
        <v>0</v>
      </c>
      <c r="M123" s="663">
        <v>0</v>
      </c>
      <c r="N123" s="662">
        <v>3</v>
      </c>
      <c r="O123" s="745">
        <v>1</v>
      </c>
      <c r="P123" s="663">
        <v>0</v>
      </c>
      <c r="Q123" s="678"/>
      <c r="R123" s="662">
        <v>3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18</v>
      </c>
      <c r="B124" s="662" t="s">
        <v>544</v>
      </c>
      <c r="C124" s="662" t="s">
        <v>2618</v>
      </c>
      <c r="D124" s="743" t="s">
        <v>4060</v>
      </c>
      <c r="E124" s="744" t="s">
        <v>2635</v>
      </c>
      <c r="F124" s="662" t="s">
        <v>2614</v>
      </c>
      <c r="G124" s="662" t="s">
        <v>2714</v>
      </c>
      <c r="H124" s="662" t="s">
        <v>545</v>
      </c>
      <c r="I124" s="662" t="s">
        <v>2816</v>
      </c>
      <c r="J124" s="662" t="s">
        <v>2817</v>
      </c>
      <c r="K124" s="662" t="s">
        <v>2818</v>
      </c>
      <c r="L124" s="663">
        <v>108.76</v>
      </c>
      <c r="M124" s="663">
        <v>108.76</v>
      </c>
      <c r="N124" s="662">
        <v>1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18</v>
      </c>
      <c r="B125" s="662" t="s">
        <v>544</v>
      </c>
      <c r="C125" s="662" t="s">
        <v>2618</v>
      </c>
      <c r="D125" s="743" t="s">
        <v>4060</v>
      </c>
      <c r="E125" s="744" t="s">
        <v>2635</v>
      </c>
      <c r="F125" s="662" t="s">
        <v>2614</v>
      </c>
      <c r="G125" s="662" t="s">
        <v>2819</v>
      </c>
      <c r="H125" s="662" t="s">
        <v>545</v>
      </c>
      <c r="I125" s="662" t="s">
        <v>2820</v>
      </c>
      <c r="J125" s="662" t="s">
        <v>2821</v>
      </c>
      <c r="K125" s="662" t="s">
        <v>2822</v>
      </c>
      <c r="L125" s="663">
        <v>1065.22</v>
      </c>
      <c r="M125" s="663">
        <v>1065.22</v>
      </c>
      <c r="N125" s="662">
        <v>1</v>
      </c>
      <c r="O125" s="745">
        <v>1</v>
      </c>
      <c r="P125" s="663">
        <v>1065.22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18</v>
      </c>
      <c r="B126" s="662" t="s">
        <v>544</v>
      </c>
      <c r="C126" s="662" t="s">
        <v>2618</v>
      </c>
      <c r="D126" s="743" t="s">
        <v>4060</v>
      </c>
      <c r="E126" s="744" t="s">
        <v>2635</v>
      </c>
      <c r="F126" s="662" t="s">
        <v>2614</v>
      </c>
      <c r="G126" s="662" t="s">
        <v>2662</v>
      </c>
      <c r="H126" s="662" t="s">
        <v>545</v>
      </c>
      <c r="I126" s="662" t="s">
        <v>2758</v>
      </c>
      <c r="J126" s="662" t="s">
        <v>2759</v>
      </c>
      <c r="K126" s="662" t="s">
        <v>1929</v>
      </c>
      <c r="L126" s="663">
        <v>132</v>
      </c>
      <c r="M126" s="663">
        <v>132</v>
      </c>
      <c r="N126" s="662">
        <v>1</v>
      </c>
      <c r="O126" s="745">
        <v>0.5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18</v>
      </c>
      <c r="B127" s="662" t="s">
        <v>544</v>
      </c>
      <c r="C127" s="662" t="s">
        <v>2618</v>
      </c>
      <c r="D127" s="743" t="s">
        <v>4060</v>
      </c>
      <c r="E127" s="744" t="s">
        <v>2635</v>
      </c>
      <c r="F127" s="662" t="s">
        <v>2614</v>
      </c>
      <c r="G127" s="662" t="s">
        <v>2662</v>
      </c>
      <c r="H127" s="662" t="s">
        <v>1236</v>
      </c>
      <c r="I127" s="662" t="s">
        <v>1397</v>
      </c>
      <c r="J127" s="662" t="s">
        <v>1398</v>
      </c>
      <c r="K127" s="662" t="s">
        <v>1285</v>
      </c>
      <c r="L127" s="663">
        <v>132</v>
      </c>
      <c r="M127" s="663">
        <v>4752</v>
      </c>
      <c r="N127" s="662">
        <v>36</v>
      </c>
      <c r="O127" s="745">
        <v>9.5</v>
      </c>
      <c r="P127" s="663">
        <v>1452</v>
      </c>
      <c r="Q127" s="678">
        <v>0.30555555555555558</v>
      </c>
      <c r="R127" s="662">
        <v>11</v>
      </c>
      <c r="S127" s="678">
        <v>0.30555555555555558</v>
      </c>
      <c r="T127" s="745">
        <v>2</v>
      </c>
      <c r="U127" s="701">
        <v>0.21052631578947367</v>
      </c>
    </row>
    <row r="128" spans="1:21" ht="14.4" customHeight="1" x14ac:dyDescent="0.3">
      <c r="A128" s="661">
        <v>18</v>
      </c>
      <c r="B128" s="662" t="s">
        <v>544</v>
      </c>
      <c r="C128" s="662" t="s">
        <v>2618</v>
      </c>
      <c r="D128" s="743" t="s">
        <v>4060</v>
      </c>
      <c r="E128" s="744" t="s">
        <v>2635</v>
      </c>
      <c r="F128" s="662" t="s">
        <v>2614</v>
      </c>
      <c r="G128" s="662" t="s">
        <v>2662</v>
      </c>
      <c r="H128" s="662" t="s">
        <v>545</v>
      </c>
      <c r="I128" s="662" t="s">
        <v>570</v>
      </c>
      <c r="J128" s="662" t="s">
        <v>571</v>
      </c>
      <c r="K128" s="662" t="s">
        <v>2543</v>
      </c>
      <c r="L128" s="663">
        <v>123.2</v>
      </c>
      <c r="M128" s="663">
        <v>246.4</v>
      </c>
      <c r="N128" s="662">
        <v>2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18</v>
      </c>
      <c r="B129" s="662" t="s">
        <v>544</v>
      </c>
      <c r="C129" s="662" t="s">
        <v>2618</v>
      </c>
      <c r="D129" s="743" t="s">
        <v>4060</v>
      </c>
      <c r="E129" s="744" t="s">
        <v>2635</v>
      </c>
      <c r="F129" s="662" t="s">
        <v>2614</v>
      </c>
      <c r="G129" s="662" t="s">
        <v>2719</v>
      </c>
      <c r="H129" s="662" t="s">
        <v>545</v>
      </c>
      <c r="I129" s="662" t="s">
        <v>1771</v>
      </c>
      <c r="J129" s="662" t="s">
        <v>1772</v>
      </c>
      <c r="K129" s="662" t="s">
        <v>1341</v>
      </c>
      <c r="L129" s="663">
        <v>65.989999999999995</v>
      </c>
      <c r="M129" s="663">
        <v>197.96999999999997</v>
      </c>
      <c r="N129" s="662">
        <v>3</v>
      </c>
      <c r="O129" s="745">
        <v>1.5</v>
      </c>
      <c r="P129" s="663">
        <v>197.96999999999997</v>
      </c>
      <c r="Q129" s="678">
        <v>1</v>
      </c>
      <c r="R129" s="662">
        <v>3</v>
      </c>
      <c r="S129" s="678">
        <v>1</v>
      </c>
      <c r="T129" s="745">
        <v>1.5</v>
      </c>
      <c r="U129" s="701">
        <v>1</v>
      </c>
    </row>
    <row r="130" spans="1:21" ht="14.4" customHeight="1" x14ac:dyDescent="0.3">
      <c r="A130" s="661">
        <v>18</v>
      </c>
      <c r="B130" s="662" t="s">
        <v>544</v>
      </c>
      <c r="C130" s="662" t="s">
        <v>2618</v>
      </c>
      <c r="D130" s="743" t="s">
        <v>4060</v>
      </c>
      <c r="E130" s="744" t="s">
        <v>2635</v>
      </c>
      <c r="F130" s="662" t="s">
        <v>2614</v>
      </c>
      <c r="G130" s="662" t="s">
        <v>2823</v>
      </c>
      <c r="H130" s="662" t="s">
        <v>545</v>
      </c>
      <c r="I130" s="662" t="s">
        <v>2824</v>
      </c>
      <c r="J130" s="662" t="s">
        <v>2825</v>
      </c>
      <c r="K130" s="662" t="s">
        <v>2826</v>
      </c>
      <c r="L130" s="663">
        <v>0</v>
      </c>
      <c r="M130" s="663">
        <v>0</v>
      </c>
      <c r="N130" s="662">
        <v>1</v>
      </c>
      <c r="O130" s="745">
        <v>1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18</v>
      </c>
      <c r="B131" s="662" t="s">
        <v>544</v>
      </c>
      <c r="C131" s="662" t="s">
        <v>2618</v>
      </c>
      <c r="D131" s="743" t="s">
        <v>4060</v>
      </c>
      <c r="E131" s="744" t="s">
        <v>2635</v>
      </c>
      <c r="F131" s="662" t="s">
        <v>2614</v>
      </c>
      <c r="G131" s="662" t="s">
        <v>2721</v>
      </c>
      <c r="H131" s="662" t="s">
        <v>545</v>
      </c>
      <c r="I131" s="662" t="s">
        <v>954</v>
      </c>
      <c r="J131" s="662" t="s">
        <v>955</v>
      </c>
      <c r="K131" s="662" t="s">
        <v>2722</v>
      </c>
      <c r="L131" s="663">
        <v>0</v>
      </c>
      <c r="M131" s="663">
        <v>0</v>
      </c>
      <c r="N131" s="662">
        <v>2</v>
      </c>
      <c r="O131" s="745">
        <v>1.5</v>
      </c>
      <c r="P131" s="663">
        <v>0</v>
      </c>
      <c r="Q131" s="678"/>
      <c r="R131" s="662">
        <v>1</v>
      </c>
      <c r="S131" s="678">
        <v>0.5</v>
      </c>
      <c r="T131" s="745">
        <v>0.5</v>
      </c>
      <c r="U131" s="701">
        <v>0.33333333333333331</v>
      </c>
    </row>
    <row r="132" spans="1:21" ht="14.4" customHeight="1" x14ac:dyDescent="0.3">
      <c r="A132" s="661">
        <v>18</v>
      </c>
      <c r="B132" s="662" t="s">
        <v>544</v>
      </c>
      <c r="C132" s="662" t="s">
        <v>2618</v>
      </c>
      <c r="D132" s="743" t="s">
        <v>4060</v>
      </c>
      <c r="E132" s="744" t="s">
        <v>2635</v>
      </c>
      <c r="F132" s="662" t="s">
        <v>2614</v>
      </c>
      <c r="G132" s="662" t="s">
        <v>2675</v>
      </c>
      <c r="H132" s="662" t="s">
        <v>545</v>
      </c>
      <c r="I132" s="662" t="s">
        <v>2827</v>
      </c>
      <c r="J132" s="662" t="s">
        <v>2676</v>
      </c>
      <c r="K132" s="662" t="s">
        <v>2828</v>
      </c>
      <c r="L132" s="663">
        <v>0</v>
      </c>
      <c r="M132" s="663">
        <v>0</v>
      </c>
      <c r="N132" s="662">
        <v>6</v>
      </c>
      <c r="O132" s="745">
        <v>0.5</v>
      </c>
      <c r="P132" s="663">
        <v>0</v>
      </c>
      <c r="Q132" s="678"/>
      <c r="R132" s="662">
        <v>6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18</v>
      </c>
      <c r="B133" s="662" t="s">
        <v>544</v>
      </c>
      <c r="C133" s="662" t="s">
        <v>2618</v>
      </c>
      <c r="D133" s="743" t="s">
        <v>4060</v>
      </c>
      <c r="E133" s="744" t="s">
        <v>2635</v>
      </c>
      <c r="F133" s="662" t="s">
        <v>2614</v>
      </c>
      <c r="G133" s="662" t="s">
        <v>2829</v>
      </c>
      <c r="H133" s="662" t="s">
        <v>545</v>
      </c>
      <c r="I133" s="662" t="s">
        <v>2830</v>
      </c>
      <c r="J133" s="662" t="s">
        <v>2831</v>
      </c>
      <c r="K133" s="662" t="s">
        <v>2832</v>
      </c>
      <c r="L133" s="663">
        <v>105.08</v>
      </c>
      <c r="M133" s="663">
        <v>420.32</v>
      </c>
      <c r="N133" s="662">
        <v>4</v>
      </c>
      <c r="O133" s="745">
        <v>0.5</v>
      </c>
      <c r="P133" s="663">
        <v>420.32</v>
      </c>
      <c r="Q133" s="678">
        <v>1</v>
      </c>
      <c r="R133" s="662">
        <v>4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18</v>
      </c>
      <c r="B134" s="662" t="s">
        <v>544</v>
      </c>
      <c r="C134" s="662" t="s">
        <v>2618</v>
      </c>
      <c r="D134" s="743" t="s">
        <v>4060</v>
      </c>
      <c r="E134" s="744" t="s">
        <v>2635</v>
      </c>
      <c r="F134" s="662" t="s">
        <v>2614</v>
      </c>
      <c r="G134" s="662" t="s">
        <v>2763</v>
      </c>
      <c r="H134" s="662" t="s">
        <v>545</v>
      </c>
      <c r="I134" s="662" t="s">
        <v>675</v>
      </c>
      <c r="J134" s="662" t="s">
        <v>2764</v>
      </c>
      <c r="K134" s="662" t="s">
        <v>2765</v>
      </c>
      <c r="L134" s="663">
        <v>23.61</v>
      </c>
      <c r="M134" s="663">
        <v>188.88</v>
      </c>
      <c r="N134" s="662">
        <v>8</v>
      </c>
      <c r="O134" s="745">
        <v>4.5</v>
      </c>
      <c r="P134" s="663">
        <v>188.88</v>
      </c>
      <c r="Q134" s="678">
        <v>1</v>
      </c>
      <c r="R134" s="662">
        <v>8</v>
      </c>
      <c r="S134" s="678">
        <v>1</v>
      </c>
      <c r="T134" s="745">
        <v>4.5</v>
      </c>
      <c r="U134" s="701">
        <v>1</v>
      </c>
    </row>
    <row r="135" spans="1:21" ht="14.4" customHeight="1" x14ac:dyDescent="0.3">
      <c r="A135" s="661">
        <v>18</v>
      </c>
      <c r="B135" s="662" t="s">
        <v>544</v>
      </c>
      <c r="C135" s="662" t="s">
        <v>2618</v>
      </c>
      <c r="D135" s="743" t="s">
        <v>4060</v>
      </c>
      <c r="E135" s="744" t="s">
        <v>2635</v>
      </c>
      <c r="F135" s="662" t="s">
        <v>2614</v>
      </c>
      <c r="G135" s="662" t="s">
        <v>2763</v>
      </c>
      <c r="H135" s="662" t="s">
        <v>545</v>
      </c>
      <c r="I135" s="662" t="s">
        <v>919</v>
      </c>
      <c r="J135" s="662" t="s">
        <v>920</v>
      </c>
      <c r="K135" s="662" t="s">
        <v>1744</v>
      </c>
      <c r="L135" s="663">
        <v>37.369999999999997</v>
      </c>
      <c r="M135" s="663">
        <v>74.739999999999995</v>
      </c>
      <c r="N135" s="662">
        <v>2</v>
      </c>
      <c r="O135" s="745">
        <v>2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18</v>
      </c>
      <c r="B136" s="662" t="s">
        <v>544</v>
      </c>
      <c r="C136" s="662" t="s">
        <v>2618</v>
      </c>
      <c r="D136" s="743" t="s">
        <v>4060</v>
      </c>
      <c r="E136" s="744" t="s">
        <v>2635</v>
      </c>
      <c r="F136" s="662" t="s">
        <v>2614</v>
      </c>
      <c r="G136" s="662" t="s">
        <v>2833</v>
      </c>
      <c r="H136" s="662" t="s">
        <v>545</v>
      </c>
      <c r="I136" s="662" t="s">
        <v>1104</v>
      </c>
      <c r="J136" s="662" t="s">
        <v>1105</v>
      </c>
      <c r="K136" s="662" t="s">
        <v>2834</v>
      </c>
      <c r="L136" s="663">
        <v>613.24</v>
      </c>
      <c r="M136" s="663">
        <v>4905.92</v>
      </c>
      <c r="N136" s="662">
        <v>8</v>
      </c>
      <c r="O136" s="745">
        <v>1</v>
      </c>
      <c r="P136" s="663">
        <v>1839.72</v>
      </c>
      <c r="Q136" s="678">
        <v>0.375</v>
      </c>
      <c r="R136" s="662">
        <v>3</v>
      </c>
      <c r="S136" s="678">
        <v>0.375</v>
      </c>
      <c r="T136" s="745">
        <v>0.5</v>
      </c>
      <c r="U136" s="701">
        <v>0.5</v>
      </c>
    </row>
    <row r="137" spans="1:21" ht="14.4" customHeight="1" x14ac:dyDescent="0.3">
      <c r="A137" s="661">
        <v>18</v>
      </c>
      <c r="B137" s="662" t="s">
        <v>544</v>
      </c>
      <c r="C137" s="662" t="s">
        <v>2618</v>
      </c>
      <c r="D137" s="743" t="s">
        <v>4060</v>
      </c>
      <c r="E137" s="744" t="s">
        <v>2635</v>
      </c>
      <c r="F137" s="662" t="s">
        <v>2614</v>
      </c>
      <c r="G137" s="662" t="s">
        <v>2835</v>
      </c>
      <c r="H137" s="662" t="s">
        <v>1236</v>
      </c>
      <c r="I137" s="662" t="s">
        <v>2836</v>
      </c>
      <c r="J137" s="662" t="s">
        <v>2837</v>
      </c>
      <c r="K137" s="662" t="s">
        <v>1570</v>
      </c>
      <c r="L137" s="663">
        <v>393.63</v>
      </c>
      <c r="M137" s="663">
        <v>393.63</v>
      </c>
      <c r="N137" s="662">
        <v>1</v>
      </c>
      <c r="O137" s="745">
        <v>0.5</v>
      </c>
      <c r="P137" s="663">
        <v>393.63</v>
      </c>
      <c r="Q137" s="678">
        <v>1</v>
      </c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18</v>
      </c>
      <c r="B138" s="662" t="s">
        <v>544</v>
      </c>
      <c r="C138" s="662" t="s">
        <v>2618</v>
      </c>
      <c r="D138" s="743" t="s">
        <v>4060</v>
      </c>
      <c r="E138" s="744" t="s">
        <v>2635</v>
      </c>
      <c r="F138" s="662" t="s">
        <v>2614</v>
      </c>
      <c r="G138" s="662" t="s">
        <v>2835</v>
      </c>
      <c r="H138" s="662" t="s">
        <v>1236</v>
      </c>
      <c r="I138" s="662" t="s">
        <v>2838</v>
      </c>
      <c r="J138" s="662" t="s">
        <v>2839</v>
      </c>
      <c r="K138" s="662" t="s">
        <v>586</v>
      </c>
      <c r="L138" s="663">
        <v>147.61000000000001</v>
      </c>
      <c r="M138" s="663">
        <v>295.22000000000003</v>
      </c>
      <c r="N138" s="662">
        <v>2</v>
      </c>
      <c r="O138" s="745">
        <v>1.5</v>
      </c>
      <c r="P138" s="663">
        <v>147.61000000000001</v>
      </c>
      <c r="Q138" s="678">
        <v>0.5</v>
      </c>
      <c r="R138" s="662">
        <v>1</v>
      </c>
      <c r="S138" s="678">
        <v>0.5</v>
      </c>
      <c r="T138" s="745">
        <v>0.5</v>
      </c>
      <c r="U138" s="701">
        <v>0.33333333333333331</v>
      </c>
    </row>
    <row r="139" spans="1:21" ht="14.4" customHeight="1" x14ac:dyDescent="0.3">
      <c r="A139" s="661">
        <v>18</v>
      </c>
      <c r="B139" s="662" t="s">
        <v>544</v>
      </c>
      <c r="C139" s="662" t="s">
        <v>2618</v>
      </c>
      <c r="D139" s="743" t="s">
        <v>4060</v>
      </c>
      <c r="E139" s="744" t="s">
        <v>2635</v>
      </c>
      <c r="F139" s="662" t="s">
        <v>2614</v>
      </c>
      <c r="G139" s="662" t="s">
        <v>2835</v>
      </c>
      <c r="H139" s="662" t="s">
        <v>1236</v>
      </c>
      <c r="I139" s="662" t="s">
        <v>2840</v>
      </c>
      <c r="J139" s="662" t="s">
        <v>2841</v>
      </c>
      <c r="K139" s="662" t="s">
        <v>579</v>
      </c>
      <c r="L139" s="663">
        <v>36.909999999999997</v>
      </c>
      <c r="M139" s="663">
        <v>221.45999999999998</v>
      </c>
      <c r="N139" s="662">
        <v>6</v>
      </c>
      <c r="O139" s="745">
        <v>3.5</v>
      </c>
      <c r="P139" s="663">
        <v>73.819999999999993</v>
      </c>
      <c r="Q139" s="678">
        <v>0.33333333333333331</v>
      </c>
      <c r="R139" s="662">
        <v>2</v>
      </c>
      <c r="S139" s="678">
        <v>0.33333333333333331</v>
      </c>
      <c r="T139" s="745">
        <v>1</v>
      </c>
      <c r="U139" s="701">
        <v>0.2857142857142857</v>
      </c>
    </row>
    <row r="140" spans="1:21" ht="14.4" customHeight="1" x14ac:dyDescent="0.3">
      <c r="A140" s="661">
        <v>18</v>
      </c>
      <c r="B140" s="662" t="s">
        <v>544</v>
      </c>
      <c r="C140" s="662" t="s">
        <v>2618</v>
      </c>
      <c r="D140" s="743" t="s">
        <v>4060</v>
      </c>
      <c r="E140" s="744" t="s">
        <v>2635</v>
      </c>
      <c r="F140" s="662" t="s">
        <v>2614</v>
      </c>
      <c r="G140" s="662" t="s">
        <v>2835</v>
      </c>
      <c r="H140" s="662" t="s">
        <v>545</v>
      </c>
      <c r="I140" s="662" t="s">
        <v>2842</v>
      </c>
      <c r="J140" s="662" t="s">
        <v>2843</v>
      </c>
      <c r="K140" s="662" t="s">
        <v>2844</v>
      </c>
      <c r="L140" s="663">
        <v>1706.26</v>
      </c>
      <c r="M140" s="663">
        <v>3412.52</v>
      </c>
      <c r="N140" s="662">
        <v>2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18</v>
      </c>
      <c r="B141" s="662" t="s">
        <v>544</v>
      </c>
      <c r="C141" s="662" t="s">
        <v>2618</v>
      </c>
      <c r="D141" s="743" t="s">
        <v>4060</v>
      </c>
      <c r="E141" s="744" t="s">
        <v>2635</v>
      </c>
      <c r="F141" s="662" t="s">
        <v>2614</v>
      </c>
      <c r="G141" s="662" t="s">
        <v>2730</v>
      </c>
      <c r="H141" s="662" t="s">
        <v>1236</v>
      </c>
      <c r="I141" s="662" t="s">
        <v>1439</v>
      </c>
      <c r="J141" s="662" t="s">
        <v>2517</v>
      </c>
      <c r="K141" s="662" t="s">
        <v>2518</v>
      </c>
      <c r="L141" s="663">
        <v>445.45</v>
      </c>
      <c r="M141" s="663">
        <v>1781.8</v>
      </c>
      <c r="N141" s="662">
        <v>4</v>
      </c>
      <c r="O141" s="745">
        <v>2</v>
      </c>
      <c r="P141" s="663">
        <v>890.9</v>
      </c>
      <c r="Q141" s="678">
        <v>0.5</v>
      </c>
      <c r="R141" s="662">
        <v>2</v>
      </c>
      <c r="S141" s="678">
        <v>0.5</v>
      </c>
      <c r="T141" s="745">
        <v>1.5</v>
      </c>
      <c r="U141" s="701">
        <v>0.75</v>
      </c>
    </row>
    <row r="142" spans="1:21" ht="14.4" customHeight="1" x14ac:dyDescent="0.3">
      <c r="A142" s="661">
        <v>18</v>
      </c>
      <c r="B142" s="662" t="s">
        <v>544</v>
      </c>
      <c r="C142" s="662" t="s">
        <v>2618</v>
      </c>
      <c r="D142" s="743" t="s">
        <v>4060</v>
      </c>
      <c r="E142" s="744" t="s">
        <v>2635</v>
      </c>
      <c r="F142" s="662" t="s">
        <v>2614</v>
      </c>
      <c r="G142" s="662" t="s">
        <v>2730</v>
      </c>
      <c r="H142" s="662" t="s">
        <v>1236</v>
      </c>
      <c r="I142" s="662" t="s">
        <v>1435</v>
      </c>
      <c r="J142" s="662" t="s">
        <v>2519</v>
      </c>
      <c r="K142" s="662" t="s">
        <v>2520</v>
      </c>
      <c r="L142" s="663">
        <v>360.37</v>
      </c>
      <c r="M142" s="663">
        <v>720.74</v>
      </c>
      <c r="N142" s="662">
        <v>2</v>
      </c>
      <c r="O142" s="745">
        <v>1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18</v>
      </c>
      <c r="B143" s="662" t="s">
        <v>544</v>
      </c>
      <c r="C143" s="662" t="s">
        <v>2618</v>
      </c>
      <c r="D143" s="743" t="s">
        <v>4060</v>
      </c>
      <c r="E143" s="744" t="s">
        <v>2635</v>
      </c>
      <c r="F143" s="662" t="s">
        <v>2614</v>
      </c>
      <c r="G143" s="662" t="s">
        <v>2845</v>
      </c>
      <c r="H143" s="662" t="s">
        <v>1236</v>
      </c>
      <c r="I143" s="662" t="s">
        <v>1420</v>
      </c>
      <c r="J143" s="662" t="s">
        <v>1421</v>
      </c>
      <c r="K143" s="662" t="s">
        <v>1422</v>
      </c>
      <c r="L143" s="663">
        <v>232.29</v>
      </c>
      <c r="M143" s="663">
        <v>232.29</v>
      </c>
      <c r="N143" s="662">
        <v>1</v>
      </c>
      <c r="O143" s="745">
        <v>1</v>
      </c>
      <c r="P143" s="663">
        <v>232.29</v>
      </c>
      <c r="Q143" s="678">
        <v>1</v>
      </c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18</v>
      </c>
      <c r="B144" s="662" t="s">
        <v>544</v>
      </c>
      <c r="C144" s="662" t="s">
        <v>2618</v>
      </c>
      <c r="D144" s="743" t="s">
        <v>4060</v>
      </c>
      <c r="E144" s="744" t="s">
        <v>2635</v>
      </c>
      <c r="F144" s="662" t="s">
        <v>2614</v>
      </c>
      <c r="G144" s="662" t="s">
        <v>2845</v>
      </c>
      <c r="H144" s="662" t="s">
        <v>1236</v>
      </c>
      <c r="I144" s="662" t="s">
        <v>1871</v>
      </c>
      <c r="J144" s="662" t="s">
        <v>1872</v>
      </c>
      <c r="K144" s="662" t="s">
        <v>1873</v>
      </c>
      <c r="L144" s="663">
        <v>87.11</v>
      </c>
      <c r="M144" s="663">
        <v>174.22</v>
      </c>
      <c r="N144" s="662">
        <v>2</v>
      </c>
      <c r="O144" s="745">
        <v>0.5</v>
      </c>
      <c r="P144" s="663">
        <v>174.22</v>
      </c>
      <c r="Q144" s="678">
        <v>1</v>
      </c>
      <c r="R144" s="662">
        <v>2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18</v>
      </c>
      <c r="B145" s="662" t="s">
        <v>544</v>
      </c>
      <c r="C145" s="662" t="s">
        <v>2618</v>
      </c>
      <c r="D145" s="743" t="s">
        <v>4060</v>
      </c>
      <c r="E145" s="744" t="s">
        <v>2635</v>
      </c>
      <c r="F145" s="662" t="s">
        <v>2614</v>
      </c>
      <c r="G145" s="662" t="s">
        <v>2845</v>
      </c>
      <c r="H145" s="662" t="s">
        <v>1236</v>
      </c>
      <c r="I145" s="662" t="s">
        <v>2846</v>
      </c>
      <c r="J145" s="662" t="s">
        <v>1425</v>
      </c>
      <c r="K145" s="662" t="s">
        <v>1584</v>
      </c>
      <c r="L145" s="663">
        <v>0</v>
      </c>
      <c r="M145" s="663">
        <v>0</v>
      </c>
      <c r="N145" s="662">
        <v>2</v>
      </c>
      <c r="O145" s="745">
        <v>0.5</v>
      </c>
      <c r="P145" s="663">
        <v>0</v>
      </c>
      <c r="Q145" s="678"/>
      <c r="R145" s="662">
        <v>2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18</v>
      </c>
      <c r="B146" s="662" t="s">
        <v>544</v>
      </c>
      <c r="C146" s="662" t="s">
        <v>2618</v>
      </c>
      <c r="D146" s="743" t="s">
        <v>4060</v>
      </c>
      <c r="E146" s="744" t="s">
        <v>2635</v>
      </c>
      <c r="F146" s="662" t="s">
        <v>2614</v>
      </c>
      <c r="G146" s="662" t="s">
        <v>2845</v>
      </c>
      <c r="H146" s="662" t="s">
        <v>1236</v>
      </c>
      <c r="I146" s="662" t="s">
        <v>1424</v>
      </c>
      <c r="J146" s="662" t="s">
        <v>1425</v>
      </c>
      <c r="K146" s="662" t="s">
        <v>1426</v>
      </c>
      <c r="L146" s="663">
        <v>174.22</v>
      </c>
      <c r="M146" s="663">
        <v>871.1</v>
      </c>
      <c r="N146" s="662">
        <v>5</v>
      </c>
      <c r="O146" s="745">
        <v>0.5</v>
      </c>
      <c r="P146" s="663">
        <v>871.1</v>
      </c>
      <c r="Q146" s="678">
        <v>1</v>
      </c>
      <c r="R146" s="662">
        <v>5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18</v>
      </c>
      <c r="B147" s="662" t="s">
        <v>544</v>
      </c>
      <c r="C147" s="662" t="s">
        <v>2618</v>
      </c>
      <c r="D147" s="743" t="s">
        <v>4060</v>
      </c>
      <c r="E147" s="744" t="s">
        <v>2635</v>
      </c>
      <c r="F147" s="662" t="s">
        <v>2614</v>
      </c>
      <c r="G147" s="662" t="s">
        <v>2734</v>
      </c>
      <c r="H147" s="662" t="s">
        <v>545</v>
      </c>
      <c r="I147" s="662" t="s">
        <v>829</v>
      </c>
      <c r="J147" s="662" t="s">
        <v>830</v>
      </c>
      <c r="K147" s="662" t="s">
        <v>2735</v>
      </c>
      <c r="L147" s="663">
        <v>57.6</v>
      </c>
      <c r="M147" s="663">
        <v>288</v>
      </c>
      <c r="N147" s="662">
        <v>5</v>
      </c>
      <c r="O147" s="745">
        <v>1.5</v>
      </c>
      <c r="P147" s="663">
        <v>288</v>
      </c>
      <c r="Q147" s="678">
        <v>1</v>
      </c>
      <c r="R147" s="662">
        <v>5</v>
      </c>
      <c r="S147" s="678">
        <v>1</v>
      </c>
      <c r="T147" s="745">
        <v>1.5</v>
      </c>
      <c r="U147" s="701">
        <v>1</v>
      </c>
    </row>
    <row r="148" spans="1:21" ht="14.4" customHeight="1" x14ac:dyDescent="0.3">
      <c r="A148" s="661">
        <v>18</v>
      </c>
      <c r="B148" s="662" t="s">
        <v>544</v>
      </c>
      <c r="C148" s="662" t="s">
        <v>2618</v>
      </c>
      <c r="D148" s="743" t="s">
        <v>4060</v>
      </c>
      <c r="E148" s="744" t="s">
        <v>2635</v>
      </c>
      <c r="F148" s="662" t="s">
        <v>2614</v>
      </c>
      <c r="G148" s="662" t="s">
        <v>2847</v>
      </c>
      <c r="H148" s="662" t="s">
        <v>545</v>
      </c>
      <c r="I148" s="662" t="s">
        <v>1753</v>
      </c>
      <c r="J148" s="662" t="s">
        <v>1754</v>
      </c>
      <c r="K148" s="662" t="s">
        <v>2848</v>
      </c>
      <c r="L148" s="663">
        <v>202.03</v>
      </c>
      <c r="M148" s="663">
        <v>202.03</v>
      </c>
      <c r="N148" s="662">
        <v>1</v>
      </c>
      <c r="O148" s="745">
        <v>0.5</v>
      </c>
      <c r="P148" s="663">
        <v>202.03</v>
      </c>
      <c r="Q148" s="678">
        <v>1</v>
      </c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18</v>
      </c>
      <c r="B149" s="662" t="s">
        <v>544</v>
      </c>
      <c r="C149" s="662" t="s">
        <v>2618</v>
      </c>
      <c r="D149" s="743" t="s">
        <v>4060</v>
      </c>
      <c r="E149" s="744" t="s">
        <v>2635</v>
      </c>
      <c r="F149" s="662" t="s">
        <v>2614</v>
      </c>
      <c r="G149" s="662" t="s">
        <v>2849</v>
      </c>
      <c r="H149" s="662" t="s">
        <v>1236</v>
      </c>
      <c r="I149" s="662" t="s">
        <v>2850</v>
      </c>
      <c r="J149" s="662" t="s">
        <v>2851</v>
      </c>
      <c r="K149" s="662" t="s">
        <v>2852</v>
      </c>
      <c r="L149" s="663">
        <v>250.62</v>
      </c>
      <c r="M149" s="663">
        <v>501.24</v>
      </c>
      <c r="N149" s="662">
        <v>2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18</v>
      </c>
      <c r="B150" s="662" t="s">
        <v>544</v>
      </c>
      <c r="C150" s="662" t="s">
        <v>2618</v>
      </c>
      <c r="D150" s="743" t="s">
        <v>4060</v>
      </c>
      <c r="E150" s="744" t="s">
        <v>2635</v>
      </c>
      <c r="F150" s="662" t="s">
        <v>2614</v>
      </c>
      <c r="G150" s="662" t="s">
        <v>2853</v>
      </c>
      <c r="H150" s="662" t="s">
        <v>545</v>
      </c>
      <c r="I150" s="662" t="s">
        <v>2854</v>
      </c>
      <c r="J150" s="662" t="s">
        <v>800</v>
      </c>
      <c r="K150" s="662" t="s">
        <v>801</v>
      </c>
      <c r="L150" s="663">
        <v>27.5</v>
      </c>
      <c r="M150" s="663">
        <v>82.5</v>
      </c>
      <c r="N150" s="662">
        <v>3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18</v>
      </c>
      <c r="B151" s="662" t="s">
        <v>544</v>
      </c>
      <c r="C151" s="662" t="s">
        <v>2618</v>
      </c>
      <c r="D151" s="743" t="s">
        <v>4060</v>
      </c>
      <c r="E151" s="744" t="s">
        <v>2635</v>
      </c>
      <c r="F151" s="662" t="s">
        <v>2614</v>
      </c>
      <c r="G151" s="662" t="s">
        <v>2736</v>
      </c>
      <c r="H151" s="662" t="s">
        <v>1236</v>
      </c>
      <c r="I151" s="662" t="s">
        <v>1455</v>
      </c>
      <c r="J151" s="662" t="s">
        <v>2546</v>
      </c>
      <c r="K151" s="662" t="s">
        <v>1457</v>
      </c>
      <c r="L151" s="663">
        <v>177.82</v>
      </c>
      <c r="M151" s="663">
        <v>1066.92</v>
      </c>
      <c r="N151" s="662">
        <v>6</v>
      </c>
      <c r="O151" s="745">
        <v>2</v>
      </c>
      <c r="P151" s="663">
        <v>889.1</v>
      </c>
      <c r="Q151" s="678">
        <v>0.83333333333333326</v>
      </c>
      <c r="R151" s="662">
        <v>5</v>
      </c>
      <c r="S151" s="678">
        <v>0.83333333333333337</v>
      </c>
      <c r="T151" s="745">
        <v>1.5</v>
      </c>
      <c r="U151" s="701">
        <v>0.75</v>
      </c>
    </row>
    <row r="152" spans="1:21" ht="14.4" customHeight="1" x14ac:dyDescent="0.3">
      <c r="A152" s="661">
        <v>18</v>
      </c>
      <c r="B152" s="662" t="s">
        <v>544</v>
      </c>
      <c r="C152" s="662" t="s">
        <v>2618</v>
      </c>
      <c r="D152" s="743" t="s">
        <v>4060</v>
      </c>
      <c r="E152" s="744" t="s">
        <v>2635</v>
      </c>
      <c r="F152" s="662" t="s">
        <v>2614</v>
      </c>
      <c r="G152" s="662" t="s">
        <v>2678</v>
      </c>
      <c r="H152" s="662" t="s">
        <v>545</v>
      </c>
      <c r="I152" s="662" t="s">
        <v>1112</v>
      </c>
      <c r="J152" s="662" t="s">
        <v>1113</v>
      </c>
      <c r="K152" s="662" t="s">
        <v>1114</v>
      </c>
      <c r="L152" s="663">
        <v>282.60000000000002</v>
      </c>
      <c r="M152" s="663">
        <v>1695.6000000000001</v>
      </c>
      <c r="N152" s="662">
        <v>6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18</v>
      </c>
      <c r="B153" s="662" t="s">
        <v>544</v>
      </c>
      <c r="C153" s="662" t="s">
        <v>2618</v>
      </c>
      <c r="D153" s="743" t="s">
        <v>4060</v>
      </c>
      <c r="E153" s="744" t="s">
        <v>2635</v>
      </c>
      <c r="F153" s="662" t="s">
        <v>2614</v>
      </c>
      <c r="G153" s="662" t="s">
        <v>2678</v>
      </c>
      <c r="H153" s="662" t="s">
        <v>545</v>
      </c>
      <c r="I153" s="662" t="s">
        <v>1653</v>
      </c>
      <c r="J153" s="662" t="s">
        <v>1654</v>
      </c>
      <c r="K153" s="662" t="s">
        <v>1655</v>
      </c>
      <c r="L153" s="663">
        <v>211.96</v>
      </c>
      <c r="M153" s="663">
        <v>635.88</v>
      </c>
      <c r="N153" s="662">
        <v>3</v>
      </c>
      <c r="O153" s="745">
        <v>1</v>
      </c>
      <c r="P153" s="663">
        <v>635.88</v>
      </c>
      <c r="Q153" s="678">
        <v>1</v>
      </c>
      <c r="R153" s="662">
        <v>3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18</v>
      </c>
      <c r="B154" s="662" t="s">
        <v>544</v>
      </c>
      <c r="C154" s="662" t="s">
        <v>2618</v>
      </c>
      <c r="D154" s="743" t="s">
        <v>4060</v>
      </c>
      <c r="E154" s="744" t="s">
        <v>2635</v>
      </c>
      <c r="F154" s="662" t="s">
        <v>2614</v>
      </c>
      <c r="G154" s="662" t="s">
        <v>2678</v>
      </c>
      <c r="H154" s="662" t="s">
        <v>545</v>
      </c>
      <c r="I154" s="662" t="s">
        <v>2037</v>
      </c>
      <c r="J154" s="662" t="s">
        <v>1117</v>
      </c>
      <c r="K154" s="662" t="s">
        <v>572</v>
      </c>
      <c r="L154" s="663">
        <v>282.60000000000002</v>
      </c>
      <c r="M154" s="663">
        <v>5369.4000000000005</v>
      </c>
      <c r="N154" s="662">
        <v>19</v>
      </c>
      <c r="O154" s="745">
        <v>3.5</v>
      </c>
      <c r="P154" s="663">
        <v>4521.6000000000004</v>
      </c>
      <c r="Q154" s="678">
        <v>0.84210526315789469</v>
      </c>
      <c r="R154" s="662">
        <v>16</v>
      </c>
      <c r="S154" s="678">
        <v>0.84210526315789469</v>
      </c>
      <c r="T154" s="745">
        <v>2.5</v>
      </c>
      <c r="U154" s="701">
        <v>0.7142857142857143</v>
      </c>
    </row>
    <row r="155" spans="1:21" ht="14.4" customHeight="1" x14ac:dyDescent="0.3">
      <c r="A155" s="661">
        <v>18</v>
      </c>
      <c r="B155" s="662" t="s">
        <v>544</v>
      </c>
      <c r="C155" s="662" t="s">
        <v>2618</v>
      </c>
      <c r="D155" s="743" t="s">
        <v>4060</v>
      </c>
      <c r="E155" s="744" t="s">
        <v>2635</v>
      </c>
      <c r="F155" s="662" t="s">
        <v>2614</v>
      </c>
      <c r="G155" s="662" t="s">
        <v>2678</v>
      </c>
      <c r="H155" s="662" t="s">
        <v>545</v>
      </c>
      <c r="I155" s="662" t="s">
        <v>2855</v>
      </c>
      <c r="J155" s="662" t="s">
        <v>1117</v>
      </c>
      <c r="K155" s="662" t="s">
        <v>929</v>
      </c>
      <c r="L155" s="663">
        <v>1869.33</v>
      </c>
      <c r="M155" s="663">
        <v>11215.98</v>
      </c>
      <c r="N155" s="662">
        <v>6</v>
      </c>
      <c r="O155" s="745">
        <v>1</v>
      </c>
      <c r="P155" s="663">
        <v>11215.98</v>
      </c>
      <c r="Q155" s="678">
        <v>1</v>
      </c>
      <c r="R155" s="662">
        <v>6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18</v>
      </c>
      <c r="B156" s="662" t="s">
        <v>544</v>
      </c>
      <c r="C156" s="662" t="s">
        <v>2618</v>
      </c>
      <c r="D156" s="743" t="s">
        <v>4060</v>
      </c>
      <c r="E156" s="744" t="s">
        <v>2635</v>
      </c>
      <c r="F156" s="662" t="s">
        <v>2614</v>
      </c>
      <c r="G156" s="662" t="s">
        <v>2856</v>
      </c>
      <c r="H156" s="662" t="s">
        <v>545</v>
      </c>
      <c r="I156" s="662" t="s">
        <v>911</v>
      </c>
      <c r="J156" s="662" t="s">
        <v>2857</v>
      </c>
      <c r="K156" s="662" t="s">
        <v>2810</v>
      </c>
      <c r="L156" s="663">
        <v>18.809999999999999</v>
      </c>
      <c r="M156" s="663">
        <v>37.619999999999997</v>
      </c>
      <c r="N156" s="662">
        <v>2</v>
      </c>
      <c r="O156" s="745">
        <v>1.5</v>
      </c>
      <c r="P156" s="663">
        <v>18.809999999999999</v>
      </c>
      <c r="Q156" s="678">
        <v>0.5</v>
      </c>
      <c r="R156" s="662">
        <v>1</v>
      </c>
      <c r="S156" s="678">
        <v>0.5</v>
      </c>
      <c r="T156" s="745">
        <v>1</v>
      </c>
      <c r="U156" s="701">
        <v>0.66666666666666663</v>
      </c>
    </row>
    <row r="157" spans="1:21" ht="14.4" customHeight="1" x14ac:dyDescent="0.3">
      <c r="A157" s="661">
        <v>18</v>
      </c>
      <c r="B157" s="662" t="s">
        <v>544</v>
      </c>
      <c r="C157" s="662" t="s">
        <v>2618</v>
      </c>
      <c r="D157" s="743" t="s">
        <v>4060</v>
      </c>
      <c r="E157" s="744" t="s">
        <v>2635</v>
      </c>
      <c r="F157" s="662" t="s">
        <v>2614</v>
      </c>
      <c r="G157" s="662" t="s">
        <v>2858</v>
      </c>
      <c r="H157" s="662" t="s">
        <v>545</v>
      </c>
      <c r="I157" s="662" t="s">
        <v>2115</v>
      </c>
      <c r="J157" s="662" t="s">
        <v>2116</v>
      </c>
      <c r="K157" s="662" t="s">
        <v>2859</v>
      </c>
      <c r="L157" s="663">
        <v>5997.15</v>
      </c>
      <c r="M157" s="663">
        <v>23988.6</v>
      </c>
      <c r="N157" s="662">
        <v>4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18</v>
      </c>
      <c r="B158" s="662" t="s">
        <v>544</v>
      </c>
      <c r="C158" s="662" t="s">
        <v>2618</v>
      </c>
      <c r="D158" s="743" t="s">
        <v>4060</v>
      </c>
      <c r="E158" s="744" t="s">
        <v>2635</v>
      </c>
      <c r="F158" s="662" t="s">
        <v>2614</v>
      </c>
      <c r="G158" s="662" t="s">
        <v>2860</v>
      </c>
      <c r="H158" s="662" t="s">
        <v>1236</v>
      </c>
      <c r="I158" s="662" t="s">
        <v>1864</v>
      </c>
      <c r="J158" s="662" t="s">
        <v>1865</v>
      </c>
      <c r="K158" s="662" t="s">
        <v>1501</v>
      </c>
      <c r="L158" s="663">
        <v>132</v>
      </c>
      <c r="M158" s="663">
        <v>528</v>
      </c>
      <c r="N158" s="662">
        <v>4</v>
      </c>
      <c r="O158" s="745">
        <v>1.5</v>
      </c>
      <c r="P158" s="663">
        <v>132</v>
      </c>
      <c r="Q158" s="678">
        <v>0.25</v>
      </c>
      <c r="R158" s="662">
        <v>1</v>
      </c>
      <c r="S158" s="678">
        <v>0.25</v>
      </c>
      <c r="T158" s="745">
        <v>0.5</v>
      </c>
      <c r="U158" s="701">
        <v>0.33333333333333331</v>
      </c>
    </row>
    <row r="159" spans="1:21" ht="14.4" customHeight="1" x14ac:dyDescent="0.3">
      <c r="A159" s="661">
        <v>18</v>
      </c>
      <c r="B159" s="662" t="s">
        <v>544</v>
      </c>
      <c r="C159" s="662" t="s">
        <v>2618</v>
      </c>
      <c r="D159" s="743" t="s">
        <v>4060</v>
      </c>
      <c r="E159" s="744" t="s">
        <v>2635</v>
      </c>
      <c r="F159" s="662" t="s">
        <v>2614</v>
      </c>
      <c r="G159" s="662" t="s">
        <v>2667</v>
      </c>
      <c r="H159" s="662" t="s">
        <v>545</v>
      </c>
      <c r="I159" s="662" t="s">
        <v>818</v>
      </c>
      <c r="J159" s="662" t="s">
        <v>819</v>
      </c>
      <c r="K159" s="662" t="s">
        <v>820</v>
      </c>
      <c r="L159" s="663">
        <v>54.55</v>
      </c>
      <c r="M159" s="663">
        <v>327.3</v>
      </c>
      <c r="N159" s="662">
        <v>6</v>
      </c>
      <c r="O159" s="745">
        <v>1.5</v>
      </c>
      <c r="P159" s="663">
        <v>272.75</v>
      </c>
      <c r="Q159" s="678">
        <v>0.83333333333333326</v>
      </c>
      <c r="R159" s="662">
        <v>5</v>
      </c>
      <c r="S159" s="678">
        <v>0.83333333333333337</v>
      </c>
      <c r="T159" s="745">
        <v>1</v>
      </c>
      <c r="U159" s="701">
        <v>0.66666666666666663</v>
      </c>
    </row>
    <row r="160" spans="1:21" ht="14.4" customHeight="1" x14ac:dyDescent="0.3">
      <c r="A160" s="661">
        <v>18</v>
      </c>
      <c r="B160" s="662" t="s">
        <v>544</v>
      </c>
      <c r="C160" s="662" t="s">
        <v>2618</v>
      </c>
      <c r="D160" s="743" t="s">
        <v>4060</v>
      </c>
      <c r="E160" s="744" t="s">
        <v>2635</v>
      </c>
      <c r="F160" s="662" t="s">
        <v>2614</v>
      </c>
      <c r="G160" s="662" t="s">
        <v>2669</v>
      </c>
      <c r="H160" s="662" t="s">
        <v>1236</v>
      </c>
      <c r="I160" s="662" t="s">
        <v>1447</v>
      </c>
      <c r="J160" s="662" t="s">
        <v>1448</v>
      </c>
      <c r="K160" s="662" t="s">
        <v>1449</v>
      </c>
      <c r="L160" s="663">
        <v>264</v>
      </c>
      <c r="M160" s="663">
        <v>1056</v>
      </c>
      <c r="N160" s="662">
        <v>4</v>
      </c>
      <c r="O160" s="745">
        <v>0.5</v>
      </c>
      <c r="P160" s="663">
        <v>1056</v>
      </c>
      <c r="Q160" s="678">
        <v>1</v>
      </c>
      <c r="R160" s="662">
        <v>4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18</v>
      </c>
      <c r="B161" s="662" t="s">
        <v>544</v>
      </c>
      <c r="C161" s="662" t="s">
        <v>2618</v>
      </c>
      <c r="D161" s="743" t="s">
        <v>4060</v>
      </c>
      <c r="E161" s="744" t="s">
        <v>2635</v>
      </c>
      <c r="F161" s="662" t="s">
        <v>2614</v>
      </c>
      <c r="G161" s="662" t="s">
        <v>2669</v>
      </c>
      <c r="H161" s="662" t="s">
        <v>1236</v>
      </c>
      <c r="I161" s="662" t="s">
        <v>1431</v>
      </c>
      <c r="J161" s="662" t="s">
        <v>1575</v>
      </c>
      <c r="K161" s="662" t="s">
        <v>2539</v>
      </c>
      <c r="L161" s="663">
        <v>123.2</v>
      </c>
      <c r="M161" s="663">
        <v>616</v>
      </c>
      <c r="N161" s="662">
        <v>5</v>
      </c>
      <c r="O161" s="745">
        <v>2.5</v>
      </c>
      <c r="P161" s="663">
        <v>369.6</v>
      </c>
      <c r="Q161" s="678">
        <v>0.60000000000000009</v>
      </c>
      <c r="R161" s="662">
        <v>3</v>
      </c>
      <c r="S161" s="678">
        <v>0.6</v>
      </c>
      <c r="T161" s="745">
        <v>1</v>
      </c>
      <c r="U161" s="701">
        <v>0.4</v>
      </c>
    </row>
    <row r="162" spans="1:21" ht="14.4" customHeight="1" x14ac:dyDescent="0.3">
      <c r="A162" s="661">
        <v>18</v>
      </c>
      <c r="B162" s="662" t="s">
        <v>544</v>
      </c>
      <c r="C162" s="662" t="s">
        <v>2618</v>
      </c>
      <c r="D162" s="743" t="s">
        <v>4060</v>
      </c>
      <c r="E162" s="744" t="s">
        <v>2635</v>
      </c>
      <c r="F162" s="662" t="s">
        <v>2614</v>
      </c>
      <c r="G162" s="662" t="s">
        <v>2669</v>
      </c>
      <c r="H162" s="662" t="s">
        <v>1236</v>
      </c>
      <c r="I162" s="662" t="s">
        <v>1410</v>
      </c>
      <c r="J162" s="662" t="s">
        <v>2540</v>
      </c>
      <c r="K162" s="662" t="s">
        <v>2541</v>
      </c>
      <c r="L162" s="663">
        <v>246.39</v>
      </c>
      <c r="M162" s="663">
        <v>4188.63</v>
      </c>
      <c r="N162" s="662">
        <v>17</v>
      </c>
      <c r="O162" s="745">
        <v>4</v>
      </c>
      <c r="P162" s="663">
        <v>1478.34</v>
      </c>
      <c r="Q162" s="678">
        <v>0.3529411764705882</v>
      </c>
      <c r="R162" s="662">
        <v>6</v>
      </c>
      <c r="S162" s="678">
        <v>0.35294117647058826</v>
      </c>
      <c r="T162" s="745">
        <v>1</v>
      </c>
      <c r="U162" s="701">
        <v>0.25</v>
      </c>
    </row>
    <row r="163" spans="1:21" ht="14.4" customHeight="1" x14ac:dyDescent="0.3">
      <c r="A163" s="661">
        <v>18</v>
      </c>
      <c r="B163" s="662" t="s">
        <v>544</v>
      </c>
      <c r="C163" s="662" t="s">
        <v>2618</v>
      </c>
      <c r="D163" s="743" t="s">
        <v>4060</v>
      </c>
      <c r="E163" s="744" t="s">
        <v>2635</v>
      </c>
      <c r="F163" s="662" t="s">
        <v>2614</v>
      </c>
      <c r="G163" s="662" t="s">
        <v>2861</v>
      </c>
      <c r="H163" s="662" t="s">
        <v>545</v>
      </c>
      <c r="I163" s="662" t="s">
        <v>1704</v>
      </c>
      <c r="J163" s="662" t="s">
        <v>1705</v>
      </c>
      <c r="K163" s="662" t="s">
        <v>2862</v>
      </c>
      <c r="L163" s="663">
        <v>132</v>
      </c>
      <c r="M163" s="663">
        <v>528</v>
      </c>
      <c r="N163" s="662">
        <v>4</v>
      </c>
      <c r="O163" s="745">
        <v>2.5</v>
      </c>
      <c r="P163" s="663">
        <v>132</v>
      </c>
      <c r="Q163" s="678">
        <v>0.25</v>
      </c>
      <c r="R163" s="662">
        <v>1</v>
      </c>
      <c r="S163" s="678">
        <v>0.25</v>
      </c>
      <c r="T163" s="745">
        <v>0.5</v>
      </c>
      <c r="U163" s="701">
        <v>0.2</v>
      </c>
    </row>
    <row r="164" spans="1:21" ht="14.4" customHeight="1" x14ac:dyDescent="0.3">
      <c r="A164" s="661">
        <v>18</v>
      </c>
      <c r="B164" s="662" t="s">
        <v>544</v>
      </c>
      <c r="C164" s="662" t="s">
        <v>2618</v>
      </c>
      <c r="D164" s="743" t="s">
        <v>4060</v>
      </c>
      <c r="E164" s="744" t="s">
        <v>2635</v>
      </c>
      <c r="F164" s="662" t="s">
        <v>2614</v>
      </c>
      <c r="G164" s="662" t="s">
        <v>2861</v>
      </c>
      <c r="H164" s="662" t="s">
        <v>545</v>
      </c>
      <c r="I164" s="662" t="s">
        <v>2863</v>
      </c>
      <c r="J164" s="662" t="s">
        <v>1705</v>
      </c>
      <c r="K164" s="662" t="s">
        <v>2864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18</v>
      </c>
      <c r="B165" s="662" t="s">
        <v>544</v>
      </c>
      <c r="C165" s="662" t="s">
        <v>2618</v>
      </c>
      <c r="D165" s="743" t="s">
        <v>4060</v>
      </c>
      <c r="E165" s="744" t="s">
        <v>2635</v>
      </c>
      <c r="F165" s="662" t="s">
        <v>2614</v>
      </c>
      <c r="G165" s="662" t="s">
        <v>2743</v>
      </c>
      <c r="H165" s="662" t="s">
        <v>545</v>
      </c>
      <c r="I165" s="662" t="s">
        <v>2865</v>
      </c>
      <c r="J165" s="662" t="s">
        <v>719</v>
      </c>
      <c r="K165" s="662" t="s">
        <v>2866</v>
      </c>
      <c r="L165" s="663">
        <v>0</v>
      </c>
      <c r="M165" s="663">
        <v>0</v>
      </c>
      <c r="N165" s="662">
        <v>2</v>
      </c>
      <c r="O165" s="745">
        <v>2</v>
      </c>
      <c r="P165" s="663">
        <v>0</v>
      </c>
      <c r="Q165" s="678"/>
      <c r="R165" s="662">
        <v>1</v>
      </c>
      <c r="S165" s="678">
        <v>0.5</v>
      </c>
      <c r="T165" s="745">
        <v>1</v>
      </c>
      <c r="U165" s="701">
        <v>0.5</v>
      </c>
    </row>
    <row r="166" spans="1:21" ht="14.4" customHeight="1" x14ac:dyDescent="0.3">
      <c r="A166" s="661">
        <v>18</v>
      </c>
      <c r="B166" s="662" t="s">
        <v>544</v>
      </c>
      <c r="C166" s="662" t="s">
        <v>2618</v>
      </c>
      <c r="D166" s="743" t="s">
        <v>4060</v>
      </c>
      <c r="E166" s="744" t="s">
        <v>2635</v>
      </c>
      <c r="F166" s="662" t="s">
        <v>2614</v>
      </c>
      <c r="G166" s="662" t="s">
        <v>2745</v>
      </c>
      <c r="H166" s="662" t="s">
        <v>545</v>
      </c>
      <c r="I166" s="662" t="s">
        <v>864</v>
      </c>
      <c r="J166" s="662" t="s">
        <v>865</v>
      </c>
      <c r="K166" s="662" t="s">
        <v>2867</v>
      </c>
      <c r="L166" s="663">
        <v>65.989999999999995</v>
      </c>
      <c r="M166" s="663">
        <v>65.989999999999995</v>
      </c>
      <c r="N166" s="662">
        <v>1</v>
      </c>
      <c r="O166" s="745">
        <v>1</v>
      </c>
      <c r="P166" s="663">
        <v>65.989999999999995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18</v>
      </c>
      <c r="B167" s="662" t="s">
        <v>544</v>
      </c>
      <c r="C167" s="662" t="s">
        <v>2618</v>
      </c>
      <c r="D167" s="743" t="s">
        <v>4060</v>
      </c>
      <c r="E167" s="744" t="s">
        <v>2635</v>
      </c>
      <c r="F167" s="662" t="s">
        <v>2614</v>
      </c>
      <c r="G167" s="662" t="s">
        <v>2670</v>
      </c>
      <c r="H167" s="662" t="s">
        <v>545</v>
      </c>
      <c r="I167" s="662" t="s">
        <v>2868</v>
      </c>
      <c r="J167" s="662" t="s">
        <v>2748</v>
      </c>
      <c r="K167" s="662" t="s">
        <v>2869</v>
      </c>
      <c r="L167" s="663">
        <v>0</v>
      </c>
      <c r="M167" s="663">
        <v>0</v>
      </c>
      <c r="N167" s="662">
        <v>1</v>
      </c>
      <c r="O167" s="745">
        <v>1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18</v>
      </c>
      <c r="B168" s="662" t="s">
        <v>544</v>
      </c>
      <c r="C168" s="662" t="s">
        <v>2618</v>
      </c>
      <c r="D168" s="743" t="s">
        <v>4060</v>
      </c>
      <c r="E168" s="744" t="s">
        <v>2635</v>
      </c>
      <c r="F168" s="662" t="s">
        <v>2614</v>
      </c>
      <c r="G168" s="662" t="s">
        <v>2670</v>
      </c>
      <c r="H168" s="662" t="s">
        <v>545</v>
      </c>
      <c r="I168" s="662" t="s">
        <v>2683</v>
      </c>
      <c r="J168" s="662" t="s">
        <v>2684</v>
      </c>
      <c r="K168" s="662" t="s">
        <v>1699</v>
      </c>
      <c r="L168" s="663">
        <v>133.38999999999999</v>
      </c>
      <c r="M168" s="663">
        <v>133.38999999999999</v>
      </c>
      <c r="N168" s="662">
        <v>1</v>
      </c>
      <c r="O168" s="745">
        <v>0.5</v>
      </c>
      <c r="P168" s="663">
        <v>133.38999999999999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18</v>
      </c>
      <c r="B169" s="662" t="s">
        <v>544</v>
      </c>
      <c r="C169" s="662" t="s">
        <v>2618</v>
      </c>
      <c r="D169" s="743" t="s">
        <v>4060</v>
      </c>
      <c r="E169" s="744" t="s">
        <v>2635</v>
      </c>
      <c r="F169" s="662" t="s">
        <v>2614</v>
      </c>
      <c r="G169" s="662" t="s">
        <v>2670</v>
      </c>
      <c r="H169" s="662" t="s">
        <v>545</v>
      </c>
      <c r="I169" s="662" t="s">
        <v>1783</v>
      </c>
      <c r="J169" s="662" t="s">
        <v>1784</v>
      </c>
      <c r="K169" s="662" t="s">
        <v>1785</v>
      </c>
      <c r="L169" s="663">
        <v>177.82</v>
      </c>
      <c r="M169" s="663">
        <v>177.82</v>
      </c>
      <c r="N169" s="662">
        <v>1</v>
      </c>
      <c r="O169" s="745">
        <v>0.5</v>
      </c>
      <c r="P169" s="663">
        <v>177.82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18</v>
      </c>
      <c r="B170" s="662" t="s">
        <v>544</v>
      </c>
      <c r="C170" s="662" t="s">
        <v>2618</v>
      </c>
      <c r="D170" s="743" t="s">
        <v>4060</v>
      </c>
      <c r="E170" s="744" t="s">
        <v>2635</v>
      </c>
      <c r="F170" s="662" t="s">
        <v>2614</v>
      </c>
      <c r="G170" s="662" t="s">
        <v>2670</v>
      </c>
      <c r="H170" s="662" t="s">
        <v>545</v>
      </c>
      <c r="I170" s="662" t="s">
        <v>2870</v>
      </c>
      <c r="J170" s="662" t="s">
        <v>1784</v>
      </c>
      <c r="K170" s="662" t="s">
        <v>2869</v>
      </c>
      <c r="L170" s="663">
        <v>0</v>
      </c>
      <c r="M170" s="663">
        <v>0</v>
      </c>
      <c r="N170" s="662">
        <v>1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18</v>
      </c>
      <c r="B171" s="662" t="s">
        <v>544</v>
      </c>
      <c r="C171" s="662" t="s">
        <v>2618</v>
      </c>
      <c r="D171" s="743" t="s">
        <v>4060</v>
      </c>
      <c r="E171" s="744" t="s">
        <v>2635</v>
      </c>
      <c r="F171" s="662" t="s">
        <v>2614</v>
      </c>
      <c r="G171" s="662" t="s">
        <v>2871</v>
      </c>
      <c r="H171" s="662" t="s">
        <v>1236</v>
      </c>
      <c r="I171" s="662" t="s">
        <v>2872</v>
      </c>
      <c r="J171" s="662" t="s">
        <v>1460</v>
      </c>
      <c r="K171" s="662" t="s">
        <v>2873</v>
      </c>
      <c r="L171" s="663">
        <v>503.02</v>
      </c>
      <c r="M171" s="663">
        <v>1006.04</v>
      </c>
      <c r="N171" s="662">
        <v>2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18</v>
      </c>
      <c r="B172" s="662" t="s">
        <v>544</v>
      </c>
      <c r="C172" s="662" t="s">
        <v>2618</v>
      </c>
      <c r="D172" s="743" t="s">
        <v>4060</v>
      </c>
      <c r="E172" s="744" t="s">
        <v>2635</v>
      </c>
      <c r="F172" s="662" t="s">
        <v>2614</v>
      </c>
      <c r="G172" s="662" t="s">
        <v>2685</v>
      </c>
      <c r="H172" s="662" t="s">
        <v>545</v>
      </c>
      <c r="I172" s="662" t="s">
        <v>2749</v>
      </c>
      <c r="J172" s="662" t="s">
        <v>2750</v>
      </c>
      <c r="K172" s="662" t="s">
        <v>1200</v>
      </c>
      <c r="L172" s="663">
        <v>0</v>
      </c>
      <c r="M172" s="663">
        <v>0</v>
      </c>
      <c r="N172" s="662">
        <v>1</v>
      </c>
      <c r="O172" s="745">
        <v>1</v>
      </c>
      <c r="P172" s="663">
        <v>0</v>
      </c>
      <c r="Q172" s="678"/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18</v>
      </c>
      <c r="B173" s="662" t="s">
        <v>544</v>
      </c>
      <c r="C173" s="662" t="s">
        <v>2618</v>
      </c>
      <c r="D173" s="743" t="s">
        <v>4060</v>
      </c>
      <c r="E173" s="744" t="s">
        <v>2637</v>
      </c>
      <c r="F173" s="662" t="s">
        <v>2614</v>
      </c>
      <c r="G173" s="662" t="s">
        <v>2688</v>
      </c>
      <c r="H173" s="662" t="s">
        <v>545</v>
      </c>
      <c r="I173" s="662" t="s">
        <v>1712</v>
      </c>
      <c r="J173" s="662" t="s">
        <v>1713</v>
      </c>
      <c r="K173" s="662" t="s">
        <v>1714</v>
      </c>
      <c r="L173" s="663">
        <v>1048.3499999999999</v>
      </c>
      <c r="M173" s="663">
        <v>3145.0499999999997</v>
      </c>
      <c r="N173" s="662">
        <v>3</v>
      </c>
      <c r="O173" s="745">
        <v>2.5</v>
      </c>
      <c r="P173" s="663">
        <v>2096.6999999999998</v>
      </c>
      <c r="Q173" s="678">
        <v>0.66666666666666663</v>
      </c>
      <c r="R173" s="662">
        <v>2</v>
      </c>
      <c r="S173" s="678">
        <v>0.66666666666666663</v>
      </c>
      <c r="T173" s="745">
        <v>1.5</v>
      </c>
      <c r="U173" s="701">
        <v>0.6</v>
      </c>
    </row>
    <row r="174" spans="1:21" ht="14.4" customHeight="1" x14ac:dyDescent="0.3">
      <c r="A174" s="661">
        <v>18</v>
      </c>
      <c r="B174" s="662" t="s">
        <v>544</v>
      </c>
      <c r="C174" s="662" t="s">
        <v>2618</v>
      </c>
      <c r="D174" s="743" t="s">
        <v>4060</v>
      </c>
      <c r="E174" s="744" t="s">
        <v>2637</v>
      </c>
      <c r="F174" s="662" t="s">
        <v>2614</v>
      </c>
      <c r="G174" s="662" t="s">
        <v>2688</v>
      </c>
      <c r="H174" s="662" t="s">
        <v>545</v>
      </c>
      <c r="I174" s="662" t="s">
        <v>2689</v>
      </c>
      <c r="J174" s="662" t="s">
        <v>1713</v>
      </c>
      <c r="K174" s="662" t="s">
        <v>2690</v>
      </c>
      <c r="L174" s="663">
        <v>3145.05</v>
      </c>
      <c r="M174" s="663">
        <v>25160.400000000001</v>
      </c>
      <c r="N174" s="662">
        <v>8</v>
      </c>
      <c r="O174" s="745">
        <v>3.5</v>
      </c>
      <c r="P174" s="663">
        <v>3145.05</v>
      </c>
      <c r="Q174" s="678">
        <v>0.125</v>
      </c>
      <c r="R174" s="662">
        <v>1</v>
      </c>
      <c r="S174" s="678">
        <v>0.125</v>
      </c>
      <c r="T174" s="745">
        <v>0.5</v>
      </c>
      <c r="U174" s="701">
        <v>0.14285714285714285</v>
      </c>
    </row>
    <row r="175" spans="1:21" ht="14.4" customHeight="1" x14ac:dyDescent="0.3">
      <c r="A175" s="661">
        <v>18</v>
      </c>
      <c r="B175" s="662" t="s">
        <v>544</v>
      </c>
      <c r="C175" s="662" t="s">
        <v>2618</v>
      </c>
      <c r="D175" s="743" t="s">
        <v>4060</v>
      </c>
      <c r="E175" s="744" t="s">
        <v>2637</v>
      </c>
      <c r="F175" s="662" t="s">
        <v>2614</v>
      </c>
      <c r="G175" s="662" t="s">
        <v>2874</v>
      </c>
      <c r="H175" s="662" t="s">
        <v>545</v>
      </c>
      <c r="I175" s="662" t="s">
        <v>2875</v>
      </c>
      <c r="J175" s="662" t="s">
        <v>2876</v>
      </c>
      <c r="K175" s="662" t="s">
        <v>2744</v>
      </c>
      <c r="L175" s="663">
        <v>42.85</v>
      </c>
      <c r="M175" s="663">
        <v>42.85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18</v>
      </c>
      <c r="B176" s="662" t="s">
        <v>544</v>
      </c>
      <c r="C176" s="662" t="s">
        <v>2618</v>
      </c>
      <c r="D176" s="743" t="s">
        <v>4060</v>
      </c>
      <c r="E176" s="744" t="s">
        <v>2637</v>
      </c>
      <c r="F176" s="662" t="s">
        <v>2614</v>
      </c>
      <c r="G176" s="662" t="s">
        <v>2648</v>
      </c>
      <c r="H176" s="662" t="s">
        <v>545</v>
      </c>
      <c r="I176" s="662" t="s">
        <v>2877</v>
      </c>
      <c r="J176" s="662" t="s">
        <v>2878</v>
      </c>
      <c r="K176" s="662" t="s">
        <v>2879</v>
      </c>
      <c r="L176" s="663">
        <v>56.42</v>
      </c>
      <c r="M176" s="663">
        <v>112.84</v>
      </c>
      <c r="N176" s="662">
        <v>2</v>
      </c>
      <c r="O176" s="745">
        <v>1.5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18</v>
      </c>
      <c r="B177" s="662" t="s">
        <v>544</v>
      </c>
      <c r="C177" s="662" t="s">
        <v>2618</v>
      </c>
      <c r="D177" s="743" t="s">
        <v>4060</v>
      </c>
      <c r="E177" s="744" t="s">
        <v>2637</v>
      </c>
      <c r="F177" s="662" t="s">
        <v>2614</v>
      </c>
      <c r="G177" s="662" t="s">
        <v>2648</v>
      </c>
      <c r="H177" s="662" t="s">
        <v>545</v>
      </c>
      <c r="I177" s="662" t="s">
        <v>2880</v>
      </c>
      <c r="J177" s="662" t="s">
        <v>2881</v>
      </c>
      <c r="K177" s="662" t="s">
        <v>2534</v>
      </c>
      <c r="L177" s="663">
        <v>10.26</v>
      </c>
      <c r="M177" s="663">
        <v>133.38</v>
      </c>
      <c r="N177" s="662">
        <v>13</v>
      </c>
      <c r="O177" s="745">
        <v>6</v>
      </c>
      <c r="P177" s="663">
        <v>82.08</v>
      </c>
      <c r="Q177" s="678">
        <v>0.61538461538461542</v>
      </c>
      <c r="R177" s="662">
        <v>8</v>
      </c>
      <c r="S177" s="678">
        <v>0.61538461538461542</v>
      </c>
      <c r="T177" s="745">
        <v>1.5</v>
      </c>
      <c r="U177" s="701">
        <v>0.25</v>
      </c>
    </row>
    <row r="178" spans="1:21" ht="14.4" customHeight="1" x14ac:dyDescent="0.3">
      <c r="A178" s="661">
        <v>18</v>
      </c>
      <c r="B178" s="662" t="s">
        <v>544</v>
      </c>
      <c r="C178" s="662" t="s">
        <v>2618</v>
      </c>
      <c r="D178" s="743" t="s">
        <v>4060</v>
      </c>
      <c r="E178" s="744" t="s">
        <v>2637</v>
      </c>
      <c r="F178" s="662" t="s">
        <v>2614</v>
      </c>
      <c r="G178" s="662" t="s">
        <v>2648</v>
      </c>
      <c r="H178" s="662" t="s">
        <v>545</v>
      </c>
      <c r="I178" s="662" t="s">
        <v>2882</v>
      </c>
      <c r="J178" s="662" t="s">
        <v>2883</v>
      </c>
      <c r="K178" s="662" t="s">
        <v>2536</v>
      </c>
      <c r="L178" s="663">
        <v>18.809999999999999</v>
      </c>
      <c r="M178" s="663">
        <v>131.66999999999999</v>
      </c>
      <c r="N178" s="662">
        <v>7</v>
      </c>
      <c r="O178" s="745">
        <v>3</v>
      </c>
      <c r="P178" s="663">
        <v>37.619999999999997</v>
      </c>
      <c r="Q178" s="678">
        <v>0.2857142857142857</v>
      </c>
      <c r="R178" s="662">
        <v>2</v>
      </c>
      <c r="S178" s="678">
        <v>0.2857142857142857</v>
      </c>
      <c r="T178" s="745">
        <v>0.5</v>
      </c>
      <c r="U178" s="701">
        <v>0.16666666666666666</v>
      </c>
    </row>
    <row r="179" spans="1:21" ht="14.4" customHeight="1" x14ac:dyDescent="0.3">
      <c r="A179" s="661">
        <v>18</v>
      </c>
      <c r="B179" s="662" t="s">
        <v>544</v>
      </c>
      <c r="C179" s="662" t="s">
        <v>2618</v>
      </c>
      <c r="D179" s="743" t="s">
        <v>4060</v>
      </c>
      <c r="E179" s="744" t="s">
        <v>2637</v>
      </c>
      <c r="F179" s="662" t="s">
        <v>2614</v>
      </c>
      <c r="G179" s="662" t="s">
        <v>2648</v>
      </c>
      <c r="H179" s="662" t="s">
        <v>545</v>
      </c>
      <c r="I179" s="662" t="s">
        <v>2882</v>
      </c>
      <c r="J179" s="662" t="s">
        <v>2883</v>
      </c>
      <c r="K179" s="662" t="s">
        <v>2536</v>
      </c>
      <c r="L179" s="663">
        <v>16.920000000000002</v>
      </c>
      <c r="M179" s="663">
        <v>626.04000000000019</v>
      </c>
      <c r="N179" s="662">
        <v>37</v>
      </c>
      <c r="O179" s="745">
        <v>12.5</v>
      </c>
      <c r="P179" s="663">
        <v>186.12000000000006</v>
      </c>
      <c r="Q179" s="678">
        <v>0.29729729729729731</v>
      </c>
      <c r="R179" s="662">
        <v>11</v>
      </c>
      <c r="S179" s="678">
        <v>0.29729729729729731</v>
      </c>
      <c r="T179" s="745">
        <v>3</v>
      </c>
      <c r="U179" s="701">
        <v>0.24</v>
      </c>
    </row>
    <row r="180" spans="1:21" ht="14.4" customHeight="1" x14ac:dyDescent="0.3">
      <c r="A180" s="661">
        <v>18</v>
      </c>
      <c r="B180" s="662" t="s">
        <v>544</v>
      </c>
      <c r="C180" s="662" t="s">
        <v>2618</v>
      </c>
      <c r="D180" s="743" t="s">
        <v>4060</v>
      </c>
      <c r="E180" s="744" t="s">
        <v>2637</v>
      </c>
      <c r="F180" s="662" t="s">
        <v>2614</v>
      </c>
      <c r="G180" s="662" t="s">
        <v>2648</v>
      </c>
      <c r="H180" s="662" t="s">
        <v>1236</v>
      </c>
      <c r="I180" s="662" t="s">
        <v>1833</v>
      </c>
      <c r="J180" s="662" t="s">
        <v>2570</v>
      </c>
      <c r="K180" s="662" t="s">
        <v>2571</v>
      </c>
      <c r="L180" s="663">
        <v>6.68</v>
      </c>
      <c r="M180" s="663">
        <v>153.64000000000001</v>
      </c>
      <c r="N180" s="662">
        <v>23</v>
      </c>
      <c r="O180" s="745">
        <v>9.5</v>
      </c>
      <c r="P180" s="663">
        <v>26.72</v>
      </c>
      <c r="Q180" s="678">
        <v>0.17391304347826084</v>
      </c>
      <c r="R180" s="662">
        <v>4</v>
      </c>
      <c r="S180" s="678">
        <v>0.17391304347826086</v>
      </c>
      <c r="T180" s="745">
        <v>3</v>
      </c>
      <c r="U180" s="701">
        <v>0.31578947368421051</v>
      </c>
    </row>
    <row r="181" spans="1:21" ht="14.4" customHeight="1" x14ac:dyDescent="0.3">
      <c r="A181" s="661">
        <v>18</v>
      </c>
      <c r="B181" s="662" t="s">
        <v>544</v>
      </c>
      <c r="C181" s="662" t="s">
        <v>2618</v>
      </c>
      <c r="D181" s="743" t="s">
        <v>4060</v>
      </c>
      <c r="E181" s="744" t="s">
        <v>2637</v>
      </c>
      <c r="F181" s="662" t="s">
        <v>2614</v>
      </c>
      <c r="G181" s="662" t="s">
        <v>2648</v>
      </c>
      <c r="H181" s="662" t="s">
        <v>1236</v>
      </c>
      <c r="I181" s="662" t="s">
        <v>1833</v>
      </c>
      <c r="J181" s="662" t="s">
        <v>2570</v>
      </c>
      <c r="K181" s="662" t="s">
        <v>2571</v>
      </c>
      <c r="L181" s="663">
        <v>4.7</v>
      </c>
      <c r="M181" s="663">
        <v>47.000000000000007</v>
      </c>
      <c r="N181" s="662">
        <v>10</v>
      </c>
      <c r="O181" s="745">
        <v>1</v>
      </c>
      <c r="P181" s="663">
        <v>4.7</v>
      </c>
      <c r="Q181" s="678">
        <v>9.9999999999999992E-2</v>
      </c>
      <c r="R181" s="662">
        <v>1</v>
      </c>
      <c r="S181" s="678">
        <v>0.1</v>
      </c>
      <c r="T181" s="745">
        <v>0.5</v>
      </c>
      <c r="U181" s="701">
        <v>0.5</v>
      </c>
    </row>
    <row r="182" spans="1:21" ht="14.4" customHeight="1" x14ac:dyDescent="0.3">
      <c r="A182" s="661">
        <v>18</v>
      </c>
      <c r="B182" s="662" t="s">
        <v>544</v>
      </c>
      <c r="C182" s="662" t="s">
        <v>2618</v>
      </c>
      <c r="D182" s="743" t="s">
        <v>4060</v>
      </c>
      <c r="E182" s="744" t="s">
        <v>2637</v>
      </c>
      <c r="F182" s="662" t="s">
        <v>2614</v>
      </c>
      <c r="G182" s="662" t="s">
        <v>2648</v>
      </c>
      <c r="H182" s="662" t="s">
        <v>1236</v>
      </c>
      <c r="I182" s="662" t="s">
        <v>1417</v>
      </c>
      <c r="J182" s="662" t="s">
        <v>2533</v>
      </c>
      <c r="K182" s="662" t="s">
        <v>2534</v>
      </c>
      <c r="L182" s="663">
        <v>10.26</v>
      </c>
      <c r="M182" s="663">
        <v>379.61999999999995</v>
      </c>
      <c r="N182" s="662">
        <v>37</v>
      </c>
      <c r="O182" s="745">
        <v>21.5</v>
      </c>
      <c r="P182" s="663">
        <v>174.41999999999996</v>
      </c>
      <c r="Q182" s="678">
        <v>0.45945945945945943</v>
      </c>
      <c r="R182" s="662">
        <v>17</v>
      </c>
      <c r="S182" s="678">
        <v>0.45945945945945948</v>
      </c>
      <c r="T182" s="745">
        <v>9</v>
      </c>
      <c r="U182" s="701">
        <v>0.41860465116279072</v>
      </c>
    </row>
    <row r="183" spans="1:21" ht="14.4" customHeight="1" x14ac:dyDescent="0.3">
      <c r="A183" s="661">
        <v>18</v>
      </c>
      <c r="B183" s="662" t="s">
        <v>544</v>
      </c>
      <c r="C183" s="662" t="s">
        <v>2618</v>
      </c>
      <c r="D183" s="743" t="s">
        <v>4060</v>
      </c>
      <c r="E183" s="744" t="s">
        <v>2637</v>
      </c>
      <c r="F183" s="662" t="s">
        <v>2614</v>
      </c>
      <c r="G183" s="662" t="s">
        <v>2648</v>
      </c>
      <c r="H183" s="662" t="s">
        <v>1236</v>
      </c>
      <c r="I183" s="662" t="s">
        <v>1417</v>
      </c>
      <c r="J183" s="662" t="s">
        <v>2533</v>
      </c>
      <c r="K183" s="662" t="s">
        <v>2534</v>
      </c>
      <c r="L183" s="663">
        <v>9.4</v>
      </c>
      <c r="M183" s="663">
        <v>56.400000000000006</v>
      </c>
      <c r="N183" s="662">
        <v>6</v>
      </c>
      <c r="O183" s="745">
        <v>2</v>
      </c>
      <c r="P183" s="663">
        <v>28.200000000000003</v>
      </c>
      <c r="Q183" s="678">
        <v>0.5</v>
      </c>
      <c r="R183" s="662">
        <v>3</v>
      </c>
      <c r="S183" s="678">
        <v>0.5</v>
      </c>
      <c r="T183" s="745">
        <v>0.5</v>
      </c>
      <c r="U183" s="701">
        <v>0.25</v>
      </c>
    </row>
    <row r="184" spans="1:21" ht="14.4" customHeight="1" x14ac:dyDescent="0.3">
      <c r="A184" s="661">
        <v>18</v>
      </c>
      <c r="B184" s="662" t="s">
        <v>544</v>
      </c>
      <c r="C184" s="662" t="s">
        <v>2618</v>
      </c>
      <c r="D184" s="743" t="s">
        <v>4060</v>
      </c>
      <c r="E184" s="744" t="s">
        <v>2637</v>
      </c>
      <c r="F184" s="662" t="s">
        <v>2614</v>
      </c>
      <c r="G184" s="662" t="s">
        <v>2648</v>
      </c>
      <c r="H184" s="662" t="s">
        <v>545</v>
      </c>
      <c r="I184" s="662" t="s">
        <v>1906</v>
      </c>
      <c r="J184" s="662" t="s">
        <v>2603</v>
      </c>
      <c r="K184" s="662" t="s">
        <v>2571</v>
      </c>
      <c r="L184" s="663">
        <v>5.14</v>
      </c>
      <c r="M184" s="663">
        <v>30.839999999999996</v>
      </c>
      <c r="N184" s="662">
        <v>6</v>
      </c>
      <c r="O184" s="745">
        <v>4.5</v>
      </c>
      <c r="P184" s="663">
        <v>10.28</v>
      </c>
      <c r="Q184" s="678">
        <v>0.33333333333333337</v>
      </c>
      <c r="R184" s="662">
        <v>2</v>
      </c>
      <c r="S184" s="678">
        <v>0.33333333333333331</v>
      </c>
      <c r="T184" s="745">
        <v>1.5</v>
      </c>
      <c r="U184" s="701">
        <v>0.33333333333333331</v>
      </c>
    </row>
    <row r="185" spans="1:21" ht="14.4" customHeight="1" x14ac:dyDescent="0.3">
      <c r="A185" s="661">
        <v>18</v>
      </c>
      <c r="B185" s="662" t="s">
        <v>544</v>
      </c>
      <c r="C185" s="662" t="s">
        <v>2618</v>
      </c>
      <c r="D185" s="743" t="s">
        <v>4060</v>
      </c>
      <c r="E185" s="744" t="s">
        <v>2637</v>
      </c>
      <c r="F185" s="662" t="s">
        <v>2614</v>
      </c>
      <c r="G185" s="662" t="s">
        <v>2648</v>
      </c>
      <c r="H185" s="662" t="s">
        <v>545</v>
      </c>
      <c r="I185" s="662" t="s">
        <v>1906</v>
      </c>
      <c r="J185" s="662" t="s">
        <v>2603</v>
      </c>
      <c r="K185" s="662" t="s">
        <v>2571</v>
      </c>
      <c r="L185" s="663">
        <v>4.7</v>
      </c>
      <c r="M185" s="663">
        <v>4.7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18</v>
      </c>
      <c r="B186" s="662" t="s">
        <v>544</v>
      </c>
      <c r="C186" s="662" t="s">
        <v>2618</v>
      </c>
      <c r="D186" s="743" t="s">
        <v>4060</v>
      </c>
      <c r="E186" s="744" t="s">
        <v>2637</v>
      </c>
      <c r="F186" s="662" t="s">
        <v>2614</v>
      </c>
      <c r="G186" s="662" t="s">
        <v>2648</v>
      </c>
      <c r="H186" s="662" t="s">
        <v>1236</v>
      </c>
      <c r="I186" s="662" t="s">
        <v>1335</v>
      </c>
      <c r="J186" s="662" t="s">
        <v>2535</v>
      </c>
      <c r="K186" s="662" t="s">
        <v>2536</v>
      </c>
      <c r="L186" s="663">
        <v>18.809999999999999</v>
      </c>
      <c r="M186" s="663">
        <v>131.66999999999999</v>
      </c>
      <c r="N186" s="662">
        <v>7</v>
      </c>
      <c r="O186" s="745">
        <v>4</v>
      </c>
      <c r="P186" s="663">
        <v>56.429999999999993</v>
      </c>
      <c r="Q186" s="678">
        <v>0.42857142857142855</v>
      </c>
      <c r="R186" s="662">
        <v>3</v>
      </c>
      <c r="S186" s="678">
        <v>0.42857142857142855</v>
      </c>
      <c r="T186" s="745">
        <v>2</v>
      </c>
      <c r="U186" s="701">
        <v>0.5</v>
      </c>
    </row>
    <row r="187" spans="1:21" ht="14.4" customHeight="1" x14ac:dyDescent="0.3">
      <c r="A187" s="661">
        <v>18</v>
      </c>
      <c r="B187" s="662" t="s">
        <v>544</v>
      </c>
      <c r="C187" s="662" t="s">
        <v>2618</v>
      </c>
      <c r="D187" s="743" t="s">
        <v>4060</v>
      </c>
      <c r="E187" s="744" t="s">
        <v>2637</v>
      </c>
      <c r="F187" s="662" t="s">
        <v>2614</v>
      </c>
      <c r="G187" s="662" t="s">
        <v>2648</v>
      </c>
      <c r="H187" s="662" t="s">
        <v>1236</v>
      </c>
      <c r="I187" s="662" t="s">
        <v>1335</v>
      </c>
      <c r="J187" s="662" t="s">
        <v>2535</v>
      </c>
      <c r="K187" s="662" t="s">
        <v>2536</v>
      </c>
      <c r="L187" s="663">
        <v>16.920000000000002</v>
      </c>
      <c r="M187" s="663">
        <v>727.56000000000006</v>
      </c>
      <c r="N187" s="662">
        <v>43</v>
      </c>
      <c r="O187" s="745">
        <v>18.5</v>
      </c>
      <c r="P187" s="663">
        <v>304.56000000000006</v>
      </c>
      <c r="Q187" s="678">
        <v>0.41860465116279072</v>
      </c>
      <c r="R187" s="662">
        <v>18</v>
      </c>
      <c r="S187" s="678">
        <v>0.41860465116279072</v>
      </c>
      <c r="T187" s="745">
        <v>7</v>
      </c>
      <c r="U187" s="701">
        <v>0.3783783783783784</v>
      </c>
    </row>
    <row r="188" spans="1:21" ht="14.4" customHeight="1" x14ac:dyDescent="0.3">
      <c r="A188" s="661">
        <v>18</v>
      </c>
      <c r="B188" s="662" t="s">
        <v>544</v>
      </c>
      <c r="C188" s="662" t="s">
        <v>2618</v>
      </c>
      <c r="D188" s="743" t="s">
        <v>4060</v>
      </c>
      <c r="E188" s="744" t="s">
        <v>2637</v>
      </c>
      <c r="F188" s="662" t="s">
        <v>2614</v>
      </c>
      <c r="G188" s="662" t="s">
        <v>2648</v>
      </c>
      <c r="H188" s="662" t="s">
        <v>1236</v>
      </c>
      <c r="I188" s="662" t="s">
        <v>2787</v>
      </c>
      <c r="J188" s="662" t="s">
        <v>2788</v>
      </c>
      <c r="K188" s="662" t="s">
        <v>862</v>
      </c>
      <c r="L188" s="663">
        <v>56.42</v>
      </c>
      <c r="M188" s="663">
        <v>112.84</v>
      </c>
      <c r="N188" s="662">
        <v>2</v>
      </c>
      <c r="O188" s="745">
        <v>0.5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18</v>
      </c>
      <c r="B189" s="662" t="s">
        <v>544</v>
      </c>
      <c r="C189" s="662" t="s">
        <v>2618</v>
      </c>
      <c r="D189" s="743" t="s">
        <v>4060</v>
      </c>
      <c r="E189" s="744" t="s">
        <v>2637</v>
      </c>
      <c r="F189" s="662" t="s">
        <v>2614</v>
      </c>
      <c r="G189" s="662" t="s">
        <v>2648</v>
      </c>
      <c r="H189" s="662" t="s">
        <v>545</v>
      </c>
      <c r="I189" s="662" t="s">
        <v>2884</v>
      </c>
      <c r="J189" s="662" t="s">
        <v>2885</v>
      </c>
      <c r="K189" s="662" t="s">
        <v>2886</v>
      </c>
      <c r="L189" s="663">
        <v>22.24</v>
      </c>
      <c r="M189" s="663">
        <v>22.24</v>
      </c>
      <c r="N189" s="662">
        <v>1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18</v>
      </c>
      <c r="B190" s="662" t="s">
        <v>544</v>
      </c>
      <c r="C190" s="662" t="s">
        <v>2618</v>
      </c>
      <c r="D190" s="743" t="s">
        <v>4060</v>
      </c>
      <c r="E190" s="744" t="s">
        <v>2637</v>
      </c>
      <c r="F190" s="662" t="s">
        <v>2614</v>
      </c>
      <c r="G190" s="662" t="s">
        <v>2789</v>
      </c>
      <c r="H190" s="662" t="s">
        <v>545</v>
      </c>
      <c r="I190" s="662" t="s">
        <v>588</v>
      </c>
      <c r="J190" s="662" t="s">
        <v>589</v>
      </c>
      <c r="K190" s="662" t="s">
        <v>590</v>
      </c>
      <c r="L190" s="663">
        <v>683.09</v>
      </c>
      <c r="M190" s="663">
        <v>6830.9000000000005</v>
      </c>
      <c r="N190" s="662">
        <v>10</v>
      </c>
      <c r="O190" s="745">
        <v>6.5</v>
      </c>
      <c r="P190" s="663">
        <v>683.09</v>
      </c>
      <c r="Q190" s="678">
        <v>9.9999999999999992E-2</v>
      </c>
      <c r="R190" s="662">
        <v>1</v>
      </c>
      <c r="S190" s="678">
        <v>0.1</v>
      </c>
      <c r="T190" s="745">
        <v>1</v>
      </c>
      <c r="U190" s="701">
        <v>0.15384615384615385</v>
      </c>
    </row>
    <row r="191" spans="1:21" ht="14.4" customHeight="1" x14ac:dyDescent="0.3">
      <c r="A191" s="661">
        <v>18</v>
      </c>
      <c r="B191" s="662" t="s">
        <v>544</v>
      </c>
      <c r="C191" s="662" t="s">
        <v>2618</v>
      </c>
      <c r="D191" s="743" t="s">
        <v>4060</v>
      </c>
      <c r="E191" s="744" t="s">
        <v>2637</v>
      </c>
      <c r="F191" s="662" t="s">
        <v>2614</v>
      </c>
      <c r="G191" s="662" t="s">
        <v>2789</v>
      </c>
      <c r="H191" s="662" t="s">
        <v>1236</v>
      </c>
      <c r="I191" s="662" t="s">
        <v>2887</v>
      </c>
      <c r="J191" s="662" t="s">
        <v>1486</v>
      </c>
      <c r="K191" s="662" t="s">
        <v>2888</v>
      </c>
      <c r="L191" s="663">
        <v>5537.54</v>
      </c>
      <c r="M191" s="663">
        <v>105213.25999999995</v>
      </c>
      <c r="N191" s="662">
        <v>19</v>
      </c>
      <c r="O191" s="745">
        <v>13</v>
      </c>
      <c r="P191" s="663">
        <v>5537.54</v>
      </c>
      <c r="Q191" s="678">
        <v>5.2631578947368446E-2</v>
      </c>
      <c r="R191" s="662">
        <v>1</v>
      </c>
      <c r="S191" s="678">
        <v>5.2631578947368418E-2</v>
      </c>
      <c r="T191" s="745">
        <v>1</v>
      </c>
      <c r="U191" s="701">
        <v>7.6923076923076927E-2</v>
      </c>
    </row>
    <row r="192" spans="1:21" ht="14.4" customHeight="1" x14ac:dyDescent="0.3">
      <c r="A192" s="661">
        <v>18</v>
      </c>
      <c r="B192" s="662" t="s">
        <v>544</v>
      </c>
      <c r="C192" s="662" t="s">
        <v>2618</v>
      </c>
      <c r="D192" s="743" t="s">
        <v>4060</v>
      </c>
      <c r="E192" s="744" t="s">
        <v>2637</v>
      </c>
      <c r="F192" s="662" t="s">
        <v>2614</v>
      </c>
      <c r="G192" s="662" t="s">
        <v>2789</v>
      </c>
      <c r="H192" s="662" t="s">
        <v>545</v>
      </c>
      <c r="I192" s="662" t="s">
        <v>2889</v>
      </c>
      <c r="J192" s="662" t="s">
        <v>2890</v>
      </c>
      <c r="K192" s="662" t="s">
        <v>590</v>
      </c>
      <c r="L192" s="663">
        <v>786.16</v>
      </c>
      <c r="M192" s="663">
        <v>4716.96</v>
      </c>
      <c r="N192" s="662">
        <v>6</v>
      </c>
      <c r="O192" s="745">
        <v>1</v>
      </c>
      <c r="P192" s="663">
        <v>2358.48</v>
      </c>
      <c r="Q192" s="678">
        <v>0.5</v>
      </c>
      <c r="R192" s="662">
        <v>3</v>
      </c>
      <c r="S192" s="678">
        <v>0.5</v>
      </c>
      <c r="T192" s="745">
        <v>0.5</v>
      </c>
      <c r="U192" s="701">
        <v>0.5</v>
      </c>
    </row>
    <row r="193" spans="1:21" ht="14.4" customHeight="1" x14ac:dyDescent="0.3">
      <c r="A193" s="661">
        <v>18</v>
      </c>
      <c r="B193" s="662" t="s">
        <v>544</v>
      </c>
      <c r="C193" s="662" t="s">
        <v>2618</v>
      </c>
      <c r="D193" s="743" t="s">
        <v>4060</v>
      </c>
      <c r="E193" s="744" t="s">
        <v>2637</v>
      </c>
      <c r="F193" s="662" t="s">
        <v>2614</v>
      </c>
      <c r="G193" s="662" t="s">
        <v>2789</v>
      </c>
      <c r="H193" s="662" t="s">
        <v>545</v>
      </c>
      <c r="I193" s="662" t="s">
        <v>2891</v>
      </c>
      <c r="J193" s="662" t="s">
        <v>2890</v>
      </c>
      <c r="K193" s="662" t="s">
        <v>1584</v>
      </c>
      <c r="L193" s="663">
        <v>319.82</v>
      </c>
      <c r="M193" s="663">
        <v>959.46</v>
      </c>
      <c r="N193" s="662">
        <v>3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18</v>
      </c>
      <c r="B194" s="662" t="s">
        <v>544</v>
      </c>
      <c r="C194" s="662" t="s">
        <v>2618</v>
      </c>
      <c r="D194" s="743" t="s">
        <v>4060</v>
      </c>
      <c r="E194" s="744" t="s">
        <v>2637</v>
      </c>
      <c r="F194" s="662" t="s">
        <v>2614</v>
      </c>
      <c r="G194" s="662" t="s">
        <v>2790</v>
      </c>
      <c r="H194" s="662" t="s">
        <v>545</v>
      </c>
      <c r="I194" s="662" t="s">
        <v>1007</v>
      </c>
      <c r="J194" s="662" t="s">
        <v>2791</v>
      </c>
      <c r="K194" s="662" t="s">
        <v>2792</v>
      </c>
      <c r="L194" s="663">
        <v>51.43</v>
      </c>
      <c r="M194" s="663">
        <v>874.31</v>
      </c>
      <c r="N194" s="662">
        <v>17</v>
      </c>
      <c r="O194" s="745">
        <v>7</v>
      </c>
      <c r="P194" s="663">
        <v>257.14999999999998</v>
      </c>
      <c r="Q194" s="678">
        <v>0.29411764705882354</v>
      </c>
      <c r="R194" s="662">
        <v>5</v>
      </c>
      <c r="S194" s="678">
        <v>0.29411764705882354</v>
      </c>
      <c r="T194" s="745">
        <v>4</v>
      </c>
      <c r="U194" s="701">
        <v>0.5714285714285714</v>
      </c>
    </row>
    <row r="195" spans="1:21" ht="14.4" customHeight="1" x14ac:dyDescent="0.3">
      <c r="A195" s="661">
        <v>18</v>
      </c>
      <c r="B195" s="662" t="s">
        <v>544</v>
      </c>
      <c r="C195" s="662" t="s">
        <v>2618</v>
      </c>
      <c r="D195" s="743" t="s">
        <v>4060</v>
      </c>
      <c r="E195" s="744" t="s">
        <v>2637</v>
      </c>
      <c r="F195" s="662" t="s">
        <v>2614</v>
      </c>
      <c r="G195" s="662" t="s">
        <v>2790</v>
      </c>
      <c r="H195" s="662" t="s">
        <v>545</v>
      </c>
      <c r="I195" s="662" t="s">
        <v>2892</v>
      </c>
      <c r="J195" s="662" t="s">
        <v>2791</v>
      </c>
      <c r="K195" s="662" t="s">
        <v>2893</v>
      </c>
      <c r="L195" s="663">
        <v>0</v>
      </c>
      <c r="M195" s="663">
        <v>0</v>
      </c>
      <c r="N195" s="662">
        <v>5</v>
      </c>
      <c r="O195" s="745">
        <v>0.5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18</v>
      </c>
      <c r="B196" s="662" t="s">
        <v>544</v>
      </c>
      <c r="C196" s="662" t="s">
        <v>2618</v>
      </c>
      <c r="D196" s="743" t="s">
        <v>4060</v>
      </c>
      <c r="E196" s="744" t="s">
        <v>2637</v>
      </c>
      <c r="F196" s="662" t="s">
        <v>2614</v>
      </c>
      <c r="G196" s="662" t="s">
        <v>2691</v>
      </c>
      <c r="H196" s="662" t="s">
        <v>545</v>
      </c>
      <c r="I196" s="662" t="s">
        <v>2692</v>
      </c>
      <c r="J196" s="662" t="s">
        <v>1155</v>
      </c>
      <c r="K196" s="662" t="s">
        <v>1114</v>
      </c>
      <c r="L196" s="663">
        <v>0</v>
      </c>
      <c r="M196" s="663">
        <v>0</v>
      </c>
      <c r="N196" s="662">
        <v>4</v>
      </c>
      <c r="O196" s="745">
        <v>1</v>
      </c>
      <c r="P196" s="663">
        <v>0</v>
      </c>
      <c r="Q196" s="678"/>
      <c r="R196" s="662">
        <v>2</v>
      </c>
      <c r="S196" s="678">
        <v>0.5</v>
      </c>
      <c r="T196" s="745">
        <v>0.5</v>
      </c>
      <c r="U196" s="701">
        <v>0.5</v>
      </c>
    </row>
    <row r="197" spans="1:21" ht="14.4" customHeight="1" x14ac:dyDescent="0.3">
      <c r="A197" s="661">
        <v>18</v>
      </c>
      <c r="B197" s="662" t="s">
        <v>544</v>
      </c>
      <c r="C197" s="662" t="s">
        <v>2618</v>
      </c>
      <c r="D197" s="743" t="s">
        <v>4060</v>
      </c>
      <c r="E197" s="744" t="s">
        <v>2637</v>
      </c>
      <c r="F197" s="662" t="s">
        <v>2614</v>
      </c>
      <c r="G197" s="662" t="s">
        <v>2691</v>
      </c>
      <c r="H197" s="662" t="s">
        <v>545</v>
      </c>
      <c r="I197" s="662" t="s">
        <v>1154</v>
      </c>
      <c r="J197" s="662" t="s">
        <v>1155</v>
      </c>
      <c r="K197" s="662" t="s">
        <v>1156</v>
      </c>
      <c r="L197" s="663">
        <v>2381.06</v>
      </c>
      <c r="M197" s="663">
        <v>26191.66</v>
      </c>
      <c r="N197" s="662">
        <v>11</v>
      </c>
      <c r="O197" s="745">
        <v>3</v>
      </c>
      <c r="P197" s="663">
        <v>4762.12</v>
      </c>
      <c r="Q197" s="678">
        <v>0.18181818181818182</v>
      </c>
      <c r="R197" s="662">
        <v>2</v>
      </c>
      <c r="S197" s="678">
        <v>0.18181818181818182</v>
      </c>
      <c r="T197" s="745">
        <v>0.5</v>
      </c>
      <c r="U197" s="701">
        <v>0.16666666666666666</v>
      </c>
    </row>
    <row r="198" spans="1:21" ht="14.4" customHeight="1" x14ac:dyDescent="0.3">
      <c r="A198" s="661">
        <v>18</v>
      </c>
      <c r="B198" s="662" t="s">
        <v>544</v>
      </c>
      <c r="C198" s="662" t="s">
        <v>2618</v>
      </c>
      <c r="D198" s="743" t="s">
        <v>4060</v>
      </c>
      <c r="E198" s="744" t="s">
        <v>2637</v>
      </c>
      <c r="F198" s="662" t="s">
        <v>2614</v>
      </c>
      <c r="G198" s="662" t="s">
        <v>2691</v>
      </c>
      <c r="H198" s="662" t="s">
        <v>545</v>
      </c>
      <c r="I198" s="662" t="s">
        <v>1179</v>
      </c>
      <c r="J198" s="662" t="s">
        <v>1180</v>
      </c>
      <c r="K198" s="662" t="s">
        <v>1181</v>
      </c>
      <c r="L198" s="663">
        <v>2817.4</v>
      </c>
      <c r="M198" s="663">
        <v>45078.400000000009</v>
      </c>
      <c r="N198" s="662">
        <v>16</v>
      </c>
      <c r="O198" s="745">
        <v>10</v>
      </c>
      <c r="P198" s="663">
        <v>36626.200000000004</v>
      </c>
      <c r="Q198" s="678">
        <v>0.81249999999999989</v>
      </c>
      <c r="R198" s="662">
        <v>13</v>
      </c>
      <c r="S198" s="678">
        <v>0.8125</v>
      </c>
      <c r="T198" s="745">
        <v>9</v>
      </c>
      <c r="U198" s="701">
        <v>0.9</v>
      </c>
    </row>
    <row r="199" spans="1:21" ht="14.4" customHeight="1" x14ac:dyDescent="0.3">
      <c r="A199" s="661">
        <v>18</v>
      </c>
      <c r="B199" s="662" t="s">
        <v>544</v>
      </c>
      <c r="C199" s="662" t="s">
        <v>2618</v>
      </c>
      <c r="D199" s="743" t="s">
        <v>4060</v>
      </c>
      <c r="E199" s="744" t="s">
        <v>2637</v>
      </c>
      <c r="F199" s="662" t="s">
        <v>2614</v>
      </c>
      <c r="G199" s="662" t="s">
        <v>2691</v>
      </c>
      <c r="H199" s="662" t="s">
        <v>545</v>
      </c>
      <c r="I199" s="662" t="s">
        <v>2795</v>
      </c>
      <c r="J199" s="662" t="s">
        <v>1180</v>
      </c>
      <c r="K199" s="662" t="s">
        <v>2796</v>
      </c>
      <c r="L199" s="663">
        <v>0</v>
      </c>
      <c r="M199" s="663">
        <v>0</v>
      </c>
      <c r="N199" s="662">
        <v>11</v>
      </c>
      <c r="O199" s="745">
        <v>3</v>
      </c>
      <c r="P199" s="663">
        <v>0</v>
      </c>
      <c r="Q199" s="678"/>
      <c r="R199" s="662">
        <v>6</v>
      </c>
      <c r="S199" s="678">
        <v>0.54545454545454541</v>
      </c>
      <c r="T199" s="745">
        <v>1.5</v>
      </c>
      <c r="U199" s="701">
        <v>0.5</v>
      </c>
    </row>
    <row r="200" spans="1:21" ht="14.4" customHeight="1" x14ac:dyDescent="0.3">
      <c r="A200" s="661">
        <v>18</v>
      </c>
      <c r="B200" s="662" t="s">
        <v>544</v>
      </c>
      <c r="C200" s="662" t="s">
        <v>2618</v>
      </c>
      <c r="D200" s="743" t="s">
        <v>4060</v>
      </c>
      <c r="E200" s="744" t="s">
        <v>2637</v>
      </c>
      <c r="F200" s="662" t="s">
        <v>2614</v>
      </c>
      <c r="G200" s="662" t="s">
        <v>2693</v>
      </c>
      <c r="H200" s="662" t="s">
        <v>545</v>
      </c>
      <c r="I200" s="662" t="s">
        <v>2894</v>
      </c>
      <c r="J200" s="662" t="s">
        <v>2800</v>
      </c>
      <c r="K200" s="662" t="s">
        <v>2895</v>
      </c>
      <c r="L200" s="663">
        <v>2760.38</v>
      </c>
      <c r="M200" s="663">
        <v>24843.420000000002</v>
      </c>
      <c r="N200" s="662">
        <v>9</v>
      </c>
      <c r="O200" s="745">
        <v>2.5</v>
      </c>
      <c r="P200" s="663">
        <v>11041.52</v>
      </c>
      <c r="Q200" s="678">
        <v>0.44444444444444442</v>
      </c>
      <c r="R200" s="662">
        <v>4</v>
      </c>
      <c r="S200" s="678">
        <v>0.44444444444444442</v>
      </c>
      <c r="T200" s="745">
        <v>1</v>
      </c>
      <c r="U200" s="701">
        <v>0.4</v>
      </c>
    </row>
    <row r="201" spans="1:21" ht="14.4" customHeight="1" x14ac:dyDescent="0.3">
      <c r="A201" s="661">
        <v>18</v>
      </c>
      <c r="B201" s="662" t="s">
        <v>544</v>
      </c>
      <c r="C201" s="662" t="s">
        <v>2618</v>
      </c>
      <c r="D201" s="743" t="s">
        <v>4060</v>
      </c>
      <c r="E201" s="744" t="s">
        <v>2637</v>
      </c>
      <c r="F201" s="662" t="s">
        <v>2614</v>
      </c>
      <c r="G201" s="662" t="s">
        <v>2693</v>
      </c>
      <c r="H201" s="662" t="s">
        <v>545</v>
      </c>
      <c r="I201" s="662" t="s">
        <v>2896</v>
      </c>
      <c r="J201" s="662" t="s">
        <v>2698</v>
      </c>
      <c r="K201" s="662" t="s">
        <v>2897</v>
      </c>
      <c r="L201" s="663">
        <v>540.23</v>
      </c>
      <c r="M201" s="663">
        <v>540.23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18</v>
      </c>
      <c r="B202" s="662" t="s">
        <v>544</v>
      </c>
      <c r="C202" s="662" t="s">
        <v>2618</v>
      </c>
      <c r="D202" s="743" t="s">
        <v>4060</v>
      </c>
      <c r="E202" s="744" t="s">
        <v>2637</v>
      </c>
      <c r="F202" s="662" t="s">
        <v>2614</v>
      </c>
      <c r="G202" s="662" t="s">
        <v>2693</v>
      </c>
      <c r="H202" s="662" t="s">
        <v>545</v>
      </c>
      <c r="I202" s="662" t="s">
        <v>2898</v>
      </c>
      <c r="J202" s="662" t="s">
        <v>2698</v>
      </c>
      <c r="K202" s="662" t="s">
        <v>2899</v>
      </c>
      <c r="L202" s="663">
        <v>0</v>
      </c>
      <c r="M202" s="663">
        <v>0</v>
      </c>
      <c r="N202" s="662">
        <v>1</v>
      </c>
      <c r="O202" s="745">
        <v>0.5</v>
      </c>
      <c r="P202" s="663">
        <v>0</v>
      </c>
      <c r="Q202" s="678"/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18</v>
      </c>
      <c r="B203" s="662" t="s">
        <v>544</v>
      </c>
      <c r="C203" s="662" t="s">
        <v>2618</v>
      </c>
      <c r="D203" s="743" t="s">
        <v>4060</v>
      </c>
      <c r="E203" s="744" t="s">
        <v>2637</v>
      </c>
      <c r="F203" s="662" t="s">
        <v>2614</v>
      </c>
      <c r="G203" s="662" t="s">
        <v>2900</v>
      </c>
      <c r="H203" s="662" t="s">
        <v>545</v>
      </c>
      <c r="I203" s="662" t="s">
        <v>2901</v>
      </c>
      <c r="J203" s="662" t="s">
        <v>2902</v>
      </c>
      <c r="K203" s="662" t="s">
        <v>2903</v>
      </c>
      <c r="L203" s="663">
        <v>129.75</v>
      </c>
      <c r="M203" s="663">
        <v>259.5</v>
      </c>
      <c r="N203" s="662">
        <v>2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18</v>
      </c>
      <c r="B204" s="662" t="s">
        <v>544</v>
      </c>
      <c r="C204" s="662" t="s">
        <v>2618</v>
      </c>
      <c r="D204" s="743" t="s">
        <v>4060</v>
      </c>
      <c r="E204" s="744" t="s">
        <v>2637</v>
      </c>
      <c r="F204" s="662" t="s">
        <v>2614</v>
      </c>
      <c r="G204" s="662" t="s">
        <v>2900</v>
      </c>
      <c r="H204" s="662" t="s">
        <v>545</v>
      </c>
      <c r="I204" s="662" t="s">
        <v>2904</v>
      </c>
      <c r="J204" s="662" t="s">
        <v>2902</v>
      </c>
      <c r="K204" s="662" t="s">
        <v>2903</v>
      </c>
      <c r="L204" s="663">
        <v>129.75</v>
      </c>
      <c r="M204" s="663">
        <v>129.75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18</v>
      </c>
      <c r="B205" s="662" t="s">
        <v>544</v>
      </c>
      <c r="C205" s="662" t="s">
        <v>2618</v>
      </c>
      <c r="D205" s="743" t="s">
        <v>4060</v>
      </c>
      <c r="E205" s="744" t="s">
        <v>2637</v>
      </c>
      <c r="F205" s="662" t="s">
        <v>2614</v>
      </c>
      <c r="G205" s="662" t="s">
        <v>2905</v>
      </c>
      <c r="H205" s="662" t="s">
        <v>545</v>
      </c>
      <c r="I205" s="662" t="s">
        <v>860</v>
      </c>
      <c r="J205" s="662" t="s">
        <v>861</v>
      </c>
      <c r="K205" s="662" t="s">
        <v>862</v>
      </c>
      <c r="L205" s="663">
        <v>66.17</v>
      </c>
      <c r="M205" s="663">
        <v>6683.170000000001</v>
      </c>
      <c r="N205" s="662">
        <v>101</v>
      </c>
      <c r="O205" s="745">
        <v>37.5</v>
      </c>
      <c r="P205" s="663">
        <v>992.54999999999984</v>
      </c>
      <c r="Q205" s="678">
        <v>0.14851485148514848</v>
      </c>
      <c r="R205" s="662">
        <v>15</v>
      </c>
      <c r="S205" s="678">
        <v>0.14851485148514851</v>
      </c>
      <c r="T205" s="745">
        <v>10</v>
      </c>
      <c r="U205" s="701">
        <v>0.26666666666666666</v>
      </c>
    </row>
    <row r="206" spans="1:21" ht="14.4" customHeight="1" x14ac:dyDescent="0.3">
      <c r="A206" s="661">
        <v>18</v>
      </c>
      <c r="B206" s="662" t="s">
        <v>544</v>
      </c>
      <c r="C206" s="662" t="s">
        <v>2618</v>
      </c>
      <c r="D206" s="743" t="s">
        <v>4060</v>
      </c>
      <c r="E206" s="744" t="s">
        <v>2637</v>
      </c>
      <c r="F206" s="662" t="s">
        <v>2614</v>
      </c>
      <c r="G206" s="662" t="s">
        <v>2906</v>
      </c>
      <c r="H206" s="662" t="s">
        <v>1236</v>
      </c>
      <c r="I206" s="662" t="s">
        <v>1279</v>
      </c>
      <c r="J206" s="662" t="s">
        <v>1280</v>
      </c>
      <c r="K206" s="662" t="s">
        <v>1281</v>
      </c>
      <c r="L206" s="663">
        <v>35.11</v>
      </c>
      <c r="M206" s="663">
        <v>35.11</v>
      </c>
      <c r="N206" s="662">
        <v>1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18</v>
      </c>
      <c r="B207" s="662" t="s">
        <v>544</v>
      </c>
      <c r="C207" s="662" t="s">
        <v>2618</v>
      </c>
      <c r="D207" s="743" t="s">
        <v>4060</v>
      </c>
      <c r="E207" s="744" t="s">
        <v>2637</v>
      </c>
      <c r="F207" s="662" t="s">
        <v>2614</v>
      </c>
      <c r="G207" s="662" t="s">
        <v>2649</v>
      </c>
      <c r="H207" s="662" t="s">
        <v>545</v>
      </c>
      <c r="I207" s="662" t="s">
        <v>754</v>
      </c>
      <c r="J207" s="662" t="s">
        <v>2653</v>
      </c>
      <c r="K207" s="662" t="s">
        <v>2654</v>
      </c>
      <c r="L207" s="663">
        <v>0</v>
      </c>
      <c r="M207" s="663">
        <v>0</v>
      </c>
      <c r="N207" s="662">
        <v>17</v>
      </c>
      <c r="O207" s="745">
        <v>10</v>
      </c>
      <c r="P207" s="663">
        <v>0</v>
      </c>
      <c r="Q207" s="678"/>
      <c r="R207" s="662">
        <v>6</v>
      </c>
      <c r="S207" s="678">
        <v>0.35294117647058826</v>
      </c>
      <c r="T207" s="745">
        <v>3.5</v>
      </c>
      <c r="U207" s="701">
        <v>0.35</v>
      </c>
    </row>
    <row r="208" spans="1:21" ht="14.4" customHeight="1" x14ac:dyDescent="0.3">
      <c r="A208" s="661">
        <v>18</v>
      </c>
      <c r="B208" s="662" t="s">
        <v>544</v>
      </c>
      <c r="C208" s="662" t="s">
        <v>2618</v>
      </c>
      <c r="D208" s="743" t="s">
        <v>4060</v>
      </c>
      <c r="E208" s="744" t="s">
        <v>2637</v>
      </c>
      <c r="F208" s="662" t="s">
        <v>2614</v>
      </c>
      <c r="G208" s="662" t="s">
        <v>2649</v>
      </c>
      <c r="H208" s="662" t="s">
        <v>545</v>
      </c>
      <c r="I208" s="662" t="s">
        <v>758</v>
      </c>
      <c r="J208" s="662" t="s">
        <v>2650</v>
      </c>
      <c r="K208" s="662" t="s">
        <v>2651</v>
      </c>
      <c r="L208" s="663">
        <v>0</v>
      </c>
      <c r="M208" s="663">
        <v>0</v>
      </c>
      <c r="N208" s="662">
        <v>78</v>
      </c>
      <c r="O208" s="745">
        <v>14.5</v>
      </c>
      <c r="P208" s="663">
        <v>0</v>
      </c>
      <c r="Q208" s="678"/>
      <c r="R208" s="662">
        <v>41</v>
      </c>
      <c r="S208" s="678">
        <v>0.52564102564102566</v>
      </c>
      <c r="T208" s="745">
        <v>6.5</v>
      </c>
      <c r="U208" s="701">
        <v>0.44827586206896552</v>
      </c>
    </row>
    <row r="209" spans="1:21" ht="14.4" customHeight="1" x14ac:dyDescent="0.3">
      <c r="A209" s="661">
        <v>18</v>
      </c>
      <c r="B209" s="662" t="s">
        <v>544</v>
      </c>
      <c r="C209" s="662" t="s">
        <v>2618</v>
      </c>
      <c r="D209" s="743" t="s">
        <v>4060</v>
      </c>
      <c r="E209" s="744" t="s">
        <v>2637</v>
      </c>
      <c r="F209" s="662" t="s">
        <v>2614</v>
      </c>
      <c r="G209" s="662" t="s">
        <v>2649</v>
      </c>
      <c r="H209" s="662" t="s">
        <v>545</v>
      </c>
      <c r="I209" s="662" t="s">
        <v>2907</v>
      </c>
      <c r="J209" s="662" t="s">
        <v>2650</v>
      </c>
      <c r="K209" s="662" t="s">
        <v>2651</v>
      </c>
      <c r="L209" s="663">
        <v>0</v>
      </c>
      <c r="M209" s="663">
        <v>0</v>
      </c>
      <c r="N209" s="662">
        <v>10</v>
      </c>
      <c r="O209" s="745">
        <v>2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18</v>
      </c>
      <c r="B210" s="662" t="s">
        <v>544</v>
      </c>
      <c r="C210" s="662" t="s">
        <v>2618</v>
      </c>
      <c r="D210" s="743" t="s">
        <v>4060</v>
      </c>
      <c r="E210" s="744" t="s">
        <v>2637</v>
      </c>
      <c r="F210" s="662" t="s">
        <v>2614</v>
      </c>
      <c r="G210" s="662" t="s">
        <v>2649</v>
      </c>
      <c r="H210" s="662" t="s">
        <v>545</v>
      </c>
      <c r="I210" s="662" t="s">
        <v>2655</v>
      </c>
      <c r="J210" s="662" t="s">
        <v>2650</v>
      </c>
      <c r="K210" s="662" t="s">
        <v>2651</v>
      </c>
      <c r="L210" s="663">
        <v>0</v>
      </c>
      <c r="M210" s="663">
        <v>0</v>
      </c>
      <c r="N210" s="662">
        <v>2</v>
      </c>
      <c r="O210" s="745">
        <v>1</v>
      </c>
      <c r="P210" s="663">
        <v>0</v>
      </c>
      <c r="Q210" s="678"/>
      <c r="R210" s="662">
        <v>2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18</v>
      </c>
      <c r="B211" s="662" t="s">
        <v>544</v>
      </c>
      <c r="C211" s="662" t="s">
        <v>2618</v>
      </c>
      <c r="D211" s="743" t="s">
        <v>4060</v>
      </c>
      <c r="E211" s="744" t="s">
        <v>2637</v>
      </c>
      <c r="F211" s="662" t="s">
        <v>2614</v>
      </c>
      <c r="G211" s="662" t="s">
        <v>2649</v>
      </c>
      <c r="H211" s="662" t="s">
        <v>545</v>
      </c>
      <c r="I211" s="662" t="s">
        <v>2908</v>
      </c>
      <c r="J211" s="662" t="s">
        <v>2650</v>
      </c>
      <c r="K211" s="662" t="s">
        <v>2651</v>
      </c>
      <c r="L211" s="663">
        <v>0</v>
      </c>
      <c r="M211" s="663">
        <v>0</v>
      </c>
      <c r="N211" s="662">
        <v>2</v>
      </c>
      <c r="O211" s="745">
        <v>0.5</v>
      </c>
      <c r="P211" s="663">
        <v>0</v>
      </c>
      <c r="Q211" s="678"/>
      <c r="R211" s="662">
        <v>2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18</v>
      </c>
      <c r="B212" s="662" t="s">
        <v>544</v>
      </c>
      <c r="C212" s="662" t="s">
        <v>2618</v>
      </c>
      <c r="D212" s="743" t="s">
        <v>4060</v>
      </c>
      <c r="E212" s="744" t="s">
        <v>2637</v>
      </c>
      <c r="F212" s="662" t="s">
        <v>2614</v>
      </c>
      <c r="G212" s="662" t="s">
        <v>2649</v>
      </c>
      <c r="H212" s="662" t="s">
        <v>545</v>
      </c>
      <c r="I212" s="662" t="s">
        <v>2909</v>
      </c>
      <c r="J212" s="662" t="s">
        <v>2650</v>
      </c>
      <c r="K212" s="662" t="s">
        <v>2651</v>
      </c>
      <c r="L212" s="663">
        <v>0</v>
      </c>
      <c r="M212" s="663">
        <v>0</v>
      </c>
      <c r="N212" s="662">
        <v>2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18</v>
      </c>
      <c r="B213" s="662" t="s">
        <v>544</v>
      </c>
      <c r="C213" s="662" t="s">
        <v>2618</v>
      </c>
      <c r="D213" s="743" t="s">
        <v>4060</v>
      </c>
      <c r="E213" s="744" t="s">
        <v>2637</v>
      </c>
      <c r="F213" s="662" t="s">
        <v>2614</v>
      </c>
      <c r="G213" s="662" t="s">
        <v>2656</v>
      </c>
      <c r="H213" s="662" t="s">
        <v>545</v>
      </c>
      <c r="I213" s="662" t="s">
        <v>2123</v>
      </c>
      <c r="J213" s="662" t="s">
        <v>2124</v>
      </c>
      <c r="K213" s="662" t="s">
        <v>1192</v>
      </c>
      <c r="L213" s="663">
        <v>88.91</v>
      </c>
      <c r="M213" s="663">
        <v>533.46</v>
      </c>
      <c r="N213" s="662">
        <v>6</v>
      </c>
      <c r="O213" s="745">
        <v>2.5</v>
      </c>
      <c r="P213" s="663">
        <v>355.64</v>
      </c>
      <c r="Q213" s="678">
        <v>0.66666666666666663</v>
      </c>
      <c r="R213" s="662">
        <v>4</v>
      </c>
      <c r="S213" s="678">
        <v>0.66666666666666663</v>
      </c>
      <c r="T213" s="745">
        <v>1</v>
      </c>
      <c r="U213" s="701">
        <v>0.4</v>
      </c>
    </row>
    <row r="214" spans="1:21" ht="14.4" customHeight="1" x14ac:dyDescent="0.3">
      <c r="A214" s="661">
        <v>18</v>
      </c>
      <c r="B214" s="662" t="s">
        <v>544</v>
      </c>
      <c r="C214" s="662" t="s">
        <v>2618</v>
      </c>
      <c r="D214" s="743" t="s">
        <v>4060</v>
      </c>
      <c r="E214" s="744" t="s">
        <v>2637</v>
      </c>
      <c r="F214" s="662" t="s">
        <v>2614</v>
      </c>
      <c r="G214" s="662" t="s">
        <v>2656</v>
      </c>
      <c r="H214" s="662" t="s">
        <v>545</v>
      </c>
      <c r="I214" s="662" t="s">
        <v>2657</v>
      </c>
      <c r="J214" s="662" t="s">
        <v>2124</v>
      </c>
      <c r="K214" s="662" t="s">
        <v>2658</v>
      </c>
      <c r="L214" s="663">
        <v>177.82</v>
      </c>
      <c r="M214" s="663">
        <v>7468.4400000000014</v>
      </c>
      <c r="N214" s="662">
        <v>42</v>
      </c>
      <c r="O214" s="745">
        <v>17.5</v>
      </c>
      <c r="P214" s="663">
        <v>4801.1400000000012</v>
      </c>
      <c r="Q214" s="678">
        <v>0.6428571428571429</v>
      </c>
      <c r="R214" s="662">
        <v>27</v>
      </c>
      <c r="S214" s="678">
        <v>0.6428571428571429</v>
      </c>
      <c r="T214" s="745">
        <v>11.5</v>
      </c>
      <c r="U214" s="701">
        <v>0.65714285714285714</v>
      </c>
    </row>
    <row r="215" spans="1:21" ht="14.4" customHeight="1" x14ac:dyDescent="0.3">
      <c r="A215" s="661">
        <v>18</v>
      </c>
      <c r="B215" s="662" t="s">
        <v>544</v>
      </c>
      <c r="C215" s="662" t="s">
        <v>2618</v>
      </c>
      <c r="D215" s="743" t="s">
        <v>4060</v>
      </c>
      <c r="E215" s="744" t="s">
        <v>2637</v>
      </c>
      <c r="F215" s="662" t="s">
        <v>2614</v>
      </c>
      <c r="G215" s="662" t="s">
        <v>2910</v>
      </c>
      <c r="H215" s="662" t="s">
        <v>545</v>
      </c>
      <c r="I215" s="662" t="s">
        <v>2175</v>
      </c>
      <c r="J215" s="662" t="s">
        <v>2176</v>
      </c>
      <c r="K215" s="662" t="s">
        <v>2177</v>
      </c>
      <c r="L215" s="663">
        <v>91.82</v>
      </c>
      <c r="M215" s="663">
        <v>550.91999999999996</v>
      </c>
      <c r="N215" s="662">
        <v>6</v>
      </c>
      <c r="O215" s="745">
        <v>1.5</v>
      </c>
      <c r="P215" s="663">
        <v>275.45999999999998</v>
      </c>
      <c r="Q215" s="678">
        <v>0.5</v>
      </c>
      <c r="R215" s="662">
        <v>3</v>
      </c>
      <c r="S215" s="678">
        <v>0.5</v>
      </c>
      <c r="T215" s="745">
        <v>0.5</v>
      </c>
      <c r="U215" s="701">
        <v>0.33333333333333331</v>
      </c>
    </row>
    <row r="216" spans="1:21" ht="14.4" customHeight="1" x14ac:dyDescent="0.3">
      <c r="A216" s="661">
        <v>18</v>
      </c>
      <c r="B216" s="662" t="s">
        <v>544</v>
      </c>
      <c r="C216" s="662" t="s">
        <v>2618</v>
      </c>
      <c r="D216" s="743" t="s">
        <v>4060</v>
      </c>
      <c r="E216" s="744" t="s">
        <v>2637</v>
      </c>
      <c r="F216" s="662" t="s">
        <v>2614</v>
      </c>
      <c r="G216" s="662" t="s">
        <v>2910</v>
      </c>
      <c r="H216" s="662" t="s">
        <v>545</v>
      </c>
      <c r="I216" s="662" t="s">
        <v>2175</v>
      </c>
      <c r="J216" s="662" t="s">
        <v>2176</v>
      </c>
      <c r="K216" s="662" t="s">
        <v>2177</v>
      </c>
      <c r="L216" s="663">
        <v>95.31</v>
      </c>
      <c r="M216" s="663">
        <v>285.93</v>
      </c>
      <c r="N216" s="662">
        <v>3</v>
      </c>
      <c r="O216" s="745">
        <v>0.5</v>
      </c>
      <c r="P216" s="663">
        <v>285.93</v>
      </c>
      <c r="Q216" s="678">
        <v>1</v>
      </c>
      <c r="R216" s="662">
        <v>3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18</v>
      </c>
      <c r="B217" s="662" t="s">
        <v>544</v>
      </c>
      <c r="C217" s="662" t="s">
        <v>2618</v>
      </c>
      <c r="D217" s="743" t="s">
        <v>4060</v>
      </c>
      <c r="E217" s="744" t="s">
        <v>2637</v>
      </c>
      <c r="F217" s="662" t="s">
        <v>2614</v>
      </c>
      <c r="G217" s="662" t="s">
        <v>2911</v>
      </c>
      <c r="H217" s="662" t="s">
        <v>1236</v>
      </c>
      <c r="I217" s="662" t="s">
        <v>2249</v>
      </c>
      <c r="J217" s="662" t="s">
        <v>1310</v>
      </c>
      <c r="K217" s="662" t="s">
        <v>2250</v>
      </c>
      <c r="L217" s="663">
        <v>340.97</v>
      </c>
      <c r="M217" s="663">
        <v>340.97</v>
      </c>
      <c r="N217" s="662">
        <v>1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18</v>
      </c>
      <c r="B218" s="662" t="s">
        <v>544</v>
      </c>
      <c r="C218" s="662" t="s">
        <v>2618</v>
      </c>
      <c r="D218" s="743" t="s">
        <v>4060</v>
      </c>
      <c r="E218" s="744" t="s">
        <v>2637</v>
      </c>
      <c r="F218" s="662" t="s">
        <v>2614</v>
      </c>
      <c r="G218" s="662" t="s">
        <v>2705</v>
      </c>
      <c r="H218" s="662" t="s">
        <v>545</v>
      </c>
      <c r="I218" s="662" t="s">
        <v>2706</v>
      </c>
      <c r="J218" s="662" t="s">
        <v>2707</v>
      </c>
      <c r="K218" s="662" t="s">
        <v>2708</v>
      </c>
      <c r="L218" s="663">
        <v>0</v>
      </c>
      <c r="M218" s="663">
        <v>0</v>
      </c>
      <c r="N218" s="662">
        <v>4</v>
      </c>
      <c r="O218" s="745">
        <v>4</v>
      </c>
      <c r="P218" s="663">
        <v>0</v>
      </c>
      <c r="Q218" s="678"/>
      <c r="R218" s="662">
        <v>1</v>
      </c>
      <c r="S218" s="678">
        <v>0.25</v>
      </c>
      <c r="T218" s="745">
        <v>1</v>
      </c>
      <c r="U218" s="701">
        <v>0.25</v>
      </c>
    </row>
    <row r="219" spans="1:21" ht="14.4" customHeight="1" x14ac:dyDescent="0.3">
      <c r="A219" s="661">
        <v>18</v>
      </c>
      <c r="B219" s="662" t="s">
        <v>544</v>
      </c>
      <c r="C219" s="662" t="s">
        <v>2618</v>
      </c>
      <c r="D219" s="743" t="s">
        <v>4060</v>
      </c>
      <c r="E219" s="744" t="s">
        <v>2637</v>
      </c>
      <c r="F219" s="662" t="s">
        <v>2614</v>
      </c>
      <c r="G219" s="662" t="s">
        <v>2709</v>
      </c>
      <c r="H219" s="662" t="s">
        <v>1236</v>
      </c>
      <c r="I219" s="662" t="s">
        <v>2912</v>
      </c>
      <c r="J219" s="662" t="s">
        <v>1253</v>
      </c>
      <c r="K219" s="662" t="s">
        <v>1501</v>
      </c>
      <c r="L219" s="663">
        <v>132</v>
      </c>
      <c r="M219" s="663">
        <v>2772</v>
      </c>
      <c r="N219" s="662">
        <v>21</v>
      </c>
      <c r="O219" s="745">
        <v>6</v>
      </c>
      <c r="P219" s="663">
        <v>264</v>
      </c>
      <c r="Q219" s="678">
        <v>9.5238095238095233E-2</v>
      </c>
      <c r="R219" s="662">
        <v>2</v>
      </c>
      <c r="S219" s="678">
        <v>9.5238095238095233E-2</v>
      </c>
      <c r="T219" s="745">
        <v>1</v>
      </c>
      <c r="U219" s="701">
        <v>0.16666666666666666</v>
      </c>
    </row>
    <row r="220" spans="1:21" ht="14.4" customHeight="1" x14ac:dyDescent="0.3">
      <c r="A220" s="661">
        <v>18</v>
      </c>
      <c r="B220" s="662" t="s">
        <v>544</v>
      </c>
      <c r="C220" s="662" t="s">
        <v>2618</v>
      </c>
      <c r="D220" s="743" t="s">
        <v>4060</v>
      </c>
      <c r="E220" s="744" t="s">
        <v>2637</v>
      </c>
      <c r="F220" s="662" t="s">
        <v>2614</v>
      </c>
      <c r="G220" s="662" t="s">
        <v>2709</v>
      </c>
      <c r="H220" s="662" t="s">
        <v>1236</v>
      </c>
      <c r="I220" s="662" t="s">
        <v>2913</v>
      </c>
      <c r="J220" s="662" t="s">
        <v>1253</v>
      </c>
      <c r="K220" s="662" t="s">
        <v>1254</v>
      </c>
      <c r="L220" s="663">
        <v>264</v>
      </c>
      <c r="M220" s="663">
        <v>528</v>
      </c>
      <c r="N220" s="662">
        <v>2</v>
      </c>
      <c r="O220" s="745">
        <v>1</v>
      </c>
      <c r="P220" s="663">
        <v>528</v>
      </c>
      <c r="Q220" s="678">
        <v>1</v>
      </c>
      <c r="R220" s="662">
        <v>2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18</v>
      </c>
      <c r="B221" s="662" t="s">
        <v>544</v>
      </c>
      <c r="C221" s="662" t="s">
        <v>2618</v>
      </c>
      <c r="D221" s="743" t="s">
        <v>4060</v>
      </c>
      <c r="E221" s="744" t="s">
        <v>2637</v>
      </c>
      <c r="F221" s="662" t="s">
        <v>2614</v>
      </c>
      <c r="G221" s="662" t="s">
        <v>2709</v>
      </c>
      <c r="H221" s="662" t="s">
        <v>1236</v>
      </c>
      <c r="I221" s="662" t="s">
        <v>1365</v>
      </c>
      <c r="J221" s="662" t="s">
        <v>1366</v>
      </c>
      <c r="K221" s="662" t="s">
        <v>1285</v>
      </c>
      <c r="L221" s="663">
        <v>65.989999999999995</v>
      </c>
      <c r="M221" s="663">
        <v>1253.81</v>
      </c>
      <c r="N221" s="662">
        <v>19</v>
      </c>
      <c r="O221" s="745">
        <v>7.5</v>
      </c>
      <c r="P221" s="663">
        <v>725.88999999999987</v>
      </c>
      <c r="Q221" s="678">
        <v>0.57894736842105254</v>
      </c>
      <c r="R221" s="662">
        <v>11</v>
      </c>
      <c r="S221" s="678">
        <v>0.57894736842105265</v>
      </c>
      <c r="T221" s="745">
        <v>4</v>
      </c>
      <c r="U221" s="701">
        <v>0.53333333333333333</v>
      </c>
    </row>
    <row r="222" spans="1:21" ht="14.4" customHeight="1" x14ac:dyDescent="0.3">
      <c r="A222" s="661">
        <v>18</v>
      </c>
      <c r="B222" s="662" t="s">
        <v>544</v>
      </c>
      <c r="C222" s="662" t="s">
        <v>2618</v>
      </c>
      <c r="D222" s="743" t="s">
        <v>4060</v>
      </c>
      <c r="E222" s="744" t="s">
        <v>2637</v>
      </c>
      <c r="F222" s="662" t="s">
        <v>2614</v>
      </c>
      <c r="G222" s="662" t="s">
        <v>2709</v>
      </c>
      <c r="H222" s="662" t="s">
        <v>1236</v>
      </c>
      <c r="I222" s="662" t="s">
        <v>1428</v>
      </c>
      <c r="J222" s="662" t="s">
        <v>1253</v>
      </c>
      <c r="K222" s="662" t="s">
        <v>1501</v>
      </c>
      <c r="L222" s="663">
        <v>132</v>
      </c>
      <c r="M222" s="663">
        <v>23892</v>
      </c>
      <c r="N222" s="662">
        <v>181</v>
      </c>
      <c r="O222" s="745">
        <v>52</v>
      </c>
      <c r="P222" s="663">
        <v>5280</v>
      </c>
      <c r="Q222" s="678">
        <v>0.22099447513812154</v>
      </c>
      <c r="R222" s="662">
        <v>40</v>
      </c>
      <c r="S222" s="678">
        <v>0.22099447513812154</v>
      </c>
      <c r="T222" s="745">
        <v>10.5</v>
      </c>
      <c r="U222" s="701">
        <v>0.20192307692307693</v>
      </c>
    </row>
    <row r="223" spans="1:21" ht="14.4" customHeight="1" x14ac:dyDescent="0.3">
      <c r="A223" s="661">
        <v>18</v>
      </c>
      <c r="B223" s="662" t="s">
        <v>544</v>
      </c>
      <c r="C223" s="662" t="s">
        <v>2618</v>
      </c>
      <c r="D223" s="743" t="s">
        <v>4060</v>
      </c>
      <c r="E223" s="744" t="s">
        <v>2637</v>
      </c>
      <c r="F223" s="662" t="s">
        <v>2614</v>
      </c>
      <c r="G223" s="662" t="s">
        <v>2709</v>
      </c>
      <c r="H223" s="662" t="s">
        <v>1236</v>
      </c>
      <c r="I223" s="662" t="s">
        <v>2914</v>
      </c>
      <c r="J223" s="662" t="s">
        <v>1253</v>
      </c>
      <c r="K223" s="662" t="s">
        <v>1501</v>
      </c>
      <c r="L223" s="663">
        <v>132</v>
      </c>
      <c r="M223" s="663">
        <v>1584</v>
      </c>
      <c r="N223" s="662">
        <v>12</v>
      </c>
      <c r="O223" s="745">
        <v>5</v>
      </c>
      <c r="P223" s="663">
        <v>396</v>
      </c>
      <c r="Q223" s="678">
        <v>0.25</v>
      </c>
      <c r="R223" s="662">
        <v>3</v>
      </c>
      <c r="S223" s="678">
        <v>0.25</v>
      </c>
      <c r="T223" s="745">
        <v>1</v>
      </c>
      <c r="U223" s="701">
        <v>0.2</v>
      </c>
    </row>
    <row r="224" spans="1:21" ht="14.4" customHeight="1" x14ac:dyDescent="0.3">
      <c r="A224" s="661">
        <v>18</v>
      </c>
      <c r="B224" s="662" t="s">
        <v>544</v>
      </c>
      <c r="C224" s="662" t="s">
        <v>2618</v>
      </c>
      <c r="D224" s="743" t="s">
        <v>4060</v>
      </c>
      <c r="E224" s="744" t="s">
        <v>2637</v>
      </c>
      <c r="F224" s="662" t="s">
        <v>2614</v>
      </c>
      <c r="G224" s="662" t="s">
        <v>2915</v>
      </c>
      <c r="H224" s="662" t="s">
        <v>545</v>
      </c>
      <c r="I224" s="662" t="s">
        <v>2916</v>
      </c>
      <c r="J224" s="662" t="s">
        <v>699</v>
      </c>
      <c r="K224" s="662" t="s">
        <v>2917</v>
      </c>
      <c r="L224" s="663">
        <v>340.97</v>
      </c>
      <c r="M224" s="663">
        <v>340.97</v>
      </c>
      <c r="N224" s="662">
        <v>1</v>
      </c>
      <c r="O224" s="745">
        <v>1</v>
      </c>
      <c r="P224" s="663">
        <v>340.97</v>
      </c>
      <c r="Q224" s="678">
        <v>1</v>
      </c>
      <c r="R224" s="662">
        <v>1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18</v>
      </c>
      <c r="B225" s="662" t="s">
        <v>544</v>
      </c>
      <c r="C225" s="662" t="s">
        <v>2618</v>
      </c>
      <c r="D225" s="743" t="s">
        <v>4060</v>
      </c>
      <c r="E225" s="744" t="s">
        <v>2637</v>
      </c>
      <c r="F225" s="662" t="s">
        <v>2614</v>
      </c>
      <c r="G225" s="662" t="s">
        <v>2806</v>
      </c>
      <c r="H225" s="662" t="s">
        <v>545</v>
      </c>
      <c r="I225" s="662" t="s">
        <v>642</v>
      </c>
      <c r="J225" s="662" t="s">
        <v>2807</v>
      </c>
      <c r="K225" s="662" t="s">
        <v>2808</v>
      </c>
      <c r="L225" s="663">
        <v>13.58</v>
      </c>
      <c r="M225" s="663">
        <v>353.08000000000004</v>
      </c>
      <c r="N225" s="662">
        <v>26</v>
      </c>
      <c r="O225" s="745">
        <v>7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18</v>
      </c>
      <c r="B226" s="662" t="s">
        <v>544</v>
      </c>
      <c r="C226" s="662" t="s">
        <v>2618</v>
      </c>
      <c r="D226" s="743" t="s">
        <v>4060</v>
      </c>
      <c r="E226" s="744" t="s">
        <v>2637</v>
      </c>
      <c r="F226" s="662" t="s">
        <v>2614</v>
      </c>
      <c r="G226" s="662" t="s">
        <v>2806</v>
      </c>
      <c r="H226" s="662" t="s">
        <v>545</v>
      </c>
      <c r="I226" s="662" t="s">
        <v>642</v>
      </c>
      <c r="J226" s="662" t="s">
        <v>2807</v>
      </c>
      <c r="K226" s="662" t="s">
        <v>2808</v>
      </c>
      <c r="L226" s="663">
        <v>18.809999999999999</v>
      </c>
      <c r="M226" s="663">
        <v>56.429999999999993</v>
      </c>
      <c r="N226" s="662">
        <v>3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18</v>
      </c>
      <c r="B227" s="662" t="s">
        <v>544</v>
      </c>
      <c r="C227" s="662" t="s">
        <v>2618</v>
      </c>
      <c r="D227" s="743" t="s">
        <v>4060</v>
      </c>
      <c r="E227" s="744" t="s">
        <v>2637</v>
      </c>
      <c r="F227" s="662" t="s">
        <v>2614</v>
      </c>
      <c r="G227" s="662" t="s">
        <v>2806</v>
      </c>
      <c r="H227" s="662" t="s">
        <v>545</v>
      </c>
      <c r="I227" s="662" t="s">
        <v>645</v>
      </c>
      <c r="J227" s="662" t="s">
        <v>2809</v>
      </c>
      <c r="K227" s="662" t="s">
        <v>2810</v>
      </c>
      <c r="L227" s="663">
        <v>18.11</v>
      </c>
      <c r="M227" s="663">
        <v>1285.8100000000002</v>
      </c>
      <c r="N227" s="662">
        <v>71</v>
      </c>
      <c r="O227" s="745">
        <v>24</v>
      </c>
      <c r="P227" s="663">
        <v>507.07999999999993</v>
      </c>
      <c r="Q227" s="678">
        <v>0.39436619718309845</v>
      </c>
      <c r="R227" s="662">
        <v>28</v>
      </c>
      <c r="S227" s="678">
        <v>0.39436619718309857</v>
      </c>
      <c r="T227" s="745">
        <v>11</v>
      </c>
      <c r="U227" s="701">
        <v>0.45833333333333331</v>
      </c>
    </row>
    <row r="228" spans="1:21" ht="14.4" customHeight="1" x14ac:dyDescent="0.3">
      <c r="A228" s="661">
        <v>18</v>
      </c>
      <c r="B228" s="662" t="s">
        <v>544</v>
      </c>
      <c r="C228" s="662" t="s">
        <v>2618</v>
      </c>
      <c r="D228" s="743" t="s">
        <v>4060</v>
      </c>
      <c r="E228" s="744" t="s">
        <v>2637</v>
      </c>
      <c r="F228" s="662" t="s">
        <v>2614</v>
      </c>
      <c r="G228" s="662" t="s">
        <v>2806</v>
      </c>
      <c r="H228" s="662" t="s">
        <v>545</v>
      </c>
      <c r="I228" s="662" t="s">
        <v>645</v>
      </c>
      <c r="J228" s="662" t="s">
        <v>2809</v>
      </c>
      <c r="K228" s="662" t="s">
        <v>2810</v>
      </c>
      <c r="L228" s="663">
        <v>37.61</v>
      </c>
      <c r="M228" s="663">
        <v>150.44</v>
      </c>
      <c r="N228" s="662">
        <v>4</v>
      </c>
      <c r="O228" s="745">
        <v>1.5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18</v>
      </c>
      <c r="B229" s="662" t="s">
        <v>544</v>
      </c>
      <c r="C229" s="662" t="s">
        <v>2618</v>
      </c>
      <c r="D229" s="743" t="s">
        <v>4060</v>
      </c>
      <c r="E229" s="744" t="s">
        <v>2637</v>
      </c>
      <c r="F229" s="662" t="s">
        <v>2614</v>
      </c>
      <c r="G229" s="662" t="s">
        <v>2710</v>
      </c>
      <c r="H229" s="662" t="s">
        <v>545</v>
      </c>
      <c r="I229" s="662" t="s">
        <v>2918</v>
      </c>
      <c r="J229" s="662" t="s">
        <v>2919</v>
      </c>
      <c r="K229" s="662" t="s">
        <v>820</v>
      </c>
      <c r="L229" s="663">
        <v>0</v>
      </c>
      <c r="M229" s="663">
        <v>0</v>
      </c>
      <c r="N229" s="662">
        <v>1</v>
      </c>
      <c r="O229" s="745">
        <v>1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18</v>
      </c>
      <c r="B230" s="662" t="s">
        <v>544</v>
      </c>
      <c r="C230" s="662" t="s">
        <v>2618</v>
      </c>
      <c r="D230" s="743" t="s">
        <v>4060</v>
      </c>
      <c r="E230" s="744" t="s">
        <v>2637</v>
      </c>
      <c r="F230" s="662" t="s">
        <v>2614</v>
      </c>
      <c r="G230" s="662" t="s">
        <v>2920</v>
      </c>
      <c r="H230" s="662" t="s">
        <v>545</v>
      </c>
      <c r="I230" s="662" t="s">
        <v>2921</v>
      </c>
      <c r="J230" s="662" t="s">
        <v>2922</v>
      </c>
      <c r="K230" s="662" t="s">
        <v>2923</v>
      </c>
      <c r="L230" s="663">
        <v>0</v>
      </c>
      <c r="M230" s="663">
        <v>0</v>
      </c>
      <c r="N230" s="662">
        <v>2</v>
      </c>
      <c r="O230" s="745">
        <v>1</v>
      </c>
      <c r="P230" s="663">
        <v>0</v>
      </c>
      <c r="Q230" s="678"/>
      <c r="R230" s="662">
        <v>2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18</v>
      </c>
      <c r="B231" s="662" t="s">
        <v>544</v>
      </c>
      <c r="C231" s="662" t="s">
        <v>2618</v>
      </c>
      <c r="D231" s="743" t="s">
        <v>4060</v>
      </c>
      <c r="E231" s="744" t="s">
        <v>2637</v>
      </c>
      <c r="F231" s="662" t="s">
        <v>2614</v>
      </c>
      <c r="G231" s="662" t="s">
        <v>2924</v>
      </c>
      <c r="H231" s="662" t="s">
        <v>545</v>
      </c>
      <c r="I231" s="662" t="s">
        <v>2925</v>
      </c>
      <c r="J231" s="662" t="s">
        <v>2926</v>
      </c>
      <c r="K231" s="662" t="s">
        <v>2927</v>
      </c>
      <c r="L231" s="663">
        <v>0</v>
      </c>
      <c r="M231" s="663">
        <v>0</v>
      </c>
      <c r="N231" s="662">
        <v>1</v>
      </c>
      <c r="O231" s="745">
        <v>0.5</v>
      </c>
      <c r="P231" s="663">
        <v>0</v>
      </c>
      <c r="Q231" s="678"/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18</v>
      </c>
      <c r="B232" s="662" t="s">
        <v>544</v>
      </c>
      <c r="C232" s="662" t="s">
        <v>2618</v>
      </c>
      <c r="D232" s="743" t="s">
        <v>4060</v>
      </c>
      <c r="E232" s="744" t="s">
        <v>2637</v>
      </c>
      <c r="F232" s="662" t="s">
        <v>2614</v>
      </c>
      <c r="G232" s="662" t="s">
        <v>2811</v>
      </c>
      <c r="H232" s="662" t="s">
        <v>545</v>
      </c>
      <c r="I232" s="662" t="s">
        <v>2928</v>
      </c>
      <c r="J232" s="662" t="s">
        <v>2929</v>
      </c>
      <c r="K232" s="662" t="s">
        <v>1281</v>
      </c>
      <c r="L232" s="663">
        <v>283.08999999999997</v>
      </c>
      <c r="M232" s="663">
        <v>566.17999999999995</v>
      </c>
      <c r="N232" s="662">
        <v>2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18</v>
      </c>
      <c r="B233" s="662" t="s">
        <v>544</v>
      </c>
      <c r="C233" s="662" t="s">
        <v>2618</v>
      </c>
      <c r="D233" s="743" t="s">
        <v>4060</v>
      </c>
      <c r="E233" s="744" t="s">
        <v>2637</v>
      </c>
      <c r="F233" s="662" t="s">
        <v>2614</v>
      </c>
      <c r="G233" s="662" t="s">
        <v>2811</v>
      </c>
      <c r="H233" s="662" t="s">
        <v>545</v>
      </c>
      <c r="I233" s="662" t="s">
        <v>2812</v>
      </c>
      <c r="J233" s="662" t="s">
        <v>2813</v>
      </c>
      <c r="K233" s="662" t="s">
        <v>1200</v>
      </c>
      <c r="L233" s="663">
        <v>1887.27</v>
      </c>
      <c r="M233" s="663">
        <v>3774.54</v>
      </c>
      <c r="N233" s="662">
        <v>2</v>
      </c>
      <c r="O233" s="745">
        <v>1</v>
      </c>
      <c r="P233" s="663">
        <v>1887.27</v>
      </c>
      <c r="Q233" s="678">
        <v>0.5</v>
      </c>
      <c r="R233" s="662">
        <v>1</v>
      </c>
      <c r="S233" s="678">
        <v>0.5</v>
      </c>
      <c r="T233" s="745">
        <v>0.5</v>
      </c>
      <c r="U233" s="701">
        <v>0.5</v>
      </c>
    </row>
    <row r="234" spans="1:21" ht="14.4" customHeight="1" x14ac:dyDescent="0.3">
      <c r="A234" s="661">
        <v>18</v>
      </c>
      <c r="B234" s="662" t="s">
        <v>544</v>
      </c>
      <c r="C234" s="662" t="s">
        <v>2618</v>
      </c>
      <c r="D234" s="743" t="s">
        <v>4060</v>
      </c>
      <c r="E234" s="744" t="s">
        <v>2637</v>
      </c>
      <c r="F234" s="662" t="s">
        <v>2614</v>
      </c>
      <c r="G234" s="662" t="s">
        <v>2811</v>
      </c>
      <c r="H234" s="662" t="s">
        <v>545</v>
      </c>
      <c r="I234" s="662" t="s">
        <v>2812</v>
      </c>
      <c r="J234" s="662" t="s">
        <v>2813</v>
      </c>
      <c r="K234" s="662" t="s">
        <v>1200</v>
      </c>
      <c r="L234" s="663">
        <v>1887.31</v>
      </c>
      <c r="M234" s="663">
        <v>9436.5499999999993</v>
      </c>
      <c r="N234" s="662">
        <v>5</v>
      </c>
      <c r="O234" s="745">
        <v>3.5</v>
      </c>
      <c r="P234" s="663">
        <v>3774.62</v>
      </c>
      <c r="Q234" s="678">
        <v>0.4</v>
      </c>
      <c r="R234" s="662">
        <v>2</v>
      </c>
      <c r="S234" s="678">
        <v>0.4</v>
      </c>
      <c r="T234" s="745">
        <v>1</v>
      </c>
      <c r="U234" s="701">
        <v>0.2857142857142857</v>
      </c>
    </row>
    <row r="235" spans="1:21" ht="14.4" customHeight="1" x14ac:dyDescent="0.3">
      <c r="A235" s="661">
        <v>18</v>
      </c>
      <c r="B235" s="662" t="s">
        <v>544</v>
      </c>
      <c r="C235" s="662" t="s">
        <v>2618</v>
      </c>
      <c r="D235" s="743" t="s">
        <v>4060</v>
      </c>
      <c r="E235" s="744" t="s">
        <v>2637</v>
      </c>
      <c r="F235" s="662" t="s">
        <v>2614</v>
      </c>
      <c r="G235" s="662" t="s">
        <v>2811</v>
      </c>
      <c r="H235" s="662" t="s">
        <v>545</v>
      </c>
      <c r="I235" s="662" t="s">
        <v>2930</v>
      </c>
      <c r="J235" s="662" t="s">
        <v>2931</v>
      </c>
      <c r="K235" s="662" t="s">
        <v>572</v>
      </c>
      <c r="L235" s="663">
        <v>528.44000000000005</v>
      </c>
      <c r="M235" s="663">
        <v>3699.0800000000004</v>
      </c>
      <c r="N235" s="662">
        <v>7</v>
      </c>
      <c r="O235" s="745">
        <v>1.5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18</v>
      </c>
      <c r="B236" s="662" t="s">
        <v>544</v>
      </c>
      <c r="C236" s="662" t="s">
        <v>2618</v>
      </c>
      <c r="D236" s="743" t="s">
        <v>4060</v>
      </c>
      <c r="E236" s="744" t="s">
        <v>2637</v>
      </c>
      <c r="F236" s="662" t="s">
        <v>2614</v>
      </c>
      <c r="G236" s="662" t="s">
        <v>2811</v>
      </c>
      <c r="H236" s="662" t="s">
        <v>545</v>
      </c>
      <c r="I236" s="662" t="s">
        <v>2932</v>
      </c>
      <c r="J236" s="662" t="s">
        <v>2933</v>
      </c>
      <c r="K236" s="662" t="s">
        <v>572</v>
      </c>
      <c r="L236" s="663">
        <v>528.44000000000005</v>
      </c>
      <c r="M236" s="663">
        <v>5812.84</v>
      </c>
      <c r="N236" s="662">
        <v>11</v>
      </c>
      <c r="O236" s="745">
        <v>2.5</v>
      </c>
      <c r="P236" s="663">
        <v>1585.3200000000002</v>
      </c>
      <c r="Q236" s="678">
        <v>0.27272727272727276</v>
      </c>
      <c r="R236" s="662">
        <v>3</v>
      </c>
      <c r="S236" s="678">
        <v>0.27272727272727271</v>
      </c>
      <c r="T236" s="745">
        <v>0.5</v>
      </c>
      <c r="U236" s="701">
        <v>0.2</v>
      </c>
    </row>
    <row r="237" spans="1:21" ht="14.4" customHeight="1" x14ac:dyDescent="0.3">
      <c r="A237" s="661">
        <v>18</v>
      </c>
      <c r="B237" s="662" t="s">
        <v>544</v>
      </c>
      <c r="C237" s="662" t="s">
        <v>2618</v>
      </c>
      <c r="D237" s="743" t="s">
        <v>4060</v>
      </c>
      <c r="E237" s="744" t="s">
        <v>2637</v>
      </c>
      <c r="F237" s="662" t="s">
        <v>2614</v>
      </c>
      <c r="G237" s="662" t="s">
        <v>2811</v>
      </c>
      <c r="H237" s="662" t="s">
        <v>545</v>
      </c>
      <c r="I237" s="662" t="s">
        <v>2934</v>
      </c>
      <c r="J237" s="662" t="s">
        <v>2815</v>
      </c>
      <c r="K237" s="662" t="s">
        <v>572</v>
      </c>
      <c r="L237" s="663">
        <v>528.44000000000005</v>
      </c>
      <c r="M237" s="663">
        <v>2113.7600000000002</v>
      </c>
      <c r="N237" s="662">
        <v>4</v>
      </c>
      <c r="O237" s="745">
        <v>1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18</v>
      </c>
      <c r="B238" s="662" t="s">
        <v>544</v>
      </c>
      <c r="C238" s="662" t="s">
        <v>2618</v>
      </c>
      <c r="D238" s="743" t="s">
        <v>4060</v>
      </c>
      <c r="E238" s="744" t="s">
        <v>2637</v>
      </c>
      <c r="F238" s="662" t="s">
        <v>2614</v>
      </c>
      <c r="G238" s="662" t="s">
        <v>2811</v>
      </c>
      <c r="H238" s="662" t="s">
        <v>545</v>
      </c>
      <c r="I238" s="662" t="s">
        <v>2935</v>
      </c>
      <c r="J238" s="662" t="s">
        <v>2936</v>
      </c>
      <c r="K238" s="662" t="s">
        <v>1655</v>
      </c>
      <c r="L238" s="663">
        <v>264.20999999999998</v>
      </c>
      <c r="M238" s="663">
        <v>792.62999999999988</v>
      </c>
      <c r="N238" s="662">
        <v>3</v>
      </c>
      <c r="O238" s="745">
        <v>1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18</v>
      </c>
      <c r="B239" s="662" t="s">
        <v>544</v>
      </c>
      <c r="C239" s="662" t="s">
        <v>2618</v>
      </c>
      <c r="D239" s="743" t="s">
        <v>4060</v>
      </c>
      <c r="E239" s="744" t="s">
        <v>2637</v>
      </c>
      <c r="F239" s="662" t="s">
        <v>2614</v>
      </c>
      <c r="G239" s="662" t="s">
        <v>2811</v>
      </c>
      <c r="H239" s="662" t="s">
        <v>545</v>
      </c>
      <c r="I239" s="662" t="s">
        <v>2937</v>
      </c>
      <c r="J239" s="662" t="s">
        <v>2931</v>
      </c>
      <c r="K239" s="662" t="s">
        <v>2938</v>
      </c>
      <c r="L239" s="663">
        <v>3823.28</v>
      </c>
      <c r="M239" s="663">
        <v>3823.28</v>
      </c>
      <c r="N239" s="662">
        <v>1</v>
      </c>
      <c r="O239" s="745">
        <v>0.5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18</v>
      </c>
      <c r="B240" s="662" t="s">
        <v>544</v>
      </c>
      <c r="C240" s="662" t="s">
        <v>2618</v>
      </c>
      <c r="D240" s="743" t="s">
        <v>4060</v>
      </c>
      <c r="E240" s="744" t="s">
        <v>2637</v>
      </c>
      <c r="F240" s="662" t="s">
        <v>2614</v>
      </c>
      <c r="G240" s="662" t="s">
        <v>2811</v>
      </c>
      <c r="H240" s="662" t="s">
        <v>545</v>
      </c>
      <c r="I240" s="662" t="s">
        <v>2937</v>
      </c>
      <c r="J240" s="662" t="s">
        <v>2931</v>
      </c>
      <c r="K240" s="662" t="s">
        <v>2938</v>
      </c>
      <c r="L240" s="663">
        <v>1849.56</v>
      </c>
      <c r="M240" s="663">
        <v>5548.68</v>
      </c>
      <c r="N240" s="662">
        <v>3</v>
      </c>
      <c r="O240" s="745">
        <v>2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18</v>
      </c>
      <c r="B241" s="662" t="s">
        <v>544</v>
      </c>
      <c r="C241" s="662" t="s">
        <v>2618</v>
      </c>
      <c r="D241" s="743" t="s">
        <v>4060</v>
      </c>
      <c r="E241" s="744" t="s">
        <v>2637</v>
      </c>
      <c r="F241" s="662" t="s">
        <v>2614</v>
      </c>
      <c r="G241" s="662" t="s">
        <v>2939</v>
      </c>
      <c r="H241" s="662" t="s">
        <v>545</v>
      </c>
      <c r="I241" s="662" t="s">
        <v>1668</v>
      </c>
      <c r="J241" s="662" t="s">
        <v>2940</v>
      </c>
      <c r="K241" s="662" t="s">
        <v>2941</v>
      </c>
      <c r="L241" s="663">
        <v>24.68</v>
      </c>
      <c r="M241" s="663">
        <v>1159.9599999999998</v>
      </c>
      <c r="N241" s="662">
        <v>47</v>
      </c>
      <c r="O241" s="745">
        <v>8.5</v>
      </c>
      <c r="P241" s="663">
        <v>172.76</v>
      </c>
      <c r="Q241" s="678">
        <v>0.14893617021276598</v>
      </c>
      <c r="R241" s="662">
        <v>7</v>
      </c>
      <c r="S241" s="678">
        <v>0.14893617021276595</v>
      </c>
      <c r="T241" s="745">
        <v>4</v>
      </c>
      <c r="U241" s="701">
        <v>0.47058823529411764</v>
      </c>
    </row>
    <row r="242" spans="1:21" ht="14.4" customHeight="1" x14ac:dyDescent="0.3">
      <c r="A242" s="661">
        <v>18</v>
      </c>
      <c r="B242" s="662" t="s">
        <v>544</v>
      </c>
      <c r="C242" s="662" t="s">
        <v>2618</v>
      </c>
      <c r="D242" s="743" t="s">
        <v>4060</v>
      </c>
      <c r="E242" s="744" t="s">
        <v>2637</v>
      </c>
      <c r="F242" s="662" t="s">
        <v>2614</v>
      </c>
      <c r="G242" s="662" t="s">
        <v>2939</v>
      </c>
      <c r="H242" s="662" t="s">
        <v>545</v>
      </c>
      <c r="I242" s="662" t="s">
        <v>2075</v>
      </c>
      <c r="J242" s="662" t="s">
        <v>2076</v>
      </c>
      <c r="K242" s="662" t="s">
        <v>2942</v>
      </c>
      <c r="L242" s="663">
        <v>74.06</v>
      </c>
      <c r="M242" s="663">
        <v>3777.0600000000004</v>
      </c>
      <c r="N242" s="662">
        <v>51</v>
      </c>
      <c r="O242" s="745">
        <v>8</v>
      </c>
      <c r="P242" s="663">
        <v>962.78</v>
      </c>
      <c r="Q242" s="678">
        <v>0.25490196078431371</v>
      </c>
      <c r="R242" s="662">
        <v>13</v>
      </c>
      <c r="S242" s="678">
        <v>0.25490196078431371</v>
      </c>
      <c r="T242" s="745">
        <v>3.5</v>
      </c>
      <c r="U242" s="701">
        <v>0.4375</v>
      </c>
    </row>
    <row r="243" spans="1:21" ht="14.4" customHeight="1" x14ac:dyDescent="0.3">
      <c r="A243" s="661">
        <v>18</v>
      </c>
      <c r="B243" s="662" t="s">
        <v>544</v>
      </c>
      <c r="C243" s="662" t="s">
        <v>2618</v>
      </c>
      <c r="D243" s="743" t="s">
        <v>4060</v>
      </c>
      <c r="E243" s="744" t="s">
        <v>2637</v>
      </c>
      <c r="F243" s="662" t="s">
        <v>2614</v>
      </c>
      <c r="G243" s="662" t="s">
        <v>2754</v>
      </c>
      <c r="H243" s="662" t="s">
        <v>545</v>
      </c>
      <c r="I243" s="662" t="s">
        <v>2943</v>
      </c>
      <c r="J243" s="662" t="s">
        <v>2756</v>
      </c>
      <c r="K243" s="662" t="s">
        <v>2944</v>
      </c>
      <c r="L243" s="663">
        <v>31.06</v>
      </c>
      <c r="M243" s="663">
        <v>62.12</v>
      </c>
      <c r="N243" s="662">
        <v>2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18</v>
      </c>
      <c r="B244" s="662" t="s">
        <v>544</v>
      </c>
      <c r="C244" s="662" t="s">
        <v>2618</v>
      </c>
      <c r="D244" s="743" t="s">
        <v>4060</v>
      </c>
      <c r="E244" s="744" t="s">
        <v>2637</v>
      </c>
      <c r="F244" s="662" t="s">
        <v>2614</v>
      </c>
      <c r="G244" s="662" t="s">
        <v>2754</v>
      </c>
      <c r="H244" s="662" t="s">
        <v>545</v>
      </c>
      <c r="I244" s="662" t="s">
        <v>2755</v>
      </c>
      <c r="J244" s="662" t="s">
        <v>2756</v>
      </c>
      <c r="K244" s="662" t="s">
        <v>2757</v>
      </c>
      <c r="L244" s="663">
        <v>37.520000000000003</v>
      </c>
      <c r="M244" s="663">
        <v>37.520000000000003</v>
      </c>
      <c r="N244" s="662">
        <v>1</v>
      </c>
      <c r="O244" s="745">
        <v>1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18</v>
      </c>
      <c r="B245" s="662" t="s">
        <v>544</v>
      </c>
      <c r="C245" s="662" t="s">
        <v>2618</v>
      </c>
      <c r="D245" s="743" t="s">
        <v>4060</v>
      </c>
      <c r="E245" s="744" t="s">
        <v>2637</v>
      </c>
      <c r="F245" s="662" t="s">
        <v>2614</v>
      </c>
      <c r="G245" s="662" t="s">
        <v>2945</v>
      </c>
      <c r="H245" s="662" t="s">
        <v>545</v>
      </c>
      <c r="I245" s="662" t="s">
        <v>2946</v>
      </c>
      <c r="J245" s="662" t="s">
        <v>2947</v>
      </c>
      <c r="K245" s="662" t="s">
        <v>2948</v>
      </c>
      <c r="L245" s="663">
        <v>0</v>
      </c>
      <c r="M245" s="663">
        <v>0</v>
      </c>
      <c r="N245" s="662">
        <v>1</v>
      </c>
      <c r="O245" s="745">
        <v>0.5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18</v>
      </c>
      <c r="B246" s="662" t="s">
        <v>544</v>
      </c>
      <c r="C246" s="662" t="s">
        <v>2618</v>
      </c>
      <c r="D246" s="743" t="s">
        <v>4060</v>
      </c>
      <c r="E246" s="744" t="s">
        <v>2637</v>
      </c>
      <c r="F246" s="662" t="s">
        <v>2614</v>
      </c>
      <c r="G246" s="662" t="s">
        <v>2662</v>
      </c>
      <c r="H246" s="662" t="s">
        <v>545</v>
      </c>
      <c r="I246" s="662" t="s">
        <v>2949</v>
      </c>
      <c r="J246" s="662" t="s">
        <v>2950</v>
      </c>
      <c r="K246" s="662" t="s">
        <v>572</v>
      </c>
      <c r="L246" s="663">
        <v>123.2</v>
      </c>
      <c r="M246" s="663">
        <v>3572.8</v>
      </c>
      <c r="N246" s="662">
        <v>29</v>
      </c>
      <c r="O246" s="745">
        <v>6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18</v>
      </c>
      <c r="B247" s="662" t="s">
        <v>544</v>
      </c>
      <c r="C247" s="662" t="s">
        <v>2618</v>
      </c>
      <c r="D247" s="743" t="s">
        <v>4060</v>
      </c>
      <c r="E247" s="744" t="s">
        <v>2637</v>
      </c>
      <c r="F247" s="662" t="s">
        <v>2614</v>
      </c>
      <c r="G247" s="662" t="s">
        <v>2662</v>
      </c>
      <c r="H247" s="662" t="s">
        <v>545</v>
      </c>
      <c r="I247" s="662" t="s">
        <v>2951</v>
      </c>
      <c r="J247" s="662" t="s">
        <v>2952</v>
      </c>
      <c r="K247" s="662" t="s">
        <v>572</v>
      </c>
      <c r="L247" s="663">
        <v>123.2</v>
      </c>
      <c r="M247" s="663">
        <v>369.6</v>
      </c>
      <c r="N247" s="662">
        <v>3</v>
      </c>
      <c r="O247" s="745">
        <v>1.5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18</v>
      </c>
      <c r="B248" s="662" t="s">
        <v>544</v>
      </c>
      <c r="C248" s="662" t="s">
        <v>2618</v>
      </c>
      <c r="D248" s="743" t="s">
        <v>4060</v>
      </c>
      <c r="E248" s="744" t="s">
        <v>2637</v>
      </c>
      <c r="F248" s="662" t="s">
        <v>2614</v>
      </c>
      <c r="G248" s="662" t="s">
        <v>2662</v>
      </c>
      <c r="H248" s="662" t="s">
        <v>545</v>
      </c>
      <c r="I248" s="662" t="s">
        <v>2953</v>
      </c>
      <c r="J248" s="662" t="s">
        <v>2952</v>
      </c>
      <c r="K248" s="662" t="s">
        <v>1285</v>
      </c>
      <c r="L248" s="663">
        <v>0</v>
      </c>
      <c r="M248" s="663">
        <v>0</v>
      </c>
      <c r="N248" s="662">
        <v>6</v>
      </c>
      <c r="O248" s="745">
        <v>2.5</v>
      </c>
      <c r="P248" s="663">
        <v>0</v>
      </c>
      <c r="Q248" s="678"/>
      <c r="R248" s="662">
        <v>2</v>
      </c>
      <c r="S248" s="678">
        <v>0.33333333333333331</v>
      </c>
      <c r="T248" s="745">
        <v>1</v>
      </c>
      <c r="U248" s="701">
        <v>0.4</v>
      </c>
    </row>
    <row r="249" spans="1:21" ht="14.4" customHeight="1" x14ac:dyDescent="0.3">
      <c r="A249" s="661">
        <v>18</v>
      </c>
      <c r="B249" s="662" t="s">
        <v>544</v>
      </c>
      <c r="C249" s="662" t="s">
        <v>2618</v>
      </c>
      <c r="D249" s="743" t="s">
        <v>4060</v>
      </c>
      <c r="E249" s="744" t="s">
        <v>2637</v>
      </c>
      <c r="F249" s="662" t="s">
        <v>2614</v>
      </c>
      <c r="G249" s="662" t="s">
        <v>2662</v>
      </c>
      <c r="H249" s="662" t="s">
        <v>545</v>
      </c>
      <c r="I249" s="662" t="s">
        <v>2954</v>
      </c>
      <c r="J249" s="662" t="s">
        <v>2952</v>
      </c>
      <c r="K249" s="662" t="s">
        <v>2250</v>
      </c>
      <c r="L249" s="663">
        <v>395.98</v>
      </c>
      <c r="M249" s="663">
        <v>3167.84</v>
      </c>
      <c r="N249" s="662">
        <v>8</v>
      </c>
      <c r="O249" s="745">
        <v>6.5</v>
      </c>
      <c r="P249" s="663">
        <v>791.96</v>
      </c>
      <c r="Q249" s="678">
        <v>0.25</v>
      </c>
      <c r="R249" s="662">
        <v>2</v>
      </c>
      <c r="S249" s="678">
        <v>0.25</v>
      </c>
      <c r="T249" s="745">
        <v>1.5</v>
      </c>
      <c r="U249" s="701">
        <v>0.23076923076923078</v>
      </c>
    </row>
    <row r="250" spans="1:21" ht="14.4" customHeight="1" x14ac:dyDescent="0.3">
      <c r="A250" s="661">
        <v>18</v>
      </c>
      <c r="B250" s="662" t="s">
        <v>544</v>
      </c>
      <c r="C250" s="662" t="s">
        <v>2618</v>
      </c>
      <c r="D250" s="743" t="s">
        <v>4060</v>
      </c>
      <c r="E250" s="744" t="s">
        <v>2637</v>
      </c>
      <c r="F250" s="662" t="s">
        <v>2614</v>
      </c>
      <c r="G250" s="662" t="s">
        <v>2662</v>
      </c>
      <c r="H250" s="662" t="s">
        <v>1236</v>
      </c>
      <c r="I250" s="662" t="s">
        <v>1397</v>
      </c>
      <c r="J250" s="662" t="s">
        <v>1398</v>
      </c>
      <c r="K250" s="662" t="s">
        <v>1285</v>
      </c>
      <c r="L250" s="663">
        <v>132</v>
      </c>
      <c r="M250" s="663">
        <v>76956</v>
      </c>
      <c r="N250" s="662">
        <v>583</v>
      </c>
      <c r="O250" s="745">
        <v>195</v>
      </c>
      <c r="P250" s="663">
        <v>10824</v>
      </c>
      <c r="Q250" s="678">
        <v>0.14065180102915953</v>
      </c>
      <c r="R250" s="662">
        <v>82</v>
      </c>
      <c r="S250" s="678">
        <v>0.14065180102915953</v>
      </c>
      <c r="T250" s="745">
        <v>26</v>
      </c>
      <c r="U250" s="701">
        <v>0.13333333333333333</v>
      </c>
    </row>
    <row r="251" spans="1:21" ht="14.4" customHeight="1" x14ac:dyDescent="0.3">
      <c r="A251" s="661">
        <v>18</v>
      </c>
      <c r="B251" s="662" t="s">
        <v>544</v>
      </c>
      <c r="C251" s="662" t="s">
        <v>2618</v>
      </c>
      <c r="D251" s="743" t="s">
        <v>4060</v>
      </c>
      <c r="E251" s="744" t="s">
        <v>2637</v>
      </c>
      <c r="F251" s="662" t="s">
        <v>2614</v>
      </c>
      <c r="G251" s="662" t="s">
        <v>2662</v>
      </c>
      <c r="H251" s="662" t="s">
        <v>545</v>
      </c>
      <c r="I251" s="662" t="s">
        <v>570</v>
      </c>
      <c r="J251" s="662" t="s">
        <v>571</v>
      </c>
      <c r="K251" s="662" t="s">
        <v>2543</v>
      </c>
      <c r="L251" s="663">
        <v>123.2</v>
      </c>
      <c r="M251" s="663">
        <v>12073.6</v>
      </c>
      <c r="N251" s="662">
        <v>98</v>
      </c>
      <c r="O251" s="745">
        <v>28</v>
      </c>
      <c r="P251" s="663">
        <v>2833.6</v>
      </c>
      <c r="Q251" s="678">
        <v>0.23469387755102039</v>
      </c>
      <c r="R251" s="662">
        <v>23</v>
      </c>
      <c r="S251" s="678">
        <v>0.23469387755102042</v>
      </c>
      <c r="T251" s="745">
        <v>9</v>
      </c>
      <c r="U251" s="701">
        <v>0.32142857142857145</v>
      </c>
    </row>
    <row r="252" spans="1:21" ht="14.4" customHeight="1" x14ac:dyDescent="0.3">
      <c r="A252" s="661">
        <v>18</v>
      </c>
      <c r="B252" s="662" t="s">
        <v>544</v>
      </c>
      <c r="C252" s="662" t="s">
        <v>2618</v>
      </c>
      <c r="D252" s="743" t="s">
        <v>4060</v>
      </c>
      <c r="E252" s="744" t="s">
        <v>2637</v>
      </c>
      <c r="F252" s="662" t="s">
        <v>2614</v>
      </c>
      <c r="G252" s="662" t="s">
        <v>2662</v>
      </c>
      <c r="H252" s="662" t="s">
        <v>545</v>
      </c>
      <c r="I252" s="662" t="s">
        <v>2955</v>
      </c>
      <c r="J252" s="662" t="s">
        <v>2786</v>
      </c>
      <c r="K252" s="662"/>
      <c r="L252" s="663">
        <v>123.2</v>
      </c>
      <c r="M252" s="663">
        <v>123.2</v>
      </c>
      <c r="N252" s="662">
        <v>1</v>
      </c>
      <c r="O252" s="745">
        <v>0.5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18</v>
      </c>
      <c r="B253" s="662" t="s">
        <v>544</v>
      </c>
      <c r="C253" s="662" t="s">
        <v>2618</v>
      </c>
      <c r="D253" s="743" t="s">
        <v>4060</v>
      </c>
      <c r="E253" s="744" t="s">
        <v>2637</v>
      </c>
      <c r="F253" s="662" t="s">
        <v>2614</v>
      </c>
      <c r="G253" s="662" t="s">
        <v>2662</v>
      </c>
      <c r="H253" s="662" t="s">
        <v>545</v>
      </c>
      <c r="I253" s="662" t="s">
        <v>2955</v>
      </c>
      <c r="J253" s="662" t="s">
        <v>2956</v>
      </c>
      <c r="K253" s="662" t="s">
        <v>2543</v>
      </c>
      <c r="L253" s="663">
        <v>123.2</v>
      </c>
      <c r="M253" s="663">
        <v>369.6</v>
      </c>
      <c r="N253" s="662">
        <v>3</v>
      </c>
      <c r="O253" s="745">
        <v>1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18</v>
      </c>
      <c r="B254" s="662" t="s">
        <v>544</v>
      </c>
      <c r="C254" s="662" t="s">
        <v>2618</v>
      </c>
      <c r="D254" s="743" t="s">
        <v>4060</v>
      </c>
      <c r="E254" s="744" t="s">
        <v>2637</v>
      </c>
      <c r="F254" s="662" t="s">
        <v>2614</v>
      </c>
      <c r="G254" s="662" t="s">
        <v>2662</v>
      </c>
      <c r="H254" s="662" t="s">
        <v>545</v>
      </c>
      <c r="I254" s="662" t="s">
        <v>2957</v>
      </c>
      <c r="J254" s="662" t="s">
        <v>2786</v>
      </c>
      <c r="K254" s="662"/>
      <c r="L254" s="663">
        <v>0</v>
      </c>
      <c r="M254" s="663">
        <v>0</v>
      </c>
      <c r="N254" s="662">
        <v>5</v>
      </c>
      <c r="O254" s="745">
        <v>2.5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18</v>
      </c>
      <c r="B255" s="662" t="s">
        <v>544</v>
      </c>
      <c r="C255" s="662" t="s">
        <v>2618</v>
      </c>
      <c r="D255" s="743" t="s">
        <v>4060</v>
      </c>
      <c r="E255" s="744" t="s">
        <v>2637</v>
      </c>
      <c r="F255" s="662" t="s">
        <v>2614</v>
      </c>
      <c r="G255" s="662" t="s">
        <v>2662</v>
      </c>
      <c r="H255" s="662" t="s">
        <v>545</v>
      </c>
      <c r="I255" s="662" t="s">
        <v>2958</v>
      </c>
      <c r="J255" s="662" t="s">
        <v>2786</v>
      </c>
      <c r="K255" s="662"/>
      <c r="L255" s="663">
        <v>0</v>
      </c>
      <c r="M255" s="663">
        <v>0</v>
      </c>
      <c r="N255" s="662">
        <v>1</v>
      </c>
      <c r="O255" s="745">
        <v>1</v>
      </c>
      <c r="P255" s="663">
        <v>0</v>
      </c>
      <c r="Q255" s="678"/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18</v>
      </c>
      <c r="B256" s="662" t="s">
        <v>544</v>
      </c>
      <c r="C256" s="662" t="s">
        <v>2618</v>
      </c>
      <c r="D256" s="743" t="s">
        <v>4060</v>
      </c>
      <c r="E256" s="744" t="s">
        <v>2637</v>
      </c>
      <c r="F256" s="662" t="s">
        <v>2614</v>
      </c>
      <c r="G256" s="662" t="s">
        <v>2662</v>
      </c>
      <c r="H256" s="662" t="s">
        <v>545</v>
      </c>
      <c r="I256" s="662" t="s">
        <v>2959</v>
      </c>
      <c r="J256" s="662" t="s">
        <v>2960</v>
      </c>
      <c r="K256" s="662" t="s">
        <v>1285</v>
      </c>
      <c r="L256" s="663">
        <v>132</v>
      </c>
      <c r="M256" s="663">
        <v>528</v>
      </c>
      <c r="N256" s="662">
        <v>4</v>
      </c>
      <c r="O256" s="745">
        <v>1</v>
      </c>
      <c r="P256" s="663">
        <v>264</v>
      </c>
      <c r="Q256" s="678">
        <v>0.5</v>
      </c>
      <c r="R256" s="662">
        <v>2</v>
      </c>
      <c r="S256" s="678">
        <v>0.5</v>
      </c>
      <c r="T256" s="745">
        <v>0.5</v>
      </c>
      <c r="U256" s="701">
        <v>0.5</v>
      </c>
    </row>
    <row r="257" spans="1:21" ht="14.4" customHeight="1" x14ac:dyDescent="0.3">
      <c r="A257" s="661">
        <v>18</v>
      </c>
      <c r="B257" s="662" t="s">
        <v>544</v>
      </c>
      <c r="C257" s="662" t="s">
        <v>2618</v>
      </c>
      <c r="D257" s="743" t="s">
        <v>4060</v>
      </c>
      <c r="E257" s="744" t="s">
        <v>2637</v>
      </c>
      <c r="F257" s="662" t="s">
        <v>2614</v>
      </c>
      <c r="G257" s="662" t="s">
        <v>2662</v>
      </c>
      <c r="H257" s="662" t="s">
        <v>545</v>
      </c>
      <c r="I257" s="662" t="s">
        <v>2961</v>
      </c>
      <c r="J257" s="662" t="s">
        <v>2956</v>
      </c>
      <c r="K257" s="662" t="s">
        <v>2543</v>
      </c>
      <c r="L257" s="663">
        <v>123.2</v>
      </c>
      <c r="M257" s="663">
        <v>123.2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18</v>
      </c>
      <c r="B258" s="662" t="s">
        <v>544</v>
      </c>
      <c r="C258" s="662" t="s">
        <v>2618</v>
      </c>
      <c r="D258" s="743" t="s">
        <v>4060</v>
      </c>
      <c r="E258" s="744" t="s">
        <v>2637</v>
      </c>
      <c r="F258" s="662" t="s">
        <v>2614</v>
      </c>
      <c r="G258" s="662" t="s">
        <v>2718</v>
      </c>
      <c r="H258" s="662" t="s">
        <v>545</v>
      </c>
      <c r="I258" s="662" t="s">
        <v>1757</v>
      </c>
      <c r="J258" s="662" t="s">
        <v>1758</v>
      </c>
      <c r="K258" s="662" t="s">
        <v>1759</v>
      </c>
      <c r="L258" s="663">
        <v>439.98</v>
      </c>
      <c r="M258" s="663">
        <v>879.96</v>
      </c>
      <c r="N258" s="662">
        <v>2</v>
      </c>
      <c r="O258" s="745">
        <v>1.5</v>
      </c>
      <c r="P258" s="663">
        <v>879.96</v>
      </c>
      <c r="Q258" s="678">
        <v>1</v>
      </c>
      <c r="R258" s="662">
        <v>2</v>
      </c>
      <c r="S258" s="678">
        <v>1</v>
      </c>
      <c r="T258" s="745">
        <v>1.5</v>
      </c>
      <c r="U258" s="701">
        <v>1</v>
      </c>
    </row>
    <row r="259" spans="1:21" ht="14.4" customHeight="1" x14ac:dyDescent="0.3">
      <c r="A259" s="661">
        <v>18</v>
      </c>
      <c r="B259" s="662" t="s">
        <v>544</v>
      </c>
      <c r="C259" s="662" t="s">
        <v>2618</v>
      </c>
      <c r="D259" s="743" t="s">
        <v>4060</v>
      </c>
      <c r="E259" s="744" t="s">
        <v>2637</v>
      </c>
      <c r="F259" s="662" t="s">
        <v>2614</v>
      </c>
      <c r="G259" s="662" t="s">
        <v>2718</v>
      </c>
      <c r="H259" s="662" t="s">
        <v>545</v>
      </c>
      <c r="I259" s="662" t="s">
        <v>2962</v>
      </c>
      <c r="J259" s="662" t="s">
        <v>2963</v>
      </c>
      <c r="K259" s="662" t="s">
        <v>1762</v>
      </c>
      <c r="L259" s="663">
        <v>132</v>
      </c>
      <c r="M259" s="663">
        <v>528</v>
      </c>
      <c r="N259" s="662">
        <v>4</v>
      </c>
      <c r="O259" s="745">
        <v>1</v>
      </c>
      <c r="P259" s="663">
        <v>264</v>
      </c>
      <c r="Q259" s="678">
        <v>0.5</v>
      </c>
      <c r="R259" s="662">
        <v>2</v>
      </c>
      <c r="S259" s="678">
        <v>0.5</v>
      </c>
      <c r="T259" s="745">
        <v>0.5</v>
      </c>
      <c r="U259" s="701">
        <v>0.5</v>
      </c>
    </row>
    <row r="260" spans="1:21" ht="14.4" customHeight="1" x14ac:dyDescent="0.3">
      <c r="A260" s="661">
        <v>18</v>
      </c>
      <c r="B260" s="662" t="s">
        <v>544</v>
      </c>
      <c r="C260" s="662" t="s">
        <v>2618</v>
      </c>
      <c r="D260" s="743" t="s">
        <v>4060</v>
      </c>
      <c r="E260" s="744" t="s">
        <v>2637</v>
      </c>
      <c r="F260" s="662" t="s">
        <v>2614</v>
      </c>
      <c r="G260" s="662" t="s">
        <v>2718</v>
      </c>
      <c r="H260" s="662" t="s">
        <v>545</v>
      </c>
      <c r="I260" s="662" t="s">
        <v>2964</v>
      </c>
      <c r="J260" s="662" t="s">
        <v>2965</v>
      </c>
      <c r="K260" s="662" t="s">
        <v>1762</v>
      </c>
      <c r="L260" s="663">
        <v>132</v>
      </c>
      <c r="M260" s="663">
        <v>396</v>
      </c>
      <c r="N260" s="662">
        <v>3</v>
      </c>
      <c r="O260" s="745">
        <v>2.5</v>
      </c>
      <c r="P260" s="663">
        <v>132</v>
      </c>
      <c r="Q260" s="678">
        <v>0.33333333333333331</v>
      </c>
      <c r="R260" s="662">
        <v>1</v>
      </c>
      <c r="S260" s="678">
        <v>0.33333333333333331</v>
      </c>
      <c r="T260" s="745">
        <v>0.5</v>
      </c>
      <c r="U260" s="701">
        <v>0.2</v>
      </c>
    </row>
    <row r="261" spans="1:21" ht="14.4" customHeight="1" x14ac:dyDescent="0.3">
      <c r="A261" s="661">
        <v>18</v>
      </c>
      <c r="B261" s="662" t="s">
        <v>544</v>
      </c>
      <c r="C261" s="662" t="s">
        <v>2618</v>
      </c>
      <c r="D261" s="743" t="s">
        <v>4060</v>
      </c>
      <c r="E261" s="744" t="s">
        <v>2637</v>
      </c>
      <c r="F261" s="662" t="s">
        <v>2614</v>
      </c>
      <c r="G261" s="662" t="s">
        <v>2718</v>
      </c>
      <c r="H261" s="662" t="s">
        <v>545</v>
      </c>
      <c r="I261" s="662" t="s">
        <v>1801</v>
      </c>
      <c r="J261" s="662" t="s">
        <v>1802</v>
      </c>
      <c r="K261" s="662" t="s">
        <v>1762</v>
      </c>
      <c r="L261" s="663">
        <v>132</v>
      </c>
      <c r="M261" s="663">
        <v>1320</v>
      </c>
      <c r="N261" s="662">
        <v>10</v>
      </c>
      <c r="O261" s="745">
        <v>3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18</v>
      </c>
      <c r="B262" s="662" t="s">
        <v>544</v>
      </c>
      <c r="C262" s="662" t="s">
        <v>2618</v>
      </c>
      <c r="D262" s="743" t="s">
        <v>4060</v>
      </c>
      <c r="E262" s="744" t="s">
        <v>2637</v>
      </c>
      <c r="F262" s="662" t="s">
        <v>2614</v>
      </c>
      <c r="G262" s="662" t="s">
        <v>2718</v>
      </c>
      <c r="H262" s="662" t="s">
        <v>545</v>
      </c>
      <c r="I262" s="662" t="s">
        <v>2966</v>
      </c>
      <c r="J262" s="662" t="s">
        <v>1802</v>
      </c>
      <c r="K262" s="662" t="s">
        <v>1762</v>
      </c>
      <c r="L262" s="663">
        <v>132</v>
      </c>
      <c r="M262" s="663">
        <v>264</v>
      </c>
      <c r="N262" s="662">
        <v>2</v>
      </c>
      <c r="O262" s="745">
        <v>1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18</v>
      </c>
      <c r="B263" s="662" t="s">
        <v>544</v>
      </c>
      <c r="C263" s="662" t="s">
        <v>2618</v>
      </c>
      <c r="D263" s="743" t="s">
        <v>4060</v>
      </c>
      <c r="E263" s="744" t="s">
        <v>2637</v>
      </c>
      <c r="F263" s="662" t="s">
        <v>2614</v>
      </c>
      <c r="G263" s="662" t="s">
        <v>2967</v>
      </c>
      <c r="H263" s="662" t="s">
        <v>545</v>
      </c>
      <c r="I263" s="662" t="s">
        <v>1132</v>
      </c>
      <c r="J263" s="662" t="s">
        <v>2968</v>
      </c>
      <c r="K263" s="662" t="s">
        <v>2969</v>
      </c>
      <c r="L263" s="663">
        <v>176.52</v>
      </c>
      <c r="M263" s="663">
        <v>1941.72</v>
      </c>
      <c r="N263" s="662">
        <v>11</v>
      </c>
      <c r="O263" s="745">
        <v>3</v>
      </c>
      <c r="P263" s="663">
        <v>353.04</v>
      </c>
      <c r="Q263" s="678">
        <v>0.18181818181818182</v>
      </c>
      <c r="R263" s="662">
        <v>2</v>
      </c>
      <c r="S263" s="678">
        <v>0.18181818181818182</v>
      </c>
      <c r="T263" s="745">
        <v>0.5</v>
      </c>
      <c r="U263" s="701">
        <v>0.16666666666666666</v>
      </c>
    </row>
    <row r="264" spans="1:21" ht="14.4" customHeight="1" x14ac:dyDescent="0.3">
      <c r="A264" s="661">
        <v>18</v>
      </c>
      <c r="B264" s="662" t="s">
        <v>544</v>
      </c>
      <c r="C264" s="662" t="s">
        <v>2618</v>
      </c>
      <c r="D264" s="743" t="s">
        <v>4060</v>
      </c>
      <c r="E264" s="744" t="s">
        <v>2637</v>
      </c>
      <c r="F264" s="662" t="s">
        <v>2614</v>
      </c>
      <c r="G264" s="662" t="s">
        <v>2967</v>
      </c>
      <c r="H264" s="662" t="s">
        <v>545</v>
      </c>
      <c r="I264" s="662" t="s">
        <v>2970</v>
      </c>
      <c r="J264" s="662" t="s">
        <v>2968</v>
      </c>
      <c r="K264" s="662" t="s">
        <v>2971</v>
      </c>
      <c r="L264" s="663">
        <v>0</v>
      </c>
      <c r="M264" s="663">
        <v>0</v>
      </c>
      <c r="N264" s="662">
        <v>4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18</v>
      </c>
      <c r="B265" s="662" t="s">
        <v>544</v>
      </c>
      <c r="C265" s="662" t="s">
        <v>2618</v>
      </c>
      <c r="D265" s="743" t="s">
        <v>4060</v>
      </c>
      <c r="E265" s="744" t="s">
        <v>2637</v>
      </c>
      <c r="F265" s="662" t="s">
        <v>2614</v>
      </c>
      <c r="G265" s="662" t="s">
        <v>2719</v>
      </c>
      <c r="H265" s="662" t="s">
        <v>545</v>
      </c>
      <c r="I265" s="662" t="s">
        <v>1771</v>
      </c>
      <c r="J265" s="662" t="s">
        <v>1772</v>
      </c>
      <c r="K265" s="662" t="s">
        <v>1341</v>
      </c>
      <c r="L265" s="663">
        <v>65.989999999999995</v>
      </c>
      <c r="M265" s="663">
        <v>923.85999999999979</v>
      </c>
      <c r="N265" s="662">
        <v>14</v>
      </c>
      <c r="O265" s="745">
        <v>2.5</v>
      </c>
      <c r="P265" s="663">
        <v>527.91999999999985</v>
      </c>
      <c r="Q265" s="678">
        <v>0.5714285714285714</v>
      </c>
      <c r="R265" s="662">
        <v>8</v>
      </c>
      <c r="S265" s="678">
        <v>0.5714285714285714</v>
      </c>
      <c r="T265" s="745">
        <v>2</v>
      </c>
      <c r="U265" s="701">
        <v>0.8</v>
      </c>
    </row>
    <row r="266" spans="1:21" ht="14.4" customHeight="1" x14ac:dyDescent="0.3">
      <c r="A266" s="661">
        <v>18</v>
      </c>
      <c r="B266" s="662" t="s">
        <v>544</v>
      </c>
      <c r="C266" s="662" t="s">
        <v>2618</v>
      </c>
      <c r="D266" s="743" t="s">
        <v>4060</v>
      </c>
      <c r="E266" s="744" t="s">
        <v>2637</v>
      </c>
      <c r="F266" s="662" t="s">
        <v>2614</v>
      </c>
      <c r="G266" s="662" t="s">
        <v>2719</v>
      </c>
      <c r="H266" s="662" t="s">
        <v>545</v>
      </c>
      <c r="I266" s="662" t="s">
        <v>1746</v>
      </c>
      <c r="J266" s="662" t="s">
        <v>1747</v>
      </c>
      <c r="K266" s="662" t="s">
        <v>586</v>
      </c>
      <c r="L266" s="663">
        <v>132</v>
      </c>
      <c r="M266" s="663">
        <v>1320</v>
      </c>
      <c r="N266" s="662">
        <v>10</v>
      </c>
      <c r="O266" s="745">
        <v>2.5</v>
      </c>
      <c r="P266" s="663">
        <v>792</v>
      </c>
      <c r="Q266" s="678">
        <v>0.6</v>
      </c>
      <c r="R266" s="662">
        <v>6</v>
      </c>
      <c r="S266" s="678">
        <v>0.6</v>
      </c>
      <c r="T266" s="745">
        <v>1</v>
      </c>
      <c r="U266" s="701">
        <v>0.4</v>
      </c>
    </row>
    <row r="267" spans="1:21" ht="14.4" customHeight="1" x14ac:dyDescent="0.3">
      <c r="A267" s="661">
        <v>18</v>
      </c>
      <c r="B267" s="662" t="s">
        <v>544</v>
      </c>
      <c r="C267" s="662" t="s">
        <v>2618</v>
      </c>
      <c r="D267" s="743" t="s">
        <v>4060</v>
      </c>
      <c r="E267" s="744" t="s">
        <v>2637</v>
      </c>
      <c r="F267" s="662" t="s">
        <v>2614</v>
      </c>
      <c r="G267" s="662" t="s">
        <v>2719</v>
      </c>
      <c r="H267" s="662" t="s">
        <v>545</v>
      </c>
      <c r="I267" s="662" t="s">
        <v>2972</v>
      </c>
      <c r="J267" s="662" t="s">
        <v>1772</v>
      </c>
      <c r="K267" s="662" t="s">
        <v>1341</v>
      </c>
      <c r="L267" s="663">
        <v>65.989999999999995</v>
      </c>
      <c r="M267" s="663">
        <v>131.97999999999999</v>
      </c>
      <c r="N267" s="662">
        <v>2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18</v>
      </c>
      <c r="B268" s="662" t="s">
        <v>544</v>
      </c>
      <c r="C268" s="662" t="s">
        <v>2618</v>
      </c>
      <c r="D268" s="743" t="s">
        <v>4060</v>
      </c>
      <c r="E268" s="744" t="s">
        <v>2637</v>
      </c>
      <c r="F268" s="662" t="s">
        <v>2614</v>
      </c>
      <c r="G268" s="662" t="s">
        <v>2720</v>
      </c>
      <c r="H268" s="662" t="s">
        <v>1236</v>
      </c>
      <c r="I268" s="662" t="s">
        <v>1316</v>
      </c>
      <c r="J268" s="662" t="s">
        <v>1317</v>
      </c>
      <c r="K268" s="662" t="s">
        <v>1318</v>
      </c>
      <c r="L268" s="663">
        <v>848.49</v>
      </c>
      <c r="M268" s="663">
        <v>4242.4500000000007</v>
      </c>
      <c r="N268" s="662">
        <v>5</v>
      </c>
      <c r="O268" s="745">
        <v>2.5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18</v>
      </c>
      <c r="B269" s="662" t="s">
        <v>544</v>
      </c>
      <c r="C269" s="662" t="s">
        <v>2618</v>
      </c>
      <c r="D269" s="743" t="s">
        <v>4060</v>
      </c>
      <c r="E269" s="744" t="s">
        <v>2637</v>
      </c>
      <c r="F269" s="662" t="s">
        <v>2614</v>
      </c>
      <c r="G269" s="662" t="s">
        <v>2973</v>
      </c>
      <c r="H269" s="662" t="s">
        <v>545</v>
      </c>
      <c r="I269" s="662" t="s">
        <v>652</v>
      </c>
      <c r="J269" s="662" t="s">
        <v>2974</v>
      </c>
      <c r="K269" s="662" t="s">
        <v>2975</v>
      </c>
      <c r="L269" s="663">
        <v>48.74</v>
      </c>
      <c r="M269" s="663">
        <v>8773.1999999999989</v>
      </c>
      <c r="N269" s="662">
        <v>180</v>
      </c>
      <c r="O269" s="745">
        <v>29.5</v>
      </c>
      <c r="P269" s="663">
        <v>1315.98</v>
      </c>
      <c r="Q269" s="678">
        <v>0.15000000000000002</v>
      </c>
      <c r="R269" s="662">
        <v>27</v>
      </c>
      <c r="S269" s="678">
        <v>0.15</v>
      </c>
      <c r="T269" s="745">
        <v>13</v>
      </c>
      <c r="U269" s="701">
        <v>0.44067796610169491</v>
      </c>
    </row>
    <row r="270" spans="1:21" ht="14.4" customHeight="1" x14ac:dyDescent="0.3">
      <c r="A270" s="661">
        <v>18</v>
      </c>
      <c r="B270" s="662" t="s">
        <v>544</v>
      </c>
      <c r="C270" s="662" t="s">
        <v>2618</v>
      </c>
      <c r="D270" s="743" t="s">
        <v>4060</v>
      </c>
      <c r="E270" s="744" t="s">
        <v>2637</v>
      </c>
      <c r="F270" s="662" t="s">
        <v>2614</v>
      </c>
      <c r="G270" s="662" t="s">
        <v>2973</v>
      </c>
      <c r="H270" s="662" t="s">
        <v>545</v>
      </c>
      <c r="I270" s="662" t="s">
        <v>833</v>
      </c>
      <c r="J270" s="662" t="s">
        <v>2976</v>
      </c>
      <c r="K270" s="662" t="s">
        <v>2977</v>
      </c>
      <c r="L270" s="663">
        <v>9.2799999999999994</v>
      </c>
      <c r="M270" s="663">
        <v>111.35999999999999</v>
      </c>
      <c r="N270" s="662">
        <v>12</v>
      </c>
      <c r="O270" s="745">
        <v>2</v>
      </c>
      <c r="P270" s="663">
        <v>111.35999999999999</v>
      </c>
      <c r="Q270" s="678">
        <v>1</v>
      </c>
      <c r="R270" s="662">
        <v>12</v>
      </c>
      <c r="S270" s="678">
        <v>1</v>
      </c>
      <c r="T270" s="745">
        <v>2</v>
      </c>
      <c r="U270" s="701">
        <v>1</v>
      </c>
    </row>
    <row r="271" spans="1:21" ht="14.4" customHeight="1" x14ac:dyDescent="0.3">
      <c r="A271" s="661">
        <v>18</v>
      </c>
      <c r="B271" s="662" t="s">
        <v>544</v>
      </c>
      <c r="C271" s="662" t="s">
        <v>2618</v>
      </c>
      <c r="D271" s="743" t="s">
        <v>4060</v>
      </c>
      <c r="E271" s="744" t="s">
        <v>2637</v>
      </c>
      <c r="F271" s="662" t="s">
        <v>2614</v>
      </c>
      <c r="G271" s="662" t="s">
        <v>2978</v>
      </c>
      <c r="H271" s="662" t="s">
        <v>545</v>
      </c>
      <c r="I271" s="662" t="s">
        <v>1942</v>
      </c>
      <c r="J271" s="662" t="s">
        <v>1943</v>
      </c>
      <c r="K271" s="662" t="s">
        <v>2979</v>
      </c>
      <c r="L271" s="663">
        <v>156.77000000000001</v>
      </c>
      <c r="M271" s="663">
        <v>16931.160000000007</v>
      </c>
      <c r="N271" s="662">
        <v>108</v>
      </c>
      <c r="O271" s="745">
        <v>39.5</v>
      </c>
      <c r="P271" s="663">
        <v>5330.1800000000012</v>
      </c>
      <c r="Q271" s="678">
        <v>0.31481481481481477</v>
      </c>
      <c r="R271" s="662">
        <v>34</v>
      </c>
      <c r="S271" s="678">
        <v>0.31481481481481483</v>
      </c>
      <c r="T271" s="745">
        <v>12.5</v>
      </c>
      <c r="U271" s="701">
        <v>0.31645569620253167</v>
      </c>
    </row>
    <row r="272" spans="1:21" ht="14.4" customHeight="1" x14ac:dyDescent="0.3">
      <c r="A272" s="661">
        <v>18</v>
      </c>
      <c r="B272" s="662" t="s">
        <v>544</v>
      </c>
      <c r="C272" s="662" t="s">
        <v>2618</v>
      </c>
      <c r="D272" s="743" t="s">
        <v>4060</v>
      </c>
      <c r="E272" s="744" t="s">
        <v>2637</v>
      </c>
      <c r="F272" s="662" t="s">
        <v>2614</v>
      </c>
      <c r="G272" s="662" t="s">
        <v>2978</v>
      </c>
      <c r="H272" s="662" t="s">
        <v>545</v>
      </c>
      <c r="I272" s="662" t="s">
        <v>1942</v>
      </c>
      <c r="J272" s="662" t="s">
        <v>1943</v>
      </c>
      <c r="K272" s="662" t="s">
        <v>2979</v>
      </c>
      <c r="L272" s="663">
        <v>107.27</v>
      </c>
      <c r="M272" s="663">
        <v>1501.78</v>
      </c>
      <c r="N272" s="662">
        <v>14</v>
      </c>
      <c r="O272" s="745">
        <v>5.5</v>
      </c>
      <c r="P272" s="663">
        <v>321.81</v>
      </c>
      <c r="Q272" s="678">
        <v>0.2142857142857143</v>
      </c>
      <c r="R272" s="662">
        <v>3</v>
      </c>
      <c r="S272" s="678">
        <v>0.21428571428571427</v>
      </c>
      <c r="T272" s="745">
        <v>1.5</v>
      </c>
      <c r="U272" s="701">
        <v>0.27272727272727271</v>
      </c>
    </row>
    <row r="273" spans="1:21" ht="14.4" customHeight="1" x14ac:dyDescent="0.3">
      <c r="A273" s="661">
        <v>18</v>
      </c>
      <c r="B273" s="662" t="s">
        <v>544</v>
      </c>
      <c r="C273" s="662" t="s">
        <v>2618</v>
      </c>
      <c r="D273" s="743" t="s">
        <v>4060</v>
      </c>
      <c r="E273" s="744" t="s">
        <v>2637</v>
      </c>
      <c r="F273" s="662" t="s">
        <v>2614</v>
      </c>
      <c r="G273" s="662" t="s">
        <v>2721</v>
      </c>
      <c r="H273" s="662" t="s">
        <v>545</v>
      </c>
      <c r="I273" s="662" t="s">
        <v>954</v>
      </c>
      <c r="J273" s="662" t="s">
        <v>955</v>
      </c>
      <c r="K273" s="662" t="s">
        <v>2722</v>
      </c>
      <c r="L273" s="663">
        <v>0</v>
      </c>
      <c r="M273" s="663">
        <v>0</v>
      </c>
      <c r="N273" s="662">
        <v>28</v>
      </c>
      <c r="O273" s="745">
        <v>11.5</v>
      </c>
      <c r="P273" s="663">
        <v>0</v>
      </c>
      <c r="Q273" s="678"/>
      <c r="R273" s="662">
        <v>2</v>
      </c>
      <c r="S273" s="678">
        <v>7.1428571428571425E-2</v>
      </c>
      <c r="T273" s="745">
        <v>2</v>
      </c>
      <c r="U273" s="701">
        <v>0.17391304347826086</v>
      </c>
    </row>
    <row r="274" spans="1:21" ht="14.4" customHeight="1" x14ac:dyDescent="0.3">
      <c r="A274" s="661">
        <v>18</v>
      </c>
      <c r="B274" s="662" t="s">
        <v>544</v>
      </c>
      <c r="C274" s="662" t="s">
        <v>2618</v>
      </c>
      <c r="D274" s="743" t="s">
        <v>4060</v>
      </c>
      <c r="E274" s="744" t="s">
        <v>2637</v>
      </c>
      <c r="F274" s="662" t="s">
        <v>2614</v>
      </c>
      <c r="G274" s="662" t="s">
        <v>2675</v>
      </c>
      <c r="H274" s="662" t="s">
        <v>545</v>
      </c>
      <c r="I274" s="662" t="s">
        <v>1033</v>
      </c>
      <c r="J274" s="662" t="s">
        <v>2980</v>
      </c>
      <c r="K274" s="662" t="s">
        <v>1341</v>
      </c>
      <c r="L274" s="663">
        <v>36.35</v>
      </c>
      <c r="M274" s="663">
        <v>3344.1999999999994</v>
      </c>
      <c r="N274" s="662">
        <v>92</v>
      </c>
      <c r="O274" s="745">
        <v>29.5</v>
      </c>
      <c r="P274" s="663">
        <v>254.45</v>
      </c>
      <c r="Q274" s="678">
        <v>7.6086956521739135E-2</v>
      </c>
      <c r="R274" s="662">
        <v>7</v>
      </c>
      <c r="S274" s="678">
        <v>7.6086956521739135E-2</v>
      </c>
      <c r="T274" s="745">
        <v>4</v>
      </c>
      <c r="U274" s="701">
        <v>0.13559322033898305</v>
      </c>
    </row>
    <row r="275" spans="1:21" ht="14.4" customHeight="1" x14ac:dyDescent="0.3">
      <c r="A275" s="661">
        <v>18</v>
      </c>
      <c r="B275" s="662" t="s">
        <v>544</v>
      </c>
      <c r="C275" s="662" t="s">
        <v>2618</v>
      </c>
      <c r="D275" s="743" t="s">
        <v>4060</v>
      </c>
      <c r="E275" s="744" t="s">
        <v>2637</v>
      </c>
      <c r="F275" s="662" t="s">
        <v>2614</v>
      </c>
      <c r="G275" s="662" t="s">
        <v>2675</v>
      </c>
      <c r="H275" s="662" t="s">
        <v>545</v>
      </c>
      <c r="I275" s="662" t="s">
        <v>1021</v>
      </c>
      <c r="J275" s="662" t="s">
        <v>2676</v>
      </c>
      <c r="K275" s="662" t="s">
        <v>2677</v>
      </c>
      <c r="L275" s="663">
        <v>22.06</v>
      </c>
      <c r="M275" s="663">
        <v>1103</v>
      </c>
      <c r="N275" s="662">
        <v>50</v>
      </c>
      <c r="O275" s="745">
        <v>11.5</v>
      </c>
      <c r="P275" s="663">
        <v>220.59999999999997</v>
      </c>
      <c r="Q275" s="678">
        <v>0.19999999999999996</v>
      </c>
      <c r="R275" s="662">
        <v>10</v>
      </c>
      <c r="S275" s="678">
        <v>0.2</v>
      </c>
      <c r="T275" s="745">
        <v>2.5</v>
      </c>
      <c r="U275" s="701">
        <v>0.21739130434782608</v>
      </c>
    </row>
    <row r="276" spans="1:21" ht="14.4" customHeight="1" x14ac:dyDescent="0.3">
      <c r="A276" s="661">
        <v>18</v>
      </c>
      <c r="B276" s="662" t="s">
        <v>544</v>
      </c>
      <c r="C276" s="662" t="s">
        <v>2618</v>
      </c>
      <c r="D276" s="743" t="s">
        <v>4060</v>
      </c>
      <c r="E276" s="744" t="s">
        <v>2637</v>
      </c>
      <c r="F276" s="662" t="s">
        <v>2614</v>
      </c>
      <c r="G276" s="662" t="s">
        <v>2784</v>
      </c>
      <c r="H276" s="662" t="s">
        <v>545</v>
      </c>
      <c r="I276" s="662" t="s">
        <v>2955</v>
      </c>
      <c r="J276" s="662" t="s">
        <v>2786</v>
      </c>
      <c r="K276" s="662"/>
      <c r="L276" s="663">
        <v>123.2</v>
      </c>
      <c r="M276" s="663">
        <v>739.2</v>
      </c>
      <c r="N276" s="662">
        <v>6</v>
      </c>
      <c r="O276" s="745">
        <v>1.5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18</v>
      </c>
      <c r="B277" s="662" t="s">
        <v>544</v>
      </c>
      <c r="C277" s="662" t="s">
        <v>2618</v>
      </c>
      <c r="D277" s="743" t="s">
        <v>4060</v>
      </c>
      <c r="E277" s="744" t="s">
        <v>2637</v>
      </c>
      <c r="F277" s="662" t="s">
        <v>2614</v>
      </c>
      <c r="G277" s="662" t="s">
        <v>2784</v>
      </c>
      <c r="H277" s="662" t="s">
        <v>545</v>
      </c>
      <c r="I277" s="662" t="s">
        <v>2957</v>
      </c>
      <c r="J277" s="662" t="s">
        <v>2786</v>
      </c>
      <c r="K277" s="662"/>
      <c r="L277" s="663">
        <v>0</v>
      </c>
      <c r="M277" s="663">
        <v>0</v>
      </c>
      <c r="N277" s="662">
        <v>2</v>
      </c>
      <c r="O277" s="745">
        <v>1.5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18</v>
      </c>
      <c r="B278" s="662" t="s">
        <v>544</v>
      </c>
      <c r="C278" s="662" t="s">
        <v>2618</v>
      </c>
      <c r="D278" s="743" t="s">
        <v>4060</v>
      </c>
      <c r="E278" s="744" t="s">
        <v>2637</v>
      </c>
      <c r="F278" s="662" t="s">
        <v>2614</v>
      </c>
      <c r="G278" s="662" t="s">
        <v>2981</v>
      </c>
      <c r="H278" s="662" t="s">
        <v>545</v>
      </c>
      <c r="I278" s="662" t="s">
        <v>2982</v>
      </c>
      <c r="J278" s="662" t="s">
        <v>2983</v>
      </c>
      <c r="K278" s="662" t="s">
        <v>2984</v>
      </c>
      <c r="L278" s="663">
        <v>27.28</v>
      </c>
      <c r="M278" s="663">
        <v>272.8</v>
      </c>
      <c r="N278" s="662">
        <v>10</v>
      </c>
      <c r="O278" s="745">
        <v>1</v>
      </c>
      <c r="P278" s="663">
        <v>272.8</v>
      </c>
      <c r="Q278" s="678">
        <v>1</v>
      </c>
      <c r="R278" s="662">
        <v>10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18</v>
      </c>
      <c r="B279" s="662" t="s">
        <v>544</v>
      </c>
      <c r="C279" s="662" t="s">
        <v>2618</v>
      </c>
      <c r="D279" s="743" t="s">
        <v>4060</v>
      </c>
      <c r="E279" s="744" t="s">
        <v>2637</v>
      </c>
      <c r="F279" s="662" t="s">
        <v>2614</v>
      </c>
      <c r="G279" s="662" t="s">
        <v>2985</v>
      </c>
      <c r="H279" s="662" t="s">
        <v>545</v>
      </c>
      <c r="I279" s="662" t="s">
        <v>988</v>
      </c>
      <c r="J279" s="662" t="s">
        <v>2986</v>
      </c>
      <c r="K279" s="662" t="s">
        <v>2987</v>
      </c>
      <c r="L279" s="663">
        <v>0</v>
      </c>
      <c r="M279" s="663">
        <v>0</v>
      </c>
      <c r="N279" s="662">
        <v>1</v>
      </c>
      <c r="O279" s="745">
        <v>0.5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18</v>
      </c>
      <c r="B280" s="662" t="s">
        <v>544</v>
      </c>
      <c r="C280" s="662" t="s">
        <v>2618</v>
      </c>
      <c r="D280" s="743" t="s">
        <v>4060</v>
      </c>
      <c r="E280" s="744" t="s">
        <v>2637</v>
      </c>
      <c r="F280" s="662" t="s">
        <v>2614</v>
      </c>
      <c r="G280" s="662" t="s">
        <v>2829</v>
      </c>
      <c r="H280" s="662" t="s">
        <v>545</v>
      </c>
      <c r="I280" s="662" t="s">
        <v>2988</v>
      </c>
      <c r="J280" s="662" t="s">
        <v>2989</v>
      </c>
      <c r="K280" s="662" t="s">
        <v>2990</v>
      </c>
      <c r="L280" s="663">
        <v>76.22</v>
      </c>
      <c r="M280" s="663">
        <v>533.54</v>
      </c>
      <c r="N280" s="662">
        <v>7</v>
      </c>
      <c r="O280" s="745">
        <v>2.5</v>
      </c>
      <c r="P280" s="663">
        <v>533.54</v>
      </c>
      <c r="Q280" s="678">
        <v>1</v>
      </c>
      <c r="R280" s="662">
        <v>7</v>
      </c>
      <c r="S280" s="678">
        <v>1</v>
      </c>
      <c r="T280" s="745">
        <v>2.5</v>
      </c>
      <c r="U280" s="701">
        <v>1</v>
      </c>
    </row>
    <row r="281" spans="1:21" ht="14.4" customHeight="1" x14ac:dyDescent="0.3">
      <c r="A281" s="661">
        <v>18</v>
      </c>
      <c r="B281" s="662" t="s">
        <v>544</v>
      </c>
      <c r="C281" s="662" t="s">
        <v>2618</v>
      </c>
      <c r="D281" s="743" t="s">
        <v>4060</v>
      </c>
      <c r="E281" s="744" t="s">
        <v>2637</v>
      </c>
      <c r="F281" s="662" t="s">
        <v>2614</v>
      </c>
      <c r="G281" s="662" t="s">
        <v>2829</v>
      </c>
      <c r="H281" s="662" t="s">
        <v>545</v>
      </c>
      <c r="I281" s="662" t="s">
        <v>905</v>
      </c>
      <c r="J281" s="662" t="s">
        <v>906</v>
      </c>
      <c r="K281" s="662" t="s">
        <v>2991</v>
      </c>
      <c r="L281" s="663">
        <v>84.06</v>
      </c>
      <c r="M281" s="663">
        <v>84.06</v>
      </c>
      <c r="N281" s="662">
        <v>1</v>
      </c>
      <c r="O281" s="745">
        <v>0.5</v>
      </c>
      <c r="P281" s="663">
        <v>84.06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18</v>
      </c>
      <c r="B282" s="662" t="s">
        <v>544</v>
      </c>
      <c r="C282" s="662" t="s">
        <v>2618</v>
      </c>
      <c r="D282" s="743" t="s">
        <v>4060</v>
      </c>
      <c r="E282" s="744" t="s">
        <v>2637</v>
      </c>
      <c r="F282" s="662" t="s">
        <v>2614</v>
      </c>
      <c r="G282" s="662" t="s">
        <v>2829</v>
      </c>
      <c r="H282" s="662" t="s">
        <v>545</v>
      </c>
      <c r="I282" s="662" t="s">
        <v>915</v>
      </c>
      <c r="J282" s="662" t="s">
        <v>916</v>
      </c>
      <c r="K282" s="662" t="s">
        <v>2992</v>
      </c>
      <c r="L282" s="663">
        <v>70.05</v>
      </c>
      <c r="M282" s="663">
        <v>420.3</v>
      </c>
      <c r="N282" s="662">
        <v>6</v>
      </c>
      <c r="O282" s="745">
        <v>2</v>
      </c>
      <c r="P282" s="663">
        <v>70.05</v>
      </c>
      <c r="Q282" s="678">
        <v>0.16666666666666666</v>
      </c>
      <c r="R282" s="662">
        <v>1</v>
      </c>
      <c r="S282" s="678">
        <v>0.16666666666666666</v>
      </c>
      <c r="T282" s="745">
        <v>1</v>
      </c>
      <c r="U282" s="701">
        <v>0.5</v>
      </c>
    </row>
    <row r="283" spans="1:21" ht="14.4" customHeight="1" x14ac:dyDescent="0.3">
      <c r="A283" s="661">
        <v>18</v>
      </c>
      <c r="B283" s="662" t="s">
        <v>544</v>
      </c>
      <c r="C283" s="662" t="s">
        <v>2618</v>
      </c>
      <c r="D283" s="743" t="s">
        <v>4060</v>
      </c>
      <c r="E283" s="744" t="s">
        <v>2637</v>
      </c>
      <c r="F283" s="662" t="s">
        <v>2614</v>
      </c>
      <c r="G283" s="662" t="s">
        <v>2993</v>
      </c>
      <c r="H283" s="662" t="s">
        <v>545</v>
      </c>
      <c r="I283" s="662" t="s">
        <v>2994</v>
      </c>
      <c r="J283" s="662" t="s">
        <v>2995</v>
      </c>
      <c r="K283" s="662" t="s">
        <v>2996</v>
      </c>
      <c r="L283" s="663">
        <v>83.79</v>
      </c>
      <c r="M283" s="663">
        <v>83.79</v>
      </c>
      <c r="N283" s="662">
        <v>1</v>
      </c>
      <c r="O283" s="745">
        <v>1</v>
      </c>
      <c r="P283" s="663">
        <v>83.79</v>
      </c>
      <c r="Q283" s="678">
        <v>1</v>
      </c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18</v>
      </c>
      <c r="B284" s="662" t="s">
        <v>544</v>
      </c>
      <c r="C284" s="662" t="s">
        <v>2618</v>
      </c>
      <c r="D284" s="743" t="s">
        <v>4060</v>
      </c>
      <c r="E284" s="744" t="s">
        <v>2637</v>
      </c>
      <c r="F284" s="662" t="s">
        <v>2614</v>
      </c>
      <c r="G284" s="662" t="s">
        <v>2997</v>
      </c>
      <c r="H284" s="662" t="s">
        <v>545</v>
      </c>
      <c r="I284" s="662" t="s">
        <v>1642</v>
      </c>
      <c r="J284" s="662" t="s">
        <v>1643</v>
      </c>
      <c r="K284" s="662" t="s">
        <v>2998</v>
      </c>
      <c r="L284" s="663">
        <v>49.37</v>
      </c>
      <c r="M284" s="663">
        <v>5233.2199999999975</v>
      </c>
      <c r="N284" s="662">
        <v>106</v>
      </c>
      <c r="O284" s="745">
        <v>18</v>
      </c>
      <c r="P284" s="663">
        <v>394.96</v>
      </c>
      <c r="Q284" s="678">
        <v>7.5471698113207572E-2</v>
      </c>
      <c r="R284" s="662">
        <v>8</v>
      </c>
      <c r="S284" s="678">
        <v>7.5471698113207544E-2</v>
      </c>
      <c r="T284" s="745">
        <v>1.5</v>
      </c>
      <c r="U284" s="701">
        <v>8.3333333333333329E-2</v>
      </c>
    </row>
    <row r="285" spans="1:21" ht="14.4" customHeight="1" x14ac:dyDescent="0.3">
      <c r="A285" s="661">
        <v>18</v>
      </c>
      <c r="B285" s="662" t="s">
        <v>544</v>
      </c>
      <c r="C285" s="662" t="s">
        <v>2618</v>
      </c>
      <c r="D285" s="743" t="s">
        <v>4060</v>
      </c>
      <c r="E285" s="744" t="s">
        <v>2637</v>
      </c>
      <c r="F285" s="662" t="s">
        <v>2614</v>
      </c>
      <c r="G285" s="662" t="s">
        <v>2997</v>
      </c>
      <c r="H285" s="662" t="s">
        <v>545</v>
      </c>
      <c r="I285" s="662" t="s">
        <v>1646</v>
      </c>
      <c r="J285" s="662" t="s">
        <v>1647</v>
      </c>
      <c r="K285" s="662" t="s">
        <v>2941</v>
      </c>
      <c r="L285" s="663">
        <v>24.68</v>
      </c>
      <c r="M285" s="663">
        <v>888.4799999999999</v>
      </c>
      <c r="N285" s="662">
        <v>36</v>
      </c>
      <c r="O285" s="745">
        <v>8.5</v>
      </c>
      <c r="P285" s="663">
        <v>98.72</v>
      </c>
      <c r="Q285" s="678">
        <v>0.11111111111111112</v>
      </c>
      <c r="R285" s="662">
        <v>4</v>
      </c>
      <c r="S285" s="678">
        <v>0.1111111111111111</v>
      </c>
      <c r="T285" s="745">
        <v>1</v>
      </c>
      <c r="U285" s="701">
        <v>0.11764705882352941</v>
      </c>
    </row>
    <row r="286" spans="1:21" ht="14.4" customHeight="1" x14ac:dyDescent="0.3">
      <c r="A286" s="661">
        <v>18</v>
      </c>
      <c r="B286" s="662" t="s">
        <v>544</v>
      </c>
      <c r="C286" s="662" t="s">
        <v>2618</v>
      </c>
      <c r="D286" s="743" t="s">
        <v>4060</v>
      </c>
      <c r="E286" s="744" t="s">
        <v>2637</v>
      </c>
      <c r="F286" s="662" t="s">
        <v>2614</v>
      </c>
      <c r="G286" s="662" t="s">
        <v>2763</v>
      </c>
      <c r="H286" s="662" t="s">
        <v>545</v>
      </c>
      <c r="I286" s="662" t="s">
        <v>675</v>
      </c>
      <c r="J286" s="662" t="s">
        <v>2764</v>
      </c>
      <c r="K286" s="662" t="s">
        <v>2765</v>
      </c>
      <c r="L286" s="663">
        <v>23.61</v>
      </c>
      <c r="M286" s="663">
        <v>2644.3199999999997</v>
      </c>
      <c r="N286" s="662">
        <v>112</v>
      </c>
      <c r="O286" s="745">
        <v>46.5</v>
      </c>
      <c r="P286" s="663">
        <v>1133.28</v>
      </c>
      <c r="Q286" s="678">
        <v>0.4285714285714286</v>
      </c>
      <c r="R286" s="662">
        <v>48</v>
      </c>
      <c r="S286" s="678">
        <v>0.42857142857142855</v>
      </c>
      <c r="T286" s="745">
        <v>23</v>
      </c>
      <c r="U286" s="701">
        <v>0.4946236559139785</v>
      </c>
    </row>
    <row r="287" spans="1:21" ht="14.4" customHeight="1" x14ac:dyDescent="0.3">
      <c r="A287" s="661">
        <v>18</v>
      </c>
      <c r="B287" s="662" t="s">
        <v>544</v>
      </c>
      <c r="C287" s="662" t="s">
        <v>2618</v>
      </c>
      <c r="D287" s="743" t="s">
        <v>4060</v>
      </c>
      <c r="E287" s="744" t="s">
        <v>2637</v>
      </c>
      <c r="F287" s="662" t="s">
        <v>2614</v>
      </c>
      <c r="G287" s="662" t="s">
        <v>2763</v>
      </c>
      <c r="H287" s="662" t="s">
        <v>545</v>
      </c>
      <c r="I287" s="662" t="s">
        <v>919</v>
      </c>
      <c r="J287" s="662" t="s">
        <v>920</v>
      </c>
      <c r="K287" s="662" t="s">
        <v>1744</v>
      </c>
      <c r="L287" s="663">
        <v>37.369999999999997</v>
      </c>
      <c r="M287" s="663">
        <v>859.51</v>
      </c>
      <c r="N287" s="662">
        <v>23</v>
      </c>
      <c r="O287" s="745">
        <v>6.5</v>
      </c>
      <c r="P287" s="663">
        <v>186.84999999999997</v>
      </c>
      <c r="Q287" s="678">
        <v>0.21739130434782605</v>
      </c>
      <c r="R287" s="662">
        <v>5</v>
      </c>
      <c r="S287" s="678">
        <v>0.21739130434782608</v>
      </c>
      <c r="T287" s="745">
        <v>2</v>
      </c>
      <c r="U287" s="701">
        <v>0.30769230769230771</v>
      </c>
    </row>
    <row r="288" spans="1:21" ht="14.4" customHeight="1" x14ac:dyDescent="0.3">
      <c r="A288" s="661">
        <v>18</v>
      </c>
      <c r="B288" s="662" t="s">
        <v>544</v>
      </c>
      <c r="C288" s="662" t="s">
        <v>2618</v>
      </c>
      <c r="D288" s="743" t="s">
        <v>4060</v>
      </c>
      <c r="E288" s="744" t="s">
        <v>2637</v>
      </c>
      <c r="F288" s="662" t="s">
        <v>2614</v>
      </c>
      <c r="G288" s="662" t="s">
        <v>2763</v>
      </c>
      <c r="H288" s="662" t="s">
        <v>545</v>
      </c>
      <c r="I288" s="662" t="s">
        <v>1730</v>
      </c>
      <c r="J288" s="662" t="s">
        <v>2999</v>
      </c>
      <c r="K288" s="662" t="s">
        <v>2597</v>
      </c>
      <c r="L288" s="663">
        <v>15.57</v>
      </c>
      <c r="M288" s="663">
        <v>15.57</v>
      </c>
      <c r="N288" s="662">
        <v>1</v>
      </c>
      <c r="O288" s="745">
        <v>0.5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18</v>
      </c>
      <c r="B289" s="662" t="s">
        <v>544</v>
      </c>
      <c r="C289" s="662" t="s">
        <v>2618</v>
      </c>
      <c r="D289" s="743" t="s">
        <v>4060</v>
      </c>
      <c r="E289" s="744" t="s">
        <v>2637</v>
      </c>
      <c r="F289" s="662" t="s">
        <v>2614</v>
      </c>
      <c r="G289" s="662" t="s">
        <v>2833</v>
      </c>
      <c r="H289" s="662" t="s">
        <v>545</v>
      </c>
      <c r="I289" s="662" t="s">
        <v>1101</v>
      </c>
      <c r="J289" s="662" t="s">
        <v>1102</v>
      </c>
      <c r="K289" s="662" t="s">
        <v>3000</v>
      </c>
      <c r="L289" s="663">
        <v>153.31</v>
      </c>
      <c r="M289" s="663">
        <v>2299.65</v>
      </c>
      <c r="N289" s="662">
        <v>15</v>
      </c>
      <c r="O289" s="745">
        <v>2</v>
      </c>
      <c r="P289" s="663">
        <v>1073.17</v>
      </c>
      <c r="Q289" s="678">
        <v>0.46666666666666667</v>
      </c>
      <c r="R289" s="662">
        <v>7</v>
      </c>
      <c r="S289" s="678">
        <v>0.46666666666666667</v>
      </c>
      <c r="T289" s="745">
        <v>1</v>
      </c>
      <c r="U289" s="701">
        <v>0.5</v>
      </c>
    </row>
    <row r="290" spans="1:21" ht="14.4" customHeight="1" x14ac:dyDescent="0.3">
      <c r="A290" s="661">
        <v>18</v>
      </c>
      <c r="B290" s="662" t="s">
        <v>544</v>
      </c>
      <c r="C290" s="662" t="s">
        <v>2618</v>
      </c>
      <c r="D290" s="743" t="s">
        <v>4060</v>
      </c>
      <c r="E290" s="744" t="s">
        <v>2637</v>
      </c>
      <c r="F290" s="662" t="s">
        <v>2614</v>
      </c>
      <c r="G290" s="662" t="s">
        <v>2833</v>
      </c>
      <c r="H290" s="662" t="s">
        <v>545</v>
      </c>
      <c r="I290" s="662" t="s">
        <v>1104</v>
      </c>
      <c r="J290" s="662" t="s">
        <v>1105</v>
      </c>
      <c r="K290" s="662" t="s">
        <v>2834</v>
      </c>
      <c r="L290" s="663">
        <v>613.24</v>
      </c>
      <c r="M290" s="663">
        <v>54578.36</v>
      </c>
      <c r="N290" s="662">
        <v>89</v>
      </c>
      <c r="O290" s="745">
        <v>16.5</v>
      </c>
      <c r="P290" s="663">
        <v>26369.319999999996</v>
      </c>
      <c r="Q290" s="678">
        <v>0.48314606741573024</v>
      </c>
      <c r="R290" s="662">
        <v>43</v>
      </c>
      <c r="S290" s="678">
        <v>0.48314606741573035</v>
      </c>
      <c r="T290" s="745">
        <v>5.5</v>
      </c>
      <c r="U290" s="701">
        <v>0.33333333333333331</v>
      </c>
    </row>
    <row r="291" spans="1:21" ht="14.4" customHeight="1" x14ac:dyDescent="0.3">
      <c r="A291" s="661">
        <v>18</v>
      </c>
      <c r="B291" s="662" t="s">
        <v>544</v>
      </c>
      <c r="C291" s="662" t="s">
        <v>2618</v>
      </c>
      <c r="D291" s="743" t="s">
        <v>4060</v>
      </c>
      <c r="E291" s="744" t="s">
        <v>2637</v>
      </c>
      <c r="F291" s="662" t="s">
        <v>2614</v>
      </c>
      <c r="G291" s="662" t="s">
        <v>2833</v>
      </c>
      <c r="H291" s="662" t="s">
        <v>545</v>
      </c>
      <c r="I291" s="662" t="s">
        <v>3001</v>
      </c>
      <c r="J291" s="662" t="s">
        <v>3002</v>
      </c>
      <c r="K291" s="662" t="s">
        <v>2171</v>
      </c>
      <c r="L291" s="663">
        <v>367.94</v>
      </c>
      <c r="M291" s="663">
        <v>9198.5</v>
      </c>
      <c r="N291" s="662">
        <v>25</v>
      </c>
      <c r="O291" s="745">
        <v>3.5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18</v>
      </c>
      <c r="B292" s="662" t="s">
        <v>544</v>
      </c>
      <c r="C292" s="662" t="s">
        <v>2618</v>
      </c>
      <c r="D292" s="743" t="s">
        <v>4060</v>
      </c>
      <c r="E292" s="744" t="s">
        <v>2637</v>
      </c>
      <c r="F292" s="662" t="s">
        <v>2614</v>
      </c>
      <c r="G292" s="662" t="s">
        <v>2833</v>
      </c>
      <c r="H292" s="662" t="s">
        <v>545</v>
      </c>
      <c r="I292" s="662" t="s">
        <v>3003</v>
      </c>
      <c r="J292" s="662" t="s">
        <v>3004</v>
      </c>
      <c r="K292" s="662" t="s">
        <v>1031</v>
      </c>
      <c r="L292" s="663">
        <v>91.99</v>
      </c>
      <c r="M292" s="663">
        <v>551.93999999999994</v>
      </c>
      <c r="N292" s="662">
        <v>6</v>
      </c>
      <c r="O292" s="745">
        <v>1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18</v>
      </c>
      <c r="B293" s="662" t="s">
        <v>544</v>
      </c>
      <c r="C293" s="662" t="s">
        <v>2618</v>
      </c>
      <c r="D293" s="743" t="s">
        <v>4060</v>
      </c>
      <c r="E293" s="744" t="s">
        <v>2637</v>
      </c>
      <c r="F293" s="662" t="s">
        <v>2614</v>
      </c>
      <c r="G293" s="662" t="s">
        <v>3005</v>
      </c>
      <c r="H293" s="662" t="s">
        <v>545</v>
      </c>
      <c r="I293" s="662" t="s">
        <v>1514</v>
      </c>
      <c r="J293" s="662" t="s">
        <v>1515</v>
      </c>
      <c r="K293" s="662" t="s">
        <v>3006</v>
      </c>
      <c r="L293" s="663">
        <v>36.97</v>
      </c>
      <c r="M293" s="663">
        <v>36.97</v>
      </c>
      <c r="N293" s="662">
        <v>1</v>
      </c>
      <c r="O293" s="745">
        <v>1</v>
      </c>
      <c r="P293" s="663">
        <v>36.97</v>
      </c>
      <c r="Q293" s="678">
        <v>1</v>
      </c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18</v>
      </c>
      <c r="B294" s="662" t="s">
        <v>544</v>
      </c>
      <c r="C294" s="662" t="s">
        <v>2618</v>
      </c>
      <c r="D294" s="743" t="s">
        <v>4060</v>
      </c>
      <c r="E294" s="744" t="s">
        <v>2637</v>
      </c>
      <c r="F294" s="662" t="s">
        <v>2614</v>
      </c>
      <c r="G294" s="662" t="s">
        <v>2835</v>
      </c>
      <c r="H294" s="662" t="s">
        <v>1236</v>
      </c>
      <c r="I294" s="662" t="s">
        <v>2836</v>
      </c>
      <c r="J294" s="662" t="s">
        <v>2837</v>
      </c>
      <c r="K294" s="662" t="s">
        <v>1570</v>
      </c>
      <c r="L294" s="663">
        <v>393.63</v>
      </c>
      <c r="M294" s="663">
        <v>46841.969999999979</v>
      </c>
      <c r="N294" s="662">
        <v>119</v>
      </c>
      <c r="O294" s="745">
        <v>65.5</v>
      </c>
      <c r="P294" s="663">
        <v>3149.04</v>
      </c>
      <c r="Q294" s="678">
        <v>6.7226890756302546E-2</v>
      </c>
      <c r="R294" s="662">
        <v>8</v>
      </c>
      <c r="S294" s="678">
        <v>6.7226890756302518E-2</v>
      </c>
      <c r="T294" s="745">
        <v>2.5</v>
      </c>
      <c r="U294" s="701">
        <v>3.8167938931297711E-2</v>
      </c>
    </row>
    <row r="295" spans="1:21" ht="14.4" customHeight="1" x14ac:dyDescent="0.3">
      <c r="A295" s="661">
        <v>18</v>
      </c>
      <c r="B295" s="662" t="s">
        <v>544</v>
      </c>
      <c r="C295" s="662" t="s">
        <v>2618</v>
      </c>
      <c r="D295" s="743" t="s">
        <v>4060</v>
      </c>
      <c r="E295" s="744" t="s">
        <v>2637</v>
      </c>
      <c r="F295" s="662" t="s">
        <v>2614</v>
      </c>
      <c r="G295" s="662" t="s">
        <v>2835</v>
      </c>
      <c r="H295" s="662" t="s">
        <v>1236</v>
      </c>
      <c r="I295" s="662" t="s">
        <v>2838</v>
      </c>
      <c r="J295" s="662" t="s">
        <v>2839</v>
      </c>
      <c r="K295" s="662" t="s">
        <v>586</v>
      </c>
      <c r="L295" s="663">
        <v>0</v>
      </c>
      <c r="M295" s="663">
        <v>0</v>
      </c>
      <c r="N295" s="662">
        <v>2</v>
      </c>
      <c r="O295" s="745">
        <v>0.5</v>
      </c>
      <c r="P295" s="663">
        <v>0</v>
      </c>
      <c r="Q295" s="678"/>
      <c r="R295" s="662">
        <v>2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18</v>
      </c>
      <c r="B296" s="662" t="s">
        <v>544</v>
      </c>
      <c r="C296" s="662" t="s">
        <v>2618</v>
      </c>
      <c r="D296" s="743" t="s">
        <v>4060</v>
      </c>
      <c r="E296" s="744" t="s">
        <v>2637</v>
      </c>
      <c r="F296" s="662" t="s">
        <v>2614</v>
      </c>
      <c r="G296" s="662" t="s">
        <v>2835</v>
      </c>
      <c r="H296" s="662" t="s">
        <v>1236</v>
      </c>
      <c r="I296" s="662" t="s">
        <v>2838</v>
      </c>
      <c r="J296" s="662" t="s">
        <v>2839</v>
      </c>
      <c r="K296" s="662" t="s">
        <v>586</v>
      </c>
      <c r="L296" s="663">
        <v>147.61000000000001</v>
      </c>
      <c r="M296" s="663">
        <v>5756.7900000000009</v>
      </c>
      <c r="N296" s="662">
        <v>39</v>
      </c>
      <c r="O296" s="745">
        <v>9</v>
      </c>
      <c r="P296" s="663">
        <v>2509.3700000000003</v>
      </c>
      <c r="Q296" s="678">
        <v>0.4358974358974359</v>
      </c>
      <c r="R296" s="662">
        <v>17</v>
      </c>
      <c r="S296" s="678">
        <v>0.4358974358974359</v>
      </c>
      <c r="T296" s="745">
        <v>3.5</v>
      </c>
      <c r="U296" s="701">
        <v>0.3888888888888889</v>
      </c>
    </row>
    <row r="297" spans="1:21" ht="14.4" customHeight="1" x14ac:dyDescent="0.3">
      <c r="A297" s="661">
        <v>18</v>
      </c>
      <c r="B297" s="662" t="s">
        <v>544</v>
      </c>
      <c r="C297" s="662" t="s">
        <v>2618</v>
      </c>
      <c r="D297" s="743" t="s">
        <v>4060</v>
      </c>
      <c r="E297" s="744" t="s">
        <v>2637</v>
      </c>
      <c r="F297" s="662" t="s">
        <v>2614</v>
      </c>
      <c r="G297" s="662" t="s">
        <v>2835</v>
      </c>
      <c r="H297" s="662" t="s">
        <v>1236</v>
      </c>
      <c r="I297" s="662" t="s">
        <v>2840</v>
      </c>
      <c r="J297" s="662" t="s">
        <v>2841</v>
      </c>
      <c r="K297" s="662" t="s">
        <v>579</v>
      </c>
      <c r="L297" s="663">
        <v>36.909999999999997</v>
      </c>
      <c r="M297" s="663">
        <v>3284.99</v>
      </c>
      <c r="N297" s="662">
        <v>89</v>
      </c>
      <c r="O297" s="745">
        <v>16.5</v>
      </c>
      <c r="P297" s="663">
        <v>1144.21</v>
      </c>
      <c r="Q297" s="678">
        <v>0.34831460674157305</v>
      </c>
      <c r="R297" s="662">
        <v>31</v>
      </c>
      <c r="S297" s="678">
        <v>0.34831460674157305</v>
      </c>
      <c r="T297" s="745">
        <v>5.5</v>
      </c>
      <c r="U297" s="701">
        <v>0.33333333333333331</v>
      </c>
    </row>
    <row r="298" spans="1:21" ht="14.4" customHeight="1" x14ac:dyDescent="0.3">
      <c r="A298" s="661">
        <v>18</v>
      </c>
      <c r="B298" s="662" t="s">
        <v>544</v>
      </c>
      <c r="C298" s="662" t="s">
        <v>2618</v>
      </c>
      <c r="D298" s="743" t="s">
        <v>4060</v>
      </c>
      <c r="E298" s="744" t="s">
        <v>2637</v>
      </c>
      <c r="F298" s="662" t="s">
        <v>2614</v>
      </c>
      <c r="G298" s="662" t="s">
        <v>2835</v>
      </c>
      <c r="H298" s="662" t="s">
        <v>545</v>
      </c>
      <c r="I298" s="662" t="s">
        <v>3007</v>
      </c>
      <c r="J298" s="662" t="s">
        <v>3008</v>
      </c>
      <c r="K298" s="662" t="s">
        <v>586</v>
      </c>
      <c r="L298" s="663">
        <v>147.62</v>
      </c>
      <c r="M298" s="663">
        <v>147.62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18</v>
      </c>
      <c r="B299" s="662" t="s">
        <v>544</v>
      </c>
      <c r="C299" s="662" t="s">
        <v>2618</v>
      </c>
      <c r="D299" s="743" t="s">
        <v>4060</v>
      </c>
      <c r="E299" s="744" t="s">
        <v>2637</v>
      </c>
      <c r="F299" s="662" t="s">
        <v>2614</v>
      </c>
      <c r="G299" s="662" t="s">
        <v>2835</v>
      </c>
      <c r="H299" s="662" t="s">
        <v>545</v>
      </c>
      <c r="I299" s="662" t="s">
        <v>596</v>
      </c>
      <c r="J299" s="662" t="s">
        <v>597</v>
      </c>
      <c r="K299" s="662" t="s">
        <v>598</v>
      </c>
      <c r="L299" s="663">
        <v>1704.6</v>
      </c>
      <c r="M299" s="663">
        <v>18750.599999999999</v>
      </c>
      <c r="N299" s="662">
        <v>11</v>
      </c>
      <c r="O299" s="745">
        <v>6</v>
      </c>
      <c r="P299" s="663">
        <v>13636.800000000001</v>
      </c>
      <c r="Q299" s="678">
        <v>0.7272727272727274</v>
      </c>
      <c r="R299" s="662">
        <v>8</v>
      </c>
      <c r="S299" s="678">
        <v>0.72727272727272729</v>
      </c>
      <c r="T299" s="745">
        <v>3</v>
      </c>
      <c r="U299" s="701">
        <v>0.5</v>
      </c>
    </row>
    <row r="300" spans="1:21" ht="14.4" customHeight="1" x14ac:dyDescent="0.3">
      <c r="A300" s="661">
        <v>18</v>
      </c>
      <c r="B300" s="662" t="s">
        <v>544</v>
      </c>
      <c r="C300" s="662" t="s">
        <v>2618</v>
      </c>
      <c r="D300" s="743" t="s">
        <v>4060</v>
      </c>
      <c r="E300" s="744" t="s">
        <v>2637</v>
      </c>
      <c r="F300" s="662" t="s">
        <v>2614</v>
      </c>
      <c r="G300" s="662" t="s">
        <v>2835</v>
      </c>
      <c r="H300" s="662" t="s">
        <v>545</v>
      </c>
      <c r="I300" s="662" t="s">
        <v>3009</v>
      </c>
      <c r="J300" s="662" t="s">
        <v>597</v>
      </c>
      <c r="K300" s="662" t="s">
        <v>598</v>
      </c>
      <c r="L300" s="663">
        <v>1704.6</v>
      </c>
      <c r="M300" s="663">
        <v>6818.4</v>
      </c>
      <c r="N300" s="662">
        <v>4</v>
      </c>
      <c r="O300" s="745">
        <v>1.5</v>
      </c>
      <c r="P300" s="663">
        <v>5113.7999999999993</v>
      </c>
      <c r="Q300" s="678">
        <v>0.74999999999999989</v>
      </c>
      <c r="R300" s="662">
        <v>3</v>
      </c>
      <c r="S300" s="678">
        <v>0.75</v>
      </c>
      <c r="T300" s="745">
        <v>0.5</v>
      </c>
      <c r="U300" s="701">
        <v>0.33333333333333331</v>
      </c>
    </row>
    <row r="301" spans="1:21" ht="14.4" customHeight="1" x14ac:dyDescent="0.3">
      <c r="A301" s="661">
        <v>18</v>
      </c>
      <c r="B301" s="662" t="s">
        <v>544</v>
      </c>
      <c r="C301" s="662" t="s">
        <v>2618</v>
      </c>
      <c r="D301" s="743" t="s">
        <v>4060</v>
      </c>
      <c r="E301" s="744" t="s">
        <v>2637</v>
      </c>
      <c r="F301" s="662" t="s">
        <v>2614</v>
      </c>
      <c r="G301" s="662" t="s">
        <v>2835</v>
      </c>
      <c r="H301" s="662" t="s">
        <v>545</v>
      </c>
      <c r="I301" s="662" t="s">
        <v>3010</v>
      </c>
      <c r="J301" s="662" t="s">
        <v>3011</v>
      </c>
      <c r="K301" s="662" t="s">
        <v>3012</v>
      </c>
      <c r="L301" s="663">
        <v>2332.63</v>
      </c>
      <c r="M301" s="663">
        <v>9330.52</v>
      </c>
      <c r="N301" s="662">
        <v>4</v>
      </c>
      <c r="O301" s="745">
        <v>3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18</v>
      </c>
      <c r="B302" s="662" t="s">
        <v>544</v>
      </c>
      <c r="C302" s="662" t="s">
        <v>2618</v>
      </c>
      <c r="D302" s="743" t="s">
        <v>4060</v>
      </c>
      <c r="E302" s="744" t="s">
        <v>2637</v>
      </c>
      <c r="F302" s="662" t="s">
        <v>2614</v>
      </c>
      <c r="G302" s="662" t="s">
        <v>2835</v>
      </c>
      <c r="H302" s="662" t="s">
        <v>545</v>
      </c>
      <c r="I302" s="662" t="s">
        <v>3013</v>
      </c>
      <c r="J302" s="662" t="s">
        <v>3014</v>
      </c>
      <c r="K302" s="662" t="s">
        <v>3015</v>
      </c>
      <c r="L302" s="663">
        <v>0</v>
      </c>
      <c r="M302" s="663">
        <v>0</v>
      </c>
      <c r="N302" s="662">
        <v>1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18</v>
      </c>
      <c r="B303" s="662" t="s">
        <v>544</v>
      </c>
      <c r="C303" s="662" t="s">
        <v>2618</v>
      </c>
      <c r="D303" s="743" t="s">
        <v>4060</v>
      </c>
      <c r="E303" s="744" t="s">
        <v>2637</v>
      </c>
      <c r="F303" s="662" t="s">
        <v>2614</v>
      </c>
      <c r="G303" s="662" t="s">
        <v>2835</v>
      </c>
      <c r="H303" s="662" t="s">
        <v>545</v>
      </c>
      <c r="I303" s="662" t="s">
        <v>3016</v>
      </c>
      <c r="J303" s="662" t="s">
        <v>3017</v>
      </c>
      <c r="K303" s="662" t="s">
        <v>1570</v>
      </c>
      <c r="L303" s="663">
        <v>1386.27</v>
      </c>
      <c r="M303" s="663">
        <v>5545.08</v>
      </c>
      <c r="N303" s="662">
        <v>4</v>
      </c>
      <c r="O303" s="745">
        <v>1.5</v>
      </c>
      <c r="P303" s="663">
        <v>4158.8099999999995</v>
      </c>
      <c r="Q303" s="678">
        <v>0.74999999999999989</v>
      </c>
      <c r="R303" s="662">
        <v>3</v>
      </c>
      <c r="S303" s="678">
        <v>0.75</v>
      </c>
      <c r="T303" s="745">
        <v>0.5</v>
      </c>
      <c r="U303" s="701">
        <v>0.33333333333333331</v>
      </c>
    </row>
    <row r="304" spans="1:21" ht="14.4" customHeight="1" x14ac:dyDescent="0.3">
      <c r="A304" s="661">
        <v>18</v>
      </c>
      <c r="B304" s="662" t="s">
        <v>544</v>
      </c>
      <c r="C304" s="662" t="s">
        <v>2618</v>
      </c>
      <c r="D304" s="743" t="s">
        <v>4060</v>
      </c>
      <c r="E304" s="744" t="s">
        <v>2637</v>
      </c>
      <c r="F304" s="662" t="s">
        <v>2614</v>
      </c>
      <c r="G304" s="662" t="s">
        <v>2835</v>
      </c>
      <c r="H304" s="662" t="s">
        <v>545</v>
      </c>
      <c r="I304" s="662" t="s">
        <v>3018</v>
      </c>
      <c r="J304" s="662" t="s">
        <v>3019</v>
      </c>
      <c r="K304" s="662" t="s">
        <v>579</v>
      </c>
      <c r="L304" s="663">
        <v>36.909999999999997</v>
      </c>
      <c r="M304" s="663">
        <v>73.819999999999993</v>
      </c>
      <c r="N304" s="662">
        <v>2</v>
      </c>
      <c r="O304" s="745">
        <v>0.5</v>
      </c>
      <c r="P304" s="663">
        <v>73.819999999999993</v>
      </c>
      <c r="Q304" s="678">
        <v>1</v>
      </c>
      <c r="R304" s="662">
        <v>2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18</v>
      </c>
      <c r="B305" s="662" t="s">
        <v>544</v>
      </c>
      <c r="C305" s="662" t="s">
        <v>2618</v>
      </c>
      <c r="D305" s="743" t="s">
        <v>4060</v>
      </c>
      <c r="E305" s="744" t="s">
        <v>2637</v>
      </c>
      <c r="F305" s="662" t="s">
        <v>2614</v>
      </c>
      <c r="G305" s="662" t="s">
        <v>2835</v>
      </c>
      <c r="H305" s="662" t="s">
        <v>545</v>
      </c>
      <c r="I305" s="662" t="s">
        <v>3020</v>
      </c>
      <c r="J305" s="662" t="s">
        <v>3011</v>
      </c>
      <c r="K305" s="662" t="s">
        <v>1570</v>
      </c>
      <c r="L305" s="663">
        <v>393.63</v>
      </c>
      <c r="M305" s="663">
        <v>787.26</v>
      </c>
      <c r="N305" s="662">
        <v>2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18</v>
      </c>
      <c r="B306" s="662" t="s">
        <v>544</v>
      </c>
      <c r="C306" s="662" t="s">
        <v>2618</v>
      </c>
      <c r="D306" s="743" t="s">
        <v>4060</v>
      </c>
      <c r="E306" s="744" t="s">
        <v>2637</v>
      </c>
      <c r="F306" s="662" t="s">
        <v>2614</v>
      </c>
      <c r="G306" s="662" t="s">
        <v>2835</v>
      </c>
      <c r="H306" s="662" t="s">
        <v>545</v>
      </c>
      <c r="I306" s="662" t="s">
        <v>1569</v>
      </c>
      <c r="J306" s="662" t="s">
        <v>592</v>
      </c>
      <c r="K306" s="662" t="s">
        <v>1570</v>
      </c>
      <c r="L306" s="663">
        <v>393.63</v>
      </c>
      <c r="M306" s="663">
        <v>787.26</v>
      </c>
      <c r="N306" s="662">
        <v>2</v>
      </c>
      <c r="O306" s="745">
        <v>2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18</v>
      </c>
      <c r="B307" s="662" t="s">
        <v>544</v>
      </c>
      <c r="C307" s="662" t="s">
        <v>2618</v>
      </c>
      <c r="D307" s="743" t="s">
        <v>4060</v>
      </c>
      <c r="E307" s="744" t="s">
        <v>2637</v>
      </c>
      <c r="F307" s="662" t="s">
        <v>2614</v>
      </c>
      <c r="G307" s="662" t="s">
        <v>2835</v>
      </c>
      <c r="H307" s="662" t="s">
        <v>545</v>
      </c>
      <c r="I307" s="662" t="s">
        <v>3021</v>
      </c>
      <c r="J307" s="662" t="s">
        <v>3022</v>
      </c>
      <c r="K307" s="662" t="s">
        <v>1570</v>
      </c>
      <c r="L307" s="663">
        <v>393.63</v>
      </c>
      <c r="M307" s="663">
        <v>1574.52</v>
      </c>
      <c r="N307" s="662">
        <v>4</v>
      </c>
      <c r="O307" s="745">
        <v>2.5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18</v>
      </c>
      <c r="B308" s="662" t="s">
        <v>544</v>
      </c>
      <c r="C308" s="662" t="s">
        <v>2618</v>
      </c>
      <c r="D308" s="743" t="s">
        <v>4060</v>
      </c>
      <c r="E308" s="744" t="s">
        <v>2637</v>
      </c>
      <c r="F308" s="662" t="s">
        <v>2614</v>
      </c>
      <c r="G308" s="662" t="s">
        <v>2835</v>
      </c>
      <c r="H308" s="662" t="s">
        <v>545</v>
      </c>
      <c r="I308" s="662" t="s">
        <v>3023</v>
      </c>
      <c r="J308" s="662" t="s">
        <v>3024</v>
      </c>
      <c r="K308" s="662" t="s">
        <v>3025</v>
      </c>
      <c r="L308" s="663">
        <v>465.75</v>
      </c>
      <c r="M308" s="663">
        <v>2328.75</v>
      </c>
      <c r="N308" s="662">
        <v>5</v>
      </c>
      <c r="O308" s="745">
        <v>3.5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18</v>
      </c>
      <c r="B309" s="662" t="s">
        <v>544</v>
      </c>
      <c r="C309" s="662" t="s">
        <v>2618</v>
      </c>
      <c r="D309" s="743" t="s">
        <v>4060</v>
      </c>
      <c r="E309" s="744" t="s">
        <v>2637</v>
      </c>
      <c r="F309" s="662" t="s">
        <v>2614</v>
      </c>
      <c r="G309" s="662" t="s">
        <v>2835</v>
      </c>
      <c r="H309" s="662" t="s">
        <v>545</v>
      </c>
      <c r="I309" s="662" t="s">
        <v>3026</v>
      </c>
      <c r="J309" s="662" t="s">
        <v>2843</v>
      </c>
      <c r="K309" s="662" t="s">
        <v>2844</v>
      </c>
      <c r="L309" s="663">
        <v>1706.26</v>
      </c>
      <c r="M309" s="663">
        <v>3412.52</v>
      </c>
      <c r="N309" s="662">
        <v>2</v>
      </c>
      <c r="O309" s="745">
        <v>1</v>
      </c>
      <c r="P309" s="663">
        <v>1706.26</v>
      </c>
      <c r="Q309" s="678">
        <v>0.5</v>
      </c>
      <c r="R309" s="662">
        <v>1</v>
      </c>
      <c r="S309" s="678">
        <v>0.5</v>
      </c>
      <c r="T309" s="745">
        <v>0.5</v>
      </c>
      <c r="U309" s="701">
        <v>0.5</v>
      </c>
    </row>
    <row r="310" spans="1:21" ht="14.4" customHeight="1" x14ac:dyDescent="0.3">
      <c r="A310" s="661">
        <v>18</v>
      </c>
      <c r="B310" s="662" t="s">
        <v>544</v>
      </c>
      <c r="C310" s="662" t="s">
        <v>2618</v>
      </c>
      <c r="D310" s="743" t="s">
        <v>4060</v>
      </c>
      <c r="E310" s="744" t="s">
        <v>2637</v>
      </c>
      <c r="F310" s="662" t="s">
        <v>2614</v>
      </c>
      <c r="G310" s="662" t="s">
        <v>2835</v>
      </c>
      <c r="H310" s="662" t="s">
        <v>545</v>
      </c>
      <c r="I310" s="662" t="s">
        <v>2842</v>
      </c>
      <c r="J310" s="662" t="s">
        <v>2843</v>
      </c>
      <c r="K310" s="662" t="s">
        <v>2844</v>
      </c>
      <c r="L310" s="663">
        <v>1706.26</v>
      </c>
      <c r="M310" s="663">
        <v>6825.04</v>
      </c>
      <c r="N310" s="662">
        <v>4</v>
      </c>
      <c r="O310" s="745">
        <v>1.5</v>
      </c>
      <c r="P310" s="663">
        <v>1706.26</v>
      </c>
      <c r="Q310" s="678">
        <v>0.25</v>
      </c>
      <c r="R310" s="662">
        <v>1</v>
      </c>
      <c r="S310" s="678">
        <v>0.25</v>
      </c>
      <c r="T310" s="745">
        <v>0.5</v>
      </c>
      <c r="U310" s="701">
        <v>0.33333333333333331</v>
      </c>
    </row>
    <row r="311" spans="1:21" ht="14.4" customHeight="1" x14ac:dyDescent="0.3">
      <c r="A311" s="661">
        <v>18</v>
      </c>
      <c r="B311" s="662" t="s">
        <v>544</v>
      </c>
      <c r="C311" s="662" t="s">
        <v>2618</v>
      </c>
      <c r="D311" s="743" t="s">
        <v>4060</v>
      </c>
      <c r="E311" s="744" t="s">
        <v>2637</v>
      </c>
      <c r="F311" s="662" t="s">
        <v>2614</v>
      </c>
      <c r="G311" s="662" t="s">
        <v>2727</v>
      </c>
      <c r="H311" s="662" t="s">
        <v>545</v>
      </c>
      <c r="I311" s="662" t="s">
        <v>3027</v>
      </c>
      <c r="J311" s="662" t="s">
        <v>1985</v>
      </c>
      <c r="K311" s="662" t="s">
        <v>3028</v>
      </c>
      <c r="L311" s="663">
        <v>26.37</v>
      </c>
      <c r="M311" s="663">
        <v>26.37</v>
      </c>
      <c r="N311" s="662">
        <v>1</v>
      </c>
      <c r="O311" s="745">
        <v>0.5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18</v>
      </c>
      <c r="B312" s="662" t="s">
        <v>544</v>
      </c>
      <c r="C312" s="662" t="s">
        <v>2618</v>
      </c>
      <c r="D312" s="743" t="s">
        <v>4060</v>
      </c>
      <c r="E312" s="744" t="s">
        <v>2637</v>
      </c>
      <c r="F312" s="662" t="s">
        <v>2614</v>
      </c>
      <c r="G312" s="662" t="s">
        <v>2730</v>
      </c>
      <c r="H312" s="662" t="s">
        <v>1236</v>
      </c>
      <c r="I312" s="662" t="s">
        <v>1439</v>
      </c>
      <c r="J312" s="662" t="s">
        <v>2517</v>
      </c>
      <c r="K312" s="662" t="s">
        <v>2518</v>
      </c>
      <c r="L312" s="663">
        <v>445.45</v>
      </c>
      <c r="M312" s="663">
        <v>41426.85000000002</v>
      </c>
      <c r="N312" s="662">
        <v>93</v>
      </c>
      <c r="O312" s="745">
        <v>55.5</v>
      </c>
      <c r="P312" s="663">
        <v>4454.5</v>
      </c>
      <c r="Q312" s="678">
        <v>0.10752688172043005</v>
      </c>
      <c r="R312" s="662">
        <v>10</v>
      </c>
      <c r="S312" s="678">
        <v>0.10752688172043011</v>
      </c>
      <c r="T312" s="745">
        <v>5</v>
      </c>
      <c r="U312" s="701">
        <v>9.0090090090090086E-2</v>
      </c>
    </row>
    <row r="313" spans="1:21" ht="14.4" customHeight="1" x14ac:dyDescent="0.3">
      <c r="A313" s="661">
        <v>18</v>
      </c>
      <c r="B313" s="662" t="s">
        <v>544</v>
      </c>
      <c r="C313" s="662" t="s">
        <v>2618</v>
      </c>
      <c r="D313" s="743" t="s">
        <v>4060</v>
      </c>
      <c r="E313" s="744" t="s">
        <v>2637</v>
      </c>
      <c r="F313" s="662" t="s">
        <v>2614</v>
      </c>
      <c r="G313" s="662" t="s">
        <v>2730</v>
      </c>
      <c r="H313" s="662" t="s">
        <v>1236</v>
      </c>
      <c r="I313" s="662" t="s">
        <v>1435</v>
      </c>
      <c r="J313" s="662" t="s">
        <v>2519</v>
      </c>
      <c r="K313" s="662" t="s">
        <v>2520</v>
      </c>
      <c r="L313" s="663">
        <v>360.37</v>
      </c>
      <c r="M313" s="663">
        <v>2522.59</v>
      </c>
      <c r="N313" s="662">
        <v>7</v>
      </c>
      <c r="O313" s="745">
        <v>2.5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18</v>
      </c>
      <c r="B314" s="662" t="s">
        <v>544</v>
      </c>
      <c r="C314" s="662" t="s">
        <v>2618</v>
      </c>
      <c r="D314" s="743" t="s">
        <v>4060</v>
      </c>
      <c r="E314" s="744" t="s">
        <v>2637</v>
      </c>
      <c r="F314" s="662" t="s">
        <v>2614</v>
      </c>
      <c r="G314" s="662" t="s">
        <v>2845</v>
      </c>
      <c r="H314" s="662" t="s">
        <v>1236</v>
      </c>
      <c r="I314" s="662" t="s">
        <v>1420</v>
      </c>
      <c r="J314" s="662" t="s">
        <v>1421</v>
      </c>
      <c r="K314" s="662" t="s">
        <v>1422</v>
      </c>
      <c r="L314" s="663">
        <v>232.29</v>
      </c>
      <c r="M314" s="663">
        <v>696.87</v>
      </c>
      <c r="N314" s="662">
        <v>3</v>
      </c>
      <c r="O314" s="745">
        <v>0.5</v>
      </c>
      <c r="P314" s="663">
        <v>696.87</v>
      </c>
      <c r="Q314" s="678">
        <v>1</v>
      </c>
      <c r="R314" s="662">
        <v>3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18</v>
      </c>
      <c r="B315" s="662" t="s">
        <v>544</v>
      </c>
      <c r="C315" s="662" t="s">
        <v>2618</v>
      </c>
      <c r="D315" s="743" t="s">
        <v>4060</v>
      </c>
      <c r="E315" s="744" t="s">
        <v>2637</v>
      </c>
      <c r="F315" s="662" t="s">
        <v>2614</v>
      </c>
      <c r="G315" s="662" t="s">
        <v>2845</v>
      </c>
      <c r="H315" s="662" t="s">
        <v>1236</v>
      </c>
      <c r="I315" s="662" t="s">
        <v>1882</v>
      </c>
      <c r="J315" s="662" t="s">
        <v>1421</v>
      </c>
      <c r="K315" s="662" t="s">
        <v>1883</v>
      </c>
      <c r="L315" s="663">
        <v>542.03</v>
      </c>
      <c r="M315" s="663">
        <v>3252.18</v>
      </c>
      <c r="N315" s="662">
        <v>6</v>
      </c>
      <c r="O315" s="745">
        <v>3</v>
      </c>
      <c r="P315" s="663">
        <v>1626.09</v>
      </c>
      <c r="Q315" s="678">
        <v>0.5</v>
      </c>
      <c r="R315" s="662">
        <v>3</v>
      </c>
      <c r="S315" s="678">
        <v>0.5</v>
      </c>
      <c r="T315" s="745">
        <v>1</v>
      </c>
      <c r="U315" s="701">
        <v>0.33333333333333331</v>
      </c>
    </row>
    <row r="316" spans="1:21" ht="14.4" customHeight="1" x14ac:dyDescent="0.3">
      <c r="A316" s="661">
        <v>18</v>
      </c>
      <c r="B316" s="662" t="s">
        <v>544</v>
      </c>
      <c r="C316" s="662" t="s">
        <v>2618</v>
      </c>
      <c r="D316" s="743" t="s">
        <v>4060</v>
      </c>
      <c r="E316" s="744" t="s">
        <v>2637</v>
      </c>
      <c r="F316" s="662" t="s">
        <v>2614</v>
      </c>
      <c r="G316" s="662" t="s">
        <v>2845</v>
      </c>
      <c r="H316" s="662" t="s">
        <v>1236</v>
      </c>
      <c r="I316" s="662" t="s">
        <v>1871</v>
      </c>
      <c r="J316" s="662" t="s">
        <v>1872</v>
      </c>
      <c r="K316" s="662" t="s">
        <v>1873</v>
      </c>
      <c r="L316" s="663">
        <v>87.11</v>
      </c>
      <c r="M316" s="663">
        <v>783.99</v>
      </c>
      <c r="N316" s="662">
        <v>9</v>
      </c>
      <c r="O316" s="745">
        <v>3</v>
      </c>
      <c r="P316" s="663">
        <v>348.44</v>
      </c>
      <c r="Q316" s="678">
        <v>0.44444444444444442</v>
      </c>
      <c r="R316" s="662">
        <v>4</v>
      </c>
      <c r="S316" s="678">
        <v>0.44444444444444442</v>
      </c>
      <c r="T316" s="745">
        <v>1.5</v>
      </c>
      <c r="U316" s="701">
        <v>0.5</v>
      </c>
    </row>
    <row r="317" spans="1:21" ht="14.4" customHeight="1" x14ac:dyDescent="0.3">
      <c r="A317" s="661">
        <v>18</v>
      </c>
      <c r="B317" s="662" t="s">
        <v>544</v>
      </c>
      <c r="C317" s="662" t="s">
        <v>2618</v>
      </c>
      <c r="D317" s="743" t="s">
        <v>4060</v>
      </c>
      <c r="E317" s="744" t="s">
        <v>2637</v>
      </c>
      <c r="F317" s="662" t="s">
        <v>2614</v>
      </c>
      <c r="G317" s="662" t="s">
        <v>2845</v>
      </c>
      <c r="H317" s="662" t="s">
        <v>1236</v>
      </c>
      <c r="I317" s="662" t="s">
        <v>1424</v>
      </c>
      <c r="J317" s="662" t="s">
        <v>1425</v>
      </c>
      <c r="K317" s="662" t="s">
        <v>1426</v>
      </c>
      <c r="L317" s="663">
        <v>174.22</v>
      </c>
      <c r="M317" s="663">
        <v>3658.62</v>
      </c>
      <c r="N317" s="662">
        <v>21</v>
      </c>
      <c r="O317" s="745">
        <v>2</v>
      </c>
      <c r="P317" s="663">
        <v>2787.52</v>
      </c>
      <c r="Q317" s="678">
        <v>0.76190476190476197</v>
      </c>
      <c r="R317" s="662">
        <v>16</v>
      </c>
      <c r="S317" s="678">
        <v>0.76190476190476186</v>
      </c>
      <c r="T317" s="745">
        <v>1.5</v>
      </c>
      <c r="U317" s="701">
        <v>0.75</v>
      </c>
    </row>
    <row r="318" spans="1:21" ht="14.4" customHeight="1" x14ac:dyDescent="0.3">
      <c r="A318" s="661">
        <v>18</v>
      </c>
      <c r="B318" s="662" t="s">
        <v>544</v>
      </c>
      <c r="C318" s="662" t="s">
        <v>2618</v>
      </c>
      <c r="D318" s="743" t="s">
        <v>4060</v>
      </c>
      <c r="E318" s="744" t="s">
        <v>2637</v>
      </c>
      <c r="F318" s="662" t="s">
        <v>2614</v>
      </c>
      <c r="G318" s="662" t="s">
        <v>2845</v>
      </c>
      <c r="H318" s="662" t="s">
        <v>1236</v>
      </c>
      <c r="I318" s="662" t="s">
        <v>3029</v>
      </c>
      <c r="J318" s="662" t="s">
        <v>1421</v>
      </c>
      <c r="K318" s="662" t="s">
        <v>3030</v>
      </c>
      <c r="L318" s="663">
        <v>0</v>
      </c>
      <c r="M318" s="663">
        <v>0</v>
      </c>
      <c r="N318" s="662">
        <v>18</v>
      </c>
      <c r="O318" s="745">
        <v>7.5</v>
      </c>
      <c r="P318" s="663">
        <v>0</v>
      </c>
      <c r="Q318" s="678"/>
      <c r="R318" s="662">
        <v>4</v>
      </c>
      <c r="S318" s="678">
        <v>0.22222222222222221</v>
      </c>
      <c r="T318" s="745">
        <v>1</v>
      </c>
      <c r="U318" s="701">
        <v>0.13333333333333333</v>
      </c>
    </row>
    <row r="319" spans="1:21" ht="14.4" customHeight="1" x14ac:dyDescent="0.3">
      <c r="A319" s="661">
        <v>18</v>
      </c>
      <c r="B319" s="662" t="s">
        <v>544</v>
      </c>
      <c r="C319" s="662" t="s">
        <v>2618</v>
      </c>
      <c r="D319" s="743" t="s">
        <v>4060</v>
      </c>
      <c r="E319" s="744" t="s">
        <v>2637</v>
      </c>
      <c r="F319" s="662" t="s">
        <v>2614</v>
      </c>
      <c r="G319" s="662" t="s">
        <v>2734</v>
      </c>
      <c r="H319" s="662" t="s">
        <v>545</v>
      </c>
      <c r="I319" s="662" t="s">
        <v>829</v>
      </c>
      <c r="J319" s="662" t="s">
        <v>830</v>
      </c>
      <c r="K319" s="662" t="s">
        <v>2735</v>
      </c>
      <c r="L319" s="663">
        <v>57.6</v>
      </c>
      <c r="M319" s="663">
        <v>3801.6</v>
      </c>
      <c r="N319" s="662">
        <v>66</v>
      </c>
      <c r="O319" s="745">
        <v>21</v>
      </c>
      <c r="P319" s="663">
        <v>1382.4</v>
      </c>
      <c r="Q319" s="678">
        <v>0.36363636363636365</v>
      </c>
      <c r="R319" s="662">
        <v>24</v>
      </c>
      <c r="S319" s="678">
        <v>0.36363636363636365</v>
      </c>
      <c r="T319" s="745">
        <v>7</v>
      </c>
      <c r="U319" s="701">
        <v>0.33333333333333331</v>
      </c>
    </row>
    <row r="320" spans="1:21" ht="14.4" customHeight="1" x14ac:dyDescent="0.3">
      <c r="A320" s="661">
        <v>18</v>
      </c>
      <c r="B320" s="662" t="s">
        <v>544</v>
      </c>
      <c r="C320" s="662" t="s">
        <v>2618</v>
      </c>
      <c r="D320" s="743" t="s">
        <v>4060</v>
      </c>
      <c r="E320" s="744" t="s">
        <v>2637</v>
      </c>
      <c r="F320" s="662" t="s">
        <v>2614</v>
      </c>
      <c r="G320" s="662" t="s">
        <v>2847</v>
      </c>
      <c r="H320" s="662" t="s">
        <v>545</v>
      </c>
      <c r="I320" s="662" t="s">
        <v>1753</v>
      </c>
      <c r="J320" s="662" t="s">
        <v>1754</v>
      </c>
      <c r="K320" s="662" t="s">
        <v>2848</v>
      </c>
      <c r="L320" s="663">
        <v>202.03</v>
      </c>
      <c r="M320" s="663">
        <v>11313.680000000004</v>
      </c>
      <c r="N320" s="662">
        <v>56</v>
      </c>
      <c r="O320" s="745">
        <v>19.5</v>
      </c>
      <c r="P320" s="663">
        <v>3232.4800000000005</v>
      </c>
      <c r="Q320" s="678">
        <v>0.28571428571428564</v>
      </c>
      <c r="R320" s="662">
        <v>16</v>
      </c>
      <c r="S320" s="678">
        <v>0.2857142857142857</v>
      </c>
      <c r="T320" s="745">
        <v>6</v>
      </c>
      <c r="U320" s="701">
        <v>0.30769230769230771</v>
      </c>
    </row>
    <row r="321" spans="1:21" ht="14.4" customHeight="1" x14ac:dyDescent="0.3">
      <c r="A321" s="661">
        <v>18</v>
      </c>
      <c r="B321" s="662" t="s">
        <v>544</v>
      </c>
      <c r="C321" s="662" t="s">
        <v>2618</v>
      </c>
      <c r="D321" s="743" t="s">
        <v>4060</v>
      </c>
      <c r="E321" s="744" t="s">
        <v>2637</v>
      </c>
      <c r="F321" s="662" t="s">
        <v>2614</v>
      </c>
      <c r="G321" s="662" t="s">
        <v>3031</v>
      </c>
      <c r="H321" s="662" t="s">
        <v>545</v>
      </c>
      <c r="I321" s="662" t="s">
        <v>3032</v>
      </c>
      <c r="J321" s="662" t="s">
        <v>3033</v>
      </c>
      <c r="K321" s="662" t="s">
        <v>3034</v>
      </c>
      <c r="L321" s="663">
        <v>0</v>
      </c>
      <c r="M321" s="663">
        <v>0</v>
      </c>
      <c r="N321" s="662">
        <v>11</v>
      </c>
      <c r="O321" s="745">
        <v>6.5</v>
      </c>
      <c r="P321" s="663">
        <v>0</v>
      </c>
      <c r="Q321" s="678"/>
      <c r="R321" s="662">
        <v>6</v>
      </c>
      <c r="S321" s="678">
        <v>0.54545454545454541</v>
      </c>
      <c r="T321" s="745">
        <v>2.5</v>
      </c>
      <c r="U321" s="701">
        <v>0.38461538461538464</v>
      </c>
    </row>
    <row r="322" spans="1:21" ht="14.4" customHeight="1" x14ac:dyDescent="0.3">
      <c r="A322" s="661">
        <v>18</v>
      </c>
      <c r="B322" s="662" t="s">
        <v>544</v>
      </c>
      <c r="C322" s="662" t="s">
        <v>2618</v>
      </c>
      <c r="D322" s="743" t="s">
        <v>4060</v>
      </c>
      <c r="E322" s="744" t="s">
        <v>2637</v>
      </c>
      <c r="F322" s="662" t="s">
        <v>2614</v>
      </c>
      <c r="G322" s="662" t="s">
        <v>2771</v>
      </c>
      <c r="H322" s="662" t="s">
        <v>545</v>
      </c>
      <c r="I322" s="662" t="s">
        <v>3035</v>
      </c>
      <c r="J322" s="662" t="s">
        <v>977</v>
      </c>
      <c r="K322" s="662" t="s">
        <v>978</v>
      </c>
      <c r="L322" s="663">
        <v>94.04</v>
      </c>
      <c r="M322" s="663">
        <v>1598.68</v>
      </c>
      <c r="N322" s="662">
        <v>17</v>
      </c>
      <c r="O322" s="745">
        <v>5.5</v>
      </c>
      <c r="P322" s="663">
        <v>1410.6000000000001</v>
      </c>
      <c r="Q322" s="678">
        <v>0.88235294117647067</v>
      </c>
      <c r="R322" s="662">
        <v>15</v>
      </c>
      <c r="S322" s="678">
        <v>0.88235294117647056</v>
      </c>
      <c r="T322" s="745">
        <v>5</v>
      </c>
      <c r="U322" s="701">
        <v>0.90909090909090906</v>
      </c>
    </row>
    <row r="323" spans="1:21" ht="14.4" customHeight="1" x14ac:dyDescent="0.3">
      <c r="A323" s="661">
        <v>18</v>
      </c>
      <c r="B323" s="662" t="s">
        <v>544</v>
      </c>
      <c r="C323" s="662" t="s">
        <v>2618</v>
      </c>
      <c r="D323" s="743" t="s">
        <v>4060</v>
      </c>
      <c r="E323" s="744" t="s">
        <v>2637</v>
      </c>
      <c r="F323" s="662" t="s">
        <v>2614</v>
      </c>
      <c r="G323" s="662" t="s">
        <v>2771</v>
      </c>
      <c r="H323" s="662" t="s">
        <v>545</v>
      </c>
      <c r="I323" s="662" t="s">
        <v>3035</v>
      </c>
      <c r="J323" s="662" t="s">
        <v>977</v>
      </c>
      <c r="K323" s="662" t="s">
        <v>978</v>
      </c>
      <c r="L323" s="663">
        <v>122.73</v>
      </c>
      <c r="M323" s="663">
        <v>1472.76</v>
      </c>
      <c r="N323" s="662">
        <v>12</v>
      </c>
      <c r="O323" s="745">
        <v>3.5</v>
      </c>
      <c r="P323" s="663">
        <v>859.11</v>
      </c>
      <c r="Q323" s="678">
        <v>0.58333333333333337</v>
      </c>
      <c r="R323" s="662">
        <v>7</v>
      </c>
      <c r="S323" s="678">
        <v>0.58333333333333337</v>
      </c>
      <c r="T323" s="745">
        <v>1.5</v>
      </c>
      <c r="U323" s="701">
        <v>0.42857142857142855</v>
      </c>
    </row>
    <row r="324" spans="1:21" ht="14.4" customHeight="1" x14ac:dyDescent="0.3">
      <c r="A324" s="661">
        <v>18</v>
      </c>
      <c r="B324" s="662" t="s">
        <v>544</v>
      </c>
      <c r="C324" s="662" t="s">
        <v>2618</v>
      </c>
      <c r="D324" s="743" t="s">
        <v>4060</v>
      </c>
      <c r="E324" s="744" t="s">
        <v>2637</v>
      </c>
      <c r="F324" s="662" t="s">
        <v>2614</v>
      </c>
      <c r="G324" s="662" t="s">
        <v>3036</v>
      </c>
      <c r="H324" s="662" t="s">
        <v>545</v>
      </c>
      <c r="I324" s="662" t="s">
        <v>3037</v>
      </c>
      <c r="J324" s="662" t="s">
        <v>928</v>
      </c>
      <c r="K324" s="662" t="s">
        <v>2543</v>
      </c>
      <c r="L324" s="663">
        <v>0</v>
      </c>
      <c r="M324" s="663">
        <v>0</v>
      </c>
      <c r="N324" s="662">
        <v>3</v>
      </c>
      <c r="O324" s="745">
        <v>1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18</v>
      </c>
      <c r="B325" s="662" t="s">
        <v>544</v>
      </c>
      <c r="C325" s="662" t="s">
        <v>2618</v>
      </c>
      <c r="D325" s="743" t="s">
        <v>4060</v>
      </c>
      <c r="E325" s="744" t="s">
        <v>2637</v>
      </c>
      <c r="F325" s="662" t="s">
        <v>2614</v>
      </c>
      <c r="G325" s="662" t="s">
        <v>3036</v>
      </c>
      <c r="H325" s="662" t="s">
        <v>545</v>
      </c>
      <c r="I325" s="662" t="s">
        <v>927</v>
      </c>
      <c r="J325" s="662" t="s">
        <v>928</v>
      </c>
      <c r="K325" s="662" t="s">
        <v>3038</v>
      </c>
      <c r="L325" s="663">
        <v>1228</v>
      </c>
      <c r="M325" s="663">
        <v>25788</v>
      </c>
      <c r="N325" s="662">
        <v>21</v>
      </c>
      <c r="O325" s="745">
        <v>6.5</v>
      </c>
      <c r="P325" s="663">
        <v>1228</v>
      </c>
      <c r="Q325" s="678">
        <v>4.7619047619047616E-2</v>
      </c>
      <c r="R325" s="662">
        <v>1</v>
      </c>
      <c r="S325" s="678">
        <v>4.7619047619047616E-2</v>
      </c>
      <c r="T325" s="745">
        <v>0.5</v>
      </c>
      <c r="U325" s="701">
        <v>7.6923076923076927E-2</v>
      </c>
    </row>
    <row r="326" spans="1:21" ht="14.4" customHeight="1" x14ac:dyDescent="0.3">
      <c r="A326" s="661">
        <v>18</v>
      </c>
      <c r="B326" s="662" t="s">
        <v>544</v>
      </c>
      <c r="C326" s="662" t="s">
        <v>2618</v>
      </c>
      <c r="D326" s="743" t="s">
        <v>4060</v>
      </c>
      <c r="E326" s="744" t="s">
        <v>2637</v>
      </c>
      <c r="F326" s="662" t="s">
        <v>2614</v>
      </c>
      <c r="G326" s="662" t="s">
        <v>3036</v>
      </c>
      <c r="H326" s="662" t="s">
        <v>545</v>
      </c>
      <c r="I326" s="662" t="s">
        <v>3039</v>
      </c>
      <c r="J326" s="662" t="s">
        <v>3040</v>
      </c>
      <c r="K326" s="662" t="s">
        <v>3041</v>
      </c>
      <c r="L326" s="663">
        <v>1228</v>
      </c>
      <c r="M326" s="663">
        <v>25788</v>
      </c>
      <c r="N326" s="662">
        <v>21</v>
      </c>
      <c r="O326" s="745">
        <v>6</v>
      </c>
      <c r="P326" s="663">
        <v>7368</v>
      </c>
      <c r="Q326" s="678">
        <v>0.2857142857142857</v>
      </c>
      <c r="R326" s="662">
        <v>6</v>
      </c>
      <c r="S326" s="678">
        <v>0.2857142857142857</v>
      </c>
      <c r="T326" s="745">
        <v>1.5</v>
      </c>
      <c r="U326" s="701">
        <v>0.25</v>
      </c>
    </row>
    <row r="327" spans="1:21" ht="14.4" customHeight="1" x14ac:dyDescent="0.3">
      <c r="A327" s="661">
        <v>18</v>
      </c>
      <c r="B327" s="662" t="s">
        <v>544</v>
      </c>
      <c r="C327" s="662" t="s">
        <v>2618</v>
      </c>
      <c r="D327" s="743" t="s">
        <v>4060</v>
      </c>
      <c r="E327" s="744" t="s">
        <v>2637</v>
      </c>
      <c r="F327" s="662" t="s">
        <v>2614</v>
      </c>
      <c r="G327" s="662" t="s">
        <v>3036</v>
      </c>
      <c r="H327" s="662" t="s">
        <v>545</v>
      </c>
      <c r="I327" s="662" t="s">
        <v>3042</v>
      </c>
      <c r="J327" s="662" t="s">
        <v>3040</v>
      </c>
      <c r="K327" s="662" t="s">
        <v>3043</v>
      </c>
      <c r="L327" s="663">
        <v>0</v>
      </c>
      <c r="M327" s="663">
        <v>0</v>
      </c>
      <c r="N327" s="662">
        <v>1</v>
      </c>
      <c r="O327" s="745">
        <v>1</v>
      </c>
      <c r="P327" s="663"/>
      <c r="Q327" s="678"/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18</v>
      </c>
      <c r="B328" s="662" t="s">
        <v>544</v>
      </c>
      <c r="C328" s="662" t="s">
        <v>2618</v>
      </c>
      <c r="D328" s="743" t="s">
        <v>4060</v>
      </c>
      <c r="E328" s="744" t="s">
        <v>2637</v>
      </c>
      <c r="F328" s="662" t="s">
        <v>2614</v>
      </c>
      <c r="G328" s="662" t="s">
        <v>2853</v>
      </c>
      <c r="H328" s="662" t="s">
        <v>545</v>
      </c>
      <c r="I328" s="662" t="s">
        <v>2854</v>
      </c>
      <c r="J328" s="662" t="s">
        <v>800</v>
      </c>
      <c r="K328" s="662" t="s">
        <v>801</v>
      </c>
      <c r="L328" s="663">
        <v>27.5</v>
      </c>
      <c r="M328" s="663">
        <v>82.5</v>
      </c>
      <c r="N328" s="662">
        <v>3</v>
      </c>
      <c r="O328" s="745">
        <v>0.5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18</v>
      </c>
      <c r="B329" s="662" t="s">
        <v>544</v>
      </c>
      <c r="C329" s="662" t="s">
        <v>2618</v>
      </c>
      <c r="D329" s="743" t="s">
        <v>4060</v>
      </c>
      <c r="E329" s="744" t="s">
        <v>2637</v>
      </c>
      <c r="F329" s="662" t="s">
        <v>2614</v>
      </c>
      <c r="G329" s="662" t="s">
        <v>3044</v>
      </c>
      <c r="H329" s="662" t="s">
        <v>545</v>
      </c>
      <c r="I329" s="662" t="s">
        <v>3045</v>
      </c>
      <c r="J329" s="662" t="s">
        <v>3046</v>
      </c>
      <c r="K329" s="662" t="s">
        <v>3047</v>
      </c>
      <c r="L329" s="663">
        <v>54.86</v>
      </c>
      <c r="M329" s="663">
        <v>164.57999999999998</v>
      </c>
      <c r="N329" s="662">
        <v>3</v>
      </c>
      <c r="O329" s="745">
        <v>0.5</v>
      </c>
      <c r="P329" s="663">
        <v>164.57999999999998</v>
      </c>
      <c r="Q329" s="678">
        <v>1</v>
      </c>
      <c r="R329" s="662">
        <v>3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18</v>
      </c>
      <c r="B330" s="662" t="s">
        <v>544</v>
      </c>
      <c r="C330" s="662" t="s">
        <v>2618</v>
      </c>
      <c r="D330" s="743" t="s">
        <v>4060</v>
      </c>
      <c r="E330" s="744" t="s">
        <v>2637</v>
      </c>
      <c r="F330" s="662" t="s">
        <v>2614</v>
      </c>
      <c r="G330" s="662" t="s">
        <v>3044</v>
      </c>
      <c r="H330" s="662" t="s">
        <v>545</v>
      </c>
      <c r="I330" s="662" t="s">
        <v>3048</v>
      </c>
      <c r="J330" s="662" t="s">
        <v>3049</v>
      </c>
      <c r="K330" s="662" t="s">
        <v>1285</v>
      </c>
      <c r="L330" s="663">
        <v>52.16</v>
      </c>
      <c r="M330" s="663">
        <v>104.32</v>
      </c>
      <c r="N330" s="662">
        <v>2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18</v>
      </c>
      <c r="B331" s="662" t="s">
        <v>544</v>
      </c>
      <c r="C331" s="662" t="s">
        <v>2618</v>
      </c>
      <c r="D331" s="743" t="s">
        <v>4060</v>
      </c>
      <c r="E331" s="744" t="s">
        <v>2637</v>
      </c>
      <c r="F331" s="662" t="s">
        <v>2614</v>
      </c>
      <c r="G331" s="662" t="s">
        <v>3044</v>
      </c>
      <c r="H331" s="662" t="s">
        <v>545</v>
      </c>
      <c r="I331" s="662" t="s">
        <v>3050</v>
      </c>
      <c r="J331" s="662" t="s">
        <v>3051</v>
      </c>
      <c r="K331" s="662" t="s">
        <v>3052</v>
      </c>
      <c r="L331" s="663">
        <v>164.58</v>
      </c>
      <c r="M331" s="663">
        <v>658.32</v>
      </c>
      <c r="N331" s="662">
        <v>4</v>
      </c>
      <c r="O331" s="745">
        <v>1</v>
      </c>
      <c r="P331" s="663">
        <v>329.16</v>
      </c>
      <c r="Q331" s="678">
        <v>0.5</v>
      </c>
      <c r="R331" s="662">
        <v>2</v>
      </c>
      <c r="S331" s="678">
        <v>0.5</v>
      </c>
      <c r="T331" s="745">
        <v>0.5</v>
      </c>
      <c r="U331" s="701">
        <v>0.5</v>
      </c>
    </row>
    <row r="332" spans="1:21" ht="14.4" customHeight="1" x14ac:dyDescent="0.3">
      <c r="A332" s="661">
        <v>18</v>
      </c>
      <c r="B332" s="662" t="s">
        <v>544</v>
      </c>
      <c r="C332" s="662" t="s">
        <v>2618</v>
      </c>
      <c r="D332" s="743" t="s">
        <v>4060</v>
      </c>
      <c r="E332" s="744" t="s">
        <v>2637</v>
      </c>
      <c r="F332" s="662" t="s">
        <v>2614</v>
      </c>
      <c r="G332" s="662" t="s">
        <v>3053</v>
      </c>
      <c r="H332" s="662" t="s">
        <v>1236</v>
      </c>
      <c r="I332" s="662" t="s">
        <v>3054</v>
      </c>
      <c r="J332" s="662" t="s">
        <v>3055</v>
      </c>
      <c r="K332" s="662" t="s">
        <v>3056</v>
      </c>
      <c r="L332" s="663">
        <v>0</v>
      </c>
      <c r="M332" s="663">
        <v>0</v>
      </c>
      <c r="N332" s="662">
        <v>9</v>
      </c>
      <c r="O332" s="745">
        <v>2</v>
      </c>
      <c r="P332" s="663">
        <v>0</v>
      </c>
      <c r="Q332" s="678"/>
      <c r="R332" s="662">
        <v>6</v>
      </c>
      <c r="S332" s="678">
        <v>0.66666666666666663</v>
      </c>
      <c r="T332" s="745">
        <v>1.5</v>
      </c>
      <c r="U332" s="701">
        <v>0.75</v>
      </c>
    </row>
    <row r="333" spans="1:21" ht="14.4" customHeight="1" x14ac:dyDescent="0.3">
      <c r="A333" s="661">
        <v>18</v>
      </c>
      <c r="B333" s="662" t="s">
        <v>544</v>
      </c>
      <c r="C333" s="662" t="s">
        <v>2618</v>
      </c>
      <c r="D333" s="743" t="s">
        <v>4060</v>
      </c>
      <c r="E333" s="744" t="s">
        <v>2637</v>
      </c>
      <c r="F333" s="662" t="s">
        <v>2614</v>
      </c>
      <c r="G333" s="662" t="s">
        <v>2736</v>
      </c>
      <c r="H333" s="662" t="s">
        <v>1236</v>
      </c>
      <c r="I333" s="662" t="s">
        <v>1855</v>
      </c>
      <c r="J333" s="662" t="s">
        <v>575</v>
      </c>
      <c r="K333" s="662" t="s">
        <v>1856</v>
      </c>
      <c r="L333" s="663">
        <v>400.18</v>
      </c>
      <c r="M333" s="663">
        <v>6002.6999999999989</v>
      </c>
      <c r="N333" s="662">
        <v>15</v>
      </c>
      <c r="O333" s="745">
        <v>11</v>
      </c>
      <c r="P333" s="663">
        <v>2801.2599999999998</v>
      </c>
      <c r="Q333" s="678">
        <v>0.46666666666666673</v>
      </c>
      <c r="R333" s="662">
        <v>7</v>
      </c>
      <c r="S333" s="678">
        <v>0.46666666666666667</v>
      </c>
      <c r="T333" s="745">
        <v>5.5</v>
      </c>
      <c r="U333" s="701">
        <v>0.5</v>
      </c>
    </row>
    <row r="334" spans="1:21" ht="14.4" customHeight="1" x14ac:dyDescent="0.3">
      <c r="A334" s="661">
        <v>18</v>
      </c>
      <c r="B334" s="662" t="s">
        <v>544</v>
      </c>
      <c r="C334" s="662" t="s">
        <v>2618</v>
      </c>
      <c r="D334" s="743" t="s">
        <v>4060</v>
      </c>
      <c r="E334" s="744" t="s">
        <v>2637</v>
      </c>
      <c r="F334" s="662" t="s">
        <v>2614</v>
      </c>
      <c r="G334" s="662" t="s">
        <v>2736</v>
      </c>
      <c r="H334" s="662" t="s">
        <v>545</v>
      </c>
      <c r="I334" s="662" t="s">
        <v>3057</v>
      </c>
      <c r="J334" s="662" t="s">
        <v>3058</v>
      </c>
      <c r="K334" s="662" t="s">
        <v>2677</v>
      </c>
      <c r="L334" s="663">
        <v>133.38999999999999</v>
      </c>
      <c r="M334" s="663">
        <v>400.16999999999996</v>
      </c>
      <c r="N334" s="662">
        <v>3</v>
      </c>
      <c r="O334" s="745">
        <v>1</v>
      </c>
      <c r="P334" s="663">
        <v>400.16999999999996</v>
      </c>
      <c r="Q334" s="678">
        <v>1</v>
      </c>
      <c r="R334" s="662">
        <v>3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18</v>
      </c>
      <c r="B335" s="662" t="s">
        <v>544</v>
      </c>
      <c r="C335" s="662" t="s">
        <v>2618</v>
      </c>
      <c r="D335" s="743" t="s">
        <v>4060</v>
      </c>
      <c r="E335" s="744" t="s">
        <v>2637</v>
      </c>
      <c r="F335" s="662" t="s">
        <v>2614</v>
      </c>
      <c r="G335" s="662" t="s">
        <v>2736</v>
      </c>
      <c r="H335" s="662" t="s">
        <v>1236</v>
      </c>
      <c r="I335" s="662" t="s">
        <v>1477</v>
      </c>
      <c r="J335" s="662" t="s">
        <v>2545</v>
      </c>
      <c r="K335" s="662" t="s">
        <v>1479</v>
      </c>
      <c r="L335" s="663">
        <v>210.5</v>
      </c>
      <c r="M335" s="663">
        <v>3157.5</v>
      </c>
      <c r="N335" s="662">
        <v>15</v>
      </c>
      <c r="O335" s="745">
        <v>5</v>
      </c>
      <c r="P335" s="663">
        <v>1052.5</v>
      </c>
      <c r="Q335" s="678">
        <v>0.33333333333333331</v>
      </c>
      <c r="R335" s="662">
        <v>5</v>
      </c>
      <c r="S335" s="678">
        <v>0.33333333333333331</v>
      </c>
      <c r="T335" s="745">
        <v>1.5</v>
      </c>
      <c r="U335" s="701">
        <v>0.3</v>
      </c>
    </row>
    <row r="336" spans="1:21" ht="14.4" customHeight="1" x14ac:dyDescent="0.3">
      <c r="A336" s="661">
        <v>18</v>
      </c>
      <c r="B336" s="662" t="s">
        <v>544</v>
      </c>
      <c r="C336" s="662" t="s">
        <v>2618</v>
      </c>
      <c r="D336" s="743" t="s">
        <v>4060</v>
      </c>
      <c r="E336" s="744" t="s">
        <v>2637</v>
      </c>
      <c r="F336" s="662" t="s">
        <v>2614</v>
      </c>
      <c r="G336" s="662" t="s">
        <v>2736</v>
      </c>
      <c r="H336" s="662" t="s">
        <v>1236</v>
      </c>
      <c r="I336" s="662" t="s">
        <v>1455</v>
      </c>
      <c r="J336" s="662" t="s">
        <v>2546</v>
      </c>
      <c r="K336" s="662" t="s">
        <v>1457</v>
      </c>
      <c r="L336" s="663">
        <v>177.82</v>
      </c>
      <c r="M336" s="663">
        <v>31296.319999999974</v>
      </c>
      <c r="N336" s="662">
        <v>176</v>
      </c>
      <c r="O336" s="745">
        <v>66.5</v>
      </c>
      <c r="P336" s="663">
        <v>2667.3</v>
      </c>
      <c r="Q336" s="678">
        <v>8.5227272727272804E-2</v>
      </c>
      <c r="R336" s="662">
        <v>15</v>
      </c>
      <c r="S336" s="678">
        <v>8.5227272727272721E-2</v>
      </c>
      <c r="T336" s="745">
        <v>5</v>
      </c>
      <c r="U336" s="701">
        <v>7.5187969924812026E-2</v>
      </c>
    </row>
    <row r="337" spans="1:21" ht="14.4" customHeight="1" x14ac:dyDescent="0.3">
      <c r="A337" s="661">
        <v>18</v>
      </c>
      <c r="B337" s="662" t="s">
        <v>544</v>
      </c>
      <c r="C337" s="662" t="s">
        <v>2618</v>
      </c>
      <c r="D337" s="743" t="s">
        <v>4060</v>
      </c>
      <c r="E337" s="744" t="s">
        <v>2637</v>
      </c>
      <c r="F337" s="662" t="s">
        <v>2614</v>
      </c>
      <c r="G337" s="662" t="s">
        <v>3059</v>
      </c>
      <c r="H337" s="662" t="s">
        <v>545</v>
      </c>
      <c r="I337" s="662" t="s">
        <v>2160</v>
      </c>
      <c r="J337" s="662" t="s">
        <v>2161</v>
      </c>
      <c r="K337" s="662" t="s">
        <v>2162</v>
      </c>
      <c r="L337" s="663">
        <v>249.45</v>
      </c>
      <c r="M337" s="663">
        <v>11225.249999999998</v>
      </c>
      <c r="N337" s="662">
        <v>45</v>
      </c>
      <c r="O337" s="745">
        <v>15</v>
      </c>
      <c r="P337" s="663">
        <v>1247.25</v>
      </c>
      <c r="Q337" s="678">
        <v>0.11111111111111113</v>
      </c>
      <c r="R337" s="662">
        <v>5</v>
      </c>
      <c r="S337" s="678">
        <v>0.1111111111111111</v>
      </c>
      <c r="T337" s="745">
        <v>1.5</v>
      </c>
      <c r="U337" s="701">
        <v>0.1</v>
      </c>
    </row>
    <row r="338" spans="1:21" ht="14.4" customHeight="1" x14ac:dyDescent="0.3">
      <c r="A338" s="661">
        <v>18</v>
      </c>
      <c r="B338" s="662" t="s">
        <v>544</v>
      </c>
      <c r="C338" s="662" t="s">
        <v>2618</v>
      </c>
      <c r="D338" s="743" t="s">
        <v>4060</v>
      </c>
      <c r="E338" s="744" t="s">
        <v>2637</v>
      </c>
      <c r="F338" s="662" t="s">
        <v>2614</v>
      </c>
      <c r="G338" s="662" t="s">
        <v>3059</v>
      </c>
      <c r="H338" s="662" t="s">
        <v>545</v>
      </c>
      <c r="I338" s="662" t="s">
        <v>1792</v>
      </c>
      <c r="J338" s="662" t="s">
        <v>1793</v>
      </c>
      <c r="K338" s="662" t="s">
        <v>1794</v>
      </c>
      <c r="L338" s="663">
        <v>124.73</v>
      </c>
      <c r="M338" s="663">
        <v>498.92</v>
      </c>
      <c r="N338" s="662">
        <v>4</v>
      </c>
      <c r="O338" s="745">
        <v>3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18</v>
      </c>
      <c r="B339" s="662" t="s">
        <v>544</v>
      </c>
      <c r="C339" s="662" t="s">
        <v>2618</v>
      </c>
      <c r="D339" s="743" t="s">
        <v>4060</v>
      </c>
      <c r="E339" s="744" t="s">
        <v>2637</v>
      </c>
      <c r="F339" s="662" t="s">
        <v>2614</v>
      </c>
      <c r="G339" s="662" t="s">
        <v>2775</v>
      </c>
      <c r="H339" s="662" t="s">
        <v>545</v>
      </c>
      <c r="I339" s="662" t="s">
        <v>2776</v>
      </c>
      <c r="J339" s="662" t="s">
        <v>1242</v>
      </c>
      <c r="K339" s="662" t="s">
        <v>2777</v>
      </c>
      <c r="L339" s="663">
        <v>48.42</v>
      </c>
      <c r="M339" s="663">
        <v>48.42</v>
      </c>
      <c r="N339" s="662">
        <v>1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18</v>
      </c>
      <c r="B340" s="662" t="s">
        <v>544</v>
      </c>
      <c r="C340" s="662" t="s">
        <v>2618</v>
      </c>
      <c r="D340" s="743" t="s">
        <v>4060</v>
      </c>
      <c r="E340" s="744" t="s">
        <v>2637</v>
      </c>
      <c r="F340" s="662" t="s">
        <v>2614</v>
      </c>
      <c r="G340" s="662" t="s">
        <v>2678</v>
      </c>
      <c r="H340" s="662" t="s">
        <v>1236</v>
      </c>
      <c r="I340" s="662" t="s">
        <v>1898</v>
      </c>
      <c r="J340" s="662" t="s">
        <v>1899</v>
      </c>
      <c r="K340" s="662" t="s">
        <v>572</v>
      </c>
      <c r="L340" s="663">
        <v>934.66</v>
      </c>
      <c r="M340" s="663">
        <v>146741.62000000011</v>
      </c>
      <c r="N340" s="662">
        <v>157</v>
      </c>
      <c r="O340" s="745">
        <v>52</v>
      </c>
      <c r="P340" s="663">
        <v>1869.32</v>
      </c>
      <c r="Q340" s="678">
        <v>1.2738853503184704E-2</v>
      </c>
      <c r="R340" s="662">
        <v>2</v>
      </c>
      <c r="S340" s="678">
        <v>1.2738853503184714E-2</v>
      </c>
      <c r="T340" s="745">
        <v>0.5</v>
      </c>
      <c r="U340" s="701">
        <v>9.6153846153846159E-3</v>
      </c>
    </row>
    <row r="341" spans="1:21" ht="14.4" customHeight="1" x14ac:dyDescent="0.3">
      <c r="A341" s="661">
        <v>18</v>
      </c>
      <c r="B341" s="662" t="s">
        <v>544</v>
      </c>
      <c r="C341" s="662" t="s">
        <v>2618</v>
      </c>
      <c r="D341" s="743" t="s">
        <v>4060</v>
      </c>
      <c r="E341" s="744" t="s">
        <v>2637</v>
      </c>
      <c r="F341" s="662" t="s">
        <v>2614</v>
      </c>
      <c r="G341" s="662" t="s">
        <v>2678</v>
      </c>
      <c r="H341" s="662" t="s">
        <v>545</v>
      </c>
      <c r="I341" s="662" t="s">
        <v>3060</v>
      </c>
      <c r="J341" s="662" t="s">
        <v>3061</v>
      </c>
      <c r="K341" s="662" t="s">
        <v>827</v>
      </c>
      <c r="L341" s="663">
        <v>700.43</v>
      </c>
      <c r="M341" s="663">
        <v>1400.86</v>
      </c>
      <c r="N341" s="662">
        <v>2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18</v>
      </c>
      <c r="B342" s="662" t="s">
        <v>544</v>
      </c>
      <c r="C342" s="662" t="s">
        <v>2618</v>
      </c>
      <c r="D342" s="743" t="s">
        <v>4060</v>
      </c>
      <c r="E342" s="744" t="s">
        <v>2637</v>
      </c>
      <c r="F342" s="662" t="s">
        <v>2614</v>
      </c>
      <c r="G342" s="662" t="s">
        <v>2678</v>
      </c>
      <c r="H342" s="662" t="s">
        <v>545</v>
      </c>
      <c r="I342" s="662" t="s">
        <v>1108</v>
      </c>
      <c r="J342" s="662" t="s">
        <v>1109</v>
      </c>
      <c r="K342" s="662" t="s">
        <v>1110</v>
      </c>
      <c r="L342" s="663">
        <v>211.96</v>
      </c>
      <c r="M342" s="663">
        <v>2331.56</v>
      </c>
      <c r="N342" s="662">
        <v>11</v>
      </c>
      <c r="O342" s="745">
        <v>3.5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18</v>
      </c>
      <c r="B343" s="662" t="s">
        <v>544</v>
      </c>
      <c r="C343" s="662" t="s">
        <v>2618</v>
      </c>
      <c r="D343" s="743" t="s">
        <v>4060</v>
      </c>
      <c r="E343" s="744" t="s">
        <v>2637</v>
      </c>
      <c r="F343" s="662" t="s">
        <v>2614</v>
      </c>
      <c r="G343" s="662" t="s">
        <v>2678</v>
      </c>
      <c r="H343" s="662" t="s">
        <v>545</v>
      </c>
      <c r="I343" s="662" t="s">
        <v>1112</v>
      </c>
      <c r="J343" s="662" t="s">
        <v>1113</v>
      </c>
      <c r="K343" s="662" t="s">
        <v>1114</v>
      </c>
      <c r="L343" s="663">
        <v>282.60000000000002</v>
      </c>
      <c r="M343" s="663">
        <v>24021</v>
      </c>
      <c r="N343" s="662">
        <v>85</v>
      </c>
      <c r="O343" s="745">
        <v>31.5</v>
      </c>
      <c r="P343" s="663">
        <v>4521.6000000000004</v>
      </c>
      <c r="Q343" s="678">
        <v>0.18823529411764708</v>
      </c>
      <c r="R343" s="662">
        <v>16</v>
      </c>
      <c r="S343" s="678">
        <v>0.18823529411764706</v>
      </c>
      <c r="T343" s="745">
        <v>3</v>
      </c>
      <c r="U343" s="701">
        <v>9.5238095238095233E-2</v>
      </c>
    </row>
    <row r="344" spans="1:21" ht="14.4" customHeight="1" x14ac:dyDescent="0.3">
      <c r="A344" s="661">
        <v>18</v>
      </c>
      <c r="B344" s="662" t="s">
        <v>544</v>
      </c>
      <c r="C344" s="662" t="s">
        <v>2618</v>
      </c>
      <c r="D344" s="743" t="s">
        <v>4060</v>
      </c>
      <c r="E344" s="744" t="s">
        <v>2637</v>
      </c>
      <c r="F344" s="662" t="s">
        <v>2614</v>
      </c>
      <c r="G344" s="662" t="s">
        <v>2678</v>
      </c>
      <c r="H344" s="662" t="s">
        <v>545</v>
      </c>
      <c r="I344" s="662" t="s">
        <v>1653</v>
      </c>
      <c r="J344" s="662" t="s">
        <v>1654</v>
      </c>
      <c r="K344" s="662" t="s">
        <v>1655</v>
      </c>
      <c r="L344" s="663">
        <v>211.96</v>
      </c>
      <c r="M344" s="663">
        <v>15473.079999999998</v>
      </c>
      <c r="N344" s="662">
        <v>73</v>
      </c>
      <c r="O344" s="745">
        <v>23.5</v>
      </c>
      <c r="P344" s="663">
        <v>5510.96</v>
      </c>
      <c r="Q344" s="678">
        <v>0.35616438356164387</v>
      </c>
      <c r="R344" s="662">
        <v>26</v>
      </c>
      <c r="S344" s="678">
        <v>0.35616438356164382</v>
      </c>
      <c r="T344" s="745">
        <v>5.5</v>
      </c>
      <c r="U344" s="701">
        <v>0.23404255319148937</v>
      </c>
    </row>
    <row r="345" spans="1:21" ht="14.4" customHeight="1" x14ac:dyDescent="0.3">
      <c r="A345" s="661">
        <v>18</v>
      </c>
      <c r="B345" s="662" t="s">
        <v>544</v>
      </c>
      <c r="C345" s="662" t="s">
        <v>2618</v>
      </c>
      <c r="D345" s="743" t="s">
        <v>4060</v>
      </c>
      <c r="E345" s="744" t="s">
        <v>2637</v>
      </c>
      <c r="F345" s="662" t="s">
        <v>2614</v>
      </c>
      <c r="G345" s="662" t="s">
        <v>2678</v>
      </c>
      <c r="H345" s="662" t="s">
        <v>545</v>
      </c>
      <c r="I345" s="662" t="s">
        <v>2037</v>
      </c>
      <c r="J345" s="662" t="s">
        <v>1117</v>
      </c>
      <c r="K345" s="662" t="s">
        <v>572</v>
      </c>
      <c r="L345" s="663">
        <v>282.60000000000002</v>
      </c>
      <c r="M345" s="663">
        <v>10456.200000000001</v>
      </c>
      <c r="N345" s="662">
        <v>37</v>
      </c>
      <c r="O345" s="745">
        <v>8</v>
      </c>
      <c r="P345" s="663">
        <v>3673.8</v>
      </c>
      <c r="Q345" s="678">
        <v>0.35135135135135137</v>
      </c>
      <c r="R345" s="662">
        <v>13</v>
      </c>
      <c r="S345" s="678">
        <v>0.35135135135135137</v>
      </c>
      <c r="T345" s="745">
        <v>3</v>
      </c>
      <c r="U345" s="701">
        <v>0.375</v>
      </c>
    </row>
    <row r="346" spans="1:21" ht="14.4" customHeight="1" x14ac:dyDescent="0.3">
      <c r="A346" s="661">
        <v>18</v>
      </c>
      <c r="B346" s="662" t="s">
        <v>544</v>
      </c>
      <c r="C346" s="662" t="s">
        <v>2618</v>
      </c>
      <c r="D346" s="743" t="s">
        <v>4060</v>
      </c>
      <c r="E346" s="744" t="s">
        <v>2637</v>
      </c>
      <c r="F346" s="662" t="s">
        <v>2614</v>
      </c>
      <c r="G346" s="662" t="s">
        <v>2678</v>
      </c>
      <c r="H346" s="662" t="s">
        <v>545</v>
      </c>
      <c r="I346" s="662" t="s">
        <v>3062</v>
      </c>
      <c r="J346" s="662" t="s">
        <v>3063</v>
      </c>
      <c r="K346" s="662" t="s">
        <v>1099</v>
      </c>
      <c r="L346" s="663">
        <v>1580.52</v>
      </c>
      <c r="M346" s="663">
        <v>7902.5999999999995</v>
      </c>
      <c r="N346" s="662">
        <v>5</v>
      </c>
      <c r="O346" s="745">
        <v>1</v>
      </c>
      <c r="P346" s="663">
        <v>3161.04</v>
      </c>
      <c r="Q346" s="678">
        <v>0.4</v>
      </c>
      <c r="R346" s="662">
        <v>2</v>
      </c>
      <c r="S346" s="678">
        <v>0.4</v>
      </c>
      <c r="T346" s="745">
        <v>0.5</v>
      </c>
      <c r="U346" s="701">
        <v>0.5</v>
      </c>
    </row>
    <row r="347" spans="1:21" ht="14.4" customHeight="1" x14ac:dyDescent="0.3">
      <c r="A347" s="661">
        <v>18</v>
      </c>
      <c r="B347" s="662" t="s">
        <v>544</v>
      </c>
      <c r="C347" s="662" t="s">
        <v>2618</v>
      </c>
      <c r="D347" s="743" t="s">
        <v>4060</v>
      </c>
      <c r="E347" s="744" t="s">
        <v>2637</v>
      </c>
      <c r="F347" s="662" t="s">
        <v>2614</v>
      </c>
      <c r="G347" s="662" t="s">
        <v>2678</v>
      </c>
      <c r="H347" s="662" t="s">
        <v>545</v>
      </c>
      <c r="I347" s="662" t="s">
        <v>3064</v>
      </c>
      <c r="J347" s="662" t="s">
        <v>3065</v>
      </c>
      <c r="K347" s="662" t="s">
        <v>1114</v>
      </c>
      <c r="L347" s="663">
        <v>934.66</v>
      </c>
      <c r="M347" s="663">
        <v>4673.3</v>
      </c>
      <c r="N347" s="662">
        <v>5</v>
      </c>
      <c r="O347" s="745">
        <v>2.5</v>
      </c>
      <c r="P347" s="663">
        <v>2803.98</v>
      </c>
      <c r="Q347" s="678">
        <v>0.6</v>
      </c>
      <c r="R347" s="662">
        <v>3</v>
      </c>
      <c r="S347" s="678">
        <v>0.6</v>
      </c>
      <c r="T347" s="745">
        <v>1.5</v>
      </c>
      <c r="U347" s="701">
        <v>0.6</v>
      </c>
    </row>
    <row r="348" spans="1:21" ht="14.4" customHeight="1" x14ac:dyDescent="0.3">
      <c r="A348" s="661">
        <v>18</v>
      </c>
      <c r="B348" s="662" t="s">
        <v>544</v>
      </c>
      <c r="C348" s="662" t="s">
        <v>2618</v>
      </c>
      <c r="D348" s="743" t="s">
        <v>4060</v>
      </c>
      <c r="E348" s="744" t="s">
        <v>2637</v>
      </c>
      <c r="F348" s="662" t="s">
        <v>2614</v>
      </c>
      <c r="G348" s="662" t="s">
        <v>2678</v>
      </c>
      <c r="H348" s="662" t="s">
        <v>545</v>
      </c>
      <c r="I348" s="662" t="s">
        <v>3066</v>
      </c>
      <c r="J348" s="662" t="s">
        <v>3067</v>
      </c>
      <c r="K348" s="662" t="s">
        <v>1110</v>
      </c>
      <c r="L348" s="663">
        <v>700.43</v>
      </c>
      <c r="M348" s="663">
        <v>4202.58</v>
      </c>
      <c r="N348" s="662">
        <v>6</v>
      </c>
      <c r="O348" s="745">
        <v>2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18</v>
      </c>
      <c r="B349" s="662" t="s">
        <v>544</v>
      </c>
      <c r="C349" s="662" t="s">
        <v>2618</v>
      </c>
      <c r="D349" s="743" t="s">
        <v>4060</v>
      </c>
      <c r="E349" s="744" t="s">
        <v>2637</v>
      </c>
      <c r="F349" s="662" t="s">
        <v>2614</v>
      </c>
      <c r="G349" s="662" t="s">
        <v>2678</v>
      </c>
      <c r="H349" s="662" t="s">
        <v>545</v>
      </c>
      <c r="I349" s="662" t="s">
        <v>3068</v>
      </c>
      <c r="J349" s="662" t="s">
        <v>3069</v>
      </c>
      <c r="K349" s="662" t="s">
        <v>1156</v>
      </c>
      <c r="L349" s="663">
        <v>934.66</v>
      </c>
      <c r="M349" s="663">
        <v>6542.62</v>
      </c>
      <c r="N349" s="662">
        <v>7</v>
      </c>
      <c r="O349" s="745">
        <v>2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18</v>
      </c>
      <c r="B350" s="662" t="s">
        <v>544</v>
      </c>
      <c r="C350" s="662" t="s">
        <v>2618</v>
      </c>
      <c r="D350" s="743" t="s">
        <v>4060</v>
      </c>
      <c r="E350" s="744" t="s">
        <v>2637</v>
      </c>
      <c r="F350" s="662" t="s">
        <v>2614</v>
      </c>
      <c r="G350" s="662" t="s">
        <v>2678</v>
      </c>
      <c r="H350" s="662" t="s">
        <v>545</v>
      </c>
      <c r="I350" s="662" t="s">
        <v>3070</v>
      </c>
      <c r="J350" s="662" t="s">
        <v>3071</v>
      </c>
      <c r="K350" s="662" t="s">
        <v>929</v>
      </c>
      <c r="L350" s="663">
        <v>1869.34</v>
      </c>
      <c r="M350" s="663">
        <v>5608.0199999999995</v>
      </c>
      <c r="N350" s="662">
        <v>3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18</v>
      </c>
      <c r="B351" s="662" t="s">
        <v>544</v>
      </c>
      <c r="C351" s="662" t="s">
        <v>2618</v>
      </c>
      <c r="D351" s="743" t="s">
        <v>4060</v>
      </c>
      <c r="E351" s="744" t="s">
        <v>2637</v>
      </c>
      <c r="F351" s="662" t="s">
        <v>2614</v>
      </c>
      <c r="G351" s="662" t="s">
        <v>2678</v>
      </c>
      <c r="H351" s="662" t="s">
        <v>545</v>
      </c>
      <c r="I351" s="662" t="s">
        <v>3072</v>
      </c>
      <c r="J351" s="662" t="s">
        <v>3073</v>
      </c>
      <c r="K351" s="662" t="s">
        <v>3074</v>
      </c>
      <c r="L351" s="663">
        <v>0</v>
      </c>
      <c r="M351" s="663">
        <v>0</v>
      </c>
      <c r="N351" s="662">
        <v>1</v>
      </c>
      <c r="O351" s="745">
        <v>0.5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18</v>
      </c>
      <c r="B352" s="662" t="s">
        <v>544</v>
      </c>
      <c r="C352" s="662" t="s">
        <v>2618</v>
      </c>
      <c r="D352" s="743" t="s">
        <v>4060</v>
      </c>
      <c r="E352" s="744" t="s">
        <v>2637</v>
      </c>
      <c r="F352" s="662" t="s">
        <v>2614</v>
      </c>
      <c r="G352" s="662" t="s">
        <v>2678</v>
      </c>
      <c r="H352" s="662" t="s">
        <v>545</v>
      </c>
      <c r="I352" s="662" t="s">
        <v>3075</v>
      </c>
      <c r="J352" s="662" t="s">
        <v>3076</v>
      </c>
      <c r="K352" s="662" t="s">
        <v>827</v>
      </c>
      <c r="L352" s="663">
        <v>700.43</v>
      </c>
      <c r="M352" s="663">
        <v>1400.86</v>
      </c>
      <c r="N352" s="662">
        <v>2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18</v>
      </c>
      <c r="B353" s="662" t="s">
        <v>544</v>
      </c>
      <c r="C353" s="662" t="s">
        <v>2618</v>
      </c>
      <c r="D353" s="743" t="s">
        <v>4060</v>
      </c>
      <c r="E353" s="744" t="s">
        <v>2637</v>
      </c>
      <c r="F353" s="662" t="s">
        <v>2614</v>
      </c>
      <c r="G353" s="662" t="s">
        <v>3077</v>
      </c>
      <c r="H353" s="662" t="s">
        <v>545</v>
      </c>
      <c r="I353" s="662" t="s">
        <v>691</v>
      </c>
      <c r="J353" s="662" t="s">
        <v>688</v>
      </c>
      <c r="K353" s="662" t="s">
        <v>692</v>
      </c>
      <c r="L353" s="663">
        <v>185.26</v>
      </c>
      <c r="M353" s="663">
        <v>370.52</v>
      </c>
      <c r="N353" s="662">
        <v>2</v>
      </c>
      <c r="O353" s="745">
        <v>2</v>
      </c>
      <c r="P353" s="663">
        <v>370.52</v>
      </c>
      <c r="Q353" s="678">
        <v>1</v>
      </c>
      <c r="R353" s="662">
        <v>2</v>
      </c>
      <c r="S353" s="678">
        <v>1</v>
      </c>
      <c r="T353" s="745">
        <v>2</v>
      </c>
      <c r="U353" s="701">
        <v>1</v>
      </c>
    </row>
    <row r="354" spans="1:21" ht="14.4" customHeight="1" x14ac:dyDescent="0.3">
      <c r="A354" s="661">
        <v>18</v>
      </c>
      <c r="B354" s="662" t="s">
        <v>544</v>
      </c>
      <c r="C354" s="662" t="s">
        <v>2618</v>
      </c>
      <c r="D354" s="743" t="s">
        <v>4060</v>
      </c>
      <c r="E354" s="744" t="s">
        <v>2637</v>
      </c>
      <c r="F354" s="662" t="s">
        <v>2614</v>
      </c>
      <c r="G354" s="662" t="s">
        <v>3078</v>
      </c>
      <c r="H354" s="662" t="s">
        <v>545</v>
      </c>
      <c r="I354" s="662" t="s">
        <v>3079</v>
      </c>
      <c r="J354" s="662" t="s">
        <v>3080</v>
      </c>
      <c r="K354" s="662" t="s">
        <v>1849</v>
      </c>
      <c r="L354" s="663">
        <v>93.18</v>
      </c>
      <c r="M354" s="663">
        <v>93.18</v>
      </c>
      <c r="N354" s="662">
        <v>1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18</v>
      </c>
      <c r="B355" s="662" t="s">
        <v>544</v>
      </c>
      <c r="C355" s="662" t="s">
        <v>2618</v>
      </c>
      <c r="D355" s="743" t="s">
        <v>4060</v>
      </c>
      <c r="E355" s="744" t="s">
        <v>2637</v>
      </c>
      <c r="F355" s="662" t="s">
        <v>2614</v>
      </c>
      <c r="G355" s="662" t="s">
        <v>2856</v>
      </c>
      <c r="H355" s="662" t="s">
        <v>545</v>
      </c>
      <c r="I355" s="662" t="s">
        <v>911</v>
      </c>
      <c r="J355" s="662" t="s">
        <v>2857</v>
      </c>
      <c r="K355" s="662" t="s">
        <v>2810</v>
      </c>
      <c r="L355" s="663">
        <v>18.809999999999999</v>
      </c>
      <c r="M355" s="663">
        <v>2069.0999999999995</v>
      </c>
      <c r="N355" s="662">
        <v>110</v>
      </c>
      <c r="O355" s="745">
        <v>23.5</v>
      </c>
      <c r="P355" s="663">
        <v>131.66999999999999</v>
      </c>
      <c r="Q355" s="678">
        <v>6.3636363636363644E-2</v>
      </c>
      <c r="R355" s="662">
        <v>7</v>
      </c>
      <c r="S355" s="678">
        <v>6.363636363636363E-2</v>
      </c>
      <c r="T355" s="745">
        <v>3</v>
      </c>
      <c r="U355" s="701">
        <v>0.1276595744680851</v>
      </c>
    </row>
    <row r="356" spans="1:21" ht="14.4" customHeight="1" x14ac:dyDescent="0.3">
      <c r="A356" s="661">
        <v>18</v>
      </c>
      <c r="B356" s="662" t="s">
        <v>544</v>
      </c>
      <c r="C356" s="662" t="s">
        <v>2618</v>
      </c>
      <c r="D356" s="743" t="s">
        <v>4060</v>
      </c>
      <c r="E356" s="744" t="s">
        <v>2637</v>
      </c>
      <c r="F356" s="662" t="s">
        <v>2614</v>
      </c>
      <c r="G356" s="662" t="s">
        <v>2858</v>
      </c>
      <c r="H356" s="662" t="s">
        <v>545</v>
      </c>
      <c r="I356" s="662" t="s">
        <v>2115</v>
      </c>
      <c r="J356" s="662" t="s">
        <v>2116</v>
      </c>
      <c r="K356" s="662" t="s">
        <v>2859</v>
      </c>
      <c r="L356" s="663">
        <v>5997.15</v>
      </c>
      <c r="M356" s="663">
        <v>65968.649999999994</v>
      </c>
      <c r="N356" s="662">
        <v>11</v>
      </c>
      <c r="O356" s="745">
        <v>5.5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18</v>
      </c>
      <c r="B357" s="662" t="s">
        <v>544</v>
      </c>
      <c r="C357" s="662" t="s">
        <v>2618</v>
      </c>
      <c r="D357" s="743" t="s">
        <v>4060</v>
      </c>
      <c r="E357" s="744" t="s">
        <v>2637</v>
      </c>
      <c r="F357" s="662" t="s">
        <v>2614</v>
      </c>
      <c r="G357" s="662" t="s">
        <v>2858</v>
      </c>
      <c r="H357" s="662" t="s">
        <v>545</v>
      </c>
      <c r="I357" s="662" t="s">
        <v>3081</v>
      </c>
      <c r="J357" s="662" t="s">
        <v>2116</v>
      </c>
      <c r="K357" s="662" t="s">
        <v>3082</v>
      </c>
      <c r="L357" s="663">
        <v>0</v>
      </c>
      <c r="M357" s="663">
        <v>0</v>
      </c>
      <c r="N357" s="662">
        <v>2</v>
      </c>
      <c r="O357" s="745">
        <v>1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18</v>
      </c>
      <c r="B358" s="662" t="s">
        <v>544</v>
      </c>
      <c r="C358" s="662" t="s">
        <v>2618</v>
      </c>
      <c r="D358" s="743" t="s">
        <v>4060</v>
      </c>
      <c r="E358" s="744" t="s">
        <v>2637</v>
      </c>
      <c r="F358" s="662" t="s">
        <v>2614</v>
      </c>
      <c r="G358" s="662" t="s">
        <v>2858</v>
      </c>
      <c r="H358" s="662" t="s">
        <v>545</v>
      </c>
      <c r="I358" s="662" t="s">
        <v>3083</v>
      </c>
      <c r="J358" s="662" t="s">
        <v>3084</v>
      </c>
      <c r="K358" s="662" t="s">
        <v>3085</v>
      </c>
      <c r="L358" s="663">
        <v>0</v>
      </c>
      <c r="M358" s="663">
        <v>0</v>
      </c>
      <c r="N358" s="662">
        <v>2</v>
      </c>
      <c r="O358" s="745">
        <v>2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18</v>
      </c>
      <c r="B359" s="662" t="s">
        <v>544</v>
      </c>
      <c r="C359" s="662" t="s">
        <v>2618</v>
      </c>
      <c r="D359" s="743" t="s">
        <v>4060</v>
      </c>
      <c r="E359" s="744" t="s">
        <v>2637</v>
      </c>
      <c r="F359" s="662" t="s">
        <v>2614</v>
      </c>
      <c r="G359" s="662" t="s">
        <v>2858</v>
      </c>
      <c r="H359" s="662" t="s">
        <v>545</v>
      </c>
      <c r="I359" s="662" t="s">
        <v>3086</v>
      </c>
      <c r="J359" s="662" t="s">
        <v>3084</v>
      </c>
      <c r="K359" s="662" t="s">
        <v>3087</v>
      </c>
      <c r="L359" s="663">
        <v>0</v>
      </c>
      <c r="M359" s="663">
        <v>0</v>
      </c>
      <c r="N359" s="662">
        <v>1</v>
      </c>
      <c r="O359" s="745">
        <v>1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18</v>
      </c>
      <c r="B360" s="662" t="s">
        <v>544</v>
      </c>
      <c r="C360" s="662" t="s">
        <v>2618</v>
      </c>
      <c r="D360" s="743" t="s">
        <v>4060</v>
      </c>
      <c r="E360" s="744" t="s">
        <v>2637</v>
      </c>
      <c r="F360" s="662" t="s">
        <v>2614</v>
      </c>
      <c r="G360" s="662" t="s">
        <v>2858</v>
      </c>
      <c r="H360" s="662" t="s">
        <v>545</v>
      </c>
      <c r="I360" s="662" t="s">
        <v>3088</v>
      </c>
      <c r="J360" s="662" t="s">
        <v>3084</v>
      </c>
      <c r="K360" s="662" t="s">
        <v>3089</v>
      </c>
      <c r="L360" s="663">
        <v>7095.16</v>
      </c>
      <c r="M360" s="663">
        <v>35475.800000000003</v>
      </c>
      <c r="N360" s="662">
        <v>5</v>
      </c>
      <c r="O360" s="745">
        <v>1.5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18</v>
      </c>
      <c r="B361" s="662" t="s">
        <v>544</v>
      </c>
      <c r="C361" s="662" t="s">
        <v>2618</v>
      </c>
      <c r="D361" s="743" t="s">
        <v>4060</v>
      </c>
      <c r="E361" s="744" t="s">
        <v>2637</v>
      </c>
      <c r="F361" s="662" t="s">
        <v>2614</v>
      </c>
      <c r="G361" s="662" t="s">
        <v>3090</v>
      </c>
      <c r="H361" s="662" t="s">
        <v>1236</v>
      </c>
      <c r="I361" s="662" t="s">
        <v>3091</v>
      </c>
      <c r="J361" s="662" t="s">
        <v>1290</v>
      </c>
      <c r="K361" s="662" t="s">
        <v>3092</v>
      </c>
      <c r="L361" s="663">
        <v>100.18</v>
      </c>
      <c r="M361" s="663">
        <v>100.18</v>
      </c>
      <c r="N361" s="662">
        <v>1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18</v>
      </c>
      <c r="B362" s="662" t="s">
        <v>544</v>
      </c>
      <c r="C362" s="662" t="s">
        <v>2618</v>
      </c>
      <c r="D362" s="743" t="s">
        <v>4060</v>
      </c>
      <c r="E362" s="744" t="s">
        <v>2637</v>
      </c>
      <c r="F362" s="662" t="s">
        <v>2614</v>
      </c>
      <c r="G362" s="662" t="s">
        <v>2860</v>
      </c>
      <c r="H362" s="662" t="s">
        <v>1236</v>
      </c>
      <c r="I362" s="662" t="s">
        <v>1864</v>
      </c>
      <c r="J362" s="662" t="s">
        <v>1865</v>
      </c>
      <c r="K362" s="662" t="s">
        <v>1501</v>
      </c>
      <c r="L362" s="663">
        <v>132</v>
      </c>
      <c r="M362" s="663">
        <v>1188</v>
      </c>
      <c r="N362" s="662">
        <v>9</v>
      </c>
      <c r="O362" s="745">
        <v>6</v>
      </c>
      <c r="P362" s="663">
        <v>132</v>
      </c>
      <c r="Q362" s="678">
        <v>0.1111111111111111</v>
      </c>
      <c r="R362" s="662">
        <v>1</v>
      </c>
      <c r="S362" s="678">
        <v>0.1111111111111111</v>
      </c>
      <c r="T362" s="745">
        <v>1</v>
      </c>
      <c r="U362" s="701">
        <v>0.16666666666666666</v>
      </c>
    </row>
    <row r="363" spans="1:21" ht="14.4" customHeight="1" x14ac:dyDescent="0.3">
      <c r="A363" s="661">
        <v>18</v>
      </c>
      <c r="B363" s="662" t="s">
        <v>544</v>
      </c>
      <c r="C363" s="662" t="s">
        <v>2618</v>
      </c>
      <c r="D363" s="743" t="s">
        <v>4060</v>
      </c>
      <c r="E363" s="744" t="s">
        <v>2637</v>
      </c>
      <c r="F363" s="662" t="s">
        <v>2614</v>
      </c>
      <c r="G363" s="662" t="s">
        <v>2860</v>
      </c>
      <c r="H363" s="662" t="s">
        <v>1236</v>
      </c>
      <c r="I363" s="662" t="s">
        <v>1885</v>
      </c>
      <c r="J363" s="662" t="s">
        <v>1865</v>
      </c>
      <c r="K363" s="662" t="s">
        <v>1886</v>
      </c>
      <c r="L363" s="663">
        <v>439.98</v>
      </c>
      <c r="M363" s="663">
        <v>8799.6</v>
      </c>
      <c r="N363" s="662">
        <v>20</v>
      </c>
      <c r="O363" s="745">
        <v>13</v>
      </c>
      <c r="P363" s="663">
        <v>3959.82</v>
      </c>
      <c r="Q363" s="678">
        <v>0.45</v>
      </c>
      <c r="R363" s="662">
        <v>9</v>
      </c>
      <c r="S363" s="678">
        <v>0.45</v>
      </c>
      <c r="T363" s="745">
        <v>7</v>
      </c>
      <c r="U363" s="701">
        <v>0.53846153846153844</v>
      </c>
    </row>
    <row r="364" spans="1:21" ht="14.4" customHeight="1" x14ac:dyDescent="0.3">
      <c r="A364" s="661">
        <v>18</v>
      </c>
      <c r="B364" s="662" t="s">
        <v>544</v>
      </c>
      <c r="C364" s="662" t="s">
        <v>2618</v>
      </c>
      <c r="D364" s="743" t="s">
        <v>4060</v>
      </c>
      <c r="E364" s="744" t="s">
        <v>2637</v>
      </c>
      <c r="F364" s="662" t="s">
        <v>2614</v>
      </c>
      <c r="G364" s="662" t="s">
        <v>2860</v>
      </c>
      <c r="H364" s="662" t="s">
        <v>545</v>
      </c>
      <c r="I364" s="662" t="s">
        <v>3093</v>
      </c>
      <c r="J364" s="662" t="s">
        <v>3094</v>
      </c>
      <c r="K364" s="662" t="s">
        <v>1501</v>
      </c>
      <c r="L364" s="663">
        <v>132</v>
      </c>
      <c r="M364" s="663">
        <v>1452</v>
      </c>
      <c r="N364" s="662">
        <v>11</v>
      </c>
      <c r="O364" s="745">
        <v>3.5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18</v>
      </c>
      <c r="B365" s="662" t="s">
        <v>544</v>
      </c>
      <c r="C365" s="662" t="s">
        <v>2618</v>
      </c>
      <c r="D365" s="743" t="s">
        <v>4060</v>
      </c>
      <c r="E365" s="744" t="s">
        <v>2637</v>
      </c>
      <c r="F365" s="662" t="s">
        <v>2614</v>
      </c>
      <c r="G365" s="662" t="s">
        <v>3095</v>
      </c>
      <c r="H365" s="662" t="s">
        <v>545</v>
      </c>
      <c r="I365" s="662" t="s">
        <v>3096</v>
      </c>
      <c r="J365" s="662" t="s">
        <v>3097</v>
      </c>
      <c r="K365" s="662" t="s">
        <v>3098</v>
      </c>
      <c r="L365" s="663">
        <v>161.66</v>
      </c>
      <c r="M365" s="663">
        <v>1939.9200000000003</v>
      </c>
      <c r="N365" s="662">
        <v>12</v>
      </c>
      <c r="O365" s="745">
        <v>7.5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18</v>
      </c>
      <c r="B366" s="662" t="s">
        <v>544</v>
      </c>
      <c r="C366" s="662" t="s">
        <v>2618</v>
      </c>
      <c r="D366" s="743" t="s">
        <v>4060</v>
      </c>
      <c r="E366" s="744" t="s">
        <v>2637</v>
      </c>
      <c r="F366" s="662" t="s">
        <v>2614</v>
      </c>
      <c r="G366" s="662" t="s">
        <v>3099</v>
      </c>
      <c r="H366" s="662" t="s">
        <v>545</v>
      </c>
      <c r="I366" s="662" t="s">
        <v>848</v>
      </c>
      <c r="J366" s="662" t="s">
        <v>3100</v>
      </c>
      <c r="K366" s="662" t="s">
        <v>3101</v>
      </c>
      <c r="L366" s="663">
        <v>0</v>
      </c>
      <c r="M366" s="663">
        <v>0</v>
      </c>
      <c r="N366" s="662">
        <v>1</v>
      </c>
      <c r="O366" s="745">
        <v>0.5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18</v>
      </c>
      <c r="B367" s="662" t="s">
        <v>544</v>
      </c>
      <c r="C367" s="662" t="s">
        <v>2618</v>
      </c>
      <c r="D367" s="743" t="s">
        <v>4060</v>
      </c>
      <c r="E367" s="744" t="s">
        <v>2637</v>
      </c>
      <c r="F367" s="662" t="s">
        <v>2614</v>
      </c>
      <c r="G367" s="662" t="s">
        <v>3099</v>
      </c>
      <c r="H367" s="662" t="s">
        <v>545</v>
      </c>
      <c r="I367" s="662" t="s">
        <v>1044</v>
      </c>
      <c r="J367" s="662" t="s">
        <v>3100</v>
      </c>
      <c r="K367" s="662" t="s">
        <v>3102</v>
      </c>
      <c r="L367" s="663">
        <v>0</v>
      </c>
      <c r="M367" s="663">
        <v>0</v>
      </c>
      <c r="N367" s="662">
        <v>2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18</v>
      </c>
      <c r="B368" s="662" t="s">
        <v>544</v>
      </c>
      <c r="C368" s="662" t="s">
        <v>2618</v>
      </c>
      <c r="D368" s="743" t="s">
        <v>4060</v>
      </c>
      <c r="E368" s="744" t="s">
        <v>2637</v>
      </c>
      <c r="F368" s="662" t="s">
        <v>2614</v>
      </c>
      <c r="G368" s="662" t="s">
        <v>3099</v>
      </c>
      <c r="H368" s="662" t="s">
        <v>545</v>
      </c>
      <c r="I368" s="662" t="s">
        <v>3103</v>
      </c>
      <c r="J368" s="662" t="s">
        <v>3104</v>
      </c>
      <c r="K368" s="662" t="s">
        <v>3105</v>
      </c>
      <c r="L368" s="663">
        <v>0</v>
      </c>
      <c r="M368" s="663">
        <v>0</v>
      </c>
      <c r="N368" s="662">
        <v>4</v>
      </c>
      <c r="O368" s="745">
        <v>1</v>
      </c>
      <c r="P368" s="663">
        <v>0</v>
      </c>
      <c r="Q368" s="678"/>
      <c r="R368" s="662">
        <v>2</v>
      </c>
      <c r="S368" s="678">
        <v>0.5</v>
      </c>
      <c r="T368" s="745">
        <v>0.5</v>
      </c>
      <c r="U368" s="701">
        <v>0.5</v>
      </c>
    </row>
    <row r="369" spans="1:21" ht="14.4" customHeight="1" x14ac:dyDescent="0.3">
      <c r="A369" s="661">
        <v>18</v>
      </c>
      <c r="B369" s="662" t="s">
        <v>544</v>
      </c>
      <c r="C369" s="662" t="s">
        <v>2618</v>
      </c>
      <c r="D369" s="743" t="s">
        <v>4060</v>
      </c>
      <c r="E369" s="744" t="s">
        <v>2637</v>
      </c>
      <c r="F369" s="662" t="s">
        <v>2614</v>
      </c>
      <c r="G369" s="662" t="s">
        <v>3106</v>
      </c>
      <c r="H369" s="662" t="s">
        <v>1236</v>
      </c>
      <c r="I369" s="662" t="s">
        <v>1851</v>
      </c>
      <c r="J369" s="662" t="s">
        <v>1852</v>
      </c>
      <c r="K369" s="662" t="s">
        <v>2565</v>
      </c>
      <c r="L369" s="663">
        <v>1286.2</v>
      </c>
      <c r="M369" s="663">
        <v>21865.399999999998</v>
      </c>
      <c r="N369" s="662">
        <v>17</v>
      </c>
      <c r="O369" s="745">
        <v>5.5</v>
      </c>
      <c r="P369" s="663">
        <v>16720.599999999999</v>
      </c>
      <c r="Q369" s="678">
        <v>0.76470588235294124</v>
      </c>
      <c r="R369" s="662">
        <v>13</v>
      </c>
      <c r="S369" s="678">
        <v>0.76470588235294112</v>
      </c>
      <c r="T369" s="745">
        <v>4</v>
      </c>
      <c r="U369" s="701">
        <v>0.72727272727272729</v>
      </c>
    </row>
    <row r="370" spans="1:21" ht="14.4" customHeight="1" x14ac:dyDescent="0.3">
      <c r="A370" s="661">
        <v>18</v>
      </c>
      <c r="B370" s="662" t="s">
        <v>544</v>
      </c>
      <c r="C370" s="662" t="s">
        <v>2618</v>
      </c>
      <c r="D370" s="743" t="s">
        <v>4060</v>
      </c>
      <c r="E370" s="744" t="s">
        <v>2637</v>
      </c>
      <c r="F370" s="662" t="s">
        <v>2614</v>
      </c>
      <c r="G370" s="662" t="s">
        <v>3106</v>
      </c>
      <c r="H370" s="662" t="s">
        <v>1236</v>
      </c>
      <c r="I370" s="662" t="s">
        <v>1858</v>
      </c>
      <c r="J370" s="662" t="s">
        <v>1859</v>
      </c>
      <c r="K370" s="662" t="s">
        <v>2566</v>
      </c>
      <c r="L370" s="663">
        <v>1715.48</v>
      </c>
      <c r="M370" s="663">
        <v>25732.200000000004</v>
      </c>
      <c r="N370" s="662">
        <v>15</v>
      </c>
      <c r="O370" s="745">
        <v>5.5</v>
      </c>
      <c r="P370" s="663">
        <v>8577.4</v>
      </c>
      <c r="Q370" s="678">
        <v>0.33333333333333326</v>
      </c>
      <c r="R370" s="662">
        <v>5</v>
      </c>
      <c r="S370" s="678">
        <v>0.33333333333333331</v>
      </c>
      <c r="T370" s="745">
        <v>2.5</v>
      </c>
      <c r="U370" s="701">
        <v>0.45454545454545453</v>
      </c>
    </row>
    <row r="371" spans="1:21" ht="14.4" customHeight="1" x14ac:dyDescent="0.3">
      <c r="A371" s="661">
        <v>18</v>
      </c>
      <c r="B371" s="662" t="s">
        <v>544</v>
      </c>
      <c r="C371" s="662" t="s">
        <v>2618</v>
      </c>
      <c r="D371" s="743" t="s">
        <v>4060</v>
      </c>
      <c r="E371" s="744" t="s">
        <v>2637</v>
      </c>
      <c r="F371" s="662" t="s">
        <v>2614</v>
      </c>
      <c r="G371" s="662" t="s">
        <v>2667</v>
      </c>
      <c r="H371" s="662" t="s">
        <v>545</v>
      </c>
      <c r="I371" s="662" t="s">
        <v>818</v>
      </c>
      <c r="J371" s="662" t="s">
        <v>819</v>
      </c>
      <c r="K371" s="662" t="s">
        <v>820</v>
      </c>
      <c r="L371" s="663">
        <v>54.55</v>
      </c>
      <c r="M371" s="663">
        <v>7255.1499999999987</v>
      </c>
      <c r="N371" s="662">
        <v>133</v>
      </c>
      <c r="O371" s="745">
        <v>25.5</v>
      </c>
      <c r="P371" s="663">
        <v>2291.0999999999995</v>
      </c>
      <c r="Q371" s="678">
        <v>0.31578947368421051</v>
      </c>
      <c r="R371" s="662">
        <v>42</v>
      </c>
      <c r="S371" s="678">
        <v>0.31578947368421051</v>
      </c>
      <c r="T371" s="745">
        <v>7.5</v>
      </c>
      <c r="U371" s="701">
        <v>0.29411764705882354</v>
      </c>
    </row>
    <row r="372" spans="1:21" ht="14.4" customHeight="1" x14ac:dyDescent="0.3">
      <c r="A372" s="661">
        <v>18</v>
      </c>
      <c r="B372" s="662" t="s">
        <v>544</v>
      </c>
      <c r="C372" s="662" t="s">
        <v>2618</v>
      </c>
      <c r="D372" s="743" t="s">
        <v>4060</v>
      </c>
      <c r="E372" s="744" t="s">
        <v>2637</v>
      </c>
      <c r="F372" s="662" t="s">
        <v>2614</v>
      </c>
      <c r="G372" s="662" t="s">
        <v>2738</v>
      </c>
      <c r="H372" s="662" t="s">
        <v>1236</v>
      </c>
      <c r="I372" s="662" t="s">
        <v>1463</v>
      </c>
      <c r="J372" s="662" t="s">
        <v>1464</v>
      </c>
      <c r="K372" s="662" t="s">
        <v>2531</v>
      </c>
      <c r="L372" s="663">
        <v>94.95</v>
      </c>
      <c r="M372" s="663">
        <v>1519.2</v>
      </c>
      <c r="N372" s="662">
        <v>16</v>
      </c>
      <c r="O372" s="745">
        <v>4.5</v>
      </c>
      <c r="P372" s="663">
        <v>759.6</v>
      </c>
      <c r="Q372" s="678">
        <v>0.5</v>
      </c>
      <c r="R372" s="662">
        <v>8</v>
      </c>
      <c r="S372" s="678">
        <v>0.5</v>
      </c>
      <c r="T372" s="745">
        <v>1.5</v>
      </c>
      <c r="U372" s="701">
        <v>0.33333333333333331</v>
      </c>
    </row>
    <row r="373" spans="1:21" ht="14.4" customHeight="1" x14ac:dyDescent="0.3">
      <c r="A373" s="661">
        <v>18</v>
      </c>
      <c r="B373" s="662" t="s">
        <v>544</v>
      </c>
      <c r="C373" s="662" t="s">
        <v>2618</v>
      </c>
      <c r="D373" s="743" t="s">
        <v>4060</v>
      </c>
      <c r="E373" s="744" t="s">
        <v>2637</v>
      </c>
      <c r="F373" s="662" t="s">
        <v>2614</v>
      </c>
      <c r="G373" s="662" t="s">
        <v>2738</v>
      </c>
      <c r="H373" s="662" t="s">
        <v>1236</v>
      </c>
      <c r="I373" s="662" t="s">
        <v>1473</v>
      </c>
      <c r="J373" s="662" t="s">
        <v>1474</v>
      </c>
      <c r="K373" s="662" t="s">
        <v>1475</v>
      </c>
      <c r="L373" s="663">
        <v>126.6</v>
      </c>
      <c r="M373" s="663">
        <v>4684.2</v>
      </c>
      <c r="N373" s="662">
        <v>37</v>
      </c>
      <c r="O373" s="745">
        <v>12</v>
      </c>
      <c r="P373" s="663">
        <v>3418.2</v>
      </c>
      <c r="Q373" s="678">
        <v>0.72972972972972971</v>
      </c>
      <c r="R373" s="662">
        <v>27</v>
      </c>
      <c r="S373" s="678">
        <v>0.72972972972972971</v>
      </c>
      <c r="T373" s="745">
        <v>8.5</v>
      </c>
      <c r="U373" s="701">
        <v>0.70833333333333337</v>
      </c>
    </row>
    <row r="374" spans="1:21" ht="14.4" customHeight="1" x14ac:dyDescent="0.3">
      <c r="A374" s="661">
        <v>18</v>
      </c>
      <c r="B374" s="662" t="s">
        <v>544</v>
      </c>
      <c r="C374" s="662" t="s">
        <v>2618</v>
      </c>
      <c r="D374" s="743" t="s">
        <v>4060</v>
      </c>
      <c r="E374" s="744" t="s">
        <v>2637</v>
      </c>
      <c r="F374" s="662" t="s">
        <v>2614</v>
      </c>
      <c r="G374" s="662" t="s">
        <v>2738</v>
      </c>
      <c r="H374" s="662" t="s">
        <v>1236</v>
      </c>
      <c r="I374" s="662" t="s">
        <v>1469</v>
      </c>
      <c r="J374" s="662" t="s">
        <v>1470</v>
      </c>
      <c r="K374" s="662" t="s">
        <v>1471</v>
      </c>
      <c r="L374" s="663">
        <v>169</v>
      </c>
      <c r="M374" s="663">
        <v>6422</v>
      </c>
      <c r="N374" s="662">
        <v>38</v>
      </c>
      <c r="O374" s="745">
        <v>12.5</v>
      </c>
      <c r="P374" s="663">
        <v>3380</v>
      </c>
      <c r="Q374" s="678">
        <v>0.52631578947368418</v>
      </c>
      <c r="R374" s="662">
        <v>20</v>
      </c>
      <c r="S374" s="678">
        <v>0.52631578947368418</v>
      </c>
      <c r="T374" s="745">
        <v>7</v>
      </c>
      <c r="U374" s="701">
        <v>0.56000000000000005</v>
      </c>
    </row>
    <row r="375" spans="1:21" ht="14.4" customHeight="1" x14ac:dyDescent="0.3">
      <c r="A375" s="661">
        <v>18</v>
      </c>
      <c r="B375" s="662" t="s">
        <v>544</v>
      </c>
      <c r="C375" s="662" t="s">
        <v>2618</v>
      </c>
      <c r="D375" s="743" t="s">
        <v>4060</v>
      </c>
      <c r="E375" s="744" t="s">
        <v>2637</v>
      </c>
      <c r="F375" s="662" t="s">
        <v>2614</v>
      </c>
      <c r="G375" s="662" t="s">
        <v>2738</v>
      </c>
      <c r="H375" s="662" t="s">
        <v>545</v>
      </c>
      <c r="I375" s="662" t="s">
        <v>1150</v>
      </c>
      <c r="J375" s="662" t="s">
        <v>2739</v>
      </c>
      <c r="K375" s="662" t="s">
        <v>2740</v>
      </c>
      <c r="L375" s="663">
        <v>253.18</v>
      </c>
      <c r="M375" s="663">
        <v>10127.199999999999</v>
      </c>
      <c r="N375" s="662">
        <v>40</v>
      </c>
      <c r="O375" s="745">
        <v>9.5</v>
      </c>
      <c r="P375" s="663">
        <v>1012.72</v>
      </c>
      <c r="Q375" s="678">
        <v>0.10000000000000002</v>
      </c>
      <c r="R375" s="662">
        <v>4</v>
      </c>
      <c r="S375" s="678">
        <v>0.1</v>
      </c>
      <c r="T375" s="745">
        <v>2</v>
      </c>
      <c r="U375" s="701">
        <v>0.21052631578947367</v>
      </c>
    </row>
    <row r="376" spans="1:21" ht="14.4" customHeight="1" x14ac:dyDescent="0.3">
      <c r="A376" s="661">
        <v>18</v>
      </c>
      <c r="B376" s="662" t="s">
        <v>544</v>
      </c>
      <c r="C376" s="662" t="s">
        <v>2618</v>
      </c>
      <c r="D376" s="743" t="s">
        <v>4060</v>
      </c>
      <c r="E376" s="744" t="s">
        <v>2637</v>
      </c>
      <c r="F376" s="662" t="s">
        <v>2614</v>
      </c>
      <c r="G376" s="662" t="s">
        <v>2738</v>
      </c>
      <c r="H376" s="662" t="s">
        <v>545</v>
      </c>
      <c r="I376" s="662" t="s">
        <v>1142</v>
      </c>
      <c r="J376" s="662" t="s">
        <v>2778</v>
      </c>
      <c r="K376" s="662" t="s">
        <v>2779</v>
      </c>
      <c r="L376" s="663">
        <v>338</v>
      </c>
      <c r="M376" s="663">
        <v>15548</v>
      </c>
      <c r="N376" s="662">
        <v>46</v>
      </c>
      <c r="O376" s="745">
        <v>10.5</v>
      </c>
      <c r="P376" s="663">
        <v>7098</v>
      </c>
      <c r="Q376" s="678">
        <v>0.45652173913043476</v>
      </c>
      <c r="R376" s="662">
        <v>21</v>
      </c>
      <c r="S376" s="678">
        <v>0.45652173913043476</v>
      </c>
      <c r="T376" s="745">
        <v>5.5</v>
      </c>
      <c r="U376" s="701">
        <v>0.52380952380952384</v>
      </c>
    </row>
    <row r="377" spans="1:21" ht="14.4" customHeight="1" x14ac:dyDescent="0.3">
      <c r="A377" s="661">
        <v>18</v>
      </c>
      <c r="B377" s="662" t="s">
        <v>544</v>
      </c>
      <c r="C377" s="662" t="s">
        <v>2618</v>
      </c>
      <c r="D377" s="743" t="s">
        <v>4060</v>
      </c>
      <c r="E377" s="744" t="s">
        <v>2637</v>
      </c>
      <c r="F377" s="662" t="s">
        <v>2614</v>
      </c>
      <c r="G377" s="662" t="s">
        <v>2738</v>
      </c>
      <c r="H377" s="662" t="s">
        <v>545</v>
      </c>
      <c r="I377" s="662" t="s">
        <v>969</v>
      </c>
      <c r="J377" s="662" t="s">
        <v>3107</v>
      </c>
      <c r="K377" s="662" t="s">
        <v>3108</v>
      </c>
      <c r="L377" s="663">
        <v>169</v>
      </c>
      <c r="M377" s="663">
        <v>2873</v>
      </c>
      <c r="N377" s="662">
        <v>17</v>
      </c>
      <c r="O377" s="745">
        <v>4.5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18</v>
      </c>
      <c r="B378" s="662" t="s">
        <v>544</v>
      </c>
      <c r="C378" s="662" t="s">
        <v>2618</v>
      </c>
      <c r="D378" s="743" t="s">
        <v>4060</v>
      </c>
      <c r="E378" s="744" t="s">
        <v>2637</v>
      </c>
      <c r="F378" s="662" t="s">
        <v>2614</v>
      </c>
      <c r="G378" s="662" t="s">
        <v>3109</v>
      </c>
      <c r="H378" s="662" t="s">
        <v>545</v>
      </c>
      <c r="I378" s="662" t="s">
        <v>3110</v>
      </c>
      <c r="J378" s="662" t="s">
        <v>3111</v>
      </c>
      <c r="K378" s="662" t="s">
        <v>3112</v>
      </c>
      <c r="L378" s="663">
        <v>203.36</v>
      </c>
      <c r="M378" s="663">
        <v>1626.88</v>
      </c>
      <c r="N378" s="662">
        <v>8</v>
      </c>
      <c r="O378" s="745">
        <v>3</v>
      </c>
      <c r="P378" s="663">
        <v>610.08000000000004</v>
      </c>
      <c r="Q378" s="678">
        <v>0.375</v>
      </c>
      <c r="R378" s="662">
        <v>3</v>
      </c>
      <c r="S378" s="678">
        <v>0.375</v>
      </c>
      <c r="T378" s="745">
        <v>1.5</v>
      </c>
      <c r="U378" s="701">
        <v>0.5</v>
      </c>
    </row>
    <row r="379" spans="1:21" ht="14.4" customHeight="1" x14ac:dyDescent="0.3">
      <c r="A379" s="661">
        <v>18</v>
      </c>
      <c r="B379" s="662" t="s">
        <v>544</v>
      </c>
      <c r="C379" s="662" t="s">
        <v>2618</v>
      </c>
      <c r="D379" s="743" t="s">
        <v>4060</v>
      </c>
      <c r="E379" s="744" t="s">
        <v>2637</v>
      </c>
      <c r="F379" s="662" t="s">
        <v>2614</v>
      </c>
      <c r="G379" s="662" t="s">
        <v>3109</v>
      </c>
      <c r="H379" s="662" t="s">
        <v>545</v>
      </c>
      <c r="I379" s="662" t="s">
        <v>3113</v>
      </c>
      <c r="J379" s="662" t="s">
        <v>3114</v>
      </c>
      <c r="K379" s="662" t="s">
        <v>3115</v>
      </c>
      <c r="L379" s="663">
        <v>352.3</v>
      </c>
      <c r="M379" s="663">
        <v>5989.1</v>
      </c>
      <c r="N379" s="662">
        <v>17</v>
      </c>
      <c r="O379" s="745">
        <v>6</v>
      </c>
      <c r="P379" s="663">
        <v>3875.3</v>
      </c>
      <c r="Q379" s="678">
        <v>0.6470588235294118</v>
      </c>
      <c r="R379" s="662">
        <v>11</v>
      </c>
      <c r="S379" s="678">
        <v>0.6470588235294118</v>
      </c>
      <c r="T379" s="745">
        <v>5</v>
      </c>
      <c r="U379" s="701">
        <v>0.83333333333333337</v>
      </c>
    </row>
    <row r="380" spans="1:21" ht="14.4" customHeight="1" x14ac:dyDescent="0.3">
      <c r="A380" s="661">
        <v>18</v>
      </c>
      <c r="B380" s="662" t="s">
        <v>544</v>
      </c>
      <c r="C380" s="662" t="s">
        <v>2618</v>
      </c>
      <c r="D380" s="743" t="s">
        <v>4060</v>
      </c>
      <c r="E380" s="744" t="s">
        <v>2637</v>
      </c>
      <c r="F380" s="662" t="s">
        <v>2614</v>
      </c>
      <c r="G380" s="662" t="s">
        <v>3109</v>
      </c>
      <c r="H380" s="662" t="s">
        <v>545</v>
      </c>
      <c r="I380" s="662" t="s">
        <v>3116</v>
      </c>
      <c r="J380" s="662" t="s">
        <v>3117</v>
      </c>
      <c r="K380" s="662" t="s">
        <v>3118</v>
      </c>
      <c r="L380" s="663">
        <v>528.44000000000005</v>
      </c>
      <c r="M380" s="663">
        <v>3170.6400000000003</v>
      </c>
      <c r="N380" s="662">
        <v>6</v>
      </c>
      <c r="O380" s="745">
        <v>2</v>
      </c>
      <c r="P380" s="663">
        <v>1585.3200000000002</v>
      </c>
      <c r="Q380" s="678">
        <v>0.5</v>
      </c>
      <c r="R380" s="662">
        <v>3</v>
      </c>
      <c r="S380" s="678">
        <v>0.5</v>
      </c>
      <c r="T380" s="745">
        <v>1</v>
      </c>
      <c r="U380" s="701">
        <v>0.5</v>
      </c>
    </row>
    <row r="381" spans="1:21" ht="14.4" customHeight="1" x14ac:dyDescent="0.3">
      <c r="A381" s="661">
        <v>18</v>
      </c>
      <c r="B381" s="662" t="s">
        <v>544</v>
      </c>
      <c r="C381" s="662" t="s">
        <v>2618</v>
      </c>
      <c r="D381" s="743" t="s">
        <v>4060</v>
      </c>
      <c r="E381" s="744" t="s">
        <v>2637</v>
      </c>
      <c r="F381" s="662" t="s">
        <v>2614</v>
      </c>
      <c r="G381" s="662" t="s">
        <v>3109</v>
      </c>
      <c r="H381" s="662" t="s">
        <v>545</v>
      </c>
      <c r="I381" s="662" t="s">
        <v>3119</v>
      </c>
      <c r="J381" s="662" t="s">
        <v>3120</v>
      </c>
      <c r="K381" s="662" t="s">
        <v>3121</v>
      </c>
      <c r="L381" s="663">
        <v>704.59</v>
      </c>
      <c r="M381" s="663">
        <v>2113.77</v>
      </c>
      <c r="N381" s="662">
        <v>3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18</v>
      </c>
      <c r="B382" s="662" t="s">
        <v>544</v>
      </c>
      <c r="C382" s="662" t="s">
        <v>2618</v>
      </c>
      <c r="D382" s="743" t="s">
        <v>4060</v>
      </c>
      <c r="E382" s="744" t="s">
        <v>2637</v>
      </c>
      <c r="F382" s="662" t="s">
        <v>2614</v>
      </c>
      <c r="G382" s="662" t="s">
        <v>3109</v>
      </c>
      <c r="H382" s="662" t="s">
        <v>545</v>
      </c>
      <c r="I382" s="662" t="s">
        <v>3122</v>
      </c>
      <c r="J382" s="662" t="s">
        <v>3123</v>
      </c>
      <c r="K382" s="662" t="s">
        <v>3124</v>
      </c>
      <c r="L382" s="663">
        <v>566.17999999999995</v>
      </c>
      <c r="M382" s="663">
        <v>1698.54</v>
      </c>
      <c r="N382" s="662">
        <v>3</v>
      </c>
      <c r="O382" s="745">
        <v>0.5</v>
      </c>
      <c r="P382" s="663">
        <v>1698.54</v>
      </c>
      <c r="Q382" s="678">
        <v>1</v>
      </c>
      <c r="R382" s="662">
        <v>3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18</v>
      </c>
      <c r="B383" s="662" t="s">
        <v>544</v>
      </c>
      <c r="C383" s="662" t="s">
        <v>2618</v>
      </c>
      <c r="D383" s="743" t="s">
        <v>4060</v>
      </c>
      <c r="E383" s="744" t="s">
        <v>2637</v>
      </c>
      <c r="F383" s="662" t="s">
        <v>2614</v>
      </c>
      <c r="G383" s="662" t="s">
        <v>2669</v>
      </c>
      <c r="H383" s="662" t="s">
        <v>1236</v>
      </c>
      <c r="I383" s="662" t="s">
        <v>1352</v>
      </c>
      <c r="J383" s="662" t="s">
        <v>1353</v>
      </c>
      <c r="K383" s="662" t="s">
        <v>937</v>
      </c>
      <c r="L383" s="663">
        <v>132</v>
      </c>
      <c r="M383" s="663">
        <v>2508</v>
      </c>
      <c r="N383" s="662">
        <v>19</v>
      </c>
      <c r="O383" s="745">
        <v>5</v>
      </c>
      <c r="P383" s="663">
        <v>1320</v>
      </c>
      <c r="Q383" s="678">
        <v>0.52631578947368418</v>
      </c>
      <c r="R383" s="662">
        <v>10</v>
      </c>
      <c r="S383" s="678">
        <v>0.52631578947368418</v>
      </c>
      <c r="T383" s="745">
        <v>3</v>
      </c>
      <c r="U383" s="701">
        <v>0.6</v>
      </c>
    </row>
    <row r="384" spans="1:21" ht="14.4" customHeight="1" x14ac:dyDescent="0.3">
      <c r="A384" s="661">
        <v>18</v>
      </c>
      <c r="B384" s="662" t="s">
        <v>544</v>
      </c>
      <c r="C384" s="662" t="s">
        <v>2618</v>
      </c>
      <c r="D384" s="743" t="s">
        <v>4060</v>
      </c>
      <c r="E384" s="744" t="s">
        <v>2637</v>
      </c>
      <c r="F384" s="662" t="s">
        <v>2614</v>
      </c>
      <c r="G384" s="662" t="s">
        <v>2669</v>
      </c>
      <c r="H384" s="662" t="s">
        <v>1236</v>
      </c>
      <c r="I384" s="662" t="s">
        <v>3125</v>
      </c>
      <c r="J384" s="662" t="s">
        <v>1353</v>
      </c>
      <c r="K384" s="662" t="s">
        <v>3126</v>
      </c>
      <c r="L384" s="663">
        <v>439.98</v>
      </c>
      <c r="M384" s="663">
        <v>1319.94</v>
      </c>
      <c r="N384" s="662">
        <v>3</v>
      </c>
      <c r="O384" s="745">
        <v>2</v>
      </c>
      <c r="P384" s="663">
        <v>439.98</v>
      </c>
      <c r="Q384" s="678">
        <v>0.33333333333333331</v>
      </c>
      <c r="R384" s="662">
        <v>1</v>
      </c>
      <c r="S384" s="678">
        <v>0.33333333333333331</v>
      </c>
      <c r="T384" s="745">
        <v>0.5</v>
      </c>
      <c r="U384" s="701">
        <v>0.25</v>
      </c>
    </row>
    <row r="385" spans="1:21" ht="14.4" customHeight="1" x14ac:dyDescent="0.3">
      <c r="A385" s="661">
        <v>18</v>
      </c>
      <c r="B385" s="662" t="s">
        <v>544</v>
      </c>
      <c r="C385" s="662" t="s">
        <v>2618</v>
      </c>
      <c r="D385" s="743" t="s">
        <v>4060</v>
      </c>
      <c r="E385" s="744" t="s">
        <v>2637</v>
      </c>
      <c r="F385" s="662" t="s">
        <v>2614</v>
      </c>
      <c r="G385" s="662" t="s">
        <v>2669</v>
      </c>
      <c r="H385" s="662" t="s">
        <v>1236</v>
      </c>
      <c r="I385" s="662" t="s">
        <v>1447</v>
      </c>
      <c r="J385" s="662" t="s">
        <v>1448</v>
      </c>
      <c r="K385" s="662" t="s">
        <v>1449</v>
      </c>
      <c r="L385" s="663">
        <v>264</v>
      </c>
      <c r="M385" s="663">
        <v>17688</v>
      </c>
      <c r="N385" s="662">
        <v>67</v>
      </c>
      <c r="O385" s="745">
        <v>17.5</v>
      </c>
      <c r="P385" s="663">
        <v>4488</v>
      </c>
      <c r="Q385" s="678">
        <v>0.2537313432835821</v>
      </c>
      <c r="R385" s="662">
        <v>17</v>
      </c>
      <c r="S385" s="678">
        <v>0.2537313432835821</v>
      </c>
      <c r="T385" s="745">
        <v>3.5</v>
      </c>
      <c r="U385" s="701">
        <v>0.2</v>
      </c>
    </row>
    <row r="386" spans="1:21" ht="14.4" customHeight="1" x14ac:dyDescent="0.3">
      <c r="A386" s="661">
        <v>18</v>
      </c>
      <c r="B386" s="662" t="s">
        <v>544</v>
      </c>
      <c r="C386" s="662" t="s">
        <v>2618</v>
      </c>
      <c r="D386" s="743" t="s">
        <v>4060</v>
      </c>
      <c r="E386" s="744" t="s">
        <v>2637</v>
      </c>
      <c r="F386" s="662" t="s">
        <v>2614</v>
      </c>
      <c r="G386" s="662" t="s">
        <v>2669</v>
      </c>
      <c r="H386" s="662" t="s">
        <v>545</v>
      </c>
      <c r="I386" s="662" t="s">
        <v>3127</v>
      </c>
      <c r="J386" s="662" t="s">
        <v>3128</v>
      </c>
      <c r="K386" s="662" t="s">
        <v>2541</v>
      </c>
      <c r="L386" s="663">
        <v>246.39</v>
      </c>
      <c r="M386" s="663">
        <v>739.17</v>
      </c>
      <c r="N386" s="662">
        <v>3</v>
      </c>
      <c r="O386" s="745">
        <v>1</v>
      </c>
      <c r="P386" s="663">
        <v>739.17</v>
      </c>
      <c r="Q386" s="678">
        <v>1</v>
      </c>
      <c r="R386" s="662">
        <v>3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18</v>
      </c>
      <c r="B387" s="662" t="s">
        <v>544</v>
      </c>
      <c r="C387" s="662" t="s">
        <v>2618</v>
      </c>
      <c r="D387" s="743" t="s">
        <v>4060</v>
      </c>
      <c r="E387" s="744" t="s">
        <v>2637</v>
      </c>
      <c r="F387" s="662" t="s">
        <v>2614</v>
      </c>
      <c r="G387" s="662" t="s">
        <v>2669</v>
      </c>
      <c r="H387" s="662" t="s">
        <v>545</v>
      </c>
      <c r="I387" s="662" t="s">
        <v>2741</v>
      </c>
      <c r="J387" s="662" t="s">
        <v>2742</v>
      </c>
      <c r="K387" s="662" t="s">
        <v>2539</v>
      </c>
      <c r="L387" s="663">
        <v>123.2</v>
      </c>
      <c r="M387" s="663">
        <v>369.6</v>
      </c>
      <c r="N387" s="662">
        <v>3</v>
      </c>
      <c r="O387" s="745">
        <v>2.5</v>
      </c>
      <c r="P387" s="663">
        <v>123.2</v>
      </c>
      <c r="Q387" s="678">
        <v>0.33333333333333331</v>
      </c>
      <c r="R387" s="662">
        <v>1</v>
      </c>
      <c r="S387" s="678">
        <v>0.33333333333333331</v>
      </c>
      <c r="T387" s="745">
        <v>0.5</v>
      </c>
      <c r="U387" s="701">
        <v>0.2</v>
      </c>
    </row>
    <row r="388" spans="1:21" ht="14.4" customHeight="1" x14ac:dyDescent="0.3">
      <c r="A388" s="661">
        <v>18</v>
      </c>
      <c r="B388" s="662" t="s">
        <v>544</v>
      </c>
      <c r="C388" s="662" t="s">
        <v>2618</v>
      </c>
      <c r="D388" s="743" t="s">
        <v>4060</v>
      </c>
      <c r="E388" s="744" t="s">
        <v>2637</v>
      </c>
      <c r="F388" s="662" t="s">
        <v>2614</v>
      </c>
      <c r="G388" s="662" t="s">
        <v>2669</v>
      </c>
      <c r="H388" s="662" t="s">
        <v>1236</v>
      </c>
      <c r="I388" s="662" t="s">
        <v>1431</v>
      </c>
      <c r="J388" s="662" t="s">
        <v>1575</v>
      </c>
      <c r="K388" s="662" t="s">
        <v>2539</v>
      </c>
      <c r="L388" s="663">
        <v>123.2</v>
      </c>
      <c r="M388" s="663">
        <v>8747.2000000000007</v>
      </c>
      <c r="N388" s="662">
        <v>71</v>
      </c>
      <c r="O388" s="745">
        <v>28</v>
      </c>
      <c r="P388" s="663">
        <v>3449.5999999999995</v>
      </c>
      <c r="Q388" s="678">
        <v>0.39436619718309851</v>
      </c>
      <c r="R388" s="662">
        <v>28</v>
      </c>
      <c r="S388" s="678">
        <v>0.39436619718309857</v>
      </c>
      <c r="T388" s="745">
        <v>12</v>
      </c>
      <c r="U388" s="701">
        <v>0.42857142857142855</v>
      </c>
    </row>
    <row r="389" spans="1:21" ht="14.4" customHeight="1" x14ac:dyDescent="0.3">
      <c r="A389" s="661">
        <v>18</v>
      </c>
      <c r="B389" s="662" t="s">
        <v>544</v>
      </c>
      <c r="C389" s="662" t="s">
        <v>2618</v>
      </c>
      <c r="D389" s="743" t="s">
        <v>4060</v>
      </c>
      <c r="E389" s="744" t="s">
        <v>2637</v>
      </c>
      <c r="F389" s="662" t="s">
        <v>2614</v>
      </c>
      <c r="G389" s="662" t="s">
        <v>2669</v>
      </c>
      <c r="H389" s="662" t="s">
        <v>1236</v>
      </c>
      <c r="I389" s="662" t="s">
        <v>1410</v>
      </c>
      <c r="J389" s="662" t="s">
        <v>2540</v>
      </c>
      <c r="K389" s="662" t="s">
        <v>2541</v>
      </c>
      <c r="L389" s="663">
        <v>246.39</v>
      </c>
      <c r="M389" s="663">
        <v>58640.819999999942</v>
      </c>
      <c r="N389" s="662">
        <v>238</v>
      </c>
      <c r="O389" s="745">
        <v>93.5</v>
      </c>
      <c r="P389" s="663">
        <v>14290.619999999997</v>
      </c>
      <c r="Q389" s="678">
        <v>0.24369747899159683</v>
      </c>
      <c r="R389" s="662">
        <v>58</v>
      </c>
      <c r="S389" s="678">
        <v>0.24369747899159663</v>
      </c>
      <c r="T389" s="745">
        <v>18.5</v>
      </c>
      <c r="U389" s="701">
        <v>0.19786096256684493</v>
      </c>
    </row>
    <row r="390" spans="1:21" ht="14.4" customHeight="1" x14ac:dyDescent="0.3">
      <c r="A390" s="661">
        <v>18</v>
      </c>
      <c r="B390" s="662" t="s">
        <v>544</v>
      </c>
      <c r="C390" s="662" t="s">
        <v>2618</v>
      </c>
      <c r="D390" s="743" t="s">
        <v>4060</v>
      </c>
      <c r="E390" s="744" t="s">
        <v>2637</v>
      </c>
      <c r="F390" s="662" t="s">
        <v>2614</v>
      </c>
      <c r="G390" s="662" t="s">
        <v>2669</v>
      </c>
      <c r="H390" s="662" t="s">
        <v>545</v>
      </c>
      <c r="I390" s="662" t="s">
        <v>3129</v>
      </c>
      <c r="J390" s="662" t="s">
        <v>3130</v>
      </c>
      <c r="K390" s="662" t="s">
        <v>2541</v>
      </c>
      <c r="L390" s="663">
        <v>246.39</v>
      </c>
      <c r="M390" s="663">
        <v>3942.24</v>
      </c>
      <c r="N390" s="662">
        <v>16</v>
      </c>
      <c r="O390" s="745">
        <v>1.5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18</v>
      </c>
      <c r="B391" s="662" t="s">
        <v>544</v>
      </c>
      <c r="C391" s="662" t="s">
        <v>2618</v>
      </c>
      <c r="D391" s="743" t="s">
        <v>4060</v>
      </c>
      <c r="E391" s="744" t="s">
        <v>2637</v>
      </c>
      <c r="F391" s="662" t="s">
        <v>2614</v>
      </c>
      <c r="G391" s="662" t="s">
        <v>2669</v>
      </c>
      <c r="H391" s="662" t="s">
        <v>545</v>
      </c>
      <c r="I391" s="662" t="s">
        <v>3131</v>
      </c>
      <c r="J391" s="662" t="s">
        <v>3128</v>
      </c>
      <c r="K391" s="662" t="s">
        <v>2541</v>
      </c>
      <c r="L391" s="663">
        <v>246.39</v>
      </c>
      <c r="M391" s="663">
        <v>2217.5099999999998</v>
      </c>
      <c r="N391" s="662">
        <v>9</v>
      </c>
      <c r="O391" s="745">
        <v>3.5</v>
      </c>
      <c r="P391" s="663">
        <v>1231.9499999999998</v>
      </c>
      <c r="Q391" s="678">
        <v>0.55555555555555558</v>
      </c>
      <c r="R391" s="662">
        <v>5</v>
      </c>
      <c r="S391" s="678">
        <v>0.55555555555555558</v>
      </c>
      <c r="T391" s="745">
        <v>2</v>
      </c>
      <c r="U391" s="701">
        <v>0.5714285714285714</v>
      </c>
    </row>
    <row r="392" spans="1:21" ht="14.4" customHeight="1" x14ac:dyDescent="0.3">
      <c r="A392" s="661">
        <v>18</v>
      </c>
      <c r="B392" s="662" t="s">
        <v>544</v>
      </c>
      <c r="C392" s="662" t="s">
        <v>2618</v>
      </c>
      <c r="D392" s="743" t="s">
        <v>4060</v>
      </c>
      <c r="E392" s="744" t="s">
        <v>2637</v>
      </c>
      <c r="F392" s="662" t="s">
        <v>2614</v>
      </c>
      <c r="G392" s="662" t="s">
        <v>2669</v>
      </c>
      <c r="H392" s="662" t="s">
        <v>545</v>
      </c>
      <c r="I392" s="662" t="s">
        <v>3132</v>
      </c>
      <c r="J392" s="662" t="s">
        <v>3133</v>
      </c>
      <c r="K392" s="662" t="s">
        <v>586</v>
      </c>
      <c r="L392" s="663">
        <v>264</v>
      </c>
      <c r="M392" s="663">
        <v>2904</v>
      </c>
      <c r="N392" s="662">
        <v>11</v>
      </c>
      <c r="O392" s="745">
        <v>1.5</v>
      </c>
      <c r="P392" s="663">
        <v>1320</v>
      </c>
      <c r="Q392" s="678">
        <v>0.45454545454545453</v>
      </c>
      <c r="R392" s="662">
        <v>5</v>
      </c>
      <c r="S392" s="678">
        <v>0.45454545454545453</v>
      </c>
      <c r="T392" s="745">
        <v>1</v>
      </c>
      <c r="U392" s="701">
        <v>0.66666666666666663</v>
      </c>
    </row>
    <row r="393" spans="1:21" ht="14.4" customHeight="1" x14ac:dyDescent="0.3">
      <c r="A393" s="661">
        <v>18</v>
      </c>
      <c r="B393" s="662" t="s">
        <v>544</v>
      </c>
      <c r="C393" s="662" t="s">
        <v>2618</v>
      </c>
      <c r="D393" s="743" t="s">
        <v>4060</v>
      </c>
      <c r="E393" s="744" t="s">
        <v>2637</v>
      </c>
      <c r="F393" s="662" t="s">
        <v>2614</v>
      </c>
      <c r="G393" s="662" t="s">
        <v>2669</v>
      </c>
      <c r="H393" s="662" t="s">
        <v>545</v>
      </c>
      <c r="I393" s="662" t="s">
        <v>3134</v>
      </c>
      <c r="J393" s="662" t="s">
        <v>3135</v>
      </c>
      <c r="K393" s="662" t="s">
        <v>1634</v>
      </c>
      <c r="L393" s="663">
        <v>0</v>
      </c>
      <c r="M393" s="663">
        <v>0</v>
      </c>
      <c r="N393" s="662">
        <v>1</v>
      </c>
      <c r="O393" s="745">
        <v>1</v>
      </c>
      <c r="P393" s="663"/>
      <c r="Q393" s="678"/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18</v>
      </c>
      <c r="B394" s="662" t="s">
        <v>544</v>
      </c>
      <c r="C394" s="662" t="s">
        <v>2618</v>
      </c>
      <c r="D394" s="743" t="s">
        <v>4060</v>
      </c>
      <c r="E394" s="744" t="s">
        <v>2637</v>
      </c>
      <c r="F394" s="662" t="s">
        <v>2614</v>
      </c>
      <c r="G394" s="662" t="s">
        <v>2669</v>
      </c>
      <c r="H394" s="662" t="s">
        <v>545</v>
      </c>
      <c r="I394" s="662" t="s">
        <v>3136</v>
      </c>
      <c r="J394" s="662" t="s">
        <v>3137</v>
      </c>
      <c r="K394" s="662" t="s">
        <v>3138</v>
      </c>
      <c r="L394" s="663">
        <v>264</v>
      </c>
      <c r="M394" s="663">
        <v>1584</v>
      </c>
      <c r="N394" s="662">
        <v>6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18</v>
      </c>
      <c r="B395" s="662" t="s">
        <v>544</v>
      </c>
      <c r="C395" s="662" t="s">
        <v>2618</v>
      </c>
      <c r="D395" s="743" t="s">
        <v>4060</v>
      </c>
      <c r="E395" s="744" t="s">
        <v>2637</v>
      </c>
      <c r="F395" s="662" t="s">
        <v>2614</v>
      </c>
      <c r="G395" s="662" t="s">
        <v>3139</v>
      </c>
      <c r="H395" s="662" t="s">
        <v>545</v>
      </c>
      <c r="I395" s="662" t="s">
        <v>1781</v>
      </c>
      <c r="J395" s="662" t="s">
        <v>3140</v>
      </c>
      <c r="K395" s="662" t="s">
        <v>590</v>
      </c>
      <c r="L395" s="663">
        <v>145.15</v>
      </c>
      <c r="M395" s="663">
        <v>1161.2</v>
      </c>
      <c r="N395" s="662">
        <v>8</v>
      </c>
      <c r="O395" s="745">
        <v>3</v>
      </c>
      <c r="P395" s="663">
        <v>145.15</v>
      </c>
      <c r="Q395" s="678">
        <v>0.125</v>
      </c>
      <c r="R395" s="662">
        <v>1</v>
      </c>
      <c r="S395" s="678">
        <v>0.125</v>
      </c>
      <c r="T395" s="745">
        <v>0.5</v>
      </c>
      <c r="U395" s="701">
        <v>0.16666666666666666</v>
      </c>
    </row>
    <row r="396" spans="1:21" ht="14.4" customHeight="1" x14ac:dyDescent="0.3">
      <c r="A396" s="661">
        <v>18</v>
      </c>
      <c r="B396" s="662" t="s">
        <v>544</v>
      </c>
      <c r="C396" s="662" t="s">
        <v>2618</v>
      </c>
      <c r="D396" s="743" t="s">
        <v>4060</v>
      </c>
      <c r="E396" s="744" t="s">
        <v>2637</v>
      </c>
      <c r="F396" s="662" t="s">
        <v>2614</v>
      </c>
      <c r="G396" s="662" t="s">
        <v>3139</v>
      </c>
      <c r="H396" s="662" t="s">
        <v>545</v>
      </c>
      <c r="I396" s="662" t="s">
        <v>935</v>
      </c>
      <c r="J396" s="662" t="s">
        <v>936</v>
      </c>
      <c r="K396" s="662" t="s">
        <v>937</v>
      </c>
      <c r="L396" s="663">
        <v>72.58</v>
      </c>
      <c r="M396" s="663">
        <v>435.48</v>
      </c>
      <c r="N396" s="662">
        <v>6</v>
      </c>
      <c r="O396" s="745">
        <v>1.5</v>
      </c>
      <c r="P396" s="663">
        <v>145.16</v>
      </c>
      <c r="Q396" s="678">
        <v>0.33333333333333331</v>
      </c>
      <c r="R396" s="662">
        <v>2</v>
      </c>
      <c r="S396" s="678">
        <v>0.33333333333333331</v>
      </c>
      <c r="T396" s="745">
        <v>0.5</v>
      </c>
      <c r="U396" s="701">
        <v>0.33333333333333331</v>
      </c>
    </row>
    <row r="397" spans="1:21" ht="14.4" customHeight="1" x14ac:dyDescent="0.3">
      <c r="A397" s="661">
        <v>18</v>
      </c>
      <c r="B397" s="662" t="s">
        <v>544</v>
      </c>
      <c r="C397" s="662" t="s">
        <v>2618</v>
      </c>
      <c r="D397" s="743" t="s">
        <v>4060</v>
      </c>
      <c r="E397" s="744" t="s">
        <v>2637</v>
      </c>
      <c r="F397" s="662" t="s">
        <v>2614</v>
      </c>
      <c r="G397" s="662" t="s">
        <v>3139</v>
      </c>
      <c r="H397" s="662" t="s">
        <v>545</v>
      </c>
      <c r="I397" s="662" t="s">
        <v>3141</v>
      </c>
      <c r="J397" s="662" t="s">
        <v>3142</v>
      </c>
      <c r="K397" s="662" t="s">
        <v>3143</v>
      </c>
      <c r="L397" s="663">
        <v>250.57</v>
      </c>
      <c r="M397" s="663">
        <v>501.14</v>
      </c>
      <c r="N397" s="662">
        <v>2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18</v>
      </c>
      <c r="B398" s="662" t="s">
        <v>544</v>
      </c>
      <c r="C398" s="662" t="s">
        <v>2618</v>
      </c>
      <c r="D398" s="743" t="s">
        <v>4060</v>
      </c>
      <c r="E398" s="744" t="s">
        <v>2637</v>
      </c>
      <c r="F398" s="662" t="s">
        <v>2614</v>
      </c>
      <c r="G398" s="662" t="s">
        <v>3139</v>
      </c>
      <c r="H398" s="662" t="s">
        <v>545</v>
      </c>
      <c r="I398" s="662" t="s">
        <v>3144</v>
      </c>
      <c r="J398" s="662" t="s">
        <v>3145</v>
      </c>
      <c r="K398" s="662" t="s">
        <v>3126</v>
      </c>
      <c r="L398" s="663">
        <v>241.93</v>
      </c>
      <c r="M398" s="663">
        <v>241.93</v>
      </c>
      <c r="N398" s="662">
        <v>1</v>
      </c>
      <c r="O398" s="745">
        <v>0.5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18</v>
      </c>
      <c r="B399" s="662" t="s">
        <v>544</v>
      </c>
      <c r="C399" s="662" t="s">
        <v>2618</v>
      </c>
      <c r="D399" s="743" t="s">
        <v>4060</v>
      </c>
      <c r="E399" s="744" t="s">
        <v>2637</v>
      </c>
      <c r="F399" s="662" t="s">
        <v>2614</v>
      </c>
      <c r="G399" s="662" t="s">
        <v>2861</v>
      </c>
      <c r="H399" s="662" t="s">
        <v>545</v>
      </c>
      <c r="I399" s="662" t="s">
        <v>1704</v>
      </c>
      <c r="J399" s="662" t="s">
        <v>1705</v>
      </c>
      <c r="K399" s="662" t="s">
        <v>2862</v>
      </c>
      <c r="L399" s="663">
        <v>132</v>
      </c>
      <c r="M399" s="663">
        <v>1848</v>
      </c>
      <c r="N399" s="662">
        <v>14</v>
      </c>
      <c r="O399" s="745">
        <v>3</v>
      </c>
      <c r="P399" s="663">
        <v>528</v>
      </c>
      <c r="Q399" s="678">
        <v>0.2857142857142857</v>
      </c>
      <c r="R399" s="662">
        <v>4</v>
      </c>
      <c r="S399" s="678">
        <v>0.2857142857142857</v>
      </c>
      <c r="T399" s="745">
        <v>1.5</v>
      </c>
      <c r="U399" s="701">
        <v>0.5</v>
      </c>
    </row>
    <row r="400" spans="1:21" ht="14.4" customHeight="1" x14ac:dyDescent="0.3">
      <c r="A400" s="661">
        <v>18</v>
      </c>
      <c r="B400" s="662" t="s">
        <v>544</v>
      </c>
      <c r="C400" s="662" t="s">
        <v>2618</v>
      </c>
      <c r="D400" s="743" t="s">
        <v>4060</v>
      </c>
      <c r="E400" s="744" t="s">
        <v>2637</v>
      </c>
      <c r="F400" s="662" t="s">
        <v>2614</v>
      </c>
      <c r="G400" s="662" t="s">
        <v>2861</v>
      </c>
      <c r="H400" s="662" t="s">
        <v>545</v>
      </c>
      <c r="I400" s="662" t="s">
        <v>3146</v>
      </c>
      <c r="J400" s="662" t="s">
        <v>3147</v>
      </c>
      <c r="K400" s="662" t="s">
        <v>3148</v>
      </c>
      <c r="L400" s="663">
        <v>206.76</v>
      </c>
      <c r="M400" s="663">
        <v>206.76</v>
      </c>
      <c r="N400" s="662">
        <v>1</v>
      </c>
      <c r="O400" s="745">
        <v>0.5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18</v>
      </c>
      <c r="B401" s="662" t="s">
        <v>544</v>
      </c>
      <c r="C401" s="662" t="s">
        <v>2618</v>
      </c>
      <c r="D401" s="743" t="s">
        <v>4060</v>
      </c>
      <c r="E401" s="744" t="s">
        <v>2637</v>
      </c>
      <c r="F401" s="662" t="s">
        <v>2614</v>
      </c>
      <c r="G401" s="662" t="s">
        <v>2861</v>
      </c>
      <c r="H401" s="662" t="s">
        <v>545</v>
      </c>
      <c r="I401" s="662" t="s">
        <v>3149</v>
      </c>
      <c r="J401" s="662" t="s">
        <v>3147</v>
      </c>
      <c r="K401" s="662" t="s">
        <v>3150</v>
      </c>
      <c r="L401" s="663">
        <v>206.76</v>
      </c>
      <c r="M401" s="663">
        <v>413.52</v>
      </c>
      <c r="N401" s="662">
        <v>2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18</v>
      </c>
      <c r="B402" s="662" t="s">
        <v>544</v>
      </c>
      <c r="C402" s="662" t="s">
        <v>2618</v>
      </c>
      <c r="D402" s="743" t="s">
        <v>4060</v>
      </c>
      <c r="E402" s="744" t="s">
        <v>2637</v>
      </c>
      <c r="F402" s="662" t="s">
        <v>2614</v>
      </c>
      <c r="G402" s="662" t="s">
        <v>2743</v>
      </c>
      <c r="H402" s="662" t="s">
        <v>545</v>
      </c>
      <c r="I402" s="662" t="s">
        <v>3151</v>
      </c>
      <c r="J402" s="662" t="s">
        <v>3152</v>
      </c>
      <c r="K402" s="662" t="s">
        <v>2744</v>
      </c>
      <c r="L402" s="663">
        <v>173.84</v>
      </c>
      <c r="M402" s="663">
        <v>2259.92</v>
      </c>
      <c r="N402" s="662">
        <v>13</v>
      </c>
      <c r="O402" s="745">
        <v>3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18</v>
      </c>
      <c r="B403" s="662" t="s">
        <v>544</v>
      </c>
      <c r="C403" s="662" t="s">
        <v>2618</v>
      </c>
      <c r="D403" s="743" t="s">
        <v>4060</v>
      </c>
      <c r="E403" s="744" t="s">
        <v>2637</v>
      </c>
      <c r="F403" s="662" t="s">
        <v>2614</v>
      </c>
      <c r="G403" s="662" t="s">
        <v>2743</v>
      </c>
      <c r="H403" s="662" t="s">
        <v>545</v>
      </c>
      <c r="I403" s="662" t="s">
        <v>3151</v>
      </c>
      <c r="J403" s="662" t="s">
        <v>3152</v>
      </c>
      <c r="K403" s="662" t="s">
        <v>2744</v>
      </c>
      <c r="L403" s="663">
        <v>122.73</v>
      </c>
      <c r="M403" s="663">
        <v>859.11</v>
      </c>
      <c r="N403" s="662">
        <v>7</v>
      </c>
      <c r="O403" s="745">
        <v>2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18</v>
      </c>
      <c r="B404" s="662" t="s">
        <v>544</v>
      </c>
      <c r="C404" s="662" t="s">
        <v>2618</v>
      </c>
      <c r="D404" s="743" t="s">
        <v>4060</v>
      </c>
      <c r="E404" s="744" t="s">
        <v>2637</v>
      </c>
      <c r="F404" s="662" t="s">
        <v>2614</v>
      </c>
      <c r="G404" s="662" t="s">
        <v>2743</v>
      </c>
      <c r="H404" s="662" t="s">
        <v>545</v>
      </c>
      <c r="I404" s="662" t="s">
        <v>718</v>
      </c>
      <c r="J404" s="662" t="s">
        <v>719</v>
      </c>
      <c r="K404" s="662" t="s">
        <v>2744</v>
      </c>
      <c r="L404" s="663">
        <v>94.04</v>
      </c>
      <c r="M404" s="663">
        <v>1128.48</v>
      </c>
      <c r="N404" s="662">
        <v>12</v>
      </c>
      <c r="O404" s="745">
        <v>3</v>
      </c>
      <c r="P404" s="663">
        <v>94.04</v>
      </c>
      <c r="Q404" s="678">
        <v>8.3333333333333343E-2</v>
      </c>
      <c r="R404" s="662">
        <v>1</v>
      </c>
      <c r="S404" s="678">
        <v>8.3333333333333329E-2</v>
      </c>
      <c r="T404" s="745">
        <v>1</v>
      </c>
      <c r="U404" s="701">
        <v>0.33333333333333331</v>
      </c>
    </row>
    <row r="405" spans="1:21" ht="14.4" customHeight="1" x14ac:dyDescent="0.3">
      <c r="A405" s="661">
        <v>18</v>
      </c>
      <c r="B405" s="662" t="s">
        <v>544</v>
      </c>
      <c r="C405" s="662" t="s">
        <v>2618</v>
      </c>
      <c r="D405" s="743" t="s">
        <v>4060</v>
      </c>
      <c r="E405" s="744" t="s">
        <v>2637</v>
      </c>
      <c r="F405" s="662" t="s">
        <v>2614</v>
      </c>
      <c r="G405" s="662" t="s">
        <v>2743</v>
      </c>
      <c r="H405" s="662" t="s">
        <v>545</v>
      </c>
      <c r="I405" s="662" t="s">
        <v>718</v>
      </c>
      <c r="J405" s="662" t="s">
        <v>719</v>
      </c>
      <c r="K405" s="662" t="s">
        <v>2744</v>
      </c>
      <c r="L405" s="663">
        <v>122.73</v>
      </c>
      <c r="M405" s="663">
        <v>490.92</v>
      </c>
      <c r="N405" s="662">
        <v>4</v>
      </c>
      <c r="O405" s="745">
        <v>1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18</v>
      </c>
      <c r="B406" s="662" t="s">
        <v>544</v>
      </c>
      <c r="C406" s="662" t="s">
        <v>2618</v>
      </c>
      <c r="D406" s="743" t="s">
        <v>4060</v>
      </c>
      <c r="E406" s="744" t="s">
        <v>2637</v>
      </c>
      <c r="F406" s="662" t="s">
        <v>2614</v>
      </c>
      <c r="G406" s="662" t="s">
        <v>2743</v>
      </c>
      <c r="H406" s="662" t="s">
        <v>545</v>
      </c>
      <c r="I406" s="662" t="s">
        <v>3153</v>
      </c>
      <c r="J406" s="662" t="s">
        <v>719</v>
      </c>
      <c r="K406" s="662" t="s">
        <v>2744</v>
      </c>
      <c r="L406" s="663">
        <v>0</v>
      </c>
      <c r="M406" s="663">
        <v>0</v>
      </c>
      <c r="N406" s="662">
        <v>2</v>
      </c>
      <c r="O406" s="745">
        <v>1.5</v>
      </c>
      <c r="P406" s="663">
        <v>0</v>
      </c>
      <c r="Q406" s="678"/>
      <c r="R406" s="662">
        <v>2</v>
      </c>
      <c r="S406" s="678">
        <v>1</v>
      </c>
      <c r="T406" s="745">
        <v>1.5</v>
      </c>
      <c r="U406" s="701">
        <v>1</v>
      </c>
    </row>
    <row r="407" spans="1:21" ht="14.4" customHeight="1" x14ac:dyDescent="0.3">
      <c r="A407" s="661">
        <v>18</v>
      </c>
      <c r="B407" s="662" t="s">
        <v>544</v>
      </c>
      <c r="C407" s="662" t="s">
        <v>2618</v>
      </c>
      <c r="D407" s="743" t="s">
        <v>4060</v>
      </c>
      <c r="E407" s="744" t="s">
        <v>2637</v>
      </c>
      <c r="F407" s="662" t="s">
        <v>2614</v>
      </c>
      <c r="G407" s="662" t="s">
        <v>2743</v>
      </c>
      <c r="H407" s="662" t="s">
        <v>545</v>
      </c>
      <c r="I407" s="662" t="s">
        <v>3154</v>
      </c>
      <c r="J407" s="662" t="s">
        <v>3155</v>
      </c>
      <c r="K407" s="662" t="s">
        <v>2744</v>
      </c>
      <c r="L407" s="663">
        <v>94.04</v>
      </c>
      <c r="M407" s="663">
        <v>282.12</v>
      </c>
      <c r="N407" s="662">
        <v>3</v>
      </c>
      <c r="O407" s="745">
        <v>0.5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18</v>
      </c>
      <c r="B408" s="662" t="s">
        <v>544</v>
      </c>
      <c r="C408" s="662" t="s">
        <v>2618</v>
      </c>
      <c r="D408" s="743" t="s">
        <v>4060</v>
      </c>
      <c r="E408" s="744" t="s">
        <v>2637</v>
      </c>
      <c r="F408" s="662" t="s">
        <v>2614</v>
      </c>
      <c r="G408" s="662" t="s">
        <v>2743</v>
      </c>
      <c r="H408" s="662" t="s">
        <v>545</v>
      </c>
      <c r="I408" s="662" t="s">
        <v>3154</v>
      </c>
      <c r="J408" s="662" t="s">
        <v>3155</v>
      </c>
      <c r="K408" s="662" t="s">
        <v>2744</v>
      </c>
      <c r="L408" s="663">
        <v>122.73</v>
      </c>
      <c r="M408" s="663">
        <v>122.73</v>
      </c>
      <c r="N408" s="662">
        <v>1</v>
      </c>
      <c r="O408" s="745">
        <v>1</v>
      </c>
      <c r="P408" s="663">
        <v>122.73</v>
      </c>
      <c r="Q408" s="678">
        <v>1</v>
      </c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18</v>
      </c>
      <c r="B409" s="662" t="s">
        <v>544</v>
      </c>
      <c r="C409" s="662" t="s">
        <v>2618</v>
      </c>
      <c r="D409" s="743" t="s">
        <v>4060</v>
      </c>
      <c r="E409" s="744" t="s">
        <v>2637</v>
      </c>
      <c r="F409" s="662" t="s">
        <v>2614</v>
      </c>
      <c r="G409" s="662" t="s">
        <v>3156</v>
      </c>
      <c r="H409" s="662" t="s">
        <v>545</v>
      </c>
      <c r="I409" s="662" t="s">
        <v>1615</v>
      </c>
      <c r="J409" s="662" t="s">
        <v>3157</v>
      </c>
      <c r="K409" s="662" t="s">
        <v>1794</v>
      </c>
      <c r="L409" s="663">
        <v>77.13</v>
      </c>
      <c r="M409" s="663">
        <v>231.39</v>
      </c>
      <c r="N409" s="662">
        <v>3</v>
      </c>
      <c r="O409" s="745">
        <v>2</v>
      </c>
      <c r="P409" s="663">
        <v>77.13</v>
      </c>
      <c r="Q409" s="678">
        <v>0.33333333333333331</v>
      </c>
      <c r="R409" s="662">
        <v>1</v>
      </c>
      <c r="S409" s="678">
        <v>0.33333333333333331</v>
      </c>
      <c r="T409" s="745">
        <v>1</v>
      </c>
      <c r="U409" s="701">
        <v>0.5</v>
      </c>
    </row>
    <row r="410" spans="1:21" ht="14.4" customHeight="1" x14ac:dyDescent="0.3">
      <c r="A410" s="661">
        <v>18</v>
      </c>
      <c r="B410" s="662" t="s">
        <v>544</v>
      </c>
      <c r="C410" s="662" t="s">
        <v>2618</v>
      </c>
      <c r="D410" s="743" t="s">
        <v>4060</v>
      </c>
      <c r="E410" s="744" t="s">
        <v>2637</v>
      </c>
      <c r="F410" s="662" t="s">
        <v>2614</v>
      </c>
      <c r="G410" s="662" t="s">
        <v>3158</v>
      </c>
      <c r="H410" s="662" t="s">
        <v>545</v>
      </c>
      <c r="I410" s="662" t="s">
        <v>3159</v>
      </c>
      <c r="J410" s="662" t="s">
        <v>3160</v>
      </c>
      <c r="K410" s="662" t="s">
        <v>1797</v>
      </c>
      <c r="L410" s="663">
        <v>50.14</v>
      </c>
      <c r="M410" s="663">
        <v>50.14</v>
      </c>
      <c r="N410" s="662">
        <v>1</v>
      </c>
      <c r="O410" s="745">
        <v>1</v>
      </c>
      <c r="P410" s="663">
        <v>50.14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18</v>
      </c>
      <c r="B411" s="662" t="s">
        <v>544</v>
      </c>
      <c r="C411" s="662" t="s">
        <v>2618</v>
      </c>
      <c r="D411" s="743" t="s">
        <v>4060</v>
      </c>
      <c r="E411" s="744" t="s">
        <v>2637</v>
      </c>
      <c r="F411" s="662" t="s">
        <v>2614</v>
      </c>
      <c r="G411" s="662" t="s">
        <v>2745</v>
      </c>
      <c r="H411" s="662" t="s">
        <v>545</v>
      </c>
      <c r="I411" s="662" t="s">
        <v>965</v>
      </c>
      <c r="J411" s="662" t="s">
        <v>966</v>
      </c>
      <c r="K411" s="662" t="s">
        <v>2746</v>
      </c>
      <c r="L411" s="663">
        <v>264</v>
      </c>
      <c r="M411" s="663">
        <v>23232</v>
      </c>
      <c r="N411" s="662">
        <v>88</v>
      </c>
      <c r="O411" s="745">
        <v>51</v>
      </c>
      <c r="P411" s="663">
        <v>6600</v>
      </c>
      <c r="Q411" s="678">
        <v>0.28409090909090912</v>
      </c>
      <c r="R411" s="662">
        <v>25</v>
      </c>
      <c r="S411" s="678">
        <v>0.28409090909090912</v>
      </c>
      <c r="T411" s="745">
        <v>14.5</v>
      </c>
      <c r="U411" s="701">
        <v>0.28431372549019607</v>
      </c>
    </row>
    <row r="412" spans="1:21" ht="14.4" customHeight="1" x14ac:dyDescent="0.3">
      <c r="A412" s="661">
        <v>18</v>
      </c>
      <c r="B412" s="662" t="s">
        <v>544</v>
      </c>
      <c r="C412" s="662" t="s">
        <v>2618</v>
      </c>
      <c r="D412" s="743" t="s">
        <v>4060</v>
      </c>
      <c r="E412" s="744" t="s">
        <v>2637</v>
      </c>
      <c r="F412" s="662" t="s">
        <v>2614</v>
      </c>
      <c r="G412" s="662" t="s">
        <v>2745</v>
      </c>
      <c r="H412" s="662" t="s">
        <v>545</v>
      </c>
      <c r="I412" s="662" t="s">
        <v>3161</v>
      </c>
      <c r="J412" s="662" t="s">
        <v>966</v>
      </c>
      <c r="K412" s="662" t="s">
        <v>3162</v>
      </c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18</v>
      </c>
      <c r="B413" s="662" t="s">
        <v>544</v>
      </c>
      <c r="C413" s="662" t="s">
        <v>2618</v>
      </c>
      <c r="D413" s="743" t="s">
        <v>4060</v>
      </c>
      <c r="E413" s="744" t="s">
        <v>2637</v>
      </c>
      <c r="F413" s="662" t="s">
        <v>2614</v>
      </c>
      <c r="G413" s="662" t="s">
        <v>2745</v>
      </c>
      <c r="H413" s="662" t="s">
        <v>545</v>
      </c>
      <c r="I413" s="662" t="s">
        <v>864</v>
      </c>
      <c r="J413" s="662" t="s">
        <v>865</v>
      </c>
      <c r="K413" s="662" t="s">
        <v>2867</v>
      </c>
      <c r="L413" s="663">
        <v>65.989999999999995</v>
      </c>
      <c r="M413" s="663">
        <v>1517.77</v>
      </c>
      <c r="N413" s="662">
        <v>23</v>
      </c>
      <c r="O413" s="745">
        <v>10</v>
      </c>
      <c r="P413" s="663">
        <v>593.91</v>
      </c>
      <c r="Q413" s="678">
        <v>0.39130434782608692</v>
      </c>
      <c r="R413" s="662">
        <v>9</v>
      </c>
      <c r="S413" s="678">
        <v>0.39130434782608697</v>
      </c>
      <c r="T413" s="745">
        <v>4.5</v>
      </c>
      <c r="U413" s="701">
        <v>0.45</v>
      </c>
    </row>
    <row r="414" spans="1:21" ht="14.4" customHeight="1" x14ac:dyDescent="0.3">
      <c r="A414" s="661">
        <v>18</v>
      </c>
      <c r="B414" s="662" t="s">
        <v>544</v>
      </c>
      <c r="C414" s="662" t="s">
        <v>2618</v>
      </c>
      <c r="D414" s="743" t="s">
        <v>4060</v>
      </c>
      <c r="E414" s="744" t="s">
        <v>2637</v>
      </c>
      <c r="F414" s="662" t="s">
        <v>2614</v>
      </c>
      <c r="G414" s="662" t="s">
        <v>2670</v>
      </c>
      <c r="H414" s="662" t="s">
        <v>545</v>
      </c>
      <c r="I414" s="662" t="s">
        <v>1697</v>
      </c>
      <c r="J414" s="662" t="s">
        <v>1698</v>
      </c>
      <c r="K414" s="662" t="s">
        <v>1699</v>
      </c>
      <c r="L414" s="663">
        <v>133.38999999999999</v>
      </c>
      <c r="M414" s="663">
        <v>1200.5099999999998</v>
      </c>
      <c r="N414" s="662">
        <v>9</v>
      </c>
      <c r="O414" s="745">
        <v>3</v>
      </c>
      <c r="P414" s="663">
        <v>1067.1199999999999</v>
      </c>
      <c r="Q414" s="678">
        <v>0.88888888888888895</v>
      </c>
      <c r="R414" s="662">
        <v>8</v>
      </c>
      <c r="S414" s="678">
        <v>0.88888888888888884</v>
      </c>
      <c r="T414" s="745">
        <v>2.5</v>
      </c>
      <c r="U414" s="701">
        <v>0.83333333333333337</v>
      </c>
    </row>
    <row r="415" spans="1:21" ht="14.4" customHeight="1" x14ac:dyDescent="0.3">
      <c r="A415" s="661">
        <v>18</v>
      </c>
      <c r="B415" s="662" t="s">
        <v>544</v>
      </c>
      <c r="C415" s="662" t="s">
        <v>2618</v>
      </c>
      <c r="D415" s="743" t="s">
        <v>4060</v>
      </c>
      <c r="E415" s="744" t="s">
        <v>2637</v>
      </c>
      <c r="F415" s="662" t="s">
        <v>2614</v>
      </c>
      <c r="G415" s="662" t="s">
        <v>2670</v>
      </c>
      <c r="H415" s="662" t="s">
        <v>545</v>
      </c>
      <c r="I415" s="662" t="s">
        <v>2127</v>
      </c>
      <c r="J415" s="662" t="s">
        <v>1698</v>
      </c>
      <c r="K415" s="662" t="s">
        <v>2128</v>
      </c>
      <c r="L415" s="663">
        <v>444.65</v>
      </c>
      <c r="M415" s="663">
        <v>5780.4500000000007</v>
      </c>
      <c r="N415" s="662">
        <v>13</v>
      </c>
      <c r="O415" s="745">
        <v>9.5</v>
      </c>
      <c r="P415" s="663">
        <v>2223.25</v>
      </c>
      <c r="Q415" s="678">
        <v>0.38461538461538458</v>
      </c>
      <c r="R415" s="662">
        <v>5</v>
      </c>
      <c r="S415" s="678">
        <v>0.38461538461538464</v>
      </c>
      <c r="T415" s="745">
        <v>4</v>
      </c>
      <c r="U415" s="701">
        <v>0.42105263157894735</v>
      </c>
    </row>
    <row r="416" spans="1:21" ht="14.4" customHeight="1" x14ac:dyDescent="0.3">
      <c r="A416" s="661">
        <v>18</v>
      </c>
      <c r="B416" s="662" t="s">
        <v>544</v>
      </c>
      <c r="C416" s="662" t="s">
        <v>2618</v>
      </c>
      <c r="D416" s="743" t="s">
        <v>4060</v>
      </c>
      <c r="E416" s="744" t="s">
        <v>2637</v>
      </c>
      <c r="F416" s="662" t="s">
        <v>2614</v>
      </c>
      <c r="G416" s="662" t="s">
        <v>2670</v>
      </c>
      <c r="H416" s="662" t="s">
        <v>545</v>
      </c>
      <c r="I416" s="662" t="s">
        <v>2747</v>
      </c>
      <c r="J416" s="662" t="s">
        <v>2748</v>
      </c>
      <c r="K416" s="662" t="s">
        <v>1785</v>
      </c>
      <c r="L416" s="663">
        <v>177.82</v>
      </c>
      <c r="M416" s="663">
        <v>3200.76</v>
      </c>
      <c r="N416" s="662">
        <v>18</v>
      </c>
      <c r="O416" s="745">
        <v>4</v>
      </c>
      <c r="P416" s="663">
        <v>1066.92</v>
      </c>
      <c r="Q416" s="678">
        <v>0.33333333333333331</v>
      </c>
      <c r="R416" s="662">
        <v>6</v>
      </c>
      <c r="S416" s="678">
        <v>0.33333333333333331</v>
      </c>
      <c r="T416" s="745">
        <v>2</v>
      </c>
      <c r="U416" s="701">
        <v>0.5</v>
      </c>
    </row>
    <row r="417" spans="1:21" ht="14.4" customHeight="1" x14ac:dyDescent="0.3">
      <c r="A417" s="661">
        <v>18</v>
      </c>
      <c r="B417" s="662" t="s">
        <v>544</v>
      </c>
      <c r="C417" s="662" t="s">
        <v>2618</v>
      </c>
      <c r="D417" s="743" t="s">
        <v>4060</v>
      </c>
      <c r="E417" s="744" t="s">
        <v>2637</v>
      </c>
      <c r="F417" s="662" t="s">
        <v>2614</v>
      </c>
      <c r="G417" s="662" t="s">
        <v>2670</v>
      </c>
      <c r="H417" s="662" t="s">
        <v>545</v>
      </c>
      <c r="I417" s="662" t="s">
        <v>3163</v>
      </c>
      <c r="J417" s="662" t="s">
        <v>2748</v>
      </c>
      <c r="K417" s="662" t="s">
        <v>3164</v>
      </c>
      <c r="L417" s="663">
        <v>592.72</v>
      </c>
      <c r="M417" s="663">
        <v>9483.5200000000023</v>
      </c>
      <c r="N417" s="662">
        <v>16</v>
      </c>
      <c r="O417" s="745">
        <v>10</v>
      </c>
      <c r="P417" s="663">
        <v>1185.44</v>
      </c>
      <c r="Q417" s="678">
        <v>0.12499999999999997</v>
      </c>
      <c r="R417" s="662">
        <v>2</v>
      </c>
      <c r="S417" s="678">
        <v>0.125</v>
      </c>
      <c r="T417" s="745">
        <v>1</v>
      </c>
      <c r="U417" s="701">
        <v>0.1</v>
      </c>
    </row>
    <row r="418" spans="1:21" ht="14.4" customHeight="1" x14ac:dyDescent="0.3">
      <c r="A418" s="661">
        <v>18</v>
      </c>
      <c r="B418" s="662" t="s">
        <v>544</v>
      </c>
      <c r="C418" s="662" t="s">
        <v>2618</v>
      </c>
      <c r="D418" s="743" t="s">
        <v>4060</v>
      </c>
      <c r="E418" s="744" t="s">
        <v>2637</v>
      </c>
      <c r="F418" s="662" t="s">
        <v>2614</v>
      </c>
      <c r="G418" s="662" t="s">
        <v>2670</v>
      </c>
      <c r="H418" s="662" t="s">
        <v>545</v>
      </c>
      <c r="I418" s="662" t="s">
        <v>3165</v>
      </c>
      <c r="J418" s="662" t="s">
        <v>2684</v>
      </c>
      <c r="K418" s="662" t="s">
        <v>1699</v>
      </c>
      <c r="L418" s="663">
        <v>0</v>
      </c>
      <c r="M418" s="663">
        <v>0</v>
      </c>
      <c r="N418" s="662">
        <v>3</v>
      </c>
      <c r="O418" s="745">
        <v>2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18</v>
      </c>
      <c r="B419" s="662" t="s">
        <v>544</v>
      </c>
      <c r="C419" s="662" t="s">
        <v>2618</v>
      </c>
      <c r="D419" s="743" t="s">
        <v>4060</v>
      </c>
      <c r="E419" s="744" t="s">
        <v>2637</v>
      </c>
      <c r="F419" s="662" t="s">
        <v>2614</v>
      </c>
      <c r="G419" s="662" t="s">
        <v>2670</v>
      </c>
      <c r="H419" s="662" t="s">
        <v>545</v>
      </c>
      <c r="I419" s="662" t="s">
        <v>3166</v>
      </c>
      <c r="J419" s="662" t="s">
        <v>3167</v>
      </c>
      <c r="K419" s="662" t="s">
        <v>590</v>
      </c>
      <c r="L419" s="663">
        <v>150.26</v>
      </c>
      <c r="M419" s="663">
        <v>1652.86</v>
      </c>
      <c r="N419" s="662">
        <v>11</v>
      </c>
      <c r="O419" s="745">
        <v>4.5</v>
      </c>
      <c r="P419" s="663">
        <v>450.78</v>
      </c>
      <c r="Q419" s="678">
        <v>0.27272727272727271</v>
      </c>
      <c r="R419" s="662">
        <v>3</v>
      </c>
      <c r="S419" s="678">
        <v>0.27272727272727271</v>
      </c>
      <c r="T419" s="745">
        <v>2</v>
      </c>
      <c r="U419" s="701">
        <v>0.44444444444444442</v>
      </c>
    </row>
    <row r="420" spans="1:21" ht="14.4" customHeight="1" x14ac:dyDescent="0.3">
      <c r="A420" s="661">
        <v>18</v>
      </c>
      <c r="B420" s="662" t="s">
        <v>544</v>
      </c>
      <c r="C420" s="662" t="s">
        <v>2618</v>
      </c>
      <c r="D420" s="743" t="s">
        <v>4060</v>
      </c>
      <c r="E420" s="744" t="s">
        <v>2637</v>
      </c>
      <c r="F420" s="662" t="s">
        <v>2614</v>
      </c>
      <c r="G420" s="662" t="s">
        <v>2670</v>
      </c>
      <c r="H420" s="662" t="s">
        <v>545</v>
      </c>
      <c r="I420" s="662" t="s">
        <v>1053</v>
      </c>
      <c r="J420" s="662" t="s">
        <v>1054</v>
      </c>
      <c r="K420" s="662" t="s">
        <v>1055</v>
      </c>
      <c r="L420" s="663">
        <v>133.38999999999999</v>
      </c>
      <c r="M420" s="663">
        <v>400.16999999999996</v>
      </c>
      <c r="N420" s="662">
        <v>3</v>
      </c>
      <c r="O420" s="745">
        <v>2</v>
      </c>
      <c r="P420" s="663">
        <v>133.38999999999999</v>
      </c>
      <c r="Q420" s="678">
        <v>0.33333333333333331</v>
      </c>
      <c r="R420" s="662">
        <v>1</v>
      </c>
      <c r="S420" s="678">
        <v>0.33333333333333331</v>
      </c>
      <c r="T420" s="745">
        <v>0.5</v>
      </c>
      <c r="U420" s="701">
        <v>0.25</v>
      </c>
    </row>
    <row r="421" spans="1:21" ht="14.4" customHeight="1" x14ac:dyDescent="0.3">
      <c r="A421" s="661">
        <v>18</v>
      </c>
      <c r="B421" s="662" t="s">
        <v>544</v>
      </c>
      <c r="C421" s="662" t="s">
        <v>2618</v>
      </c>
      <c r="D421" s="743" t="s">
        <v>4060</v>
      </c>
      <c r="E421" s="744" t="s">
        <v>2637</v>
      </c>
      <c r="F421" s="662" t="s">
        <v>2614</v>
      </c>
      <c r="G421" s="662" t="s">
        <v>2670</v>
      </c>
      <c r="H421" s="662" t="s">
        <v>545</v>
      </c>
      <c r="I421" s="662" t="s">
        <v>1190</v>
      </c>
      <c r="J421" s="662" t="s">
        <v>1191</v>
      </c>
      <c r="K421" s="662" t="s">
        <v>1192</v>
      </c>
      <c r="L421" s="663">
        <v>177.82</v>
      </c>
      <c r="M421" s="663">
        <v>1244.74</v>
      </c>
      <c r="N421" s="662">
        <v>7</v>
      </c>
      <c r="O421" s="745">
        <v>2</v>
      </c>
      <c r="P421" s="663">
        <v>533.46</v>
      </c>
      <c r="Q421" s="678">
        <v>0.4285714285714286</v>
      </c>
      <c r="R421" s="662">
        <v>3</v>
      </c>
      <c r="S421" s="678">
        <v>0.42857142857142855</v>
      </c>
      <c r="T421" s="745">
        <v>0.5</v>
      </c>
      <c r="U421" s="701">
        <v>0.25</v>
      </c>
    </row>
    <row r="422" spans="1:21" ht="14.4" customHeight="1" x14ac:dyDescent="0.3">
      <c r="A422" s="661">
        <v>18</v>
      </c>
      <c r="B422" s="662" t="s">
        <v>544</v>
      </c>
      <c r="C422" s="662" t="s">
        <v>2618</v>
      </c>
      <c r="D422" s="743" t="s">
        <v>4060</v>
      </c>
      <c r="E422" s="744" t="s">
        <v>2637</v>
      </c>
      <c r="F422" s="662" t="s">
        <v>2614</v>
      </c>
      <c r="G422" s="662" t="s">
        <v>2670</v>
      </c>
      <c r="H422" s="662" t="s">
        <v>545</v>
      </c>
      <c r="I422" s="662" t="s">
        <v>3168</v>
      </c>
      <c r="J422" s="662" t="s">
        <v>3169</v>
      </c>
      <c r="K422" s="662" t="s">
        <v>2869</v>
      </c>
      <c r="L422" s="663">
        <v>165.96</v>
      </c>
      <c r="M422" s="663">
        <v>5476.68</v>
      </c>
      <c r="N422" s="662">
        <v>33</v>
      </c>
      <c r="O422" s="745">
        <v>10</v>
      </c>
      <c r="P422" s="663">
        <v>1161.72</v>
      </c>
      <c r="Q422" s="678">
        <v>0.21212121212121213</v>
      </c>
      <c r="R422" s="662">
        <v>7</v>
      </c>
      <c r="S422" s="678">
        <v>0.21212121212121213</v>
      </c>
      <c r="T422" s="745">
        <v>1.5</v>
      </c>
      <c r="U422" s="701">
        <v>0.15</v>
      </c>
    </row>
    <row r="423" spans="1:21" ht="14.4" customHeight="1" x14ac:dyDescent="0.3">
      <c r="A423" s="661">
        <v>18</v>
      </c>
      <c r="B423" s="662" t="s">
        <v>544</v>
      </c>
      <c r="C423" s="662" t="s">
        <v>2618</v>
      </c>
      <c r="D423" s="743" t="s">
        <v>4060</v>
      </c>
      <c r="E423" s="744" t="s">
        <v>2637</v>
      </c>
      <c r="F423" s="662" t="s">
        <v>2614</v>
      </c>
      <c r="G423" s="662" t="s">
        <v>2670</v>
      </c>
      <c r="H423" s="662" t="s">
        <v>545</v>
      </c>
      <c r="I423" s="662" t="s">
        <v>2683</v>
      </c>
      <c r="J423" s="662" t="s">
        <v>2684</v>
      </c>
      <c r="K423" s="662" t="s">
        <v>1699</v>
      </c>
      <c r="L423" s="663">
        <v>133.38999999999999</v>
      </c>
      <c r="M423" s="663">
        <v>8136.7899999999991</v>
      </c>
      <c r="N423" s="662">
        <v>61</v>
      </c>
      <c r="O423" s="745">
        <v>26</v>
      </c>
      <c r="P423" s="663">
        <v>2667.7999999999997</v>
      </c>
      <c r="Q423" s="678">
        <v>0.32786885245901642</v>
      </c>
      <c r="R423" s="662">
        <v>20</v>
      </c>
      <c r="S423" s="678">
        <v>0.32786885245901637</v>
      </c>
      <c r="T423" s="745">
        <v>8</v>
      </c>
      <c r="U423" s="701">
        <v>0.30769230769230771</v>
      </c>
    </row>
    <row r="424" spans="1:21" ht="14.4" customHeight="1" x14ac:dyDescent="0.3">
      <c r="A424" s="661">
        <v>18</v>
      </c>
      <c r="B424" s="662" t="s">
        <v>544</v>
      </c>
      <c r="C424" s="662" t="s">
        <v>2618</v>
      </c>
      <c r="D424" s="743" t="s">
        <v>4060</v>
      </c>
      <c r="E424" s="744" t="s">
        <v>2637</v>
      </c>
      <c r="F424" s="662" t="s">
        <v>2614</v>
      </c>
      <c r="G424" s="662" t="s">
        <v>2670</v>
      </c>
      <c r="H424" s="662" t="s">
        <v>545</v>
      </c>
      <c r="I424" s="662" t="s">
        <v>3170</v>
      </c>
      <c r="J424" s="662" t="s">
        <v>3171</v>
      </c>
      <c r="K424" s="662" t="s">
        <v>3172</v>
      </c>
      <c r="L424" s="663">
        <v>124.5</v>
      </c>
      <c r="M424" s="663">
        <v>1618.5</v>
      </c>
      <c r="N424" s="662">
        <v>13</v>
      </c>
      <c r="O424" s="745">
        <v>5</v>
      </c>
      <c r="P424" s="663">
        <v>1120.5</v>
      </c>
      <c r="Q424" s="678">
        <v>0.69230769230769229</v>
      </c>
      <c r="R424" s="662">
        <v>9</v>
      </c>
      <c r="S424" s="678">
        <v>0.69230769230769229</v>
      </c>
      <c r="T424" s="745">
        <v>3.5</v>
      </c>
      <c r="U424" s="701">
        <v>0.7</v>
      </c>
    </row>
    <row r="425" spans="1:21" ht="14.4" customHeight="1" x14ac:dyDescent="0.3">
      <c r="A425" s="661">
        <v>18</v>
      </c>
      <c r="B425" s="662" t="s">
        <v>544</v>
      </c>
      <c r="C425" s="662" t="s">
        <v>2618</v>
      </c>
      <c r="D425" s="743" t="s">
        <v>4060</v>
      </c>
      <c r="E425" s="744" t="s">
        <v>2637</v>
      </c>
      <c r="F425" s="662" t="s">
        <v>2614</v>
      </c>
      <c r="G425" s="662" t="s">
        <v>2670</v>
      </c>
      <c r="H425" s="662" t="s">
        <v>545</v>
      </c>
      <c r="I425" s="662" t="s">
        <v>1783</v>
      </c>
      <c r="J425" s="662" t="s">
        <v>1784</v>
      </c>
      <c r="K425" s="662" t="s">
        <v>1785</v>
      </c>
      <c r="L425" s="663">
        <v>177.82</v>
      </c>
      <c r="M425" s="663">
        <v>13869.960000000001</v>
      </c>
      <c r="N425" s="662">
        <v>78</v>
      </c>
      <c r="O425" s="745">
        <v>29.5</v>
      </c>
      <c r="P425" s="663">
        <v>3556.4</v>
      </c>
      <c r="Q425" s="678">
        <v>0.25641025641025639</v>
      </c>
      <c r="R425" s="662">
        <v>20</v>
      </c>
      <c r="S425" s="678">
        <v>0.25641025641025639</v>
      </c>
      <c r="T425" s="745">
        <v>7</v>
      </c>
      <c r="U425" s="701">
        <v>0.23728813559322035</v>
      </c>
    </row>
    <row r="426" spans="1:21" ht="14.4" customHeight="1" x14ac:dyDescent="0.3">
      <c r="A426" s="661">
        <v>18</v>
      </c>
      <c r="B426" s="662" t="s">
        <v>544</v>
      </c>
      <c r="C426" s="662" t="s">
        <v>2618</v>
      </c>
      <c r="D426" s="743" t="s">
        <v>4060</v>
      </c>
      <c r="E426" s="744" t="s">
        <v>2637</v>
      </c>
      <c r="F426" s="662" t="s">
        <v>2614</v>
      </c>
      <c r="G426" s="662" t="s">
        <v>2670</v>
      </c>
      <c r="H426" s="662" t="s">
        <v>545</v>
      </c>
      <c r="I426" s="662" t="s">
        <v>3173</v>
      </c>
      <c r="J426" s="662" t="s">
        <v>3169</v>
      </c>
      <c r="K426" s="662" t="s">
        <v>1785</v>
      </c>
      <c r="L426" s="663">
        <v>0</v>
      </c>
      <c r="M426" s="663">
        <v>0</v>
      </c>
      <c r="N426" s="662">
        <v>9</v>
      </c>
      <c r="O426" s="745">
        <v>3</v>
      </c>
      <c r="P426" s="663">
        <v>0</v>
      </c>
      <c r="Q426" s="678"/>
      <c r="R426" s="662">
        <v>6</v>
      </c>
      <c r="S426" s="678">
        <v>0.66666666666666663</v>
      </c>
      <c r="T426" s="745">
        <v>2</v>
      </c>
      <c r="U426" s="701">
        <v>0.66666666666666663</v>
      </c>
    </row>
    <row r="427" spans="1:21" ht="14.4" customHeight="1" x14ac:dyDescent="0.3">
      <c r="A427" s="661">
        <v>18</v>
      </c>
      <c r="B427" s="662" t="s">
        <v>544</v>
      </c>
      <c r="C427" s="662" t="s">
        <v>2618</v>
      </c>
      <c r="D427" s="743" t="s">
        <v>4060</v>
      </c>
      <c r="E427" s="744" t="s">
        <v>2637</v>
      </c>
      <c r="F427" s="662" t="s">
        <v>2614</v>
      </c>
      <c r="G427" s="662" t="s">
        <v>2670</v>
      </c>
      <c r="H427" s="662" t="s">
        <v>545</v>
      </c>
      <c r="I427" s="662" t="s">
        <v>2780</v>
      </c>
      <c r="J427" s="662" t="s">
        <v>2781</v>
      </c>
      <c r="K427" s="662" t="s">
        <v>2782</v>
      </c>
      <c r="L427" s="663">
        <v>165.96</v>
      </c>
      <c r="M427" s="663">
        <v>497.88</v>
      </c>
      <c r="N427" s="662">
        <v>3</v>
      </c>
      <c r="O427" s="745">
        <v>0.5</v>
      </c>
      <c r="P427" s="663">
        <v>497.88</v>
      </c>
      <c r="Q427" s="678">
        <v>1</v>
      </c>
      <c r="R427" s="662">
        <v>3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18</v>
      </c>
      <c r="B428" s="662" t="s">
        <v>544</v>
      </c>
      <c r="C428" s="662" t="s">
        <v>2618</v>
      </c>
      <c r="D428" s="743" t="s">
        <v>4060</v>
      </c>
      <c r="E428" s="744" t="s">
        <v>2637</v>
      </c>
      <c r="F428" s="662" t="s">
        <v>2614</v>
      </c>
      <c r="G428" s="662" t="s">
        <v>2670</v>
      </c>
      <c r="H428" s="662" t="s">
        <v>545</v>
      </c>
      <c r="I428" s="662" t="s">
        <v>3174</v>
      </c>
      <c r="J428" s="662" t="s">
        <v>3175</v>
      </c>
      <c r="K428" s="662" t="s">
        <v>1699</v>
      </c>
      <c r="L428" s="663">
        <v>133.38999999999999</v>
      </c>
      <c r="M428" s="663">
        <v>800.33999999999992</v>
      </c>
      <c r="N428" s="662">
        <v>6</v>
      </c>
      <c r="O428" s="745">
        <v>2.5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18</v>
      </c>
      <c r="B429" s="662" t="s">
        <v>544</v>
      </c>
      <c r="C429" s="662" t="s">
        <v>2618</v>
      </c>
      <c r="D429" s="743" t="s">
        <v>4060</v>
      </c>
      <c r="E429" s="744" t="s">
        <v>2637</v>
      </c>
      <c r="F429" s="662" t="s">
        <v>2614</v>
      </c>
      <c r="G429" s="662" t="s">
        <v>2670</v>
      </c>
      <c r="H429" s="662" t="s">
        <v>545</v>
      </c>
      <c r="I429" s="662" t="s">
        <v>3176</v>
      </c>
      <c r="J429" s="662" t="s">
        <v>2684</v>
      </c>
      <c r="K429" s="662" t="s">
        <v>3177</v>
      </c>
      <c r="L429" s="663">
        <v>400.17</v>
      </c>
      <c r="M429" s="663">
        <v>5202.21</v>
      </c>
      <c r="N429" s="662">
        <v>13</v>
      </c>
      <c r="O429" s="745">
        <v>9.5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18</v>
      </c>
      <c r="B430" s="662" t="s">
        <v>544</v>
      </c>
      <c r="C430" s="662" t="s">
        <v>2618</v>
      </c>
      <c r="D430" s="743" t="s">
        <v>4060</v>
      </c>
      <c r="E430" s="744" t="s">
        <v>2637</v>
      </c>
      <c r="F430" s="662" t="s">
        <v>2614</v>
      </c>
      <c r="G430" s="662" t="s">
        <v>2670</v>
      </c>
      <c r="H430" s="662" t="s">
        <v>545</v>
      </c>
      <c r="I430" s="662" t="s">
        <v>3178</v>
      </c>
      <c r="J430" s="662" t="s">
        <v>3179</v>
      </c>
      <c r="K430" s="662" t="s">
        <v>1785</v>
      </c>
      <c r="L430" s="663">
        <v>177.82</v>
      </c>
      <c r="M430" s="663">
        <v>1066.92</v>
      </c>
      <c r="N430" s="662">
        <v>6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18</v>
      </c>
      <c r="B431" s="662" t="s">
        <v>544</v>
      </c>
      <c r="C431" s="662" t="s">
        <v>2618</v>
      </c>
      <c r="D431" s="743" t="s">
        <v>4060</v>
      </c>
      <c r="E431" s="744" t="s">
        <v>2637</v>
      </c>
      <c r="F431" s="662" t="s">
        <v>2614</v>
      </c>
      <c r="G431" s="662" t="s">
        <v>2670</v>
      </c>
      <c r="H431" s="662" t="s">
        <v>545</v>
      </c>
      <c r="I431" s="662" t="s">
        <v>3180</v>
      </c>
      <c r="J431" s="662" t="s">
        <v>1784</v>
      </c>
      <c r="K431" s="662" t="s">
        <v>3181</v>
      </c>
      <c r="L431" s="663">
        <v>533.42999999999995</v>
      </c>
      <c r="M431" s="663">
        <v>10668.600000000002</v>
      </c>
      <c r="N431" s="662">
        <v>20</v>
      </c>
      <c r="O431" s="745">
        <v>15.5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18</v>
      </c>
      <c r="B432" s="662" t="s">
        <v>544</v>
      </c>
      <c r="C432" s="662" t="s">
        <v>2618</v>
      </c>
      <c r="D432" s="743" t="s">
        <v>4060</v>
      </c>
      <c r="E432" s="744" t="s">
        <v>2637</v>
      </c>
      <c r="F432" s="662" t="s">
        <v>2614</v>
      </c>
      <c r="G432" s="662" t="s">
        <v>2783</v>
      </c>
      <c r="H432" s="662" t="s">
        <v>1236</v>
      </c>
      <c r="I432" s="662" t="s">
        <v>2272</v>
      </c>
      <c r="J432" s="662" t="s">
        <v>2601</v>
      </c>
      <c r="K432" s="662" t="s">
        <v>2602</v>
      </c>
      <c r="L432" s="663">
        <v>85.94</v>
      </c>
      <c r="M432" s="663">
        <v>1375.04</v>
      </c>
      <c r="N432" s="662">
        <v>16</v>
      </c>
      <c r="O432" s="745">
        <v>1.5</v>
      </c>
      <c r="P432" s="663">
        <v>1031.28</v>
      </c>
      <c r="Q432" s="678">
        <v>0.75</v>
      </c>
      <c r="R432" s="662">
        <v>12</v>
      </c>
      <c r="S432" s="678">
        <v>0.75</v>
      </c>
      <c r="T432" s="745">
        <v>1</v>
      </c>
      <c r="U432" s="701">
        <v>0.66666666666666663</v>
      </c>
    </row>
    <row r="433" spans="1:21" ht="14.4" customHeight="1" x14ac:dyDescent="0.3">
      <c r="A433" s="661">
        <v>18</v>
      </c>
      <c r="B433" s="662" t="s">
        <v>544</v>
      </c>
      <c r="C433" s="662" t="s">
        <v>2618</v>
      </c>
      <c r="D433" s="743" t="s">
        <v>4060</v>
      </c>
      <c r="E433" s="744" t="s">
        <v>2637</v>
      </c>
      <c r="F433" s="662" t="s">
        <v>2614</v>
      </c>
      <c r="G433" s="662" t="s">
        <v>2783</v>
      </c>
      <c r="H433" s="662" t="s">
        <v>1236</v>
      </c>
      <c r="I433" s="662" t="s">
        <v>3182</v>
      </c>
      <c r="J433" s="662" t="s">
        <v>3183</v>
      </c>
      <c r="K433" s="662" t="s">
        <v>3184</v>
      </c>
      <c r="L433" s="663">
        <v>145.26</v>
      </c>
      <c r="M433" s="663">
        <v>1888.3799999999999</v>
      </c>
      <c r="N433" s="662">
        <v>13</v>
      </c>
      <c r="O433" s="745">
        <v>2</v>
      </c>
      <c r="P433" s="663">
        <v>871.56</v>
      </c>
      <c r="Q433" s="678">
        <v>0.46153846153846156</v>
      </c>
      <c r="R433" s="662">
        <v>6</v>
      </c>
      <c r="S433" s="678">
        <v>0.46153846153846156</v>
      </c>
      <c r="T433" s="745">
        <v>1</v>
      </c>
      <c r="U433" s="701">
        <v>0.5</v>
      </c>
    </row>
    <row r="434" spans="1:21" ht="14.4" customHeight="1" x14ac:dyDescent="0.3">
      <c r="A434" s="661">
        <v>18</v>
      </c>
      <c r="B434" s="662" t="s">
        <v>544</v>
      </c>
      <c r="C434" s="662" t="s">
        <v>2618</v>
      </c>
      <c r="D434" s="743" t="s">
        <v>4060</v>
      </c>
      <c r="E434" s="744" t="s">
        <v>2637</v>
      </c>
      <c r="F434" s="662" t="s">
        <v>2614</v>
      </c>
      <c r="G434" s="662" t="s">
        <v>2685</v>
      </c>
      <c r="H434" s="662" t="s">
        <v>545</v>
      </c>
      <c r="I434" s="662" t="s">
        <v>3185</v>
      </c>
      <c r="J434" s="662" t="s">
        <v>2687</v>
      </c>
      <c r="K434" s="662" t="s">
        <v>3186</v>
      </c>
      <c r="L434" s="663">
        <v>0</v>
      </c>
      <c r="M434" s="663">
        <v>0</v>
      </c>
      <c r="N434" s="662">
        <v>1</v>
      </c>
      <c r="O434" s="745">
        <v>1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18</v>
      </c>
      <c r="B435" s="662" t="s">
        <v>544</v>
      </c>
      <c r="C435" s="662" t="s">
        <v>2618</v>
      </c>
      <c r="D435" s="743" t="s">
        <v>4060</v>
      </c>
      <c r="E435" s="744" t="s">
        <v>2637</v>
      </c>
      <c r="F435" s="662" t="s">
        <v>2614</v>
      </c>
      <c r="G435" s="662" t="s">
        <v>2685</v>
      </c>
      <c r="H435" s="662" t="s">
        <v>545</v>
      </c>
      <c r="I435" s="662" t="s">
        <v>2686</v>
      </c>
      <c r="J435" s="662" t="s">
        <v>2687</v>
      </c>
      <c r="K435" s="662" t="s">
        <v>1198</v>
      </c>
      <c r="L435" s="663">
        <v>0</v>
      </c>
      <c r="M435" s="663">
        <v>0</v>
      </c>
      <c r="N435" s="662">
        <v>10</v>
      </c>
      <c r="O435" s="745">
        <v>7.5</v>
      </c>
      <c r="P435" s="663">
        <v>0</v>
      </c>
      <c r="Q435" s="678"/>
      <c r="R435" s="662">
        <v>8</v>
      </c>
      <c r="S435" s="678">
        <v>0.8</v>
      </c>
      <c r="T435" s="745">
        <v>6.5</v>
      </c>
      <c r="U435" s="701">
        <v>0.8666666666666667</v>
      </c>
    </row>
    <row r="436" spans="1:21" ht="14.4" customHeight="1" x14ac:dyDescent="0.3">
      <c r="A436" s="661">
        <v>18</v>
      </c>
      <c r="B436" s="662" t="s">
        <v>544</v>
      </c>
      <c r="C436" s="662" t="s">
        <v>2618</v>
      </c>
      <c r="D436" s="743" t="s">
        <v>4060</v>
      </c>
      <c r="E436" s="744" t="s">
        <v>2637</v>
      </c>
      <c r="F436" s="662" t="s">
        <v>2614</v>
      </c>
      <c r="G436" s="662" t="s">
        <v>2685</v>
      </c>
      <c r="H436" s="662" t="s">
        <v>545</v>
      </c>
      <c r="I436" s="662" t="s">
        <v>3187</v>
      </c>
      <c r="J436" s="662" t="s">
        <v>2687</v>
      </c>
      <c r="K436" s="662" t="s">
        <v>1198</v>
      </c>
      <c r="L436" s="663">
        <v>0</v>
      </c>
      <c r="M436" s="663">
        <v>0</v>
      </c>
      <c r="N436" s="662">
        <v>2</v>
      </c>
      <c r="O436" s="745">
        <v>1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18</v>
      </c>
      <c r="B437" s="662" t="s">
        <v>544</v>
      </c>
      <c r="C437" s="662" t="s">
        <v>2618</v>
      </c>
      <c r="D437" s="743" t="s">
        <v>4060</v>
      </c>
      <c r="E437" s="744" t="s">
        <v>2637</v>
      </c>
      <c r="F437" s="662" t="s">
        <v>2614</v>
      </c>
      <c r="G437" s="662" t="s">
        <v>2685</v>
      </c>
      <c r="H437" s="662" t="s">
        <v>545</v>
      </c>
      <c r="I437" s="662" t="s">
        <v>3188</v>
      </c>
      <c r="J437" s="662" t="s">
        <v>2687</v>
      </c>
      <c r="K437" s="662" t="s">
        <v>1285</v>
      </c>
      <c r="L437" s="663">
        <v>0</v>
      </c>
      <c r="M437" s="663">
        <v>0</v>
      </c>
      <c r="N437" s="662">
        <v>1</v>
      </c>
      <c r="O437" s="745">
        <v>0.5</v>
      </c>
      <c r="P437" s="663">
        <v>0</v>
      </c>
      <c r="Q437" s="678"/>
      <c r="R437" s="662">
        <v>1</v>
      </c>
      <c r="S437" s="678">
        <v>1</v>
      </c>
      <c r="T437" s="745">
        <v>0.5</v>
      </c>
      <c r="U437" s="701">
        <v>1</v>
      </c>
    </row>
    <row r="438" spans="1:21" ht="14.4" customHeight="1" x14ac:dyDescent="0.3">
      <c r="A438" s="661">
        <v>18</v>
      </c>
      <c r="B438" s="662" t="s">
        <v>544</v>
      </c>
      <c r="C438" s="662" t="s">
        <v>2618</v>
      </c>
      <c r="D438" s="743" t="s">
        <v>4060</v>
      </c>
      <c r="E438" s="744" t="s">
        <v>2637</v>
      </c>
      <c r="F438" s="662" t="s">
        <v>2614</v>
      </c>
      <c r="G438" s="662" t="s">
        <v>2685</v>
      </c>
      <c r="H438" s="662" t="s">
        <v>545</v>
      </c>
      <c r="I438" s="662" t="s">
        <v>3189</v>
      </c>
      <c r="J438" s="662" t="s">
        <v>2687</v>
      </c>
      <c r="K438" s="662" t="s">
        <v>3190</v>
      </c>
      <c r="L438" s="663">
        <v>0</v>
      </c>
      <c r="M438" s="663">
        <v>0</v>
      </c>
      <c r="N438" s="662">
        <v>12</v>
      </c>
      <c r="O438" s="745">
        <v>10.5</v>
      </c>
      <c r="P438" s="663">
        <v>0</v>
      </c>
      <c r="Q438" s="678"/>
      <c r="R438" s="662">
        <v>3</v>
      </c>
      <c r="S438" s="678">
        <v>0.25</v>
      </c>
      <c r="T438" s="745">
        <v>2.5</v>
      </c>
      <c r="U438" s="701">
        <v>0.23809523809523808</v>
      </c>
    </row>
    <row r="439" spans="1:21" ht="14.4" customHeight="1" x14ac:dyDescent="0.3">
      <c r="A439" s="661">
        <v>18</v>
      </c>
      <c r="B439" s="662" t="s">
        <v>544</v>
      </c>
      <c r="C439" s="662" t="s">
        <v>2618</v>
      </c>
      <c r="D439" s="743" t="s">
        <v>4060</v>
      </c>
      <c r="E439" s="744" t="s">
        <v>2637</v>
      </c>
      <c r="F439" s="662" t="s">
        <v>2614</v>
      </c>
      <c r="G439" s="662" t="s">
        <v>2685</v>
      </c>
      <c r="H439" s="662" t="s">
        <v>545</v>
      </c>
      <c r="I439" s="662" t="s">
        <v>3191</v>
      </c>
      <c r="J439" s="662" t="s">
        <v>2687</v>
      </c>
      <c r="K439" s="662" t="s">
        <v>3190</v>
      </c>
      <c r="L439" s="663">
        <v>0</v>
      </c>
      <c r="M439" s="663">
        <v>0</v>
      </c>
      <c r="N439" s="662">
        <v>5</v>
      </c>
      <c r="O439" s="745">
        <v>2</v>
      </c>
      <c r="P439" s="663">
        <v>0</v>
      </c>
      <c r="Q439" s="678"/>
      <c r="R439" s="662">
        <v>1</v>
      </c>
      <c r="S439" s="678">
        <v>0.2</v>
      </c>
      <c r="T439" s="745">
        <v>1</v>
      </c>
      <c r="U439" s="701">
        <v>0.5</v>
      </c>
    </row>
    <row r="440" spans="1:21" ht="14.4" customHeight="1" x14ac:dyDescent="0.3">
      <c r="A440" s="661">
        <v>18</v>
      </c>
      <c r="B440" s="662" t="s">
        <v>544</v>
      </c>
      <c r="C440" s="662" t="s">
        <v>2618</v>
      </c>
      <c r="D440" s="743" t="s">
        <v>4060</v>
      </c>
      <c r="E440" s="744" t="s">
        <v>2637</v>
      </c>
      <c r="F440" s="662" t="s">
        <v>2614</v>
      </c>
      <c r="G440" s="662" t="s">
        <v>2685</v>
      </c>
      <c r="H440" s="662" t="s">
        <v>545</v>
      </c>
      <c r="I440" s="662" t="s">
        <v>3192</v>
      </c>
      <c r="J440" s="662" t="s">
        <v>3193</v>
      </c>
      <c r="K440" s="662" t="s">
        <v>1198</v>
      </c>
      <c r="L440" s="663">
        <v>0</v>
      </c>
      <c r="M440" s="663">
        <v>0</v>
      </c>
      <c r="N440" s="662">
        <v>26</v>
      </c>
      <c r="O440" s="745">
        <v>7.5</v>
      </c>
      <c r="P440" s="663">
        <v>0</v>
      </c>
      <c r="Q440" s="678"/>
      <c r="R440" s="662">
        <v>14</v>
      </c>
      <c r="S440" s="678">
        <v>0.53846153846153844</v>
      </c>
      <c r="T440" s="745">
        <v>3.5</v>
      </c>
      <c r="U440" s="701">
        <v>0.46666666666666667</v>
      </c>
    </row>
    <row r="441" spans="1:21" ht="14.4" customHeight="1" x14ac:dyDescent="0.3">
      <c r="A441" s="661">
        <v>18</v>
      </c>
      <c r="B441" s="662" t="s">
        <v>544</v>
      </c>
      <c r="C441" s="662" t="s">
        <v>2618</v>
      </c>
      <c r="D441" s="743" t="s">
        <v>4060</v>
      </c>
      <c r="E441" s="744" t="s">
        <v>2637</v>
      </c>
      <c r="F441" s="662" t="s">
        <v>2614</v>
      </c>
      <c r="G441" s="662" t="s">
        <v>2685</v>
      </c>
      <c r="H441" s="662" t="s">
        <v>545</v>
      </c>
      <c r="I441" s="662" t="s">
        <v>3194</v>
      </c>
      <c r="J441" s="662" t="s">
        <v>2750</v>
      </c>
      <c r="K441" s="662" t="s">
        <v>1198</v>
      </c>
      <c r="L441" s="663">
        <v>0</v>
      </c>
      <c r="M441" s="663">
        <v>0</v>
      </c>
      <c r="N441" s="662">
        <v>9</v>
      </c>
      <c r="O441" s="745">
        <v>7.5</v>
      </c>
      <c r="P441" s="663">
        <v>0</v>
      </c>
      <c r="Q441" s="678"/>
      <c r="R441" s="662">
        <v>3</v>
      </c>
      <c r="S441" s="678">
        <v>0.33333333333333331</v>
      </c>
      <c r="T441" s="745">
        <v>2</v>
      </c>
      <c r="U441" s="701">
        <v>0.26666666666666666</v>
      </c>
    </row>
    <row r="442" spans="1:21" ht="14.4" customHeight="1" x14ac:dyDescent="0.3">
      <c r="A442" s="661">
        <v>18</v>
      </c>
      <c r="B442" s="662" t="s">
        <v>544</v>
      </c>
      <c r="C442" s="662" t="s">
        <v>2618</v>
      </c>
      <c r="D442" s="743" t="s">
        <v>4060</v>
      </c>
      <c r="E442" s="744" t="s">
        <v>2637</v>
      </c>
      <c r="F442" s="662" t="s">
        <v>2614</v>
      </c>
      <c r="G442" s="662" t="s">
        <v>2685</v>
      </c>
      <c r="H442" s="662" t="s">
        <v>545</v>
      </c>
      <c r="I442" s="662" t="s">
        <v>2749</v>
      </c>
      <c r="J442" s="662" t="s">
        <v>2750</v>
      </c>
      <c r="K442" s="662" t="s">
        <v>1200</v>
      </c>
      <c r="L442" s="663">
        <v>0</v>
      </c>
      <c r="M442" s="663">
        <v>0</v>
      </c>
      <c r="N442" s="662">
        <v>13</v>
      </c>
      <c r="O442" s="745">
        <v>11</v>
      </c>
      <c r="P442" s="663">
        <v>0</v>
      </c>
      <c r="Q442" s="678"/>
      <c r="R442" s="662">
        <v>11</v>
      </c>
      <c r="S442" s="678">
        <v>0.84615384615384615</v>
      </c>
      <c r="T442" s="745">
        <v>9</v>
      </c>
      <c r="U442" s="701">
        <v>0.81818181818181823</v>
      </c>
    </row>
    <row r="443" spans="1:21" ht="14.4" customHeight="1" x14ac:dyDescent="0.3">
      <c r="A443" s="661">
        <v>18</v>
      </c>
      <c r="B443" s="662" t="s">
        <v>544</v>
      </c>
      <c r="C443" s="662" t="s">
        <v>2618</v>
      </c>
      <c r="D443" s="743" t="s">
        <v>4060</v>
      </c>
      <c r="E443" s="744" t="s">
        <v>2637</v>
      </c>
      <c r="F443" s="662" t="s">
        <v>2614</v>
      </c>
      <c r="G443" s="662" t="s">
        <v>2685</v>
      </c>
      <c r="H443" s="662" t="s">
        <v>545</v>
      </c>
      <c r="I443" s="662" t="s">
        <v>3195</v>
      </c>
      <c r="J443" s="662" t="s">
        <v>3196</v>
      </c>
      <c r="K443" s="662" t="s">
        <v>1200</v>
      </c>
      <c r="L443" s="663">
        <v>0</v>
      </c>
      <c r="M443" s="663">
        <v>0</v>
      </c>
      <c r="N443" s="662">
        <v>3</v>
      </c>
      <c r="O443" s="745">
        <v>1.5</v>
      </c>
      <c r="P443" s="663">
        <v>0</v>
      </c>
      <c r="Q443" s="678"/>
      <c r="R443" s="662">
        <v>2</v>
      </c>
      <c r="S443" s="678">
        <v>0.66666666666666663</v>
      </c>
      <c r="T443" s="745">
        <v>1</v>
      </c>
      <c r="U443" s="701">
        <v>0.66666666666666663</v>
      </c>
    </row>
    <row r="444" spans="1:21" ht="14.4" customHeight="1" x14ac:dyDescent="0.3">
      <c r="A444" s="661">
        <v>18</v>
      </c>
      <c r="B444" s="662" t="s">
        <v>544</v>
      </c>
      <c r="C444" s="662" t="s">
        <v>2618</v>
      </c>
      <c r="D444" s="743" t="s">
        <v>4060</v>
      </c>
      <c r="E444" s="744" t="s">
        <v>2637</v>
      </c>
      <c r="F444" s="662" t="s">
        <v>2614</v>
      </c>
      <c r="G444" s="662" t="s">
        <v>2685</v>
      </c>
      <c r="H444" s="662" t="s">
        <v>545</v>
      </c>
      <c r="I444" s="662" t="s">
        <v>3197</v>
      </c>
      <c r="J444" s="662" t="s">
        <v>3198</v>
      </c>
      <c r="K444" s="662" t="s">
        <v>1198</v>
      </c>
      <c r="L444" s="663">
        <v>0</v>
      </c>
      <c r="M444" s="663">
        <v>0</v>
      </c>
      <c r="N444" s="662">
        <v>2</v>
      </c>
      <c r="O444" s="745">
        <v>2</v>
      </c>
      <c r="P444" s="663">
        <v>0</v>
      </c>
      <c r="Q444" s="678"/>
      <c r="R444" s="662">
        <v>2</v>
      </c>
      <c r="S444" s="678">
        <v>1</v>
      </c>
      <c r="T444" s="745">
        <v>2</v>
      </c>
      <c r="U444" s="701">
        <v>1</v>
      </c>
    </row>
    <row r="445" spans="1:21" ht="14.4" customHeight="1" x14ac:dyDescent="0.3">
      <c r="A445" s="661">
        <v>18</v>
      </c>
      <c r="B445" s="662" t="s">
        <v>544</v>
      </c>
      <c r="C445" s="662" t="s">
        <v>2618</v>
      </c>
      <c r="D445" s="743" t="s">
        <v>4060</v>
      </c>
      <c r="E445" s="744" t="s">
        <v>2637</v>
      </c>
      <c r="F445" s="662" t="s">
        <v>2614</v>
      </c>
      <c r="G445" s="662" t="s">
        <v>2685</v>
      </c>
      <c r="H445" s="662" t="s">
        <v>545</v>
      </c>
      <c r="I445" s="662" t="s">
        <v>3199</v>
      </c>
      <c r="J445" s="662" t="s">
        <v>3198</v>
      </c>
      <c r="K445" s="662" t="s">
        <v>3190</v>
      </c>
      <c r="L445" s="663">
        <v>0</v>
      </c>
      <c r="M445" s="663">
        <v>0</v>
      </c>
      <c r="N445" s="662">
        <v>6</v>
      </c>
      <c r="O445" s="745">
        <v>4</v>
      </c>
      <c r="P445" s="663">
        <v>0</v>
      </c>
      <c r="Q445" s="678"/>
      <c r="R445" s="662">
        <v>3</v>
      </c>
      <c r="S445" s="678">
        <v>0.5</v>
      </c>
      <c r="T445" s="745">
        <v>2</v>
      </c>
      <c r="U445" s="701">
        <v>0.5</v>
      </c>
    </row>
    <row r="446" spans="1:21" ht="14.4" customHeight="1" x14ac:dyDescent="0.3">
      <c r="A446" s="661">
        <v>18</v>
      </c>
      <c r="B446" s="662" t="s">
        <v>544</v>
      </c>
      <c r="C446" s="662" t="s">
        <v>2618</v>
      </c>
      <c r="D446" s="743" t="s">
        <v>4060</v>
      </c>
      <c r="E446" s="744" t="s">
        <v>2637</v>
      </c>
      <c r="F446" s="662" t="s">
        <v>2614</v>
      </c>
      <c r="G446" s="662" t="s">
        <v>2685</v>
      </c>
      <c r="H446" s="662" t="s">
        <v>545</v>
      </c>
      <c r="I446" s="662" t="s">
        <v>3200</v>
      </c>
      <c r="J446" s="662" t="s">
        <v>2750</v>
      </c>
      <c r="K446" s="662" t="s">
        <v>1285</v>
      </c>
      <c r="L446" s="663">
        <v>0</v>
      </c>
      <c r="M446" s="663">
        <v>0</v>
      </c>
      <c r="N446" s="662">
        <v>1</v>
      </c>
      <c r="O446" s="745">
        <v>0.5</v>
      </c>
      <c r="P446" s="663">
        <v>0</v>
      </c>
      <c r="Q446" s="678"/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18</v>
      </c>
      <c r="B447" s="662" t="s">
        <v>544</v>
      </c>
      <c r="C447" s="662" t="s">
        <v>2618</v>
      </c>
      <c r="D447" s="743" t="s">
        <v>4060</v>
      </c>
      <c r="E447" s="744" t="s">
        <v>2637</v>
      </c>
      <c r="F447" s="662" t="s">
        <v>2614</v>
      </c>
      <c r="G447" s="662" t="s">
        <v>2685</v>
      </c>
      <c r="H447" s="662" t="s">
        <v>545</v>
      </c>
      <c r="I447" s="662" t="s">
        <v>3201</v>
      </c>
      <c r="J447" s="662" t="s">
        <v>2687</v>
      </c>
      <c r="K447" s="662" t="s">
        <v>1285</v>
      </c>
      <c r="L447" s="663">
        <v>0</v>
      </c>
      <c r="M447" s="663">
        <v>0</v>
      </c>
      <c r="N447" s="662">
        <v>3</v>
      </c>
      <c r="O447" s="745">
        <v>1.5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18</v>
      </c>
      <c r="B448" s="662" t="s">
        <v>544</v>
      </c>
      <c r="C448" s="662" t="s">
        <v>2618</v>
      </c>
      <c r="D448" s="743" t="s">
        <v>4060</v>
      </c>
      <c r="E448" s="744" t="s">
        <v>2637</v>
      </c>
      <c r="F448" s="662" t="s">
        <v>2614</v>
      </c>
      <c r="G448" s="662" t="s">
        <v>2685</v>
      </c>
      <c r="H448" s="662" t="s">
        <v>545</v>
      </c>
      <c r="I448" s="662" t="s">
        <v>3202</v>
      </c>
      <c r="J448" s="662" t="s">
        <v>2687</v>
      </c>
      <c r="K448" s="662" t="s">
        <v>1200</v>
      </c>
      <c r="L448" s="663">
        <v>0</v>
      </c>
      <c r="M448" s="663">
        <v>0</v>
      </c>
      <c r="N448" s="662">
        <v>1</v>
      </c>
      <c r="O448" s="745">
        <v>0.5</v>
      </c>
      <c r="P448" s="663"/>
      <c r="Q448" s="678"/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18</v>
      </c>
      <c r="B449" s="662" t="s">
        <v>544</v>
      </c>
      <c r="C449" s="662" t="s">
        <v>2618</v>
      </c>
      <c r="D449" s="743" t="s">
        <v>4060</v>
      </c>
      <c r="E449" s="744" t="s">
        <v>2637</v>
      </c>
      <c r="F449" s="662" t="s">
        <v>2614</v>
      </c>
      <c r="G449" s="662" t="s">
        <v>2685</v>
      </c>
      <c r="H449" s="662" t="s">
        <v>545</v>
      </c>
      <c r="I449" s="662" t="s">
        <v>3203</v>
      </c>
      <c r="J449" s="662" t="s">
        <v>1197</v>
      </c>
      <c r="K449" s="662" t="s">
        <v>1285</v>
      </c>
      <c r="L449" s="663">
        <v>0</v>
      </c>
      <c r="M449" s="663">
        <v>0</v>
      </c>
      <c r="N449" s="662">
        <v>4</v>
      </c>
      <c r="O449" s="745">
        <v>4</v>
      </c>
      <c r="P449" s="663">
        <v>0</v>
      </c>
      <c r="Q449" s="678"/>
      <c r="R449" s="662">
        <v>3</v>
      </c>
      <c r="S449" s="678">
        <v>0.75</v>
      </c>
      <c r="T449" s="745">
        <v>3</v>
      </c>
      <c r="U449" s="701">
        <v>0.75</v>
      </c>
    </row>
    <row r="450" spans="1:21" ht="14.4" customHeight="1" x14ac:dyDescent="0.3">
      <c r="A450" s="661">
        <v>18</v>
      </c>
      <c r="B450" s="662" t="s">
        <v>544</v>
      </c>
      <c r="C450" s="662" t="s">
        <v>2618</v>
      </c>
      <c r="D450" s="743" t="s">
        <v>4060</v>
      </c>
      <c r="E450" s="744" t="s">
        <v>2637</v>
      </c>
      <c r="F450" s="662" t="s">
        <v>2614</v>
      </c>
      <c r="G450" s="662" t="s">
        <v>2685</v>
      </c>
      <c r="H450" s="662" t="s">
        <v>545</v>
      </c>
      <c r="I450" s="662" t="s">
        <v>1199</v>
      </c>
      <c r="J450" s="662" t="s">
        <v>1197</v>
      </c>
      <c r="K450" s="662" t="s">
        <v>1200</v>
      </c>
      <c r="L450" s="663">
        <v>0</v>
      </c>
      <c r="M450" s="663">
        <v>0</v>
      </c>
      <c r="N450" s="662">
        <v>1</v>
      </c>
      <c r="O450" s="745">
        <v>0.5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18</v>
      </c>
      <c r="B451" s="662" t="s">
        <v>544</v>
      </c>
      <c r="C451" s="662" t="s">
        <v>2618</v>
      </c>
      <c r="D451" s="743" t="s">
        <v>4060</v>
      </c>
      <c r="E451" s="744" t="s">
        <v>2637</v>
      </c>
      <c r="F451" s="662" t="s">
        <v>2614</v>
      </c>
      <c r="G451" s="662" t="s">
        <v>2685</v>
      </c>
      <c r="H451" s="662" t="s">
        <v>545</v>
      </c>
      <c r="I451" s="662" t="s">
        <v>1196</v>
      </c>
      <c r="J451" s="662" t="s">
        <v>1197</v>
      </c>
      <c r="K451" s="662" t="s">
        <v>1198</v>
      </c>
      <c r="L451" s="663">
        <v>0</v>
      </c>
      <c r="M451" s="663">
        <v>0</v>
      </c>
      <c r="N451" s="662">
        <v>5</v>
      </c>
      <c r="O451" s="745">
        <v>3.5</v>
      </c>
      <c r="P451" s="663">
        <v>0</v>
      </c>
      <c r="Q451" s="678"/>
      <c r="R451" s="662">
        <v>4</v>
      </c>
      <c r="S451" s="678">
        <v>0.8</v>
      </c>
      <c r="T451" s="745">
        <v>3</v>
      </c>
      <c r="U451" s="701">
        <v>0.8571428571428571</v>
      </c>
    </row>
    <row r="452" spans="1:21" ht="14.4" customHeight="1" x14ac:dyDescent="0.3">
      <c r="A452" s="661">
        <v>18</v>
      </c>
      <c r="B452" s="662" t="s">
        <v>544</v>
      </c>
      <c r="C452" s="662" t="s">
        <v>2618</v>
      </c>
      <c r="D452" s="743" t="s">
        <v>4060</v>
      </c>
      <c r="E452" s="744" t="s">
        <v>2637</v>
      </c>
      <c r="F452" s="662" t="s">
        <v>2614</v>
      </c>
      <c r="G452" s="662" t="s">
        <v>2685</v>
      </c>
      <c r="H452" s="662" t="s">
        <v>545</v>
      </c>
      <c r="I452" s="662" t="s">
        <v>3204</v>
      </c>
      <c r="J452" s="662" t="s">
        <v>3196</v>
      </c>
      <c r="K452" s="662" t="s">
        <v>1200</v>
      </c>
      <c r="L452" s="663">
        <v>0</v>
      </c>
      <c r="M452" s="663">
        <v>0</v>
      </c>
      <c r="N452" s="662">
        <v>2</v>
      </c>
      <c r="O452" s="745">
        <v>1.5</v>
      </c>
      <c r="P452" s="663">
        <v>0</v>
      </c>
      <c r="Q452" s="678"/>
      <c r="R452" s="662">
        <v>1</v>
      </c>
      <c r="S452" s="678">
        <v>0.5</v>
      </c>
      <c r="T452" s="745">
        <v>0.5</v>
      </c>
      <c r="U452" s="701">
        <v>0.33333333333333331</v>
      </c>
    </row>
    <row r="453" spans="1:21" ht="14.4" customHeight="1" x14ac:dyDescent="0.3">
      <c r="A453" s="661">
        <v>18</v>
      </c>
      <c r="B453" s="662" t="s">
        <v>544</v>
      </c>
      <c r="C453" s="662" t="s">
        <v>2618</v>
      </c>
      <c r="D453" s="743" t="s">
        <v>4060</v>
      </c>
      <c r="E453" s="744" t="s">
        <v>2637</v>
      </c>
      <c r="F453" s="662" t="s">
        <v>2614</v>
      </c>
      <c r="G453" s="662" t="s">
        <v>2685</v>
      </c>
      <c r="H453" s="662" t="s">
        <v>545</v>
      </c>
      <c r="I453" s="662" t="s">
        <v>3205</v>
      </c>
      <c r="J453" s="662" t="s">
        <v>1197</v>
      </c>
      <c r="K453" s="662" t="s">
        <v>3190</v>
      </c>
      <c r="L453" s="663">
        <v>0</v>
      </c>
      <c r="M453" s="663">
        <v>0</v>
      </c>
      <c r="N453" s="662">
        <v>1</v>
      </c>
      <c r="O453" s="745">
        <v>1</v>
      </c>
      <c r="P453" s="663"/>
      <c r="Q453" s="678"/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18</v>
      </c>
      <c r="B454" s="662" t="s">
        <v>544</v>
      </c>
      <c r="C454" s="662" t="s">
        <v>2618</v>
      </c>
      <c r="D454" s="743" t="s">
        <v>4060</v>
      </c>
      <c r="E454" s="744" t="s">
        <v>2637</v>
      </c>
      <c r="F454" s="662" t="s">
        <v>2614</v>
      </c>
      <c r="G454" s="662" t="s">
        <v>2685</v>
      </c>
      <c r="H454" s="662" t="s">
        <v>545</v>
      </c>
      <c r="I454" s="662" t="s">
        <v>3206</v>
      </c>
      <c r="J454" s="662" t="s">
        <v>3207</v>
      </c>
      <c r="K454" s="662" t="s">
        <v>1200</v>
      </c>
      <c r="L454" s="663">
        <v>0</v>
      </c>
      <c r="M454" s="663">
        <v>0</v>
      </c>
      <c r="N454" s="662">
        <v>2</v>
      </c>
      <c r="O454" s="745">
        <v>1.5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18</v>
      </c>
      <c r="B455" s="662" t="s">
        <v>544</v>
      </c>
      <c r="C455" s="662" t="s">
        <v>2618</v>
      </c>
      <c r="D455" s="743" t="s">
        <v>4060</v>
      </c>
      <c r="E455" s="744" t="s">
        <v>2637</v>
      </c>
      <c r="F455" s="662" t="s">
        <v>2614</v>
      </c>
      <c r="G455" s="662" t="s">
        <v>3208</v>
      </c>
      <c r="H455" s="662" t="s">
        <v>545</v>
      </c>
      <c r="I455" s="662" t="s">
        <v>3209</v>
      </c>
      <c r="J455" s="662" t="s">
        <v>3210</v>
      </c>
      <c r="K455" s="662" t="s">
        <v>3211</v>
      </c>
      <c r="L455" s="663">
        <v>0</v>
      </c>
      <c r="M455" s="663">
        <v>0</v>
      </c>
      <c r="N455" s="662">
        <v>6</v>
      </c>
      <c r="O455" s="745">
        <v>3.5</v>
      </c>
      <c r="P455" s="663">
        <v>0</v>
      </c>
      <c r="Q455" s="678"/>
      <c r="R455" s="662">
        <v>4</v>
      </c>
      <c r="S455" s="678">
        <v>0.66666666666666663</v>
      </c>
      <c r="T455" s="745">
        <v>2</v>
      </c>
      <c r="U455" s="701">
        <v>0.5714285714285714</v>
      </c>
    </row>
    <row r="456" spans="1:21" ht="14.4" customHeight="1" x14ac:dyDescent="0.3">
      <c r="A456" s="661">
        <v>18</v>
      </c>
      <c r="B456" s="662" t="s">
        <v>544</v>
      </c>
      <c r="C456" s="662" t="s">
        <v>2618</v>
      </c>
      <c r="D456" s="743" t="s">
        <v>4060</v>
      </c>
      <c r="E456" s="744" t="s">
        <v>2637</v>
      </c>
      <c r="F456" s="662" t="s">
        <v>2614</v>
      </c>
      <c r="G456" s="662" t="s">
        <v>3208</v>
      </c>
      <c r="H456" s="662" t="s">
        <v>545</v>
      </c>
      <c r="I456" s="662" t="s">
        <v>3212</v>
      </c>
      <c r="J456" s="662" t="s">
        <v>3210</v>
      </c>
      <c r="K456" s="662" t="s">
        <v>3213</v>
      </c>
      <c r="L456" s="663">
        <v>0</v>
      </c>
      <c r="M456" s="663">
        <v>0</v>
      </c>
      <c r="N456" s="662">
        <v>3</v>
      </c>
      <c r="O456" s="745">
        <v>2</v>
      </c>
      <c r="P456" s="663">
        <v>0</v>
      </c>
      <c r="Q456" s="678"/>
      <c r="R456" s="662">
        <v>3</v>
      </c>
      <c r="S456" s="678">
        <v>1</v>
      </c>
      <c r="T456" s="745">
        <v>2</v>
      </c>
      <c r="U456" s="701">
        <v>1</v>
      </c>
    </row>
    <row r="457" spans="1:21" ht="14.4" customHeight="1" x14ac:dyDescent="0.3">
      <c r="A457" s="661">
        <v>18</v>
      </c>
      <c r="B457" s="662" t="s">
        <v>544</v>
      </c>
      <c r="C457" s="662" t="s">
        <v>2618</v>
      </c>
      <c r="D457" s="743" t="s">
        <v>4060</v>
      </c>
      <c r="E457" s="744" t="s">
        <v>2637</v>
      </c>
      <c r="F457" s="662" t="s">
        <v>2614</v>
      </c>
      <c r="G457" s="662" t="s">
        <v>3214</v>
      </c>
      <c r="H457" s="662" t="s">
        <v>545</v>
      </c>
      <c r="I457" s="662" t="s">
        <v>1090</v>
      </c>
      <c r="J457" s="662" t="s">
        <v>3215</v>
      </c>
      <c r="K457" s="662" t="s">
        <v>3190</v>
      </c>
      <c r="L457" s="663">
        <v>153.61000000000001</v>
      </c>
      <c r="M457" s="663">
        <v>614.44000000000005</v>
      </c>
      <c r="N457" s="662">
        <v>4</v>
      </c>
      <c r="O457" s="745">
        <v>0.5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18</v>
      </c>
      <c r="B458" s="662" t="s">
        <v>544</v>
      </c>
      <c r="C458" s="662" t="s">
        <v>2618</v>
      </c>
      <c r="D458" s="743" t="s">
        <v>4060</v>
      </c>
      <c r="E458" s="744" t="s">
        <v>2637</v>
      </c>
      <c r="F458" s="662" t="s">
        <v>2614</v>
      </c>
      <c r="G458" s="662" t="s">
        <v>3214</v>
      </c>
      <c r="H458" s="662" t="s">
        <v>545</v>
      </c>
      <c r="I458" s="662" t="s">
        <v>3216</v>
      </c>
      <c r="J458" s="662" t="s">
        <v>3215</v>
      </c>
      <c r="K458" s="662" t="s">
        <v>3190</v>
      </c>
      <c r="L458" s="663">
        <v>0</v>
      </c>
      <c r="M458" s="663">
        <v>0</v>
      </c>
      <c r="N458" s="662">
        <v>4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18</v>
      </c>
      <c r="B459" s="662" t="s">
        <v>544</v>
      </c>
      <c r="C459" s="662" t="s">
        <v>2618</v>
      </c>
      <c r="D459" s="743" t="s">
        <v>4060</v>
      </c>
      <c r="E459" s="744" t="s">
        <v>2637</v>
      </c>
      <c r="F459" s="662" t="s">
        <v>2614</v>
      </c>
      <c r="G459" s="662" t="s">
        <v>3217</v>
      </c>
      <c r="H459" s="662" t="s">
        <v>545</v>
      </c>
      <c r="I459" s="662" t="s">
        <v>3218</v>
      </c>
      <c r="J459" s="662" t="s">
        <v>3219</v>
      </c>
      <c r="K459" s="662" t="s">
        <v>3220</v>
      </c>
      <c r="L459" s="663">
        <v>41.14</v>
      </c>
      <c r="M459" s="663">
        <v>411.4</v>
      </c>
      <c r="N459" s="662">
        <v>10</v>
      </c>
      <c r="O459" s="745">
        <v>1</v>
      </c>
      <c r="P459" s="663">
        <v>411.4</v>
      </c>
      <c r="Q459" s="678">
        <v>1</v>
      </c>
      <c r="R459" s="662">
        <v>10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18</v>
      </c>
      <c r="B460" s="662" t="s">
        <v>544</v>
      </c>
      <c r="C460" s="662" t="s">
        <v>2618</v>
      </c>
      <c r="D460" s="743" t="s">
        <v>4060</v>
      </c>
      <c r="E460" s="744" t="s">
        <v>2637</v>
      </c>
      <c r="F460" s="662" t="s">
        <v>2615</v>
      </c>
      <c r="G460" s="662" t="s">
        <v>2784</v>
      </c>
      <c r="H460" s="662" t="s">
        <v>545</v>
      </c>
      <c r="I460" s="662" t="s">
        <v>3221</v>
      </c>
      <c r="J460" s="662" t="s">
        <v>2786</v>
      </c>
      <c r="K460" s="662"/>
      <c r="L460" s="663">
        <v>0</v>
      </c>
      <c r="M460" s="663">
        <v>0</v>
      </c>
      <c r="N460" s="662">
        <v>1</v>
      </c>
      <c r="O460" s="745">
        <v>0.5</v>
      </c>
      <c r="P460" s="663">
        <v>0</v>
      </c>
      <c r="Q460" s="678"/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18</v>
      </c>
      <c r="B461" s="662" t="s">
        <v>544</v>
      </c>
      <c r="C461" s="662" t="s">
        <v>2618</v>
      </c>
      <c r="D461" s="743" t="s">
        <v>4060</v>
      </c>
      <c r="E461" s="744" t="s">
        <v>2637</v>
      </c>
      <c r="F461" s="662" t="s">
        <v>2615</v>
      </c>
      <c r="G461" s="662" t="s">
        <v>2784</v>
      </c>
      <c r="H461" s="662" t="s">
        <v>545</v>
      </c>
      <c r="I461" s="662" t="s">
        <v>2785</v>
      </c>
      <c r="J461" s="662" t="s">
        <v>2786</v>
      </c>
      <c r="K461" s="662"/>
      <c r="L461" s="663">
        <v>0</v>
      </c>
      <c r="M461" s="663">
        <v>0</v>
      </c>
      <c r="N461" s="662">
        <v>1</v>
      </c>
      <c r="O461" s="745">
        <v>1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18</v>
      </c>
      <c r="B462" s="662" t="s">
        <v>544</v>
      </c>
      <c r="C462" s="662" t="s">
        <v>2618</v>
      </c>
      <c r="D462" s="743" t="s">
        <v>4060</v>
      </c>
      <c r="E462" s="744" t="s">
        <v>2638</v>
      </c>
      <c r="F462" s="662" t="s">
        <v>2614</v>
      </c>
      <c r="G462" s="662" t="s">
        <v>2688</v>
      </c>
      <c r="H462" s="662" t="s">
        <v>545</v>
      </c>
      <c r="I462" s="662" t="s">
        <v>1712</v>
      </c>
      <c r="J462" s="662" t="s">
        <v>1713</v>
      </c>
      <c r="K462" s="662" t="s">
        <v>1714</v>
      </c>
      <c r="L462" s="663">
        <v>1048.3499999999999</v>
      </c>
      <c r="M462" s="663">
        <v>6290.0999999999995</v>
      </c>
      <c r="N462" s="662">
        <v>6</v>
      </c>
      <c r="O462" s="745">
        <v>0.5</v>
      </c>
      <c r="P462" s="663">
        <v>6290.0999999999995</v>
      </c>
      <c r="Q462" s="678">
        <v>1</v>
      </c>
      <c r="R462" s="662">
        <v>6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18</v>
      </c>
      <c r="B463" s="662" t="s">
        <v>544</v>
      </c>
      <c r="C463" s="662" t="s">
        <v>2618</v>
      </c>
      <c r="D463" s="743" t="s">
        <v>4060</v>
      </c>
      <c r="E463" s="744" t="s">
        <v>2638</v>
      </c>
      <c r="F463" s="662" t="s">
        <v>2614</v>
      </c>
      <c r="G463" s="662" t="s">
        <v>2648</v>
      </c>
      <c r="H463" s="662" t="s">
        <v>545</v>
      </c>
      <c r="I463" s="662" t="s">
        <v>3222</v>
      </c>
      <c r="J463" s="662" t="s">
        <v>3223</v>
      </c>
      <c r="K463" s="662" t="s">
        <v>2534</v>
      </c>
      <c r="L463" s="663">
        <v>10.26</v>
      </c>
      <c r="M463" s="663">
        <v>10.26</v>
      </c>
      <c r="N463" s="662">
        <v>1</v>
      </c>
      <c r="O463" s="745">
        <v>0.5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18</v>
      </c>
      <c r="B464" s="662" t="s">
        <v>544</v>
      </c>
      <c r="C464" s="662" t="s">
        <v>2618</v>
      </c>
      <c r="D464" s="743" t="s">
        <v>4060</v>
      </c>
      <c r="E464" s="744" t="s">
        <v>2638</v>
      </c>
      <c r="F464" s="662" t="s">
        <v>2614</v>
      </c>
      <c r="G464" s="662" t="s">
        <v>2648</v>
      </c>
      <c r="H464" s="662" t="s">
        <v>1236</v>
      </c>
      <c r="I464" s="662" t="s">
        <v>1836</v>
      </c>
      <c r="J464" s="662" t="s">
        <v>2568</v>
      </c>
      <c r="K464" s="662" t="s">
        <v>2569</v>
      </c>
      <c r="L464" s="663">
        <v>15.57</v>
      </c>
      <c r="M464" s="663">
        <v>31.14</v>
      </c>
      <c r="N464" s="662">
        <v>2</v>
      </c>
      <c r="O464" s="745">
        <v>0.5</v>
      </c>
      <c r="P464" s="663">
        <v>31.14</v>
      </c>
      <c r="Q464" s="678">
        <v>1</v>
      </c>
      <c r="R464" s="662">
        <v>2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18</v>
      </c>
      <c r="B465" s="662" t="s">
        <v>544</v>
      </c>
      <c r="C465" s="662" t="s">
        <v>2618</v>
      </c>
      <c r="D465" s="743" t="s">
        <v>4060</v>
      </c>
      <c r="E465" s="744" t="s">
        <v>2638</v>
      </c>
      <c r="F465" s="662" t="s">
        <v>2614</v>
      </c>
      <c r="G465" s="662" t="s">
        <v>2648</v>
      </c>
      <c r="H465" s="662" t="s">
        <v>1236</v>
      </c>
      <c r="I465" s="662" t="s">
        <v>1833</v>
      </c>
      <c r="J465" s="662" t="s">
        <v>2570</v>
      </c>
      <c r="K465" s="662" t="s">
        <v>2571</v>
      </c>
      <c r="L465" s="663">
        <v>6.68</v>
      </c>
      <c r="M465" s="663">
        <v>46.76</v>
      </c>
      <c r="N465" s="662">
        <v>7</v>
      </c>
      <c r="O465" s="745">
        <v>3</v>
      </c>
      <c r="P465" s="663">
        <v>20.04</v>
      </c>
      <c r="Q465" s="678">
        <v>0.42857142857142855</v>
      </c>
      <c r="R465" s="662">
        <v>3</v>
      </c>
      <c r="S465" s="678">
        <v>0.42857142857142855</v>
      </c>
      <c r="T465" s="745">
        <v>1.5</v>
      </c>
      <c r="U465" s="701">
        <v>0.5</v>
      </c>
    </row>
    <row r="466" spans="1:21" ht="14.4" customHeight="1" x14ac:dyDescent="0.3">
      <c r="A466" s="661">
        <v>18</v>
      </c>
      <c r="B466" s="662" t="s">
        <v>544</v>
      </c>
      <c r="C466" s="662" t="s">
        <v>2618</v>
      </c>
      <c r="D466" s="743" t="s">
        <v>4060</v>
      </c>
      <c r="E466" s="744" t="s">
        <v>2638</v>
      </c>
      <c r="F466" s="662" t="s">
        <v>2614</v>
      </c>
      <c r="G466" s="662" t="s">
        <v>2648</v>
      </c>
      <c r="H466" s="662" t="s">
        <v>1236</v>
      </c>
      <c r="I466" s="662" t="s">
        <v>1833</v>
      </c>
      <c r="J466" s="662" t="s">
        <v>2570</v>
      </c>
      <c r="K466" s="662" t="s">
        <v>2571</v>
      </c>
      <c r="L466" s="663">
        <v>4.7</v>
      </c>
      <c r="M466" s="663">
        <v>9.4</v>
      </c>
      <c r="N466" s="662">
        <v>2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18</v>
      </c>
      <c r="B467" s="662" t="s">
        <v>544</v>
      </c>
      <c r="C467" s="662" t="s">
        <v>2618</v>
      </c>
      <c r="D467" s="743" t="s">
        <v>4060</v>
      </c>
      <c r="E467" s="744" t="s">
        <v>2638</v>
      </c>
      <c r="F467" s="662" t="s">
        <v>2614</v>
      </c>
      <c r="G467" s="662" t="s">
        <v>2648</v>
      </c>
      <c r="H467" s="662" t="s">
        <v>1236</v>
      </c>
      <c r="I467" s="662" t="s">
        <v>1417</v>
      </c>
      <c r="J467" s="662" t="s">
        <v>2533</v>
      </c>
      <c r="K467" s="662" t="s">
        <v>2534</v>
      </c>
      <c r="L467" s="663">
        <v>10.26</v>
      </c>
      <c r="M467" s="663">
        <v>410.4</v>
      </c>
      <c r="N467" s="662">
        <v>40</v>
      </c>
      <c r="O467" s="745">
        <v>13</v>
      </c>
      <c r="P467" s="663">
        <v>61.56</v>
      </c>
      <c r="Q467" s="678">
        <v>0.15000000000000002</v>
      </c>
      <c r="R467" s="662">
        <v>6</v>
      </c>
      <c r="S467" s="678">
        <v>0.15</v>
      </c>
      <c r="T467" s="745">
        <v>1.5</v>
      </c>
      <c r="U467" s="701">
        <v>0.11538461538461539</v>
      </c>
    </row>
    <row r="468" spans="1:21" ht="14.4" customHeight="1" x14ac:dyDescent="0.3">
      <c r="A468" s="661">
        <v>18</v>
      </c>
      <c r="B468" s="662" t="s">
        <v>544</v>
      </c>
      <c r="C468" s="662" t="s">
        <v>2618</v>
      </c>
      <c r="D468" s="743" t="s">
        <v>4060</v>
      </c>
      <c r="E468" s="744" t="s">
        <v>2638</v>
      </c>
      <c r="F468" s="662" t="s">
        <v>2614</v>
      </c>
      <c r="G468" s="662" t="s">
        <v>2648</v>
      </c>
      <c r="H468" s="662" t="s">
        <v>1236</v>
      </c>
      <c r="I468" s="662" t="s">
        <v>1335</v>
      </c>
      <c r="J468" s="662" t="s">
        <v>2535</v>
      </c>
      <c r="K468" s="662" t="s">
        <v>2536</v>
      </c>
      <c r="L468" s="663">
        <v>18.809999999999999</v>
      </c>
      <c r="M468" s="663">
        <v>18.809999999999999</v>
      </c>
      <c r="N468" s="662">
        <v>1</v>
      </c>
      <c r="O468" s="745">
        <v>1</v>
      </c>
      <c r="P468" s="663">
        <v>18.809999999999999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18</v>
      </c>
      <c r="B469" s="662" t="s">
        <v>544</v>
      </c>
      <c r="C469" s="662" t="s">
        <v>2618</v>
      </c>
      <c r="D469" s="743" t="s">
        <v>4060</v>
      </c>
      <c r="E469" s="744" t="s">
        <v>2638</v>
      </c>
      <c r="F469" s="662" t="s">
        <v>2614</v>
      </c>
      <c r="G469" s="662" t="s">
        <v>2789</v>
      </c>
      <c r="H469" s="662" t="s">
        <v>1236</v>
      </c>
      <c r="I469" s="662" t="s">
        <v>1485</v>
      </c>
      <c r="J469" s="662" t="s">
        <v>1486</v>
      </c>
      <c r="K469" s="662" t="s">
        <v>2529</v>
      </c>
      <c r="L469" s="663">
        <v>1107.51</v>
      </c>
      <c r="M469" s="663">
        <v>2215.02</v>
      </c>
      <c r="N469" s="662">
        <v>2</v>
      </c>
      <c r="O469" s="745">
        <v>0.5</v>
      </c>
      <c r="P469" s="663">
        <v>2215.02</v>
      </c>
      <c r="Q469" s="678">
        <v>1</v>
      </c>
      <c r="R469" s="662">
        <v>2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18</v>
      </c>
      <c r="B470" s="662" t="s">
        <v>544</v>
      </c>
      <c r="C470" s="662" t="s">
        <v>2618</v>
      </c>
      <c r="D470" s="743" t="s">
        <v>4060</v>
      </c>
      <c r="E470" s="744" t="s">
        <v>2638</v>
      </c>
      <c r="F470" s="662" t="s">
        <v>2614</v>
      </c>
      <c r="G470" s="662" t="s">
        <v>2789</v>
      </c>
      <c r="H470" s="662" t="s">
        <v>545</v>
      </c>
      <c r="I470" s="662" t="s">
        <v>3224</v>
      </c>
      <c r="J470" s="662" t="s">
        <v>589</v>
      </c>
      <c r="K470" s="662" t="s">
        <v>3225</v>
      </c>
      <c r="L470" s="663">
        <v>0</v>
      </c>
      <c r="M470" s="663">
        <v>0</v>
      </c>
      <c r="N470" s="662">
        <v>1</v>
      </c>
      <c r="O470" s="745">
        <v>0.5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18</v>
      </c>
      <c r="B471" s="662" t="s">
        <v>544</v>
      </c>
      <c r="C471" s="662" t="s">
        <v>2618</v>
      </c>
      <c r="D471" s="743" t="s">
        <v>4060</v>
      </c>
      <c r="E471" s="744" t="s">
        <v>2638</v>
      </c>
      <c r="F471" s="662" t="s">
        <v>2614</v>
      </c>
      <c r="G471" s="662" t="s">
        <v>2790</v>
      </c>
      <c r="H471" s="662" t="s">
        <v>545</v>
      </c>
      <c r="I471" s="662" t="s">
        <v>1007</v>
      </c>
      <c r="J471" s="662" t="s">
        <v>2791</v>
      </c>
      <c r="K471" s="662" t="s">
        <v>2792</v>
      </c>
      <c r="L471" s="663">
        <v>51.43</v>
      </c>
      <c r="M471" s="663">
        <v>154.29</v>
      </c>
      <c r="N471" s="662">
        <v>3</v>
      </c>
      <c r="O471" s="745">
        <v>0.5</v>
      </c>
      <c r="P471" s="663">
        <v>154.29</v>
      </c>
      <c r="Q471" s="678">
        <v>1</v>
      </c>
      <c r="R471" s="662">
        <v>3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18</v>
      </c>
      <c r="B472" s="662" t="s">
        <v>544</v>
      </c>
      <c r="C472" s="662" t="s">
        <v>2618</v>
      </c>
      <c r="D472" s="743" t="s">
        <v>4060</v>
      </c>
      <c r="E472" s="744" t="s">
        <v>2638</v>
      </c>
      <c r="F472" s="662" t="s">
        <v>2614</v>
      </c>
      <c r="G472" s="662" t="s">
        <v>2790</v>
      </c>
      <c r="H472" s="662" t="s">
        <v>545</v>
      </c>
      <c r="I472" s="662" t="s">
        <v>2793</v>
      </c>
      <c r="J472" s="662" t="s">
        <v>2791</v>
      </c>
      <c r="K472" s="662" t="s">
        <v>2794</v>
      </c>
      <c r="L472" s="663">
        <v>0</v>
      </c>
      <c r="M472" s="663">
        <v>0</v>
      </c>
      <c r="N472" s="662">
        <v>2</v>
      </c>
      <c r="O472" s="745">
        <v>0.5</v>
      </c>
      <c r="P472" s="663">
        <v>0</v>
      </c>
      <c r="Q472" s="678"/>
      <c r="R472" s="662">
        <v>2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18</v>
      </c>
      <c r="B473" s="662" t="s">
        <v>544</v>
      </c>
      <c r="C473" s="662" t="s">
        <v>2618</v>
      </c>
      <c r="D473" s="743" t="s">
        <v>4060</v>
      </c>
      <c r="E473" s="744" t="s">
        <v>2638</v>
      </c>
      <c r="F473" s="662" t="s">
        <v>2614</v>
      </c>
      <c r="G473" s="662" t="s">
        <v>3226</v>
      </c>
      <c r="H473" s="662" t="s">
        <v>1236</v>
      </c>
      <c r="I473" s="662" t="s">
        <v>1554</v>
      </c>
      <c r="J473" s="662" t="s">
        <v>2507</v>
      </c>
      <c r="K473" s="662" t="s">
        <v>2508</v>
      </c>
      <c r="L473" s="663">
        <v>150.04</v>
      </c>
      <c r="M473" s="663">
        <v>150.04</v>
      </c>
      <c r="N473" s="662">
        <v>1</v>
      </c>
      <c r="O473" s="745">
        <v>0.5</v>
      </c>
      <c r="P473" s="663">
        <v>150.04</v>
      </c>
      <c r="Q473" s="678">
        <v>1</v>
      </c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18</v>
      </c>
      <c r="B474" s="662" t="s">
        <v>544</v>
      </c>
      <c r="C474" s="662" t="s">
        <v>2618</v>
      </c>
      <c r="D474" s="743" t="s">
        <v>4060</v>
      </c>
      <c r="E474" s="744" t="s">
        <v>2638</v>
      </c>
      <c r="F474" s="662" t="s">
        <v>2614</v>
      </c>
      <c r="G474" s="662" t="s">
        <v>3227</v>
      </c>
      <c r="H474" s="662" t="s">
        <v>1236</v>
      </c>
      <c r="I474" s="662" t="s">
        <v>3228</v>
      </c>
      <c r="J474" s="662" t="s">
        <v>3229</v>
      </c>
      <c r="K474" s="662" t="s">
        <v>1239</v>
      </c>
      <c r="L474" s="663">
        <v>0</v>
      </c>
      <c r="M474" s="663">
        <v>0</v>
      </c>
      <c r="N474" s="662">
        <v>2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18</v>
      </c>
      <c r="B475" s="662" t="s">
        <v>544</v>
      </c>
      <c r="C475" s="662" t="s">
        <v>2618</v>
      </c>
      <c r="D475" s="743" t="s">
        <v>4060</v>
      </c>
      <c r="E475" s="744" t="s">
        <v>2638</v>
      </c>
      <c r="F475" s="662" t="s">
        <v>2614</v>
      </c>
      <c r="G475" s="662" t="s">
        <v>2691</v>
      </c>
      <c r="H475" s="662" t="s">
        <v>545</v>
      </c>
      <c r="I475" s="662" t="s">
        <v>2692</v>
      </c>
      <c r="J475" s="662" t="s">
        <v>1155</v>
      </c>
      <c r="K475" s="662" t="s">
        <v>1114</v>
      </c>
      <c r="L475" s="663">
        <v>0</v>
      </c>
      <c r="M475" s="663">
        <v>0</v>
      </c>
      <c r="N475" s="662">
        <v>2</v>
      </c>
      <c r="O475" s="745">
        <v>0.5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18</v>
      </c>
      <c r="B476" s="662" t="s">
        <v>544</v>
      </c>
      <c r="C476" s="662" t="s">
        <v>2618</v>
      </c>
      <c r="D476" s="743" t="s">
        <v>4060</v>
      </c>
      <c r="E476" s="744" t="s">
        <v>2638</v>
      </c>
      <c r="F476" s="662" t="s">
        <v>2614</v>
      </c>
      <c r="G476" s="662" t="s">
        <v>2691</v>
      </c>
      <c r="H476" s="662" t="s">
        <v>545</v>
      </c>
      <c r="I476" s="662" t="s">
        <v>1154</v>
      </c>
      <c r="J476" s="662" t="s">
        <v>1155</v>
      </c>
      <c r="K476" s="662" t="s">
        <v>1156</v>
      </c>
      <c r="L476" s="663">
        <v>2381.06</v>
      </c>
      <c r="M476" s="663">
        <v>7143.18</v>
      </c>
      <c r="N476" s="662">
        <v>3</v>
      </c>
      <c r="O476" s="745">
        <v>1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18</v>
      </c>
      <c r="B477" s="662" t="s">
        <v>544</v>
      </c>
      <c r="C477" s="662" t="s">
        <v>2618</v>
      </c>
      <c r="D477" s="743" t="s">
        <v>4060</v>
      </c>
      <c r="E477" s="744" t="s">
        <v>2638</v>
      </c>
      <c r="F477" s="662" t="s">
        <v>2614</v>
      </c>
      <c r="G477" s="662" t="s">
        <v>2691</v>
      </c>
      <c r="H477" s="662" t="s">
        <v>545</v>
      </c>
      <c r="I477" s="662" t="s">
        <v>1179</v>
      </c>
      <c r="J477" s="662" t="s">
        <v>1180</v>
      </c>
      <c r="K477" s="662" t="s">
        <v>1181</v>
      </c>
      <c r="L477" s="663">
        <v>2817.4</v>
      </c>
      <c r="M477" s="663">
        <v>22539.200000000001</v>
      </c>
      <c r="N477" s="662">
        <v>8</v>
      </c>
      <c r="O477" s="745">
        <v>1.5</v>
      </c>
      <c r="P477" s="663">
        <v>8452.2000000000007</v>
      </c>
      <c r="Q477" s="678">
        <v>0.375</v>
      </c>
      <c r="R477" s="662">
        <v>3</v>
      </c>
      <c r="S477" s="678">
        <v>0.375</v>
      </c>
      <c r="T477" s="745">
        <v>0.5</v>
      </c>
      <c r="U477" s="701">
        <v>0.33333333333333331</v>
      </c>
    </row>
    <row r="478" spans="1:21" ht="14.4" customHeight="1" x14ac:dyDescent="0.3">
      <c r="A478" s="661">
        <v>18</v>
      </c>
      <c r="B478" s="662" t="s">
        <v>544</v>
      </c>
      <c r="C478" s="662" t="s">
        <v>2618</v>
      </c>
      <c r="D478" s="743" t="s">
        <v>4060</v>
      </c>
      <c r="E478" s="744" t="s">
        <v>2638</v>
      </c>
      <c r="F478" s="662" t="s">
        <v>2614</v>
      </c>
      <c r="G478" s="662" t="s">
        <v>2691</v>
      </c>
      <c r="H478" s="662" t="s">
        <v>545</v>
      </c>
      <c r="I478" s="662" t="s">
        <v>2795</v>
      </c>
      <c r="J478" s="662" t="s">
        <v>1180</v>
      </c>
      <c r="K478" s="662" t="s">
        <v>2796</v>
      </c>
      <c r="L478" s="663">
        <v>0</v>
      </c>
      <c r="M478" s="663">
        <v>0</v>
      </c>
      <c r="N478" s="662">
        <v>20</v>
      </c>
      <c r="O478" s="745">
        <v>4.5</v>
      </c>
      <c r="P478" s="663">
        <v>0</v>
      </c>
      <c r="Q478" s="678"/>
      <c r="R478" s="662">
        <v>14</v>
      </c>
      <c r="S478" s="678">
        <v>0.7</v>
      </c>
      <c r="T478" s="745">
        <v>2.5</v>
      </c>
      <c r="U478" s="701">
        <v>0.55555555555555558</v>
      </c>
    </row>
    <row r="479" spans="1:21" ht="14.4" customHeight="1" x14ac:dyDescent="0.3">
      <c r="A479" s="661">
        <v>18</v>
      </c>
      <c r="B479" s="662" t="s">
        <v>544</v>
      </c>
      <c r="C479" s="662" t="s">
        <v>2618</v>
      </c>
      <c r="D479" s="743" t="s">
        <v>4060</v>
      </c>
      <c r="E479" s="744" t="s">
        <v>2638</v>
      </c>
      <c r="F479" s="662" t="s">
        <v>2614</v>
      </c>
      <c r="G479" s="662" t="s">
        <v>2905</v>
      </c>
      <c r="H479" s="662" t="s">
        <v>545</v>
      </c>
      <c r="I479" s="662" t="s">
        <v>860</v>
      </c>
      <c r="J479" s="662" t="s">
        <v>861</v>
      </c>
      <c r="K479" s="662" t="s">
        <v>862</v>
      </c>
      <c r="L479" s="663">
        <v>66.17</v>
      </c>
      <c r="M479" s="663">
        <v>529.36</v>
      </c>
      <c r="N479" s="662">
        <v>8</v>
      </c>
      <c r="O479" s="745">
        <v>3</v>
      </c>
      <c r="P479" s="663">
        <v>529.36</v>
      </c>
      <c r="Q479" s="678">
        <v>1</v>
      </c>
      <c r="R479" s="662">
        <v>8</v>
      </c>
      <c r="S479" s="678">
        <v>1</v>
      </c>
      <c r="T479" s="745">
        <v>3</v>
      </c>
      <c r="U479" s="701">
        <v>1</v>
      </c>
    </row>
    <row r="480" spans="1:21" ht="14.4" customHeight="1" x14ac:dyDescent="0.3">
      <c r="A480" s="661">
        <v>18</v>
      </c>
      <c r="B480" s="662" t="s">
        <v>544</v>
      </c>
      <c r="C480" s="662" t="s">
        <v>2618</v>
      </c>
      <c r="D480" s="743" t="s">
        <v>4060</v>
      </c>
      <c r="E480" s="744" t="s">
        <v>2638</v>
      </c>
      <c r="F480" s="662" t="s">
        <v>2614</v>
      </c>
      <c r="G480" s="662" t="s">
        <v>2649</v>
      </c>
      <c r="H480" s="662" t="s">
        <v>545</v>
      </c>
      <c r="I480" s="662" t="s">
        <v>754</v>
      </c>
      <c r="J480" s="662" t="s">
        <v>2653</v>
      </c>
      <c r="K480" s="662" t="s">
        <v>2654</v>
      </c>
      <c r="L480" s="663">
        <v>0</v>
      </c>
      <c r="M480" s="663">
        <v>0</v>
      </c>
      <c r="N480" s="662">
        <v>17</v>
      </c>
      <c r="O480" s="745">
        <v>7</v>
      </c>
      <c r="P480" s="663">
        <v>0</v>
      </c>
      <c r="Q480" s="678"/>
      <c r="R480" s="662">
        <v>12</v>
      </c>
      <c r="S480" s="678">
        <v>0.70588235294117652</v>
      </c>
      <c r="T480" s="745">
        <v>4.5</v>
      </c>
      <c r="U480" s="701">
        <v>0.6428571428571429</v>
      </c>
    </row>
    <row r="481" spans="1:21" ht="14.4" customHeight="1" x14ac:dyDescent="0.3">
      <c r="A481" s="661">
        <v>18</v>
      </c>
      <c r="B481" s="662" t="s">
        <v>544</v>
      </c>
      <c r="C481" s="662" t="s">
        <v>2618</v>
      </c>
      <c r="D481" s="743" t="s">
        <v>4060</v>
      </c>
      <c r="E481" s="744" t="s">
        <v>2638</v>
      </c>
      <c r="F481" s="662" t="s">
        <v>2614</v>
      </c>
      <c r="G481" s="662" t="s">
        <v>2649</v>
      </c>
      <c r="H481" s="662" t="s">
        <v>545</v>
      </c>
      <c r="I481" s="662" t="s">
        <v>758</v>
      </c>
      <c r="J481" s="662" t="s">
        <v>2650</v>
      </c>
      <c r="K481" s="662" t="s">
        <v>2651</v>
      </c>
      <c r="L481" s="663">
        <v>0</v>
      </c>
      <c r="M481" s="663">
        <v>0</v>
      </c>
      <c r="N481" s="662">
        <v>7</v>
      </c>
      <c r="O481" s="745">
        <v>1.5</v>
      </c>
      <c r="P481" s="663">
        <v>0</v>
      </c>
      <c r="Q481" s="678"/>
      <c r="R481" s="662">
        <v>6</v>
      </c>
      <c r="S481" s="678">
        <v>0.8571428571428571</v>
      </c>
      <c r="T481" s="745">
        <v>1</v>
      </c>
      <c r="U481" s="701">
        <v>0.66666666666666663</v>
      </c>
    </row>
    <row r="482" spans="1:21" ht="14.4" customHeight="1" x14ac:dyDescent="0.3">
      <c r="A482" s="661">
        <v>18</v>
      </c>
      <c r="B482" s="662" t="s">
        <v>544</v>
      </c>
      <c r="C482" s="662" t="s">
        <v>2618</v>
      </c>
      <c r="D482" s="743" t="s">
        <v>4060</v>
      </c>
      <c r="E482" s="744" t="s">
        <v>2638</v>
      </c>
      <c r="F482" s="662" t="s">
        <v>2614</v>
      </c>
      <c r="G482" s="662" t="s">
        <v>2649</v>
      </c>
      <c r="H482" s="662" t="s">
        <v>545</v>
      </c>
      <c r="I482" s="662" t="s">
        <v>2652</v>
      </c>
      <c r="J482" s="662" t="s">
        <v>2653</v>
      </c>
      <c r="K482" s="662" t="s">
        <v>2654</v>
      </c>
      <c r="L482" s="663">
        <v>0</v>
      </c>
      <c r="M482" s="663">
        <v>0</v>
      </c>
      <c r="N482" s="662">
        <v>2</v>
      </c>
      <c r="O482" s="745">
        <v>1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18</v>
      </c>
      <c r="B483" s="662" t="s">
        <v>544</v>
      </c>
      <c r="C483" s="662" t="s">
        <v>2618</v>
      </c>
      <c r="D483" s="743" t="s">
        <v>4060</v>
      </c>
      <c r="E483" s="744" t="s">
        <v>2638</v>
      </c>
      <c r="F483" s="662" t="s">
        <v>2614</v>
      </c>
      <c r="G483" s="662" t="s">
        <v>2649</v>
      </c>
      <c r="H483" s="662" t="s">
        <v>545</v>
      </c>
      <c r="I483" s="662" t="s">
        <v>3230</v>
      </c>
      <c r="J483" s="662" t="s">
        <v>2653</v>
      </c>
      <c r="K483" s="662" t="s">
        <v>2654</v>
      </c>
      <c r="L483" s="663">
        <v>0</v>
      </c>
      <c r="M483" s="663">
        <v>0</v>
      </c>
      <c r="N483" s="662">
        <v>2</v>
      </c>
      <c r="O483" s="745">
        <v>0.5</v>
      </c>
      <c r="P483" s="663"/>
      <c r="Q483" s="678"/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18</v>
      </c>
      <c r="B484" s="662" t="s">
        <v>544</v>
      </c>
      <c r="C484" s="662" t="s">
        <v>2618</v>
      </c>
      <c r="D484" s="743" t="s">
        <v>4060</v>
      </c>
      <c r="E484" s="744" t="s">
        <v>2638</v>
      </c>
      <c r="F484" s="662" t="s">
        <v>2614</v>
      </c>
      <c r="G484" s="662" t="s">
        <v>2649</v>
      </c>
      <c r="H484" s="662" t="s">
        <v>545</v>
      </c>
      <c r="I484" s="662" t="s">
        <v>3231</v>
      </c>
      <c r="J484" s="662" t="s">
        <v>2653</v>
      </c>
      <c r="K484" s="662" t="s">
        <v>2654</v>
      </c>
      <c r="L484" s="663">
        <v>0</v>
      </c>
      <c r="M484" s="663">
        <v>0</v>
      </c>
      <c r="N484" s="662">
        <v>2</v>
      </c>
      <c r="O484" s="745">
        <v>0.5</v>
      </c>
      <c r="P484" s="663">
        <v>0</v>
      </c>
      <c r="Q484" s="678"/>
      <c r="R484" s="662">
        <v>2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18</v>
      </c>
      <c r="B485" s="662" t="s">
        <v>544</v>
      </c>
      <c r="C485" s="662" t="s">
        <v>2618</v>
      </c>
      <c r="D485" s="743" t="s">
        <v>4060</v>
      </c>
      <c r="E485" s="744" t="s">
        <v>2638</v>
      </c>
      <c r="F485" s="662" t="s">
        <v>2614</v>
      </c>
      <c r="G485" s="662" t="s">
        <v>2656</v>
      </c>
      <c r="H485" s="662" t="s">
        <v>545</v>
      </c>
      <c r="I485" s="662" t="s">
        <v>2657</v>
      </c>
      <c r="J485" s="662" t="s">
        <v>2124</v>
      </c>
      <c r="K485" s="662" t="s">
        <v>2658</v>
      </c>
      <c r="L485" s="663">
        <v>177.82</v>
      </c>
      <c r="M485" s="663">
        <v>889.1</v>
      </c>
      <c r="N485" s="662">
        <v>5</v>
      </c>
      <c r="O485" s="745">
        <v>1</v>
      </c>
      <c r="P485" s="663">
        <v>355.64</v>
      </c>
      <c r="Q485" s="678">
        <v>0.39999999999999997</v>
      </c>
      <c r="R485" s="662">
        <v>2</v>
      </c>
      <c r="S485" s="678">
        <v>0.4</v>
      </c>
      <c r="T485" s="745">
        <v>0.5</v>
      </c>
      <c r="U485" s="701">
        <v>0.5</v>
      </c>
    </row>
    <row r="486" spans="1:21" ht="14.4" customHeight="1" x14ac:dyDescent="0.3">
      <c r="A486" s="661">
        <v>18</v>
      </c>
      <c r="B486" s="662" t="s">
        <v>544</v>
      </c>
      <c r="C486" s="662" t="s">
        <v>2618</v>
      </c>
      <c r="D486" s="743" t="s">
        <v>4060</v>
      </c>
      <c r="E486" s="744" t="s">
        <v>2638</v>
      </c>
      <c r="F486" s="662" t="s">
        <v>2614</v>
      </c>
      <c r="G486" s="662" t="s">
        <v>2709</v>
      </c>
      <c r="H486" s="662" t="s">
        <v>1236</v>
      </c>
      <c r="I486" s="662" t="s">
        <v>2912</v>
      </c>
      <c r="J486" s="662" t="s">
        <v>1253</v>
      </c>
      <c r="K486" s="662" t="s">
        <v>1501</v>
      </c>
      <c r="L486" s="663">
        <v>132</v>
      </c>
      <c r="M486" s="663">
        <v>396</v>
      </c>
      <c r="N486" s="662">
        <v>3</v>
      </c>
      <c r="O486" s="745">
        <v>1</v>
      </c>
      <c r="P486" s="663">
        <v>396</v>
      </c>
      <c r="Q486" s="678">
        <v>1</v>
      </c>
      <c r="R486" s="662">
        <v>3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18</v>
      </c>
      <c r="B487" s="662" t="s">
        <v>544</v>
      </c>
      <c r="C487" s="662" t="s">
        <v>2618</v>
      </c>
      <c r="D487" s="743" t="s">
        <v>4060</v>
      </c>
      <c r="E487" s="744" t="s">
        <v>2638</v>
      </c>
      <c r="F487" s="662" t="s">
        <v>2614</v>
      </c>
      <c r="G487" s="662" t="s">
        <v>2709</v>
      </c>
      <c r="H487" s="662" t="s">
        <v>1236</v>
      </c>
      <c r="I487" s="662" t="s">
        <v>1365</v>
      </c>
      <c r="J487" s="662" t="s">
        <v>1366</v>
      </c>
      <c r="K487" s="662" t="s">
        <v>1285</v>
      </c>
      <c r="L487" s="663">
        <v>65.989999999999995</v>
      </c>
      <c r="M487" s="663">
        <v>395.93999999999994</v>
      </c>
      <c r="N487" s="662">
        <v>6</v>
      </c>
      <c r="O487" s="745">
        <v>2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18</v>
      </c>
      <c r="B488" s="662" t="s">
        <v>544</v>
      </c>
      <c r="C488" s="662" t="s">
        <v>2618</v>
      </c>
      <c r="D488" s="743" t="s">
        <v>4060</v>
      </c>
      <c r="E488" s="744" t="s">
        <v>2638</v>
      </c>
      <c r="F488" s="662" t="s">
        <v>2614</v>
      </c>
      <c r="G488" s="662" t="s">
        <v>2709</v>
      </c>
      <c r="H488" s="662" t="s">
        <v>1236</v>
      </c>
      <c r="I488" s="662" t="s">
        <v>1428</v>
      </c>
      <c r="J488" s="662" t="s">
        <v>1253</v>
      </c>
      <c r="K488" s="662" t="s">
        <v>1501</v>
      </c>
      <c r="L488" s="663">
        <v>132</v>
      </c>
      <c r="M488" s="663">
        <v>3960</v>
      </c>
      <c r="N488" s="662">
        <v>30</v>
      </c>
      <c r="O488" s="745">
        <v>7</v>
      </c>
      <c r="P488" s="663">
        <v>1320</v>
      </c>
      <c r="Q488" s="678">
        <v>0.33333333333333331</v>
      </c>
      <c r="R488" s="662">
        <v>10</v>
      </c>
      <c r="S488" s="678">
        <v>0.33333333333333331</v>
      </c>
      <c r="T488" s="745">
        <v>2.5</v>
      </c>
      <c r="U488" s="701">
        <v>0.35714285714285715</v>
      </c>
    </row>
    <row r="489" spans="1:21" ht="14.4" customHeight="1" x14ac:dyDescent="0.3">
      <c r="A489" s="661">
        <v>18</v>
      </c>
      <c r="B489" s="662" t="s">
        <v>544</v>
      </c>
      <c r="C489" s="662" t="s">
        <v>2618</v>
      </c>
      <c r="D489" s="743" t="s">
        <v>4060</v>
      </c>
      <c r="E489" s="744" t="s">
        <v>2638</v>
      </c>
      <c r="F489" s="662" t="s">
        <v>2614</v>
      </c>
      <c r="G489" s="662" t="s">
        <v>2709</v>
      </c>
      <c r="H489" s="662" t="s">
        <v>1236</v>
      </c>
      <c r="I489" s="662" t="s">
        <v>1252</v>
      </c>
      <c r="J489" s="662" t="s">
        <v>1253</v>
      </c>
      <c r="K489" s="662" t="s">
        <v>1254</v>
      </c>
      <c r="L489" s="663">
        <v>264</v>
      </c>
      <c r="M489" s="663">
        <v>528</v>
      </c>
      <c r="N489" s="662">
        <v>2</v>
      </c>
      <c r="O489" s="745">
        <v>1</v>
      </c>
      <c r="P489" s="663">
        <v>264</v>
      </c>
      <c r="Q489" s="678">
        <v>0.5</v>
      </c>
      <c r="R489" s="662">
        <v>1</v>
      </c>
      <c r="S489" s="678">
        <v>0.5</v>
      </c>
      <c r="T489" s="745">
        <v>0.5</v>
      </c>
      <c r="U489" s="701">
        <v>0.5</v>
      </c>
    </row>
    <row r="490" spans="1:21" ht="14.4" customHeight="1" x14ac:dyDescent="0.3">
      <c r="A490" s="661">
        <v>18</v>
      </c>
      <c r="B490" s="662" t="s">
        <v>544</v>
      </c>
      <c r="C490" s="662" t="s">
        <v>2618</v>
      </c>
      <c r="D490" s="743" t="s">
        <v>4060</v>
      </c>
      <c r="E490" s="744" t="s">
        <v>2638</v>
      </c>
      <c r="F490" s="662" t="s">
        <v>2614</v>
      </c>
      <c r="G490" s="662" t="s">
        <v>2709</v>
      </c>
      <c r="H490" s="662" t="s">
        <v>545</v>
      </c>
      <c r="I490" s="662" t="s">
        <v>3232</v>
      </c>
      <c r="J490" s="662" t="s">
        <v>3233</v>
      </c>
      <c r="K490" s="662" t="s">
        <v>1099</v>
      </c>
      <c r="L490" s="663">
        <v>123.2</v>
      </c>
      <c r="M490" s="663">
        <v>862.40000000000009</v>
      </c>
      <c r="N490" s="662">
        <v>7</v>
      </c>
      <c r="O490" s="745">
        <v>1.5</v>
      </c>
      <c r="P490" s="663">
        <v>369.6</v>
      </c>
      <c r="Q490" s="678">
        <v>0.42857142857142855</v>
      </c>
      <c r="R490" s="662">
        <v>3</v>
      </c>
      <c r="S490" s="678">
        <v>0.42857142857142855</v>
      </c>
      <c r="T490" s="745">
        <v>1</v>
      </c>
      <c r="U490" s="701">
        <v>0.66666666666666663</v>
      </c>
    </row>
    <row r="491" spans="1:21" ht="14.4" customHeight="1" x14ac:dyDescent="0.3">
      <c r="A491" s="661">
        <v>18</v>
      </c>
      <c r="B491" s="662" t="s">
        <v>544</v>
      </c>
      <c r="C491" s="662" t="s">
        <v>2618</v>
      </c>
      <c r="D491" s="743" t="s">
        <v>4060</v>
      </c>
      <c r="E491" s="744" t="s">
        <v>2638</v>
      </c>
      <c r="F491" s="662" t="s">
        <v>2614</v>
      </c>
      <c r="G491" s="662" t="s">
        <v>2915</v>
      </c>
      <c r="H491" s="662" t="s">
        <v>545</v>
      </c>
      <c r="I491" s="662" t="s">
        <v>2039</v>
      </c>
      <c r="J491" s="662" t="s">
        <v>699</v>
      </c>
      <c r="K491" s="662" t="s">
        <v>2040</v>
      </c>
      <c r="L491" s="663">
        <v>340.97</v>
      </c>
      <c r="M491" s="663">
        <v>340.97</v>
      </c>
      <c r="N491" s="662">
        <v>1</v>
      </c>
      <c r="O491" s="745">
        <v>1</v>
      </c>
      <c r="P491" s="663">
        <v>340.97</v>
      </c>
      <c r="Q491" s="678">
        <v>1</v>
      </c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18</v>
      </c>
      <c r="B492" s="662" t="s">
        <v>544</v>
      </c>
      <c r="C492" s="662" t="s">
        <v>2618</v>
      </c>
      <c r="D492" s="743" t="s">
        <v>4060</v>
      </c>
      <c r="E492" s="744" t="s">
        <v>2638</v>
      </c>
      <c r="F492" s="662" t="s">
        <v>2614</v>
      </c>
      <c r="G492" s="662" t="s">
        <v>2806</v>
      </c>
      <c r="H492" s="662" t="s">
        <v>545</v>
      </c>
      <c r="I492" s="662" t="s">
        <v>645</v>
      </c>
      <c r="J492" s="662" t="s">
        <v>2809</v>
      </c>
      <c r="K492" s="662" t="s">
        <v>2810</v>
      </c>
      <c r="L492" s="663">
        <v>37.61</v>
      </c>
      <c r="M492" s="663">
        <v>75.22</v>
      </c>
      <c r="N492" s="662">
        <v>2</v>
      </c>
      <c r="O492" s="745">
        <v>0.5</v>
      </c>
      <c r="P492" s="663">
        <v>75.22</v>
      </c>
      <c r="Q492" s="678">
        <v>1</v>
      </c>
      <c r="R492" s="662">
        <v>2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18</v>
      </c>
      <c r="B493" s="662" t="s">
        <v>544</v>
      </c>
      <c r="C493" s="662" t="s">
        <v>2618</v>
      </c>
      <c r="D493" s="743" t="s">
        <v>4060</v>
      </c>
      <c r="E493" s="744" t="s">
        <v>2638</v>
      </c>
      <c r="F493" s="662" t="s">
        <v>2614</v>
      </c>
      <c r="G493" s="662" t="s">
        <v>2939</v>
      </c>
      <c r="H493" s="662" t="s">
        <v>545</v>
      </c>
      <c r="I493" s="662" t="s">
        <v>1668</v>
      </c>
      <c r="J493" s="662" t="s">
        <v>2940</v>
      </c>
      <c r="K493" s="662" t="s">
        <v>2941</v>
      </c>
      <c r="L493" s="663">
        <v>24.68</v>
      </c>
      <c r="M493" s="663">
        <v>345.52</v>
      </c>
      <c r="N493" s="662">
        <v>14</v>
      </c>
      <c r="O493" s="745">
        <v>2.5</v>
      </c>
      <c r="P493" s="663">
        <v>345.52</v>
      </c>
      <c r="Q493" s="678">
        <v>1</v>
      </c>
      <c r="R493" s="662">
        <v>14</v>
      </c>
      <c r="S493" s="678">
        <v>1</v>
      </c>
      <c r="T493" s="745">
        <v>2.5</v>
      </c>
      <c r="U493" s="701">
        <v>1</v>
      </c>
    </row>
    <row r="494" spans="1:21" ht="14.4" customHeight="1" x14ac:dyDescent="0.3">
      <c r="A494" s="661">
        <v>18</v>
      </c>
      <c r="B494" s="662" t="s">
        <v>544</v>
      </c>
      <c r="C494" s="662" t="s">
        <v>2618</v>
      </c>
      <c r="D494" s="743" t="s">
        <v>4060</v>
      </c>
      <c r="E494" s="744" t="s">
        <v>2638</v>
      </c>
      <c r="F494" s="662" t="s">
        <v>2614</v>
      </c>
      <c r="G494" s="662" t="s">
        <v>2939</v>
      </c>
      <c r="H494" s="662" t="s">
        <v>545</v>
      </c>
      <c r="I494" s="662" t="s">
        <v>2075</v>
      </c>
      <c r="J494" s="662" t="s">
        <v>2076</v>
      </c>
      <c r="K494" s="662" t="s">
        <v>2942</v>
      </c>
      <c r="L494" s="663">
        <v>74.06</v>
      </c>
      <c r="M494" s="663">
        <v>444.36</v>
      </c>
      <c r="N494" s="662">
        <v>6</v>
      </c>
      <c r="O494" s="745">
        <v>1</v>
      </c>
      <c r="P494" s="663">
        <v>148.12</v>
      </c>
      <c r="Q494" s="678">
        <v>0.33333333333333331</v>
      </c>
      <c r="R494" s="662">
        <v>2</v>
      </c>
      <c r="S494" s="678">
        <v>0.33333333333333331</v>
      </c>
      <c r="T494" s="745">
        <v>0.5</v>
      </c>
      <c r="U494" s="701">
        <v>0.5</v>
      </c>
    </row>
    <row r="495" spans="1:21" ht="14.4" customHeight="1" x14ac:dyDescent="0.3">
      <c r="A495" s="661">
        <v>18</v>
      </c>
      <c r="B495" s="662" t="s">
        <v>544</v>
      </c>
      <c r="C495" s="662" t="s">
        <v>2618</v>
      </c>
      <c r="D495" s="743" t="s">
        <v>4060</v>
      </c>
      <c r="E495" s="744" t="s">
        <v>2638</v>
      </c>
      <c r="F495" s="662" t="s">
        <v>2614</v>
      </c>
      <c r="G495" s="662" t="s">
        <v>2662</v>
      </c>
      <c r="H495" s="662" t="s">
        <v>545</v>
      </c>
      <c r="I495" s="662" t="s">
        <v>2951</v>
      </c>
      <c r="J495" s="662" t="s">
        <v>2952</v>
      </c>
      <c r="K495" s="662" t="s">
        <v>572</v>
      </c>
      <c r="L495" s="663">
        <v>123.2</v>
      </c>
      <c r="M495" s="663">
        <v>492.8</v>
      </c>
      <c r="N495" s="662">
        <v>4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18</v>
      </c>
      <c r="B496" s="662" t="s">
        <v>544</v>
      </c>
      <c r="C496" s="662" t="s">
        <v>2618</v>
      </c>
      <c r="D496" s="743" t="s">
        <v>4060</v>
      </c>
      <c r="E496" s="744" t="s">
        <v>2638</v>
      </c>
      <c r="F496" s="662" t="s">
        <v>2614</v>
      </c>
      <c r="G496" s="662" t="s">
        <v>2662</v>
      </c>
      <c r="H496" s="662" t="s">
        <v>1236</v>
      </c>
      <c r="I496" s="662" t="s">
        <v>1397</v>
      </c>
      <c r="J496" s="662" t="s">
        <v>1398</v>
      </c>
      <c r="K496" s="662" t="s">
        <v>1285</v>
      </c>
      <c r="L496" s="663">
        <v>132</v>
      </c>
      <c r="M496" s="663">
        <v>6204</v>
      </c>
      <c r="N496" s="662">
        <v>47</v>
      </c>
      <c r="O496" s="745">
        <v>10.5</v>
      </c>
      <c r="P496" s="663">
        <v>2640</v>
      </c>
      <c r="Q496" s="678">
        <v>0.42553191489361702</v>
      </c>
      <c r="R496" s="662">
        <v>20</v>
      </c>
      <c r="S496" s="678">
        <v>0.42553191489361702</v>
      </c>
      <c r="T496" s="745">
        <v>3.5</v>
      </c>
      <c r="U496" s="701">
        <v>0.33333333333333331</v>
      </c>
    </row>
    <row r="497" spans="1:21" ht="14.4" customHeight="1" x14ac:dyDescent="0.3">
      <c r="A497" s="661">
        <v>18</v>
      </c>
      <c r="B497" s="662" t="s">
        <v>544</v>
      </c>
      <c r="C497" s="662" t="s">
        <v>2618</v>
      </c>
      <c r="D497" s="743" t="s">
        <v>4060</v>
      </c>
      <c r="E497" s="744" t="s">
        <v>2638</v>
      </c>
      <c r="F497" s="662" t="s">
        <v>2614</v>
      </c>
      <c r="G497" s="662" t="s">
        <v>2662</v>
      </c>
      <c r="H497" s="662" t="s">
        <v>545</v>
      </c>
      <c r="I497" s="662" t="s">
        <v>570</v>
      </c>
      <c r="J497" s="662" t="s">
        <v>571</v>
      </c>
      <c r="K497" s="662" t="s">
        <v>2543</v>
      </c>
      <c r="L497" s="663">
        <v>123.2</v>
      </c>
      <c r="M497" s="663">
        <v>862.4</v>
      </c>
      <c r="N497" s="662">
        <v>7</v>
      </c>
      <c r="O497" s="745">
        <v>2.5</v>
      </c>
      <c r="P497" s="663">
        <v>246.4</v>
      </c>
      <c r="Q497" s="678">
        <v>0.28571428571428575</v>
      </c>
      <c r="R497" s="662">
        <v>2</v>
      </c>
      <c r="S497" s="678">
        <v>0.2857142857142857</v>
      </c>
      <c r="T497" s="745">
        <v>0.5</v>
      </c>
      <c r="U497" s="701">
        <v>0.2</v>
      </c>
    </row>
    <row r="498" spans="1:21" ht="14.4" customHeight="1" x14ac:dyDescent="0.3">
      <c r="A498" s="661">
        <v>18</v>
      </c>
      <c r="B498" s="662" t="s">
        <v>544</v>
      </c>
      <c r="C498" s="662" t="s">
        <v>2618</v>
      </c>
      <c r="D498" s="743" t="s">
        <v>4060</v>
      </c>
      <c r="E498" s="744" t="s">
        <v>2638</v>
      </c>
      <c r="F498" s="662" t="s">
        <v>2614</v>
      </c>
      <c r="G498" s="662" t="s">
        <v>2718</v>
      </c>
      <c r="H498" s="662" t="s">
        <v>545</v>
      </c>
      <c r="I498" s="662" t="s">
        <v>3234</v>
      </c>
      <c r="J498" s="662" t="s">
        <v>3235</v>
      </c>
      <c r="K498" s="662" t="s">
        <v>1762</v>
      </c>
      <c r="L498" s="663">
        <v>132</v>
      </c>
      <c r="M498" s="663">
        <v>792</v>
      </c>
      <c r="N498" s="662">
        <v>6</v>
      </c>
      <c r="O498" s="745">
        <v>2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18</v>
      </c>
      <c r="B499" s="662" t="s">
        <v>544</v>
      </c>
      <c r="C499" s="662" t="s">
        <v>2618</v>
      </c>
      <c r="D499" s="743" t="s">
        <v>4060</v>
      </c>
      <c r="E499" s="744" t="s">
        <v>2638</v>
      </c>
      <c r="F499" s="662" t="s">
        <v>2614</v>
      </c>
      <c r="G499" s="662" t="s">
        <v>2719</v>
      </c>
      <c r="H499" s="662" t="s">
        <v>545</v>
      </c>
      <c r="I499" s="662" t="s">
        <v>1771</v>
      </c>
      <c r="J499" s="662" t="s">
        <v>1772</v>
      </c>
      <c r="K499" s="662" t="s">
        <v>1341</v>
      </c>
      <c r="L499" s="663">
        <v>65.989999999999995</v>
      </c>
      <c r="M499" s="663">
        <v>263.95999999999998</v>
      </c>
      <c r="N499" s="662">
        <v>4</v>
      </c>
      <c r="O499" s="745">
        <v>0.5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18</v>
      </c>
      <c r="B500" s="662" t="s">
        <v>544</v>
      </c>
      <c r="C500" s="662" t="s">
        <v>2618</v>
      </c>
      <c r="D500" s="743" t="s">
        <v>4060</v>
      </c>
      <c r="E500" s="744" t="s">
        <v>2638</v>
      </c>
      <c r="F500" s="662" t="s">
        <v>2614</v>
      </c>
      <c r="G500" s="662" t="s">
        <v>2719</v>
      </c>
      <c r="H500" s="662" t="s">
        <v>545</v>
      </c>
      <c r="I500" s="662" t="s">
        <v>1746</v>
      </c>
      <c r="J500" s="662" t="s">
        <v>1747</v>
      </c>
      <c r="K500" s="662" t="s">
        <v>586</v>
      </c>
      <c r="L500" s="663">
        <v>132</v>
      </c>
      <c r="M500" s="663">
        <v>1188</v>
      </c>
      <c r="N500" s="662">
        <v>9</v>
      </c>
      <c r="O500" s="745">
        <v>1.5</v>
      </c>
      <c r="P500" s="663">
        <v>1188</v>
      </c>
      <c r="Q500" s="678">
        <v>1</v>
      </c>
      <c r="R500" s="662">
        <v>9</v>
      </c>
      <c r="S500" s="678">
        <v>1</v>
      </c>
      <c r="T500" s="745">
        <v>1.5</v>
      </c>
      <c r="U500" s="701">
        <v>1</v>
      </c>
    </row>
    <row r="501" spans="1:21" ht="14.4" customHeight="1" x14ac:dyDescent="0.3">
      <c r="A501" s="661">
        <v>18</v>
      </c>
      <c r="B501" s="662" t="s">
        <v>544</v>
      </c>
      <c r="C501" s="662" t="s">
        <v>2618</v>
      </c>
      <c r="D501" s="743" t="s">
        <v>4060</v>
      </c>
      <c r="E501" s="744" t="s">
        <v>2638</v>
      </c>
      <c r="F501" s="662" t="s">
        <v>2614</v>
      </c>
      <c r="G501" s="662" t="s">
        <v>2720</v>
      </c>
      <c r="H501" s="662" t="s">
        <v>1236</v>
      </c>
      <c r="I501" s="662" t="s">
        <v>1316</v>
      </c>
      <c r="J501" s="662" t="s">
        <v>1317</v>
      </c>
      <c r="K501" s="662" t="s">
        <v>1318</v>
      </c>
      <c r="L501" s="663">
        <v>848.49</v>
      </c>
      <c r="M501" s="663">
        <v>1696.98</v>
      </c>
      <c r="N501" s="662">
        <v>2</v>
      </c>
      <c r="O501" s="745">
        <v>0.5</v>
      </c>
      <c r="P501" s="663">
        <v>1696.98</v>
      </c>
      <c r="Q501" s="678">
        <v>1</v>
      </c>
      <c r="R501" s="662">
        <v>2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18</v>
      </c>
      <c r="B502" s="662" t="s">
        <v>544</v>
      </c>
      <c r="C502" s="662" t="s">
        <v>2618</v>
      </c>
      <c r="D502" s="743" t="s">
        <v>4060</v>
      </c>
      <c r="E502" s="744" t="s">
        <v>2638</v>
      </c>
      <c r="F502" s="662" t="s">
        <v>2614</v>
      </c>
      <c r="G502" s="662" t="s">
        <v>2973</v>
      </c>
      <c r="H502" s="662" t="s">
        <v>545</v>
      </c>
      <c r="I502" s="662" t="s">
        <v>652</v>
      </c>
      <c r="J502" s="662" t="s">
        <v>2974</v>
      </c>
      <c r="K502" s="662" t="s">
        <v>2975</v>
      </c>
      <c r="L502" s="663">
        <v>48.74</v>
      </c>
      <c r="M502" s="663">
        <v>389.92</v>
      </c>
      <c r="N502" s="662">
        <v>8</v>
      </c>
      <c r="O502" s="745">
        <v>2.5</v>
      </c>
      <c r="P502" s="663">
        <v>48.74</v>
      </c>
      <c r="Q502" s="678">
        <v>0.125</v>
      </c>
      <c r="R502" s="662">
        <v>1</v>
      </c>
      <c r="S502" s="678">
        <v>0.125</v>
      </c>
      <c r="T502" s="745">
        <v>1</v>
      </c>
      <c r="U502" s="701">
        <v>0.4</v>
      </c>
    </row>
    <row r="503" spans="1:21" ht="14.4" customHeight="1" x14ac:dyDescent="0.3">
      <c r="A503" s="661">
        <v>18</v>
      </c>
      <c r="B503" s="662" t="s">
        <v>544</v>
      </c>
      <c r="C503" s="662" t="s">
        <v>2618</v>
      </c>
      <c r="D503" s="743" t="s">
        <v>4060</v>
      </c>
      <c r="E503" s="744" t="s">
        <v>2638</v>
      </c>
      <c r="F503" s="662" t="s">
        <v>2614</v>
      </c>
      <c r="G503" s="662" t="s">
        <v>2721</v>
      </c>
      <c r="H503" s="662" t="s">
        <v>545</v>
      </c>
      <c r="I503" s="662" t="s">
        <v>954</v>
      </c>
      <c r="J503" s="662" t="s">
        <v>955</v>
      </c>
      <c r="K503" s="662" t="s">
        <v>2722</v>
      </c>
      <c r="L503" s="663">
        <v>0</v>
      </c>
      <c r="M503" s="663">
        <v>0</v>
      </c>
      <c r="N503" s="662">
        <v>12</v>
      </c>
      <c r="O503" s="745">
        <v>3.5</v>
      </c>
      <c r="P503" s="663">
        <v>0</v>
      </c>
      <c r="Q503" s="678"/>
      <c r="R503" s="662">
        <v>6</v>
      </c>
      <c r="S503" s="678">
        <v>0.5</v>
      </c>
      <c r="T503" s="745">
        <v>2</v>
      </c>
      <c r="U503" s="701">
        <v>0.5714285714285714</v>
      </c>
    </row>
    <row r="504" spans="1:21" ht="14.4" customHeight="1" x14ac:dyDescent="0.3">
      <c r="A504" s="661">
        <v>18</v>
      </c>
      <c r="B504" s="662" t="s">
        <v>544</v>
      </c>
      <c r="C504" s="662" t="s">
        <v>2618</v>
      </c>
      <c r="D504" s="743" t="s">
        <v>4060</v>
      </c>
      <c r="E504" s="744" t="s">
        <v>2638</v>
      </c>
      <c r="F504" s="662" t="s">
        <v>2614</v>
      </c>
      <c r="G504" s="662" t="s">
        <v>3236</v>
      </c>
      <c r="H504" s="662" t="s">
        <v>545</v>
      </c>
      <c r="I504" s="662" t="s">
        <v>3237</v>
      </c>
      <c r="J504" s="662" t="s">
        <v>3238</v>
      </c>
      <c r="K504" s="662" t="s">
        <v>3239</v>
      </c>
      <c r="L504" s="663">
        <v>0</v>
      </c>
      <c r="M504" s="663">
        <v>0</v>
      </c>
      <c r="N504" s="662">
        <v>2</v>
      </c>
      <c r="O504" s="745">
        <v>1.5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18</v>
      </c>
      <c r="B505" s="662" t="s">
        <v>544</v>
      </c>
      <c r="C505" s="662" t="s">
        <v>2618</v>
      </c>
      <c r="D505" s="743" t="s">
        <v>4060</v>
      </c>
      <c r="E505" s="744" t="s">
        <v>2638</v>
      </c>
      <c r="F505" s="662" t="s">
        <v>2614</v>
      </c>
      <c r="G505" s="662" t="s">
        <v>2675</v>
      </c>
      <c r="H505" s="662" t="s">
        <v>545</v>
      </c>
      <c r="I505" s="662" t="s">
        <v>1033</v>
      </c>
      <c r="J505" s="662" t="s">
        <v>2980</v>
      </c>
      <c r="K505" s="662" t="s">
        <v>1341</v>
      </c>
      <c r="L505" s="663">
        <v>36.35</v>
      </c>
      <c r="M505" s="663">
        <v>254.45000000000002</v>
      </c>
      <c r="N505" s="662">
        <v>7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18</v>
      </c>
      <c r="B506" s="662" t="s">
        <v>544</v>
      </c>
      <c r="C506" s="662" t="s">
        <v>2618</v>
      </c>
      <c r="D506" s="743" t="s">
        <v>4060</v>
      </c>
      <c r="E506" s="744" t="s">
        <v>2638</v>
      </c>
      <c r="F506" s="662" t="s">
        <v>2614</v>
      </c>
      <c r="G506" s="662" t="s">
        <v>2675</v>
      </c>
      <c r="H506" s="662" t="s">
        <v>545</v>
      </c>
      <c r="I506" s="662" t="s">
        <v>2827</v>
      </c>
      <c r="J506" s="662" t="s">
        <v>2676</v>
      </c>
      <c r="K506" s="662" t="s">
        <v>2828</v>
      </c>
      <c r="L506" s="663">
        <v>0</v>
      </c>
      <c r="M506" s="663">
        <v>0</v>
      </c>
      <c r="N506" s="662">
        <v>6</v>
      </c>
      <c r="O506" s="745">
        <v>1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18</v>
      </c>
      <c r="B507" s="662" t="s">
        <v>544</v>
      </c>
      <c r="C507" s="662" t="s">
        <v>2618</v>
      </c>
      <c r="D507" s="743" t="s">
        <v>4060</v>
      </c>
      <c r="E507" s="744" t="s">
        <v>2638</v>
      </c>
      <c r="F507" s="662" t="s">
        <v>2614</v>
      </c>
      <c r="G507" s="662" t="s">
        <v>2675</v>
      </c>
      <c r="H507" s="662" t="s">
        <v>545</v>
      </c>
      <c r="I507" s="662" t="s">
        <v>3240</v>
      </c>
      <c r="J507" s="662" t="s">
        <v>2980</v>
      </c>
      <c r="K507" s="662" t="s">
        <v>3241</v>
      </c>
      <c r="L507" s="663">
        <v>0</v>
      </c>
      <c r="M507" s="663">
        <v>0</v>
      </c>
      <c r="N507" s="662">
        <v>2</v>
      </c>
      <c r="O507" s="745">
        <v>0.5</v>
      </c>
      <c r="P507" s="663">
        <v>0</v>
      </c>
      <c r="Q507" s="678"/>
      <c r="R507" s="662">
        <v>2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18</v>
      </c>
      <c r="B508" s="662" t="s">
        <v>544</v>
      </c>
      <c r="C508" s="662" t="s">
        <v>2618</v>
      </c>
      <c r="D508" s="743" t="s">
        <v>4060</v>
      </c>
      <c r="E508" s="744" t="s">
        <v>2638</v>
      </c>
      <c r="F508" s="662" t="s">
        <v>2614</v>
      </c>
      <c r="G508" s="662" t="s">
        <v>3242</v>
      </c>
      <c r="H508" s="662" t="s">
        <v>545</v>
      </c>
      <c r="I508" s="662" t="s">
        <v>3243</v>
      </c>
      <c r="J508" s="662" t="s">
        <v>3244</v>
      </c>
      <c r="K508" s="662" t="s">
        <v>3245</v>
      </c>
      <c r="L508" s="663">
        <v>48.09</v>
      </c>
      <c r="M508" s="663">
        <v>48.09</v>
      </c>
      <c r="N508" s="662">
        <v>1</v>
      </c>
      <c r="O508" s="745">
        <v>0.5</v>
      </c>
      <c r="P508" s="663">
        <v>48.09</v>
      </c>
      <c r="Q508" s="678">
        <v>1</v>
      </c>
      <c r="R508" s="662">
        <v>1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18</v>
      </c>
      <c r="B509" s="662" t="s">
        <v>544</v>
      </c>
      <c r="C509" s="662" t="s">
        <v>2618</v>
      </c>
      <c r="D509" s="743" t="s">
        <v>4060</v>
      </c>
      <c r="E509" s="744" t="s">
        <v>2638</v>
      </c>
      <c r="F509" s="662" t="s">
        <v>2614</v>
      </c>
      <c r="G509" s="662" t="s">
        <v>2829</v>
      </c>
      <c r="H509" s="662" t="s">
        <v>545</v>
      </c>
      <c r="I509" s="662" t="s">
        <v>905</v>
      </c>
      <c r="J509" s="662" t="s">
        <v>906</v>
      </c>
      <c r="K509" s="662" t="s">
        <v>2991</v>
      </c>
      <c r="L509" s="663">
        <v>84.06</v>
      </c>
      <c r="M509" s="663">
        <v>336.24</v>
      </c>
      <c r="N509" s="662">
        <v>4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18</v>
      </c>
      <c r="B510" s="662" t="s">
        <v>544</v>
      </c>
      <c r="C510" s="662" t="s">
        <v>2618</v>
      </c>
      <c r="D510" s="743" t="s">
        <v>4060</v>
      </c>
      <c r="E510" s="744" t="s">
        <v>2638</v>
      </c>
      <c r="F510" s="662" t="s">
        <v>2614</v>
      </c>
      <c r="G510" s="662" t="s">
        <v>3246</v>
      </c>
      <c r="H510" s="662" t="s">
        <v>545</v>
      </c>
      <c r="I510" s="662" t="s">
        <v>1536</v>
      </c>
      <c r="J510" s="662" t="s">
        <v>1537</v>
      </c>
      <c r="K510" s="662" t="s">
        <v>1538</v>
      </c>
      <c r="L510" s="663">
        <v>147.31</v>
      </c>
      <c r="M510" s="663">
        <v>294.62</v>
      </c>
      <c r="N510" s="662">
        <v>2</v>
      </c>
      <c r="O510" s="745">
        <v>1</v>
      </c>
      <c r="P510" s="663">
        <v>294.62</v>
      </c>
      <c r="Q510" s="678">
        <v>1</v>
      </c>
      <c r="R510" s="662">
        <v>2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18</v>
      </c>
      <c r="B511" s="662" t="s">
        <v>544</v>
      </c>
      <c r="C511" s="662" t="s">
        <v>2618</v>
      </c>
      <c r="D511" s="743" t="s">
        <v>4060</v>
      </c>
      <c r="E511" s="744" t="s">
        <v>2638</v>
      </c>
      <c r="F511" s="662" t="s">
        <v>2614</v>
      </c>
      <c r="G511" s="662" t="s">
        <v>2997</v>
      </c>
      <c r="H511" s="662" t="s">
        <v>545</v>
      </c>
      <c r="I511" s="662" t="s">
        <v>1642</v>
      </c>
      <c r="J511" s="662" t="s">
        <v>1643</v>
      </c>
      <c r="K511" s="662" t="s">
        <v>2998</v>
      </c>
      <c r="L511" s="663">
        <v>49.37</v>
      </c>
      <c r="M511" s="663">
        <v>444.33</v>
      </c>
      <c r="N511" s="662">
        <v>9</v>
      </c>
      <c r="O511" s="745">
        <v>2.5</v>
      </c>
      <c r="P511" s="663">
        <v>98.74</v>
      </c>
      <c r="Q511" s="678">
        <v>0.22222222222222221</v>
      </c>
      <c r="R511" s="662">
        <v>2</v>
      </c>
      <c r="S511" s="678">
        <v>0.22222222222222221</v>
      </c>
      <c r="T511" s="745">
        <v>1</v>
      </c>
      <c r="U511" s="701">
        <v>0.4</v>
      </c>
    </row>
    <row r="512" spans="1:21" ht="14.4" customHeight="1" x14ac:dyDescent="0.3">
      <c r="A512" s="661">
        <v>18</v>
      </c>
      <c r="B512" s="662" t="s">
        <v>544</v>
      </c>
      <c r="C512" s="662" t="s">
        <v>2618</v>
      </c>
      <c r="D512" s="743" t="s">
        <v>4060</v>
      </c>
      <c r="E512" s="744" t="s">
        <v>2638</v>
      </c>
      <c r="F512" s="662" t="s">
        <v>2614</v>
      </c>
      <c r="G512" s="662" t="s">
        <v>2763</v>
      </c>
      <c r="H512" s="662" t="s">
        <v>545</v>
      </c>
      <c r="I512" s="662" t="s">
        <v>675</v>
      </c>
      <c r="J512" s="662" t="s">
        <v>2764</v>
      </c>
      <c r="K512" s="662" t="s">
        <v>2765</v>
      </c>
      <c r="L512" s="663">
        <v>23.61</v>
      </c>
      <c r="M512" s="663">
        <v>212.49</v>
      </c>
      <c r="N512" s="662">
        <v>9</v>
      </c>
      <c r="O512" s="745">
        <v>2</v>
      </c>
      <c r="P512" s="663">
        <v>94.44</v>
      </c>
      <c r="Q512" s="678">
        <v>0.44444444444444442</v>
      </c>
      <c r="R512" s="662">
        <v>4</v>
      </c>
      <c r="S512" s="678">
        <v>0.44444444444444442</v>
      </c>
      <c r="T512" s="745">
        <v>1.5</v>
      </c>
      <c r="U512" s="701">
        <v>0.75</v>
      </c>
    </row>
    <row r="513" spans="1:21" ht="14.4" customHeight="1" x14ac:dyDescent="0.3">
      <c r="A513" s="661">
        <v>18</v>
      </c>
      <c r="B513" s="662" t="s">
        <v>544</v>
      </c>
      <c r="C513" s="662" t="s">
        <v>2618</v>
      </c>
      <c r="D513" s="743" t="s">
        <v>4060</v>
      </c>
      <c r="E513" s="744" t="s">
        <v>2638</v>
      </c>
      <c r="F513" s="662" t="s">
        <v>2614</v>
      </c>
      <c r="G513" s="662" t="s">
        <v>2835</v>
      </c>
      <c r="H513" s="662" t="s">
        <v>1236</v>
      </c>
      <c r="I513" s="662" t="s">
        <v>2836</v>
      </c>
      <c r="J513" s="662" t="s">
        <v>2837</v>
      </c>
      <c r="K513" s="662" t="s">
        <v>1570</v>
      </c>
      <c r="L513" s="663">
        <v>393.63</v>
      </c>
      <c r="M513" s="663">
        <v>5510.82</v>
      </c>
      <c r="N513" s="662">
        <v>14</v>
      </c>
      <c r="O513" s="745">
        <v>6</v>
      </c>
      <c r="P513" s="663">
        <v>1968.1499999999999</v>
      </c>
      <c r="Q513" s="678">
        <v>0.35714285714285715</v>
      </c>
      <c r="R513" s="662">
        <v>5</v>
      </c>
      <c r="S513" s="678">
        <v>0.35714285714285715</v>
      </c>
      <c r="T513" s="745">
        <v>3</v>
      </c>
      <c r="U513" s="701">
        <v>0.5</v>
      </c>
    </row>
    <row r="514" spans="1:21" ht="14.4" customHeight="1" x14ac:dyDescent="0.3">
      <c r="A514" s="661">
        <v>18</v>
      </c>
      <c r="B514" s="662" t="s">
        <v>544</v>
      </c>
      <c r="C514" s="662" t="s">
        <v>2618</v>
      </c>
      <c r="D514" s="743" t="s">
        <v>4060</v>
      </c>
      <c r="E514" s="744" t="s">
        <v>2638</v>
      </c>
      <c r="F514" s="662" t="s">
        <v>2614</v>
      </c>
      <c r="G514" s="662" t="s">
        <v>2835</v>
      </c>
      <c r="H514" s="662" t="s">
        <v>1236</v>
      </c>
      <c r="I514" s="662" t="s">
        <v>2838</v>
      </c>
      <c r="J514" s="662" t="s">
        <v>2839</v>
      </c>
      <c r="K514" s="662" t="s">
        <v>586</v>
      </c>
      <c r="L514" s="663">
        <v>147.61000000000001</v>
      </c>
      <c r="M514" s="663">
        <v>2509.37</v>
      </c>
      <c r="N514" s="662">
        <v>17</v>
      </c>
      <c r="O514" s="745">
        <v>5</v>
      </c>
      <c r="P514" s="663">
        <v>2066.54</v>
      </c>
      <c r="Q514" s="678">
        <v>0.82352941176470595</v>
      </c>
      <c r="R514" s="662">
        <v>14</v>
      </c>
      <c r="S514" s="678">
        <v>0.82352941176470584</v>
      </c>
      <c r="T514" s="745">
        <v>4</v>
      </c>
      <c r="U514" s="701">
        <v>0.8</v>
      </c>
    </row>
    <row r="515" spans="1:21" ht="14.4" customHeight="1" x14ac:dyDescent="0.3">
      <c r="A515" s="661">
        <v>18</v>
      </c>
      <c r="B515" s="662" t="s">
        <v>544</v>
      </c>
      <c r="C515" s="662" t="s">
        <v>2618</v>
      </c>
      <c r="D515" s="743" t="s">
        <v>4060</v>
      </c>
      <c r="E515" s="744" t="s">
        <v>2638</v>
      </c>
      <c r="F515" s="662" t="s">
        <v>2614</v>
      </c>
      <c r="G515" s="662" t="s">
        <v>2835</v>
      </c>
      <c r="H515" s="662" t="s">
        <v>1236</v>
      </c>
      <c r="I515" s="662" t="s">
        <v>2840</v>
      </c>
      <c r="J515" s="662" t="s">
        <v>2841</v>
      </c>
      <c r="K515" s="662" t="s">
        <v>579</v>
      </c>
      <c r="L515" s="663">
        <v>36.909999999999997</v>
      </c>
      <c r="M515" s="663">
        <v>590.55999999999995</v>
      </c>
      <c r="N515" s="662">
        <v>16</v>
      </c>
      <c r="O515" s="745">
        <v>4.5</v>
      </c>
      <c r="P515" s="663">
        <v>184.54999999999998</v>
      </c>
      <c r="Q515" s="678">
        <v>0.3125</v>
      </c>
      <c r="R515" s="662">
        <v>5</v>
      </c>
      <c r="S515" s="678">
        <v>0.3125</v>
      </c>
      <c r="T515" s="745">
        <v>2</v>
      </c>
      <c r="U515" s="701">
        <v>0.44444444444444442</v>
      </c>
    </row>
    <row r="516" spans="1:21" ht="14.4" customHeight="1" x14ac:dyDescent="0.3">
      <c r="A516" s="661">
        <v>18</v>
      </c>
      <c r="B516" s="662" t="s">
        <v>544</v>
      </c>
      <c r="C516" s="662" t="s">
        <v>2618</v>
      </c>
      <c r="D516" s="743" t="s">
        <v>4060</v>
      </c>
      <c r="E516" s="744" t="s">
        <v>2638</v>
      </c>
      <c r="F516" s="662" t="s">
        <v>2614</v>
      </c>
      <c r="G516" s="662" t="s">
        <v>2835</v>
      </c>
      <c r="H516" s="662" t="s">
        <v>545</v>
      </c>
      <c r="I516" s="662" t="s">
        <v>3247</v>
      </c>
      <c r="J516" s="662" t="s">
        <v>3248</v>
      </c>
      <c r="K516" s="662" t="s">
        <v>586</v>
      </c>
      <c r="L516" s="663">
        <v>147.61000000000001</v>
      </c>
      <c r="M516" s="663">
        <v>295.22000000000003</v>
      </c>
      <c r="N516" s="662">
        <v>2</v>
      </c>
      <c r="O516" s="745">
        <v>0.5</v>
      </c>
      <c r="P516" s="663">
        <v>295.22000000000003</v>
      </c>
      <c r="Q516" s="678">
        <v>1</v>
      </c>
      <c r="R516" s="662">
        <v>2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18</v>
      </c>
      <c r="B517" s="662" t="s">
        <v>544</v>
      </c>
      <c r="C517" s="662" t="s">
        <v>2618</v>
      </c>
      <c r="D517" s="743" t="s">
        <v>4060</v>
      </c>
      <c r="E517" s="744" t="s">
        <v>2638</v>
      </c>
      <c r="F517" s="662" t="s">
        <v>2614</v>
      </c>
      <c r="G517" s="662" t="s">
        <v>2727</v>
      </c>
      <c r="H517" s="662" t="s">
        <v>545</v>
      </c>
      <c r="I517" s="662" t="s">
        <v>3249</v>
      </c>
      <c r="J517" s="662" t="s">
        <v>2728</v>
      </c>
      <c r="K517" s="662" t="s">
        <v>3250</v>
      </c>
      <c r="L517" s="663">
        <v>29.54</v>
      </c>
      <c r="M517" s="663">
        <v>29.54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18</v>
      </c>
      <c r="B518" s="662" t="s">
        <v>544</v>
      </c>
      <c r="C518" s="662" t="s">
        <v>2618</v>
      </c>
      <c r="D518" s="743" t="s">
        <v>4060</v>
      </c>
      <c r="E518" s="744" t="s">
        <v>2638</v>
      </c>
      <c r="F518" s="662" t="s">
        <v>2614</v>
      </c>
      <c r="G518" s="662" t="s">
        <v>2730</v>
      </c>
      <c r="H518" s="662" t="s">
        <v>545</v>
      </c>
      <c r="I518" s="662" t="s">
        <v>3251</v>
      </c>
      <c r="J518" s="662" t="s">
        <v>3252</v>
      </c>
      <c r="K518" s="662" t="s">
        <v>3253</v>
      </c>
      <c r="L518" s="663">
        <v>445.45</v>
      </c>
      <c r="M518" s="663">
        <v>1336.35</v>
      </c>
      <c r="N518" s="662">
        <v>3</v>
      </c>
      <c r="O518" s="745">
        <v>1</v>
      </c>
      <c r="P518" s="663">
        <v>445.45</v>
      </c>
      <c r="Q518" s="678">
        <v>0.33333333333333337</v>
      </c>
      <c r="R518" s="662">
        <v>1</v>
      </c>
      <c r="S518" s="678">
        <v>0.33333333333333331</v>
      </c>
      <c r="T518" s="745">
        <v>0.5</v>
      </c>
      <c r="U518" s="701">
        <v>0.5</v>
      </c>
    </row>
    <row r="519" spans="1:21" ht="14.4" customHeight="1" x14ac:dyDescent="0.3">
      <c r="A519" s="661">
        <v>18</v>
      </c>
      <c r="B519" s="662" t="s">
        <v>544</v>
      </c>
      <c r="C519" s="662" t="s">
        <v>2618</v>
      </c>
      <c r="D519" s="743" t="s">
        <v>4060</v>
      </c>
      <c r="E519" s="744" t="s">
        <v>2638</v>
      </c>
      <c r="F519" s="662" t="s">
        <v>2614</v>
      </c>
      <c r="G519" s="662" t="s">
        <v>2730</v>
      </c>
      <c r="H519" s="662" t="s">
        <v>1236</v>
      </c>
      <c r="I519" s="662" t="s">
        <v>1439</v>
      </c>
      <c r="J519" s="662" t="s">
        <v>2517</v>
      </c>
      <c r="K519" s="662" t="s">
        <v>2518</v>
      </c>
      <c r="L519" s="663">
        <v>445.45</v>
      </c>
      <c r="M519" s="663">
        <v>6236.2999999999993</v>
      </c>
      <c r="N519" s="662">
        <v>14</v>
      </c>
      <c r="O519" s="745">
        <v>9</v>
      </c>
      <c r="P519" s="663">
        <v>2227.25</v>
      </c>
      <c r="Q519" s="678">
        <v>0.35714285714285721</v>
      </c>
      <c r="R519" s="662">
        <v>5</v>
      </c>
      <c r="S519" s="678">
        <v>0.35714285714285715</v>
      </c>
      <c r="T519" s="745">
        <v>3</v>
      </c>
      <c r="U519" s="701">
        <v>0.33333333333333331</v>
      </c>
    </row>
    <row r="520" spans="1:21" ht="14.4" customHeight="1" x14ac:dyDescent="0.3">
      <c r="A520" s="661">
        <v>18</v>
      </c>
      <c r="B520" s="662" t="s">
        <v>544</v>
      </c>
      <c r="C520" s="662" t="s">
        <v>2618</v>
      </c>
      <c r="D520" s="743" t="s">
        <v>4060</v>
      </c>
      <c r="E520" s="744" t="s">
        <v>2638</v>
      </c>
      <c r="F520" s="662" t="s">
        <v>2614</v>
      </c>
      <c r="G520" s="662" t="s">
        <v>2730</v>
      </c>
      <c r="H520" s="662" t="s">
        <v>1236</v>
      </c>
      <c r="I520" s="662" t="s">
        <v>1435</v>
      </c>
      <c r="J520" s="662" t="s">
        <v>2519</v>
      </c>
      <c r="K520" s="662" t="s">
        <v>2520</v>
      </c>
      <c r="L520" s="663">
        <v>360.37</v>
      </c>
      <c r="M520" s="663">
        <v>1801.85</v>
      </c>
      <c r="N520" s="662">
        <v>5</v>
      </c>
      <c r="O520" s="745">
        <v>2</v>
      </c>
      <c r="P520" s="663">
        <v>360.37</v>
      </c>
      <c r="Q520" s="678">
        <v>0.2</v>
      </c>
      <c r="R520" s="662">
        <v>1</v>
      </c>
      <c r="S520" s="678">
        <v>0.2</v>
      </c>
      <c r="T520" s="745">
        <v>0.5</v>
      </c>
      <c r="U520" s="701">
        <v>0.25</v>
      </c>
    </row>
    <row r="521" spans="1:21" ht="14.4" customHeight="1" x14ac:dyDescent="0.3">
      <c r="A521" s="661">
        <v>18</v>
      </c>
      <c r="B521" s="662" t="s">
        <v>544</v>
      </c>
      <c r="C521" s="662" t="s">
        <v>2618</v>
      </c>
      <c r="D521" s="743" t="s">
        <v>4060</v>
      </c>
      <c r="E521" s="744" t="s">
        <v>2638</v>
      </c>
      <c r="F521" s="662" t="s">
        <v>2614</v>
      </c>
      <c r="G521" s="662" t="s">
        <v>2730</v>
      </c>
      <c r="H521" s="662" t="s">
        <v>1236</v>
      </c>
      <c r="I521" s="662" t="s">
        <v>1382</v>
      </c>
      <c r="J521" s="662" t="s">
        <v>2517</v>
      </c>
      <c r="K521" s="662" t="s">
        <v>2521</v>
      </c>
      <c r="L521" s="663">
        <v>133.63999999999999</v>
      </c>
      <c r="M521" s="663">
        <v>267.27999999999997</v>
      </c>
      <c r="N521" s="662">
        <v>2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18</v>
      </c>
      <c r="B522" s="662" t="s">
        <v>544</v>
      </c>
      <c r="C522" s="662" t="s">
        <v>2618</v>
      </c>
      <c r="D522" s="743" t="s">
        <v>4060</v>
      </c>
      <c r="E522" s="744" t="s">
        <v>2638</v>
      </c>
      <c r="F522" s="662" t="s">
        <v>2614</v>
      </c>
      <c r="G522" s="662" t="s">
        <v>2730</v>
      </c>
      <c r="H522" s="662" t="s">
        <v>545</v>
      </c>
      <c r="I522" s="662" t="s">
        <v>3254</v>
      </c>
      <c r="J522" s="662" t="s">
        <v>3255</v>
      </c>
      <c r="K522" s="662" t="s">
        <v>3253</v>
      </c>
      <c r="L522" s="663">
        <v>445.45</v>
      </c>
      <c r="M522" s="663">
        <v>890.9</v>
      </c>
      <c r="N522" s="662">
        <v>2</v>
      </c>
      <c r="O522" s="745">
        <v>1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18</v>
      </c>
      <c r="B523" s="662" t="s">
        <v>544</v>
      </c>
      <c r="C523" s="662" t="s">
        <v>2618</v>
      </c>
      <c r="D523" s="743" t="s">
        <v>4060</v>
      </c>
      <c r="E523" s="744" t="s">
        <v>2638</v>
      </c>
      <c r="F523" s="662" t="s">
        <v>2614</v>
      </c>
      <c r="G523" s="662" t="s">
        <v>2845</v>
      </c>
      <c r="H523" s="662" t="s">
        <v>1236</v>
      </c>
      <c r="I523" s="662" t="s">
        <v>1420</v>
      </c>
      <c r="J523" s="662" t="s">
        <v>1421</v>
      </c>
      <c r="K523" s="662" t="s">
        <v>1422</v>
      </c>
      <c r="L523" s="663">
        <v>232.29</v>
      </c>
      <c r="M523" s="663">
        <v>1161.45</v>
      </c>
      <c r="N523" s="662">
        <v>5</v>
      </c>
      <c r="O523" s="745">
        <v>0.5</v>
      </c>
      <c r="P523" s="663">
        <v>1161.45</v>
      </c>
      <c r="Q523" s="678">
        <v>1</v>
      </c>
      <c r="R523" s="662">
        <v>5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18</v>
      </c>
      <c r="B524" s="662" t="s">
        <v>544</v>
      </c>
      <c r="C524" s="662" t="s">
        <v>2618</v>
      </c>
      <c r="D524" s="743" t="s">
        <v>4060</v>
      </c>
      <c r="E524" s="744" t="s">
        <v>2638</v>
      </c>
      <c r="F524" s="662" t="s">
        <v>2614</v>
      </c>
      <c r="G524" s="662" t="s">
        <v>2845</v>
      </c>
      <c r="H524" s="662" t="s">
        <v>1236</v>
      </c>
      <c r="I524" s="662" t="s">
        <v>1882</v>
      </c>
      <c r="J524" s="662" t="s">
        <v>1421</v>
      </c>
      <c r="K524" s="662" t="s">
        <v>1883</v>
      </c>
      <c r="L524" s="663">
        <v>542.03</v>
      </c>
      <c r="M524" s="663">
        <v>2710.1499999999996</v>
      </c>
      <c r="N524" s="662">
        <v>5</v>
      </c>
      <c r="O524" s="745">
        <v>1.5</v>
      </c>
      <c r="P524" s="663">
        <v>1084.06</v>
      </c>
      <c r="Q524" s="678">
        <v>0.4</v>
      </c>
      <c r="R524" s="662">
        <v>2</v>
      </c>
      <c r="S524" s="678">
        <v>0.4</v>
      </c>
      <c r="T524" s="745">
        <v>0.5</v>
      </c>
      <c r="U524" s="701">
        <v>0.33333333333333331</v>
      </c>
    </row>
    <row r="525" spans="1:21" ht="14.4" customHeight="1" x14ac:dyDescent="0.3">
      <c r="A525" s="661">
        <v>18</v>
      </c>
      <c r="B525" s="662" t="s">
        <v>544</v>
      </c>
      <c r="C525" s="662" t="s">
        <v>2618</v>
      </c>
      <c r="D525" s="743" t="s">
        <v>4060</v>
      </c>
      <c r="E525" s="744" t="s">
        <v>2638</v>
      </c>
      <c r="F525" s="662" t="s">
        <v>2614</v>
      </c>
      <c r="G525" s="662" t="s">
        <v>2845</v>
      </c>
      <c r="H525" s="662" t="s">
        <v>1236</v>
      </c>
      <c r="I525" s="662" t="s">
        <v>2846</v>
      </c>
      <c r="J525" s="662" t="s">
        <v>1425</v>
      </c>
      <c r="K525" s="662" t="s">
        <v>1584</v>
      </c>
      <c r="L525" s="663">
        <v>0</v>
      </c>
      <c r="M525" s="663">
        <v>0</v>
      </c>
      <c r="N525" s="662">
        <v>2</v>
      </c>
      <c r="O525" s="745">
        <v>0.5</v>
      </c>
      <c r="P525" s="663">
        <v>0</v>
      </c>
      <c r="Q525" s="678"/>
      <c r="R525" s="662">
        <v>2</v>
      </c>
      <c r="S525" s="678">
        <v>1</v>
      </c>
      <c r="T525" s="745">
        <v>0.5</v>
      </c>
      <c r="U525" s="701">
        <v>1</v>
      </c>
    </row>
    <row r="526" spans="1:21" ht="14.4" customHeight="1" x14ac:dyDescent="0.3">
      <c r="A526" s="661">
        <v>18</v>
      </c>
      <c r="B526" s="662" t="s">
        <v>544</v>
      </c>
      <c r="C526" s="662" t="s">
        <v>2618</v>
      </c>
      <c r="D526" s="743" t="s">
        <v>4060</v>
      </c>
      <c r="E526" s="744" t="s">
        <v>2638</v>
      </c>
      <c r="F526" s="662" t="s">
        <v>2614</v>
      </c>
      <c r="G526" s="662" t="s">
        <v>2845</v>
      </c>
      <c r="H526" s="662" t="s">
        <v>1236</v>
      </c>
      <c r="I526" s="662" t="s">
        <v>3029</v>
      </c>
      <c r="J526" s="662" t="s">
        <v>1421</v>
      </c>
      <c r="K526" s="662" t="s">
        <v>3030</v>
      </c>
      <c r="L526" s="663">
        <v>0</v>
      </c>
      <c r="M526" s="663">
        <v>0</v>
      </c>
      <c r="N526" s="662">
        <v>2</v>
      </c>
      <c r="O526" s="745">
        <v>1.5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18</v>
      </c>
      <c r="B527" s="662" t="s">
        <v>544</v>
      </c>
      <c r="C527" s="662" t="s">
        <v>2618</v>
      </c>
      <c r="D527" s="743" t="s">
        <v>4060</v>
      </c>
      <c r="E527" s="744" t="s">
        <v>2638</v>
      </c>
      <c r="F527" s="662" t="s">
        <v>2614</v>
      </c>
      <c r="G527" s="662" t="s">
        <v>2734</v>
      </c>
      <c r="H527" s="662" t="s">
        <v>545</v>
      </c>
      <c r="I527" s="662" t="s">
        <v>829</v>
      </c>
      <c r="J527" s="662" t="s">
        <v>830</v>
      </c>
      <c r="K527" s="662" t="s">
        <v>2735</v>
      </c>
      <c r="L527" s="663">
        <v>57.6</v>
      </c>
      <c r="M527" s="663">
        <v>230.4</v>
      </c>
      <c r="N527" s="662">
        <v>4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18</v>
      </c>
      <c r="B528" s="662" t="s">
        <v>544</v>
      </c>
      <c r="C528" s="662" t="s">
        <v>2618</v>
      </c>
      <c r="D528" s="743" t="s">
        <v>4060</v>
      </c>
      <c r="E528" s="744" t="s">
        <v>2638</v>
      </c>
      <c r="F528" s="662" t="s">
        <v>2614</v>
      </c>
      <c r="G528" s="662" t="s">
        <v>2771</v>
      </c>
      <c r="H528" s="662" t="s">
        <v>545</v>
      </c>
      <c r="I528" s="662" t="s">
        <v>3035</v>
      </c>
      <c r="J528" s="662" t="s">
        <v>977</v>
      </c>
      <c r="K528" s="662" t="s">
        <v>978</v>
      </c>
      <c r="L528" s="663">
        <v>94.04</v>
      </c>
      <c r="M528" s="663">
        <v>188.08</v>
      </c>
      <c r="N528" s="662">
        <v>2</v>
      </c>
      <c r="O528" s="745">
        <v>0.5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18</v>
      </c>
      <c r="B529" s="662" t="s">
        <v>544</v>
      </c>
      <c r="C529" s="662" t="s">
        <v>2618</v>
      </c>
      <c r="D529" s="743" t="s">
        <v>4060</v>
      </c>
      <c r="E529" s="744" t="s">
        <v>2638</v>
      </c>
      <c r="F529" s="662" t="s">
        <v>2614</v>
      </c>
      <c r="G529" s="662" t="s">
        <v>3044</v>
      </c>
      <c r="H529" s="662" t="s">
        <v>545</v>
      </c>
      <c r="I529" s="662" t="s">
        <v>3256</v>
      </c>
      <c r="J529" s="662" t="s">
        <v>3257</v>
      </c>
      <c r="K529" s="662" t="s">
        <v>3047</v>
      </c>
      <c r="L529" s="663">
        <v>54.86</v>
      </c>
      <c r="M529" s="663">
        <v>164.57999999999998</v>
      </c>
      <c r="N529" s="662">
        <v>3</v>
      </c>
      <c r="O529" s="745">
        <v>0.5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18</v>
      </c>
      <c r="B530" s="662" t="s">
        <v>544</v>
      </c>
      <c r="C530" s="662" t="s">
        <v>2618</v>
      </c>
      <c r="D530" s="743" t="s">
        <v>4060</v>
      </c>
      <c r="E530" s="744" t="s">
        <v>2638</v>
      </c>
      <c r="F530" s="662" t="s">
        <v>2614</v>
      </c>
      <c r="G530" s="662" t="s">
        <v>2736</v>
      </c>
      <c r="H530" s="662" t="s">
        <v>1236</v>
      </c>
      <c r="I530" s="662" t="s">
        <v>1855</v>
      </c>
      <c r="J530" s="662" t="s">
        <v>575</v>
      </c>
      <c r="K530" s="662" t="s">
        <v>1856</v>
      </c>
      <c r="L530" s="663">
        <v>400.18</v>
      </c>
      <c r="M530" s="663">
        <v>2000.9</v>
      </c>
      <c r="N530" s="662">
        <v>5</v>
      </c>
      <c r="O530" s="745">
        <v>1.5</v>
      </c>
      <c r="P530" s="663">
        <v>1200.54</v>
      </c>
      <c r="Q530" s="678">
        <v>0.6</v>
      </c>
      <c r="R530" s="662">
        <v>3</v>
      </c>
      <c r="S530" s="678">
        <v>0.6</v>
      </c>
      <c r="T530" s="745">
        <v>1</v>
      </c>
      <c r="U530" s="701">
        <v>0.66666666666666663</v>
      </c>
    </row>
    <row r="531" spans="1:21" ht="14.4" customHeight="1" x14ac:dyDescent="0.3">
      <c r="A531" s="661">
        <v>18</v>
      </c>
      <c r="B531" s="662" t="s">
        <v>544</v>
      </c>
      <c r="C531" s="662" t="s">
        <v>2618</v>
      </c>
      <c r="D531" s="743" t="s">
        <v>4060</v>
      </c>
      <c r="E531" s="744" t="s">
        <v>2638</v>
      </c>
      <c r="F531" s="662" t="s">
        <v>2614</v>
      </c>
      <c r="G531" s="662" t="s">
        <v>2736</v>
      </c>
      <c r="H531" s="662" t="s">
        <v>1236</v>
      </c>
      <c r="I531" s="662" t="s">
        <v>1477</v>
      </c>
      <c r="J531" s="662" t="s">
        <v>2545</v>
      </c>
      <c r="K531" s="662" t="s">
        <v>1479</v>
      </c>
      <c r="L531" s="663">
        <v>210.5</v>
      </c>
      <c r="M531" s="663">
        <v>2526</v>
      </c>
      <c r="N531" s="662">
        <v>12</v>
      </c>
      <c r="O531" s="745">
        <v>3</v>
      </c>
      <c r="P531" s="663">
        <v>842</v>
      </c>
      <c r="Q531" s="678">
        <v>0.33333333333333331</v>
      </c>
      <c r="R531" s="662">
        <v>4</v>
      </c>
      <c r="S531" s="678">
        <v>0.33333333333333331</v>
      </c>
      <c r="T531" s="745">
        <v>1</v>
      </c>
      <c r="U531" s="701">
        <v>0.33333333333333331</v>
      </c>
    </row>
    <row r="532" spans="1:21" ht="14.4" customHeight="1" x14ac:dyDescent="0.3">
      <c r="A532" s="661">
        <v>18</v>
      </c>
      <c r="B532" s="662" t="s">
        <v>544</v>
      </c>
      <c r="C532" s="662" t="s">
        <v>2618</v>
      </c>
      <c r="D532" s="743" t="s">
        <v>4060</v>
      </c>
      <c r="E532" s="744" t="s">
        <v>2638</v>
      </c>
      <c r="F532" s="662" t="s">
        <v>2614</v>
      </c>
      <c r="G532" s="662" t="s">
        <v>2736</v>
      </c>
      <c r="H532" s="662" t="s">
        <v>1236</v>
      </c>
      <c r="I532" s="662" t="s">
        <v>1455</v>
      </c>
      <c r="J532" s="662" t="s">
        <v>2546</v>
      </c>
      <c r="K532" s="662" t="s">
        <v>1457</v>
      </c>
      <c r="L532" s="663">
        <v>177.82</v>
      </c>
      <c r="M532" s="663">
        <v>2489.4799999999996</v>
      </c>
      <c r="N532" s="662">
        <v>14</v>
      </c>
      <c r="O532" s="745">
        <v>4.5</v>
      </c>
      <c r="P532" s="663">
        <v>355.64</v>
      </c>
      <c r="Q532" s="678">
        <v>0.14285714285714288</v>
      </c>
      <c r="R532" s="662">
        <v>2</v>
      </c>
      <c r="S532" s="678">
        <v>0.14285714285714285</v>
      </c>
      <c r="T532" s="745">
        <v>0.5</v>
      </c>
      <c r="U532" s="701">
        <v>0.1111111111111111</v>
      </c>
    </row>
    <row r="533" spans="1:21" ht="14.4" customHeight="1" x14ac:dyDescent="0.3">
      <c r="A533" s="661">
        <v>18</v>
      </c>
      <c r="B533" s="662" t="s">
        <v>544</v>
      </c>
      <c r="C533" s="662" t="s">
        <v>2618</v>
      </c>
      <c r="D533" s="743" t="s">
        <v>4060</v>
      </c>
      <c r="E533" s="744" t="s">
        <v>2638</v>
      </c>
      <c r="F533" s="662" t="s">
        <v>2614</v>
      </c>
      <c r="G533" s="662" t="s">
        <v>2678</v>
      </c>
      <c r="H533" s="662" t="s">
        <v>545</v>
      </c>
      <c r="I533" s="662" t="s">
        <v>1653</v>
      </c>
      <c r="J533" s="662" t="s">
        <v>1654</v>
      </c>
      <c r="K533" s="662" t="s">
        <v>1655</v>
      </c>
      <c r="L533" s="663">
        <v>211.96</v>
      </c>
      <c r="M533" s="663">
        <v>1907.6399999999999</v>
      </c>
      <c r="N533" s="662">
        <v>9</v>
      </c>
      <c r="O533" s="745">
        <v>3</v>
      </c>
      <c r="P533" s="663">
        <v>847.84</v>
      </c>
      <c r="Q533" s="678">
        <v>0.44444444444444448</v>
      </c>
      <c r="R533" s="662">
        <v>4</v>
      </c>
      <c r="S533" s="678">
        <v>0.44444444444444442</v>
      </c>
      <c r="T533" s="745">
        <v>1</v>
      </c>
      <c r="U533" s="701">
        <v>0.33333333333333331</v>
      </c>
    </row>
    <row r="534" spans="1:21" ht="14.4" customHeight="1" x14ac:dyDescent="0.3">
      <c r="A534" s="661">
        <v>18</v>
      </c>
      <c r="B534" s="662" t="s">
        <v>544</v>
      </c>
      <c r="C534" s="662" t="s">
        <v>2618</v>
      </c>
      <c r="D534" s="743" t="s">
        <v>4060</v>
      </c>
      <c r="E534" s="744" t="s">
        <v>2638</v>
      </c>
      <c r="F534" s="662" t="s">
        <v>2614</v>
      </c>
      <c r="G534" s="662" t="s">
        <v>2678</v>
      </c>
      <c r="H534" s="662" t="s">
        <v>545</v>
      </c>
      <c r="I534" s="662" t="s">
        <v>2037</v>
      </c>
      <c r="J534" s="662" t="s">
        <v>1117</v>
      </c>
      <c r="K534" s="662" t="s">
        <v>572</v>
      </c>
      <c r="L534" s="663">
        <v>282.60000000000002</v>
      </c>
      <c r="M534" s="663">
        <v>3391.2</v>
      </c>
      <c r="N534" s="662">
        <v>12</v>
      </c>
      <c r="O534" s="745">
        <v>4.5</v>
      </c>
      <c r="P534" s="663">
        <v>565.20000000000005</v>
      </c>
      <c r="Q534" s="678">
        <v>0.16666666666666669</v>
      </c>
      <c r="R534" s="662">
        <v>2</v>
      </c>
      <c r="S534" s="678">
        <v>0.16666666666666666</v>
      </c>
      <c r="T534" s="745">
        <v>1</v>
      </c>
      <c r="U534" s="701">
        <v>0.22222222222222221</v>
      </c>
    </row>
    <row r="535" spans="1:21" ht="14.4" customHeight="1" x14ac:dyDescent="0.3">
      <c r="A535" s="661">
        <v>18</v>
      </c>
      <c r="B535" s="662" t="s">
        <v>544</v>
      </c>
      <c r="C535" s="662" t="s">
        <v>2618</v>
      </c>
      <c r="D535" s="743" t="s">
        <v>4060</v>
      </c>
      <c r="E535" s="744" t="s">
        <v>2638</v>
      </c>
      <c r="F535" s="662" t="s">
        <v>2614</v>
      </c>
      <c r="G535" s="662" t="s">
        <v>2856</v>
      </c>
      <c r="H535" s="662" t="s">
        <v>545</v>
      </c>
      <c r="I535" s="662" t="s">
        <v>911</v>
      </c>
      <c r="J535" s="662" t="s">
        <v>2857</v>
      </c>
      <c r="K535" s="662" t="s">
        <v>2810</v>
      </c>
      <c r="L535" s="663">
        <v>18.809999999999999</v>
      </c>
      <c r="M535" s="663">
        <v>338.58</v>
      </c>
      <c r="N535" s="662">
        <v>18</v>
      </c>
      <c r="O535" s="745">
        <v>3</v>
      </c>
      <c r="P535" s="663">
        <v>188.1</v>
      </c>
      <c r="Q535" s="678">
        <v>0.55555555555555558</v>
      </c>
      <c r="R535" s="662">
        <v>10</v>
      </c>
      <c r="S535" s="678">
        <v>0.55555555555555558</v>
      </c>
      <c r="T535" s="745">
        <v>1.5</v>
      </c>
      <c r="U535" s="701">
        <v>0.5</v>
      </c>
    </row>
    <row r="536" spans="1:21" ht="14.4" customHeight="1" x14ac:dyDescent="0.3">
      <c r="A536" s="661">
        <v>18</v>
      </c>
      <c r="B536" s="662" t="s">
        <v>544</v>
      </c>
      <c r="C536" s="662" t="s">
        <v>2618</v>
      </c>
      <c r="D536" s="743" t="s">
        <v>4060</v>
      </c>
      <c r="E536" s="744" t="s">
        <v>2638</v>
      </c>
      <c r="F536" s="662" t="s">
        <v>2614</v>
      </c>
      <c r="G536" s="662" t="s">
        <v>2860</v>
      </c>
      <c r="H536" s="662" t="s">
        <v>1236</v>
      </c>
      <c r="I536" s="662" t="s">
        <v>1864</v>
      </c>
      <c r="J536" s="662" t="s">
        <v>1865</v>
      </c>
      <c r="K536" s="662" t="s">
        <v>1501</v>
      </c>
      <c r="L536" s="663">
        <v>132</v>
      </c>
      <c r="M536" s="663">
        <v>264</v>
      </c>
      <c r="N536" s="662">
        <v>2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18</v>
      </c>
      <c r="B537" s="662" t="s">
        <v>544</v>
      </c>
      <c r="C537" s="662" t="s">
        <v>2618</v>
      </c>
      <c r="D537" s="743" t="s">
        <v>4060</v>
      </c>
      <c r="E537" s="744" t="s">
        <v>2638</v>
      </c>
      <c r="F537" s="662" t="s">
        <v>2614</v>
      </c>
      <c r="G537" s="662" t="s">
        <v>2860</v>
      </c>
      <c r="H537" s="662" t="s">
        <v>1236</v>
      </c>
      <c r="I537" s="662" t="s">
        <v>1885</v>
      </c>
      <c r="J537" s="662" t="s">
        <v>1865</v>
      </c>
      <c r="K537" s="662" t="s">
        <v>1886</v>
      </c>
      <c r="L537" s="663">
        <v>439.98</v>
      </c>
      <c r="M537" s="663">
        <v>1759.92</v>
      </c>
      <c r="N537" s="662">
        <v>4</v>
      </c>
      <c r="O537" s="745">
        <v>1.5</v>
      </c>
      <c r="P537" s="663">
        <v>439.98</v>
      </c>
      <c r="Q537" s="678">
        <v>0.25</v>
      </c>
      <c r="R537" s="662">
        <v>1</v>
      </c>
      <c r="S537" s="678">
        <v>0.25</v>
      </c>
      <c r="T537" s="745">
        <v>0.5</v>
      </c>
      <c r="U537" s="701">
        <v>0.33333333333333331</v>
      </c>
    </row>
    <row r="538" spans="1:21" ht="14.4" customHeight="1" x14ac:dyDescent="0.3">
      <c r="A538" s="661">
        <v>18</v>
      </c>
      <c r="B538" s="662" t="s">
        <v>544</v>
      </c>
      <c r="C538" s="662" t="s">
        <v>2618</v>
      </c>
      <c r="D538" s="743" t="s">
        <v>4060</v>
      </c>
      <c r="E538" s="744" t="s">
        <v>2638</v>
      </c>
      <c r="F538" s="662" t="s">
        <v>2614</v>
      </c>
      <c r="G538" s="662" t="s">
        <v>3095</v>
      </c>
      <c r="H538" s="662" t="s">
        <v>545</v>
      </c>
      <c r="I538" s="662" t="s">
        <v>3258</v>
      </c>
      <c r="J538" s="662" t="s">
        <v>3259</v>
      </c>
      <c r="K538" s="662" t="s">
        <v>3260</v>
      </c>
      <c r="L538" s="663">
        <v>161.66</v>
      </c>
      <c r="M538" s="663">
        <v>323.32</v>
      </c>
      <c r="N538" s="662">
        <v>2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18</v>
      </c>
      <c r="B539" s="662" t="s">
        <v>544</v>
      </c>
      <c r="C539" s="662" t="s">
        <v>2618</v>
      </c>
      <c r="D539" s="743" t="s">
        <v>4060</v>
      </c>
      <c r="E539" s="744" t="s">
        <v>2638</v>
      </c>
      <c r="F539" s="662" t="s">
        <v>2614</v>
      </c>
      <c r="G539" s="662" t="s">
        <v>3099</v>
      </c>
      <c r="H539" s="662" t="s">
        <v>545</v>
      </c>
      <c r="I539" s="662" t="s">
        <v>3261</v>
      </c>
      <c r="J539" s="662" t="s">
        <v>3104</v>
      </c>
      <c r="K539" s="662" t="s">
        <v>3262</v>
      </c>
      <c r="L539" s="663">
        <v>0</v>
      </c>
      <c r="M539" s="663">
        <v>0</v>
      </c>
      <c r="N539" s="662">
        <v>3</v>
      </c>
      <c r="O539" s="745">
        <v>0.5</v>
      </c>
      <c r="P539" s="663">
        <v>0</v>
      </c>
      <c r="Q539" s="678"/>
      <c r="R539" s="662">
        <v>3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18</v>
      </c>
      <c r="B540" s="662" t="s">
        <v>544</v>
      </c>
      <c r="C540" s="662" t="s">
        <v>2618</v>
      </c>
      <c r="D540" s="743" t="s">
        <v>4060</v>
      </c>
      <c r="E540" s="744" t="s">
        <v>2638</v>
      </c>
      <c r="F540" s="662" t="s">
        <v>2614</v>
      </c>
      <c r="G540" s="662" t="s">
        <v>3106</v>
      </c>
      <c r="H540" s="662" t="s">
        <v>1236</v>
      </c>
      <c r="I540" s="662" t="s">
        <v>1858</v>
      </c>
      <c r="J540" s="662" t="s">
        <v>1859</v>
      </c>
      <c r="K540" s="662" t="s">
        <v>2566</v>
      </c>
      <c r="L540" s="663">
        <v>1715.48</v>
      </c>
      <c r="M540" s="663">
        <v>5146.4400000000005</v>
      </c>
      <c r="N540" s="662">
        <v>3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18</v>
      </c>
      <c r="B541" s="662" t="s">
        <v>544</v>
      </c>
      <c r="C541" s="662" t="s">
        <v>2618</v>
      </c>
      <c r="D541" s="743" t="s">
        <v>4060</v>
      </c>
      <c r="E541" s="744" t="s">
        <v>2638</v>
      </c>
      <c r="F541" s="662" t="s">
        <v>2614</v>
      </c>
      <c r="G541" s="662" t="s">
        <v>2667</v>
      </c>
      <c r="H541" s="662" t="s">
        <v>545</v>
      </c>
      <c r="I541" s="662" t="s">
        <v>818</v>
      </c>
      <c r="J541" s="662" t="s">
        <v>819</v>
      </c>
      <c r="K541" s="662" t="s">
        <v>820</v>
      </c>
      <c r="L541" s="663">
        <v>54.55</v>
      </c>
      <c r="M541" s="663">
        <v>763.7</v>
      </c>
      <c r="N541" s="662">
        <v>14</v>
      </c>
      <c r="O541" s="745">
        <v>2.5</v>
      </c>
      <c r="P541" s="663">
        <v>272.75</v>
      </c>
      <c r="Q541" s="678">
        <v>0.3571428571428571</v>
      </c>
      <c r="R541" s="662">
        <v>5</v>
      </c>
      <c r="S541" s="678">
        <v>0.35714285714285715</v>
      </c>
      <c r="T541" s="745">
        <v>1</v>
      </c>
      <c r="U541" s="701">
        <v>0.4</v>
      </c>
    </row>
    <row r="542" spans="1:21" ht="14.4" customHeight="1" x14ac:dyDescent="0.3">
      <c r="A542" s="661">
        <v>18</v>
      </c>
      <c r="B542" s="662" t="s">
        <v>544</v>
      </c>
      <c r="C542" s="662" t="s">
        <v>2618</v>
      </c>
      <c r="D542" s="743" t="s">
        <v>4060</v>
      </c>
      <c r="E542" s="744" t="s">
        <v>2638</v>
      </c>
      <c r="F542" s="662" t="s">
        <v>2614</v>
      </c>
      <c r="G542" s="662" t="s">
        <v>2738</v>
      </c>
      <c r="H542" s="662" t="s">
        <v>1236</v>
      </c>
      <c r="I542" s="662" t="s">
        <v>1463</v>
      </c>
      <c r="J542" s="662" t="s">
        <v>1464</v>
      </c>
      <c r="K542" s="662" t="s">
        <v>2531</v>
      </c>
      <c r="L542" s="663">
        <v>94.95</v>
      </c>
      <c r="M542" s="663">
        <v>94.95</v>
      </c>
      <c r="N542" s="662">
        <v>1</v>
      </c>
      <c r="O542" s="745">
        <v>0.5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18</v>
      </c>
      <c r="B543" s="662" t="s">
        <v>544</v>
      </c>
      <c r="C543" s="662" t="s">
        <v>2618</v>
      </c>
      <c r="D543" s="743" t="s">
        <v>4060</v>
      </c>
      <c r="E543" s="744" t="s">
        <v>2638</v>
      </c>
      <c r="F543" s="662" t="s">
        <v>2614</v>
      </c>
      <c r="G543" s="662" t="s">
        <v>2738</v>
      </c>
      <c r="H543" s="662" t="s">
        <v>1236</v>
      </c>
      <c r="I543" s="662" t="s">
        <v>1473</v>
      </c>
      <c r="J543" s="662" t="s">
        <v>1474</v>
      </c>
      <c r="K543" s="662" t="s">
        <v>1475</v>
      </c>
      <c r="L543" s="663">
        <v>126.6</v>
      </c>
      <c r="M543" s="663">
        <v>1772.4</v>
      </c>
      <c r="N543" s="662">
        <v>14</v>
      </c>
      <c r="O543" s="745">
        <v>2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18</v>
      </c>
      <c r="B544" s="662" t="s">
        <v>544</v>
      </c>
      <c r="C544" s="662" t="s">
        <v>2618</v>
      </c>
      <c r="D544" s="743" t="s">
        <v>4060</v>
      </c>
      <c r="E544" s="744" t="s">
        <v>2638</v>
      </c>
      <c r="F544" s="662" t="s">
        <v>2614</v>
      </c>
      <c r="G544" s="662" t="s">
        <v>2738</v>
      </c>
      <c r="H544" s="662" t="s">
        <v>1236</v>
      </c>
      <c r="I544" s="662" t="s">
        <v>1469</v>
      </c>
      <c r="J544" s="662" t="s">
        <v>1470</v>
      </c>
      <c r="K544" s="662" t="s">
        <v>1471</v>
      </c>
      <c r="L544" s="663">
        <v>169</v>
      </c>
      <c r="M544" s="663">
        <v>845</v>
      </c>
      <c r="N544" s="662">
        <v>5</v>
      </c>
      <c r="O544" s="745">
        <v>0.5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18</v>
      </c>
      <c r="B545" s="662" t="s">
        <v>544</v>
      </c>
      <c r="C545" s="662" t="s">
        <v>2618</v>
      </c>
      <c r="D545" s="743" t="s">
        <v>4060</v>
      </c>
      <c r="E545" s="744" t="s">
        <v>2638</v>
      </c>
      <c r="F545" s="662" t="s">
        <v>2614</v>
      </c>
      <c r="G545" s="662" t="s">
        <v>2738</v>
      </c>
      <c r="H545" s="662" t="s">
        <v>545</v>
      </c>
      <c r="I545" s="662" t="s">
        <v>1150</v>
      </c>
      <c r="J545" s="662" t="s">
        <v>2739</v>
      </c>
      <c r="K545" s="662" t="s">
        <v>2740</v>
      </c>
      <c r="L545" s="663">
        <v>253.18</v>
      </c>
      <c r="M545" s="663">
        <v>1265.9000000000001</v>
      </c>
      <c r="N545" s="662">
        <v>5</v>
      </c>
      <c r="O545" s="745">
        <v>2</v>
      </c>
      <c r="P545" s="663">
        <v>759.54</v>
      </c>
      <c r="Q545" s="678">
        <v>0.6</v>
      </c>
      <c r="R545" s="662">
        <v>3</v>
      </c>
      <c r="S545" s="678">
        <v>0.6</v>
      </c>
      <c r="T545" s="745">
        <v>1</v>
      </c>
      <c r="U545" s="701">
        <v>0.5</v>
      </c>
    </row>
    <row r="546" spans="1:21" ht="14.4" customHeight="1" x14ac:dyDescent="0.3">
      <c r="A546" s="661">
        <v>18</v>
      </c>
      <c r="B546" s="662" t="s">
        <v>544</v>
      </c>
      <c r="C546" s="662" t="s">
        <v>2618</v>
      </c>
      <c r="D546" s="743" t="s">
        <v>4060</v>
      </c>
      <c r="E546" s="744" t="s">
        <v>2638</v>
      </c>
      <c r="F546" s="662" t="s">
        <v>2614</v>
      </c>
      <c r="G546" s="662" t="s">
        <v>2738</v>
      </c>
      <c r="H546" s="662" t="s">
        <v>545</v>
      </c>
      <c r="I546" s="662" t="s">
        <v>1142</v>
      </c>
      <c r="J546" s="662" t="s">
        <v>2778</v>
      </c>
      <c r="K546" s="662" t="s">
        <v>2779</v>
      </c>
      <c r="L546" s="663">
        <v>338</v>
      </c>
      <c r="M546" s="663">
        <v>1014</v>
      </c>
      <c r="N546" s="662">
        <v>3</v>
      </c>
      <c r="O546" s="745">
        <v>2.5</v>
      </c>
      <c r="P546" s="663">
        <v>338</v>
      </c>
      <c r="Q546" s="678">
        <v>0.33333333333333331</v>
      </c>
      <c r="R546" s="662">
        <v>1</v>
      </c>
      <c r="S546" s="678">
        <v>0.33333333333333331</v>
      </c>
      <c r="T546" s="745">
        <v>1</v>
      </c>
      <c r="U546" s="701">
        <v>0.4</v>
      </c>
    </row>
    <row r="547" spans="1:21" ht="14.4" customHeight="1" x14ac:dyDescent="0.3">
      <c r="A547" s="661">
        <v>18</v>
      </c>
      <c r="B547" s="662" t="s">
        <v>544</v>
      </c>
      <c r="C547" s="662" t="s">
        <v>2618</v>
      </c>
      <c r="D547" s="743" t="s">
        <v>4060</v>
      </c>
      <c r="E547" s="744" t="s">
        <v>2638</v>
      </c>
      <c r="F547" s="662" t="s">
        <v>2614</v>
      </c>
      <c r="G547" s="662" t="s">
        <v>2738</v>
      </c>
      <c r="H547" s="662" t="s">
        <v>545</v>
      </c>
      <c r="I547" s="662" t="s">
        <v>969</v>
      </c>
      <c r="J547" s="662" t="s">
        <v>3107</v>
      </c>
      <c r="K547" s="662" t="s">
        <v>3108</v>
      </c>
      <c r="L547" s="663">
        <v>169</v>
      </c>
      <c r="M547" s="663">
        <v>338</v>
      </c>
      <c r="N547" s="662">
        <v>2</v>
      </c>
      <c r="O547" s="745">
        <v>1</v>
      </c>
      <c r="P547" s="663">
        <v>338</v>
      </c>
      <c r="Q547" s="678">
        <v>1</v>
      </c>
      <c r="R547" s="662">
        <v>2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18</v>
      </c>
      <c r="B548" s="662" t="s">
        <v>544</v>
      </c>
      <c r="C548" s="662" t="s">
        <v>2618</v>
      </c>
      <c r="D548" s="743" t="s">
        <v>4060</v>
      </c>
      <c r="E548" s="744" t="s">
        <v>2638</v>
      </c>
      <c r="F548" s="662" t="s">
        <v>2614</v>
      </c>
      <c r="G548" s="662" t="s">
        <v>2668</v>
      </c>
      <c r="H548" s="662" t="s">
        <v>1236</v>
      </c>
      <c r="I548" s="662" t="s">
        <v>1369</v>
      </c>
      <c r="J548" s="662" t="s">
        <v>1370</v>
      </c>
      <c r="K548" s="662" t="s">
        <v>2548</v>
      </c>
      <c r="L548" s="663">
        <v>63.75</v>
      </c>
      <c r="M548" s="663">
        <v>63.75</v>
      </c>
      <c r="N548" s="662">
        <v>1</v>
      </c>
      <c r="O548" s="745">
        <v>0.5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18</v>
      </c>
      <c r="B549" s="662" t="s">
        <v>544</v>
      </c>
      <c r="C549" s="662" t="s">
        <v>2618</v>
      </c>
      <c r="D549" s="743" t="s">
        <v>4060</v>
      </c>
      <c r="E549" s="744" t="s">
        <v>2638</v>
      </c>
      <c r="F549" s="662" t="s">
        <v>2614</v>
      </c>
      <c r="G549" s="662" t="s">
        <v>2668</v>
      </c>
      <c r="H549" s="662" t="s">
        <v>1236</v>
      </c>
      <c r="I549" s="662" t="s">
        <v>1369</v>
      </c>
      <c r="J549" s="662" t="s">
        <v>1370</v>
      </c>
      <c r="K549" s="662" t="s">
        <v>2548</v>
      </c>
      <c r="L549" s="663">
        <v>90.68</v>
      </c>
      <c r="M549" s="663">
        <v>90.68</v>
      </c>
      <c r="N549" s="662">
        <v>1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18</v>
      </c>
      <c r="B550" s="662" t="s">
        <v>544</v>
      </c>
      <c r="C550" s="662" t="s">
        <v>2618</v>
      </c>
      <c r="D550" s="743" t="s">
        <v>4060</v>
      </c>
      <c r="E550" s="744" t="s">
        <v>2638</v>
      </c>
      <c r="F550" s="662" t="s">
        <v>2614</v>
      </c>
      <c r="G550" s="662" t="s">
        <v>2669</v>
      </c>
      <c r="H550" s="662" t="s">
        <v>1236</v>
      </c>
      <c r="I550" s="662" t="s">
        <v>1447</v>
      </c>
      <c r="J550" s="662" t="s">
        <v>1448</v>
      </c>
      <c r="K550" s="662" t="s">
        <v>1449</v>
      </c>
      <c r="L550" s="663">
        <v>264</v>
      </c>
      <c r="M550" s="663">
        <v>528</v>
      </c>
      <c r="N550" s="662">
        <v>2</v>
      </c>
      <c r="O550" s="745">
        <v>1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18</v>
      </c>
      <c r="B551" s="662" t="s">
        <v>544</v>
      </c>
      <c r="C551" s="662" t="s">
        <v>2618</v>
      </c>
      <c r="D551" s="743" t="s">
        <v>4060</v>
      </c>
      <c r="E551" s="744" t="s">
        <v>2638</v>
      </c>
      <c r="F551" s="662" t="s">
        <v>2614</v>
      </c>
      <c r="G551" s="662" t="s">
        <v>2669</v>
      </c>
      <c r="H551" s="662" t="s">
        <v>1236</v>
      </c>
      <c r="I551" s="662" t="s">
        <v>1431</v>
      </c>
      <c r="J551" s="662" t="s">
        <v>1575</v>
      </c>
      <c r="K551" s="662" t="s">
        <v>2539</v>
      </c>
      <c r="L551" s="663">
        <v>123.2</v>
      </c>
      <c r="M551" s="663">
        <v>1355.2</v>
      </c>
      <c r="N551" s="662">
        <v>11</v>
      </c>
      <c r="O551" s="745">
        <v>3</v>
      </c>
      <c r="P551" s="663">
        <v>369.6</v>
      </c>
      <c r="Q551" s="678">
        <v>0.27272727272727276</v>
      </c>
      <c r="R551" s="662">
        <v>3</v>
      </c>
      <c r="S551" s="678">
        <v>0.27272727272727271</v>
      </c>
      <c r="T551" s="745">
        <v>0.5</v>
      </c>
      <c r="U551" s="701">
        <v>0.16666666666666666</v>
      </c>
    </row>
    <row r="552" spans="1:21" ht="14.4" customHeight="1" x14ac:dyDescent="0.3">
      <c r="A552" s="661">
        <v>18</v>
      </c>
      <c r="B552" s="662" t="s">
        <v>544</v>
      </c>
      <c r="C552" s="662" t="s">
        <v>2618</v>
      </c>
      <c r="D552" s="743" t="s">
        <v>4060</v>
      </c>
      <c r="E552" s="744" t="s">
        <v>2638</v>
      </c>
      <c r="F552" s="662" t="s">
        <v>2614</v>
      </c>
      <c r="G552" s="662" t="s">
        <v>2669</v>
      </c>
      <c r="H552" s="662" t="s">
        <v>1236</v>
      </c>
      <c r="I552" s="662" t="s">
        <v>1410</v>
      </c>
      <c r="J552" s="662" t="s">
        <v>2540</v>
      </c>
      <c r="K552" s="662" t="s">
        <v>2541</v>
      </c>
      <c r="L552" s="663">
        <v>246.39</v>
      </c>
      <c r="M552" s="663">
        <v>27102.899999999994</v>
      </c>
      <c r="N552" s="662">
        <v>110</v>
      </c>
      <c r="O552" s="745">
        <v>23.5</v>
      </c>
      <c r="P552" s="663">
        <v>8870.0399999999991</v>
      </c>
      <c r="Q552" s="678">
        <v>0.32727272727272733</v>
      </c>
      <c r="R552" s="662">
        <v>36</v>
      </c>
      <c r="S552" s="678">
        <v>0.32727272727272727</v>
      </c>
      <c r="T552" s="745">
        <v>7</v>
      </c>
      <c r="U552" s="701">
        <v>0.2978723404255319</v>
      </c>
    </row>
    <row r="553" spans="1:21" ht="14.4" customHeight="1" x14ac:dyDescent="0.3">
      <c r="A553" s="661">
        <v>18</v>
      </c>
      <c r="B553" s="662" t="s">
        <v>544</v>
      </c>
      <c r="C553" s="662" t="s">
        <v>2618</v>
      </c>
      <c r="D553" s="743" t="s">
        <v>4060</v>
      </c>
      <c r="E553" s="744" t="s">
        <v>2638</v>
      </c>
      <c r="F553" s="662" t="s">
        <v>2614</v>
      </c>
      <c r="G553" s="662" t="s">
        <v>3263</v>
      </c>
      <c r="H553" s="662" t="s">
        <v>545</v>
      </c>
      <c r="I553" s="662" t="s">
        <v>3264</v>
      </c>
      <c r="J553" s="662" t="s">
        <v>1518</v>
      </c>
      <c r="K553" s="662" t="s">
        <v>3265</v>
      </c>
      <c r="L553" s="663">
        <v>31.42</v>
      </c>
      <c r="M553" s="663">
        <v>62.84</v>
      </c>
      <c r="N553" s="662">
        <v>2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18</v>
      </c>
      <c r="B554" s="662" t="s">
        <v>544</v>
      </c>
      <c r="C554" s="662" t="s">
        <v>2618</v>
      </c>
      <c r="D554" s="743" t="s">
        <v>4060</v>
      </c>
      <c r="E554" s="744" t="s">
        <v>2638</v>
      </c>
      <c r="F554" s="662" t="s">
        <v>2614</v>
      </c>
      <c r="G554" s="662" t="s">
        <v>3139</v>
      </c>
      <c r="H554" s="662" t="s">
        <v>545</v>
      </c>
      <c r="I554" s="662" t="s">
        <v>1719</v>
      </c>
      <c r="J554" s="662" t="s">
        <v>3140</v>
      </c>
      <c r="K554" s="662" t="s">
        <v>1584</v>
      </c>
      <c r="L554" s="663">
        <v>72.58</v>
      </c>
      <c r="M554" s="663">
        <v>145.16</v>
      </c>
      <c r="N554" s="662">
        <v>2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18</v>
      </c>
      <c r="B555" s="662" t="s">
        <v>544</v>
      </c>
      <c r="C555" s="662" t="s">
        <v>2618</v>
      </c>
      <c r="D555" s="743" t="s">
        <v>4060</v>
      </c>
      <c r="E555" s="744" t="s">
        <v>2638</v>
      </c>
      <c r="F555" s="662" t="s">
        <v>2614</v>
      </c>
      <c r="G555" s="662" t="s">
        <v>3266</v>
      </c>
      <c r="H555" s="662" t="s">
        <v>545</v>
      </c>
      <c r="I555" s="662" t="s">
        <v>3267</v>
      </c>
      <c r="J555" s="662" t="s">
        <v>3268</v>
      </c>
      <c r="K555" s="662" t="s">
        <v>696</v>
      </c>
      <c r="L555" s="663">
        <v>134.06</v>
      </c>
      <c r="M555" s="663">
        <v>268.12</v>
      </c>
      <c r="N555" s="662">
        <v>2</v>
      </c>
      <c r="O555" s="745">
        <v>0.5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18</v>
      </c>
      <c r="B556" s="662" t="s">
        <v>544</v>
      </c>
      <c r="C556" s="662" t="s">
        <v>2618</v>
      </c>
      <c r="D556" s="743" t="s">
        <v>4060</v>
      </c>
      <c r="E556" s="744" t="s">
        <v>2638</v>
      </c>
      <c r="F556" s="662" t="s">
        <v>2614</v>
      </c>
      <c r="G556" s="662" t="s">
        <v>3266</v>
      </c>
      <c r="H556" s="662" t="s">
        <v>545</v>
      </c>
      <c r="I556" s="662" t="s">
        <v>3267</v>
      </c>
      <c r="J556" s="662" t="s">
        <v>3268</v>
      </c>
      <c r="K556" s="662" t="s">
        <v>696</v>
      </c>
      <c r="L556" s="663">
        <v>171.09</v>
      </c>
      <c r="M556" s="663">
        <v>342.18</v>
      </c>
      <c r="N556" s="662">
        <v>2</v>
      </c>
      <c r="O556" s="745">
        <v>0.5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18</v>
      </c>
      <c r="B557" s="662" t="s">
        <v>544</v>
      </c>
      <c r="C557" s="662" t="s">
        <v>2618</v>
      </c>
      <c r="D557" s="743" t="s">
        <v>4060</v>
      </c>
      <c r="E557" s="744" t="s">
        <v>2638</v>
      </c>
      <c r="F557" s="662" t="s">
        <v>2614</v>
      </c>
      <c r="G557" s="662" t="s">
        <v>3266</v>
      </c>
      <c r="H557" s="662" t="s">
        <v>545</v>
      </c>
      <c r="I557" s="662" t="s">
        <v>3269</v>
      </c>
      <c r="J557" s="662" t="s">
        <v>3268</v>
      </c>
      <c r="K557" s="662" t="s">
        <v>3270</v>
      </c>
      <c r="L557" s="663">
        <v>0</v>
      </c>
      <c r="M557" s="663">
        <v>0</v>
      </c>
      <c r="N557" s="662">
        <v>3</v>
      </c>
      <c r="O557" s="745">
        <v>0.5</v>
      </c>
      <c r="P557" s="663"/>
      <c r="Q557" s="678"/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18</v>
      </c>
      <c r="B558" s="662" t="s">
        <v>544</v>
      </c>
      <c r="C558" s="662" t="s">
        <v>2618</v>
      </c>
      <c r="D558" s="743" t="s">
        <v>4060</v>
      </c>
      <c r="E558" s="744" t="s">
        <v>2638</v>
      </c>
      <c r="F558" s="662" t="s">
        <v>2614</v>
      </c>
      <c r="G558" s="662" t="s">
        <v>2861</v>
      </c>
      <c r="H558" s="662" t="s">
        <v>545</v>
      </c>
      <c r="I558" s="662" t="s">
        <v>1704</v>
      </c>
      <c r="J558" s="662" t="s">
        <v>1705</v>
      </c>
      <c r="K558" s="662" t="s">
        <v>2862</v>
      </c>
      <c r="L558" s="663">
        <v>132</v>
      </c>
      <c r="M558" s="663">
        <v>792</v>
      </c>
      <c r="N558" s="662">
        <v>6</v>
      </c>
      <c r="O558" s="745">
        <v>3.5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18</v>
      </c>
      <c r="B559" s="662" t="s">
        <v>544</v>
      </c>
      <c r="C559" s="662" t="s">
        <v>2618</v>
      </c>
      <c r="D559" s="743" t="s">
        <v>4060</v>
      </c>
      <c r="E559" s="744" t="s">
        <v>2638</v>
      </c>
      <c r="F559" s="662" t="s">
        <v>2614</v>
      </c>
      <c r="G559" s="662" t="s">
        <v>2743</v>
      </c>
      <c r="H559" s="662" t="s">
        <v>545</v>
      </c>
      <c r="I559" s="662" t="s">
        <v>2865</v>
      </c>
      <c r="J559" s="662" t="s">
        <v>719</v>
      </c>
      <c r="K559" s="662" t="s">
        <v>2866</v>
      </c>
      <c r="L559" s="663">
        <v>0</v>
      </c>
      <c r="M559" s="663">
        <v>0</v>
      </c>
      <c r="N559" s="662">
        <v>1</v>
      </c>
      <c r="O559" s="745">
        <v>0.5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18</v>
      </c>
      <c r="B560" s="662" t="s">
        <v>544</v>
      </c>
      <c r="C560" s="662" t="s">
        <v>2618</v>
      </c>
      <c r="D560" s="743" t="s">
        <v>4060</v>
      </c>
      <c r="E560" s="744" t="s">
        <v>2638</v>
      </c>
      <c r="F560" s="662" t="s">
        <v>2614</v>
      </c>
      <c r="G560" s="662" t="s">
        <v>2743</v>
      </c>
      <c r="H560" s="662" t="s">
        <v>545</v>
      </c>
      <c r="I560" s="662" t="s">
        <v>718</v>
      </c>
      <c r="J560" s="662" t="s">
        <v>719</v>
      </c>
      <c r="K560" s="662" t="s">
        <v>2744</v>
      </c>
      <c r="L560" s="663">
        <v>94.04</v>
      </c>
      <c r="M560" s="663">
        <v>470.20000000000005</v>
      </c>
      <c r="N560" s="662">
        <v>5</v>
      </c>
      <c r="O560" s="745">
        <v>1.5</v>
      </c>
      <c r="P560" s="663">
        <v>282.12</v>
      </c>
      <c r="Q560" s="678">
        <v>0.6</v>
      </c>
      <c r="R560" s="662">
        <v>3</v>
      </c>
      <c r="S560" s="678">
        <v>0.6</v>
      </c>
      <c r="T560" s="745">
        <v>1</v>
      </c>
      <c r="U560" s="701">
        <v>0.66666666666666663</v>
      </c>
    </row>
    <row r="561" spans="1:21" ht="14.4" customHeight="1" x14ac:dyDescent="0.3">
      <c r="A561" s="661">
        <v>18</v>
      </c>
      <c r="B561" s="662" t="s">
        <v>544</v>
      </c>
      <c r="C561" s="662" t="s">
        <v>2618</v>
      </c>
      <c r="D561" s="743" t="s">
        <v>4060</v>
      </c>
      <c r="E561" s="744" t="s">
        <v>2638</v>
      </c>
      <c r="F561" s="662" t="s">
        <v>2614</v>
      </c>
      <c r="G561" s="662" t="s">
        <v>2743</v>
      </c>
      <c r="H561" s="662" t="s">
        <v>545</v>
      </c>
      <c r="I561" s="662" t="s">
        <v>718</v>
      </c>
      <c r="J561" s="662" t="s">
        <v>719</v>
      </c>
      <c r="K561" s="662" t="s">
        <v>2744</v>
      </c>
      <c r="L561" s="663">
        <v>122.73</v>
      </c>
      <c r="M561" s="663">
        <v>490.92</v>
      </c>
      <c r="N561" s="662">
        <v>4</v>
      </c>
      <c r="O561" s="745">
        <v>2.5</v>
      </c>
      <c r="P561" s="663">
        <v>245.46</v>
      </c>
      <c r="Q561" s="678">
        <v>0.5</v>
      </c>
      <c r="R561" s="662">
        <v>2</v>
      </c>
      <c r="S561" s="678">
        <v>0.5</v>
      </c>
      <c r="T561" s="745">
        <v>1</v>
      </c>
      <c r="U561" s="701">
        <v>0.4</v>
      </c>
    </row>
    <row r="562" spans="1:21" ht="14.4" customHeight="1" x14ac:dyDescent="0.3">
      <c r="A562" s="661">
        <v>18</v>
      </c>
      <c r="B562" s="662" t="s">
        <v>544</v>
      </c>
      <c r="C562" s="662" t="s">
        <v>2618</v>
      </c>
      <c r="D562" s="743" t="s">
        <v>4060</v>
      </c>
      <c r="E562" s="744" t="s">
        <v>2638</v>
      </c>
      <c r="F562" s="662" t="s">
        <v>2614</v>
      </c>
      <c r="G562" s="662" t="s">
        <v>2745</v>
      </c>
      <c r="H562" s="662" t="s">
        <v>545</v>
      </c>
      <c r="I562" s="662" t="s">
        <v>965</v>
      </c>
      <c r="J562" s="662" t="s">
        <v>966</v>
      </c>
      <c r="K562" s="662" t="s">
        <v>2746</v>
      </c>
      <c r="L562" s="663">
        <v>264</v>
      </c>
      <c r="M562" s="663">
        <v>1848</v>
      </c>
      <c r="N562" s="662">
        <v>7</v>
      </c>
      <c r="O562" s="745">
        <v>2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18</v>
      </c>
      <c r="B563" s="662" t="s">
        <v>544</v>
      </c>
      <c r="C563" s="662" t="s">
        <v>2618</v>
      </c>
      <c r="D563" s="743" t="s">
        <v>4060</v>
      </c>
      <c r="E563" s="744" t="s">
        <v>2638</v>
      </c>
      <c r="F563" s="662" t="s">
        <v>2614</v>
      </c>
      <c r="G563" s="662" t="s">
        <v>2670</v>
      </c>
      <c r="H563" s="662" t="s">
        <v>545</v>
      </c>
      <c r="I563" s="662" t="s">
        <v>1053</v>
      </c>
      <c r="J563" s="662" t="s">
        <v>1054</v>
      </c>
      <c r="K563" s="662" t="s">
        <v>1055</v>
      </c>
      <c r="L563" s="663">
        <v>133.38999999999999</v>
      </c>
      <c r="M563" s="663">
        <v>266.77999999999997</v>
      </c>
      <c r="N563" s="662">
        <v>2</v>
      </c>
      <c r="O563" s="745">
        <v>0.5</v>
      </c>
      <c r="P563" s="663">
        <v>266.77999999999997</v>
      </c>
      <c r="Q563" s="678">
        <v>1</v>
      </c>
      <c r="R563" s="662">
        <v>2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18</v>
      </c>
      <c r="B564" s="662" t="s">
        <v>544</v>
      </c>
      <c r="C564" s="662" t="s">
        <v>2618</v>
      </c>
      <c r="D564" s="743" t="s">
        <v>4060</v>
      </c>
      <c r="E564" s="744" t="s">
        <v>2638</v>
      </c>
      <c r="F564" s="662" t="s">
        <v>2614</v>
      </c>
      <c r="G564" s="662" t="s">
        <v>2670</v>
      </c>
      <c r="H564" s="662" t="s">
        <v>545</v>
      </c>
      <c r="I564" s="662" t="s">
        <v>1190</v>
      </c>
      <c r="J564" s="662" t="s">
        <v>1191</v>
      </c>
      <c r="K564" s="662" t="s">
        <v>1192</v>
      </c>
      <c r="L564" s="663">
        <v>177.82</v>
      </c>
      <c r="M564" s="663">
        <v>355.64</v>
      </c>
      <c r="N564" s="662">
        <v>2</v>
      </c>
      <c r="O564" s="745">
        <v>0.5</v>
      </c>
      <c r="P564" s="663">
        <v>355.64</v>
      </c>
      <c r="Q564" s="678">
        <v>1</v>
      </c>
      <c r="R564" s="662">
        <v>2</v>
      </c>
      <c r="S564" s="678">
        <v>1</v>
      </c>
      <c r="T564" s="745">
        <v>0.5</v>
      </c>
      <c r="U564" s="701">
        <v>1</v>
      </c>
    </row>
    <row r="565" spans="1:21" ht="14.4" customHeight="1" x14ac:dyDescent="0.3">
      <c r="A565" s="661">
        <v>18</v>
      </c>
      <c r="B565" s="662" t="s">
        <v>544</v>
      </c>
      <c r="C565" s="662" t="s">
        <v>2618</v>
      </c>
      <c r="D565" s="743" t="s">
        <v>4060</v>
      </c>
      <c r="E565" s="744" t="s">
        <v>2638</v>
      </c>
      <c r="F565" s="662" t="s">
        <v>2614</v>
      </c>
      <c r="G565" s="662" t="s">
        <v>2670</v>
      </c>
      <c r="H565" s="662" t="s">
        <v>545</v>
      </c>
      <c r="I565" s="662" t="s">
        <v>3168</v>
      </c>
      <c r="J565" s="662" t="s">
        <v>3169</v>
      </c>
      <c r="K565" s="662" t="s">
        <v>2869</v>
      </c>
      <c r="L565" s="663">
        <v>165.96</v>
      </c>
      <c r="M565" s="663">
        <v>497.88</v>
      </c>
      <c r="N565" s="662">
        <v>3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18</v>
      </c>
      <c r="B566" s="662" t="s">
        <v>544</v>
      </c>
      <c r="C566" s="662" t="s">
        <v>2618</v>
      </c>
      <c r="D566" s="743" t="s">
        <v>4060</v>
      </c>
      <c r="E566" s="744" t="s">
        <v>2638</v>
      </c>
      <c r="F566" s="662" t="s">
        <v>2614</v>
      </c>
      <c r="G566" s="662" t="s">
        <v>2670</v>
      </c>
      <c r="H566" s="662" t="s">
        <v>545</v>
      </c>
      <c r="I566" s="662" t="s">
        <v>2683</v>
      </c>
      <c r="J566" s="662" t="s">
        <v>2684</v>
      </c>
      <c r="K566" s="662" t="s">
        <v>1699</v>
      </c>
      <c r="L566" s="663">
        <v>133.38999999999999</v>
      </c>
      <c r="M566" s="663">
        <v>666.94999999999993</v>
      </c>
      <c r="N566" s="662">
        <v>5</v>
      </c>
      <c r="O566" s="745">
        <v>1</v>
      </c>
      <c r="P566" s="663">
        <v>666.94999999999993</v>
      </c>
      <c r="Q566" s="678">
        <v>1</v>
      </c>
      <c r="R566" s="662">
        <v>5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18</v>
      </c>
      <c r="B567" s="662" t="s">
        <v>544</v>
      </c>
      <c r="C567" s="662" t="s">
        <v>2618</v>
      </c>
      <c r="D567" s="743" t="s">
        <v>4060</v>
      </c>
      <c r="E567" s="744" t="s">
        <v>2638</v>
      </c>
      <c r="F567" s="662" t="s">
        <v>2614</v>
      </c>
      <c r="G567" s="662" t="s">
        <v>2670</v>
      </c>
      <c r="H567" s="662" t="s">
        <v>545</v>
      </c>
      <c r="I567" s="662" t="s">
        <v>1783</v>
      </c>
      <c r="J567" s="662" t="s">
        <v>1784</v>
      </c>
      <c r="K567" s="662" t="s">
        <v>1785</v>
      </c>
      <c r="L567" s="663">
        <v>177.82</v>
      </c>
      <c r="M567" s="663">
        <v>889.1</v>
      </c>
      <c r="N567" s="662">
        <v>5</v>
      </c>
      <c r="O567" s="745">
        <v>1</v>
      </c>
      <c r="P567" s="663">
        <v>889.1</v>
      </c>
      <c r="Q567" s="678">
        <v>1</v>
      </c>
      <c r="R567" s="662">
        <v>5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18</v>
      </c>
      <c r="B568" s="662" t="s">
        <v>544</v>
      </c>
      <c r="C568" s="662" t="s">
        <v>2618</v>
      </c>
      <c r="D568" s="743" t="s">
        <v>4060</v>
      </c>
      <c r="E568" s="744" t="s">
        <v>2638</v>
      </c>
      <c r="F568" s="662" t="s">
        <v>2614</v>
      </c>
      <c r="G568" s="662" t="s">
        <v>2670</v>
      </c>
      <c r="H568" s="662" t="s">
        <v>545</v>
      </c>
      <c r="I568" s="662" t="s">
        <v>3271</v>
      </c>
      <c r="J568" s="662" t="s">
        <v>2684</v>
      </c>
      <c r="K568" s="662" t="s">
        <v>2128</v>
      </c>
      <c r="L568" s="663">
        <v>0</v>
      </c>
      <c r="M568" s="663">
        <v>0</v>
      </c>
      <c r="N568" s="662">
        <v>1</v>
      </c>
      <c r="O568" s="745">
        <v>0.5</v>
      </c>
      <c r="P568" s="663">
        <v>0</v>
      </c>
      <c r="Q568" s="678"/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18</v>
      </c>
      <c r="B569" s="662" t="s">
        <v>544</v>
      </c>
      <c r="C569" s="662" t="s">
        <v>2618</v>
      </c>
      <c r="D569" s="743" t="s">
        <v>4060</v>
      </c>
      <c r="E569" s="744" t="s">
        <v>2638</v>
      </c>
      <c r="F569" s="662" t="s">
        <v>2614</v>
      </c>
      <c r="G569" s="662" t="s">
        <v>2670</v>
      </c>
      <c r="H569" s="662" t="s">
        <v>545</v>
      </c>
      <c r="I569" s="662" t="s">
        <v>2870</v>
      </c>
      <c r="J569" s="662" t="s">
        <v>1784</v>
      </c>
      <c r="K569" s="662" t="s">
        <v>2869</v>
      </c>
      <c r="L569" s="663">
        <v>0</v>
      </c>
      <c r="M569" s="663">
        <v>0</v>
      </c>
      <c r="N569" s="662">
        <v>4</v>
      </c>
      <c r="O569" s="745">
        <v>1</v>
      </c>
      <c r="P569" s="663">
        <v>0</v>
      </c>
      <c r="Q569" s="678"/>
      <c r="R569" s="662">
        <v>2</v>
      </c>
      <c r="S569" s="678">
        <v>0.5</v>
      </c>
      <c r="T569" s="745">
        <v>0.5</v>
      </c>
      <c r="U569" s="701">
        <v>0.5</v>
      </c>
    </row>
    <row r="570" spans="1:21" ht="14.4" customHeight="1" x14ac:dyDescent="0.3">
      <c r="A570" s="661">
        <v>18</v>
      </c>
      <c r="B570" s="662" t="s">
        <v>544</v>
      </c>
      <c r="C570" s="662" t="s">
        <v>2618</v>
      </c>
      <c r="D570" s="743" t="s">
        <v>4060</v>
      </c>
      <c r="E570" s="744" t="s">
        <v>2638</v>
      </c>
      <c r="F570" s="662" t="s">
        <v>2614</v>
      </c>
      <c r="G570" s="662" t="s">
        <v>2670</v>
      </c>
      <c r="H570" s="662" t="s">
        <v>545</v>
      </c>
      <c r="I570" s="662" t="s">
        <v>3272</v>
      </c>
      <c r="J570" s="662" t="s">
        <v>1784</v>
      </c>
      <c r="K570" s="662" t="s">
        <v>3164</v>
      </c>
      <c r="L570" s="663">
        <v>0</v>
      </c>
      <c r="M570" s="663">
        <v>0</v>
      </c>
      <c r="N570" s="662">
        <v>2</v>
      </c>
      <c r="O570" s="745">
        <v>1</v>
      </c>
      <c r="P570" s="663">
        <v>0</v>
      </c>
      <c r="Q570" s="678"/>
      <c r="R570" s="662">
        <v>2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18</v>
      </c>
      <c r="B571" s="662" t="s">
        <v>544</v>
      </c>
      <c r="C571" s="662" t="s">
        <v>2618</v>
      </c>
      <c r="D571" s="743" t="s">
        <v>4060</v>
      </c>
      <c r="E571" s="744" t="s">
        <v>2638</v>
      </c>
      <c r="F571" s="662" t="s">
        <v>2614</v>
      </c>
      <c r="G571" s="662" t="s">
        <v>2670</v>
      </c>
      <c r="H571" s="662" t="s">
        <v>545</v>
      </c>
      <c r="I571" s="662" t="s">
        <v>3273</v>
      </c>
      <c r="J571" s="662" t="s">
        <v>2684</v>
      </c>
      <c r="K571" s="662" t="s">
        <v>3172</v>
      </c>
      <c r="L571" s="663">
        <v>0</v>
      </c>
      <c r="M571" s="663">
        <v>0</v>
      </c>
      <c r="N571" s="662">
        <v>6</v>
      </c>
      <c r="O571" s="745">
        <v>1.5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18</v>
      </c>
      <c r="B572" s="662" t="s">
        <v>544</v>
      </c>
      <c r="C572" s="662" t="s">
        <v>2618</v>
      </c>
      <c r="D572" s="743" t="s">
        <v>4060</v>
      </c>
      <c r="E572" s="744" t="s">
        <v>2638</v>
      </c>
      <c r="F572" s="662" t="s">
        <v>2614</v>
      </c>
      <c r="G572" s="662" t="s">
        <v>2670</v>
      </c>
      <c r="H572" s="662" t="s">
        <v>545</v>
      </c>
      <c r="I572" s="662" t="s">
        <v>3274</v>
      </c>
      <c r="J572" s="662" t="s">
        <v>2684</v>
      </c>
      <c r="K572" s="662" t="s">
        <v>3275</v>
      </c>
      <c r="L572" s="663">
        <v>0</v>
      </c>
      <c r="M572" s="663">
        <v>0</v>
      </c>
      <c r="N572" s="662">
        <v>1</v>
      </c>
      <c r="O572" s="745">
        <v>0.5</v>
      </c>
      <c r="P572" s="663">
        <v>0</v>
      </c>
      <c r="Q572" s="678"/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18</v>
      </c>
      <c r="B573" s="662" t="s">
        <v>544</v>
      </c>
      <c r="C573" s="662" t="s">
        <v>2618</v>
      </c>
      <c r="D573" s="743" t="s">
        <v>4060</v>
      </c>
      <c r="E573" s="744" t="s">
        <v>2638</v>
      </c>
      <c r="F573" s="662" t="s">
        <v>2614</v>
      </c>
      <c r="G573" s="662" t="s">
        <v>2670</v>
      </c>
      <c r="H573" s="662" t="s">
        <v>545</v>
      </c>
      <c r="I573" s="662" t="s">
        <v>3176</v>
      </c>
      <c r="J573" s="662" t="s">
        <v>2684</v>
      </c>
      <c r="K573" s="662" t="s">
        <v>3177</v>
      </c>
      <c r="L573" s="663">
        <v>400.17</v>
      </c>
      <c r="M573" s="663">
        <v>1600.68</v>
      </c>
      <c r="N573" s="662">
        <v>4</v>
      </c>
      <c r="O573" s="745">
        <v>1</v>
      </c>
      <c r="P573" s="663">
        <v>800.34</v>
      </c>
      <c r="Q573" s="678">
        <v>0.5</v>
      </c>
      <c r="R573" s="662">
        <v>2</v>
      </c>
      <c r="S573" s="678">
        <v>0.5</v>
      </c>
      <c r="T573" s="745">
        <v>0.5</v>
      </c>
      <c r="U573" s="701">
        <v>0.5</v>
      </c>
    </row>
    <row r="574" spans="1:21" ht="14.4" customHeight="1" x14ac:dyDescent="0.3">
      <c r="A574" s="661">
        <v>18</v>
      </c>
      <c r="B574" s="662" t="s">
        <v>544</v>
      </c>
      <c r="C574" s="662" t="s">
        <v>2618</v>
      </c>
      <c r="D574" s="743" t="s">
        <v>4060</v>
      </c>
      <c r="E574" s="744" t="s">
        <v>2638</v>
      </c>
      <c r="F574" s="662" t="s">
        <v>2614</v>
      </c>
      <c r="G574" s="662" t="s">
        <v>3276</v>
      </c>
      <c r="H574" s="662" t="s">
        <v>1236</v>
      </c>
      <c r="I574" s="662" t="s">
        <v>3277</v>
      </c>
      <c r="J574" s="662" t="s">
        <v>3278</v>
      </c>
      <c r="K574" s="662" t="s">
        <v>3279</v>
      </c>
      <c r="L574" s="663">
        <v>0</v>
      </c>
      <c r="M574" s="663">
        <v>0</v>
      </c>
      <c r="N574" s="662">
        <v>3</v>
      </c>
      <c r="O574" s="745">
        <v>1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18</v>
      </c>
      <c r="B575" s="662" t="s">
        <v>544</v>
      </c>
      <c r="C575" s="662" t="s">
        <v>2618</v>
      </c>
      <c r="D575" s="743" t="s">
        <v>4060</v>
      </c>
      <c r="E575" s="744" t="s">
        <v>2638</v>
      </c>
      <c r="F575" s="662" t="s">
        <v>2614</v>
      </c>
      <c r="G575" s="662" t="s">
        <v>2685</v>
      </c>
      <c r="H575" s="662" t="s">
        <v>545</v>
      </c>
      <c r="I575" s="662" t="s">
        <v>2686</v>
      </c>
      <c r="J575" s="662" t="s">
        <v>2687</v>
      </c>
      <c r="K575" s="662" t="s">
        <v>1198</v>
      </c>
      <c r="L575" s="663">
        <v>0</v>
      </c>
      <c r="M575" s="663">
        <v>0</v>
      </c>
      <c r="N575" s="662">
        <v>6</v>
      </c>
      <c r="O575" s="745">
        <v>1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18</v>
      </c>
      <c r="B576" s="662" t="s">
        <v>544</v>
      </c>
      <c r="C576" s="662" t="s">
        <v>2618</v>
      </c>
      <c r="D576" s="743" t="s">
        <v>4060</v>
      </c>
      <c r="E576" s="744" t="s">
        <v>2638</v>
      </c>
      <c r="F576" s="662" t="s">
        <v>2614</v>
      </c>
      <c r="G576" s="662" t="s">
        <v>2685</v>
      </c>
      <c r="H576" s="662" t="s">
        <v>545</v>
      </c>
      <c r="I576" s="662" t="s">
        <v>3192</v>
      </c>
      <c r="J576" s="662" t="s">
        <v>3193</v>
      </c>
      <c r="K576" s="662" t="s">
        <v>1198</v>
      </c>
      <c r="L576" s="663">
        <v>0</v>
      </c>
      <c r="M576" s="663">
        <v>0</v>
      </c>
      <c r="N576" s="662">
        <v>3</v>
      </c>
      <c r="O576" s="745">
        <v>1.5</v>
      </c>
      <c r="P576" s="663">
        <v>0</v>
      </c>
      <c r="Q576" s="678"/>
      <c r="R576" s="662">
        <v>1</v>
      </c>
      <c r="S576" s="678">
        <v>0.33333333333333331</v>
      </c>
      <c r="T576" s="745">
        <v>0.5</v>
      </c>
      <c r="U576" s="701">
        <v>0.33333333333333331</v>
      </c>
    </row>
    <row r="577" spans="1:21" ht="14.4" customHeight="1" x14ac:dyDescent="0.3">
      <c r="A577" s="661">
        <v>18</v>
      </c>
      <c r="B577" s="662" t="s">
        <v>544</v>
      </c>
      <c r="C577" s="662" t="s">
        <v>2618</v>
      </c>
      <c r="D577" s="743" t="s">
        <v>4060</v>
      </c>
      <c r="E577" s="744" t="s">
        <v>2638</v>
      </c>
      <c r="F577" s="662" t="s">
        <v>2614</v>
      </c>
      <c r="G577" s="662" t="s">
        <v>2685</v>
      </c>
      <c r="H577" s="662" t="s">
        <v>545</v>
      </c>
      <c r="I577" s="662" t="s">
        <v>3194</v>
      </c>
      <c r="J577" s="662" t="s">
        <v>2750</v>
      </c>
      <c r="K577" s="662" t="s">
        <v>1198</v>
      </c>
      <c r="L577" s="663">
        <v>0</v>
      </c>
      <c r="M577" s="663">
        <v>0</v>
      </c>
      <c r="N577" s="662">
        <v>4</v>
      </c>
      <c r="O577" s="745">
        <v>1</v>
      </c>
      <c r="P577" s="663"/>
      <c r="Q577" s="678"/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18</v>
      </c>
      <c r="B578" s="662" t="s">
        <v>544</v>
      </c>
      <c r="C578" s="662" t="s">
        <v>2618</v>
      </c>
      <c r="D578" s="743" t="s">
        <v>4060</v>
      </c>
      <c r="E578" s="744" t="s">
        <v>2638</v>
      </c>
      <c r="F578" s="662" t="s">
        <v>2614</v>
      </c>
      <c r="G578" s="662" t="s">
        <v>2685</v>
      </c>
      <c r="H578" s="662" t="s">
        <v>545</v>
      </c>
      <c r="I578" s="662" t="s">
        <v>3197</v>
      </c>
      <c r="J578" s="662" t="s">
        <v>3198</v>
      </c>
      <c r="K578" s="662" t="s">
        <v>1198</v>
      </c>
      <c r="L578" s="663">
        <v>0</v>
      </c>
      <c r="M578" s="663">
        <v>0</v>
      </c>
      <c r="N578" s="662">
        <v>2</v>
      </c>
      <c r="O578" s="745">
        <v>0.5</v>
      </c>
      <c r="P578" s="663"/>
      <c r="Q578" s="678"/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18</v>
      </c>
      <c r="B579" s="662" t="s">
        <v>544</v>
      </c>
      <c r="C579" s="662" t="s">
        <v>2618</v>
      </c>
      <c r="D579" s="743" t="s">
        <v>4060</v>
      </c>
      <c r="E579" s="744" t="s">
        <v>2638</v>
      </c>
      <c r="F579" s="662" t="s">
        <v>2614</v>
      </c>
      <c r="G579" s="662" t="s">
        <v>2685</v>
      </c>
      <c r="H579" s="662" t="s">
        <v>545</v>
      </c>
      <c r="I579" s="662" t="s">
        <v>3200</v>
      </c>
      <c r="J579" s="662" t="s">
        <v>2750</v>
      </c>
      <c r="K579" s="662" t="s">
        <v>1285</v>
      </c>
      <c r="L579" s="663">
        <v>0</v>
      </c>
      <c r="M579" s="663">
        <v>0</v>
      </c>
      <c r="N579" s="662">
        <v>3</v>
      </c>
      <c r="O579" s="745">
        <v>0.5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18</v>
      </c>
      <c r="B580" s="662" t="s">
        <v>544</v>
      </c>
      <c r="C580" s="662" t="s">
        <v>2618</v>
      </c>
      <c r="D580" s="743" t="s">
        <v>4060</v>
      </c>
      <c r="E580" s="744" t="s">
        <v>2638</v>
      </c>
      <c r="F580" s="662" t="s">
        <v>2614</v>
      </c>
      <c r="G580" s="662" t="s">
        <v>2685</v>
      </c>
      <c r="H580" s="662" t="s">
        <v>545</v>
      </c>
      <c r="I580" s="662" t="s">
        <v>3202</v>
      </c>
      <c r="J580" s="662" t="s">
        <v>2687</v>
      </c>
      <c r="K580" s="662" t="s">
        <v>1200</v>
      </c>
      <c r="L580" s="663">
        <v>0</v>
      </c>
      <c r="M580" s="663">
        <v>0</v>
      </c>
      <c r="N580" s="662">
        <v>2</v>
      </c>
      <c r="O580" s="745">
        <v>1</v>
      </c>
      <c r="P580" s="663">
        <v>0</v>
      </c>
      <c r="Q580" s="678"/>
      <c r="R580" s="662">
        <v>2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18</v>
      </c>
      <c r="B581" s="662" t="s">
        <v>544</v>
      </c>
      <c r="C581" s="662" t="s">
        <v>2618</v>
      </c>
      <c r="D581" s="743" t="s">
        <v>4060</v>
      </c>
      <c r="E581" s="744" t="s">
        <v>2638</v>
      </c>
      <c r="F581" s="662" t="s">
        <v>2614</v>
      </c>
      <c r="G581" s="662" t="s">
        <v>2685</v>
      </c>
      <c r="H581" s="662" t="s">
        <v>545</v>
      </c>
      <c r="I581" s="662" t="s">
        <v>1199</v>
      </c>
      <c r="J581" s="662" t="s">
        <v>1197</v>
      </c>
      <c r="K581" s="662" t="s">
        <v>1200</v>
      </c>
      <c r="L581" s="663">
        <v>0</v>
      </c>
      <c r="M581" s="663">
        <v>0</v>
      </c>
      <c r="N581" s="662">
        <v>2</v>
      </c>
      <c r="O581" s="745">
        <v>2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18</v>
      </c>
      <c r="B582" s="662" t="s">
        <v>544</v>
      </c>
      <c r="C582" s="662" t="s">
        <v>2618</v>
      </c>
      <c r="D582" s="743" t="s">
        <v>4060</v>
      </c>
      <c r="E582" s="744" t="s">
        <v>2638</v>
      </c>
      <c r="F582" s="662" t="s">
        <v>2614</v>
      </c>
      <c r="G582" s="662" t="s">
        <v>2685</v>
      </c>
      <c r="H582" s="662" t="s">
        <v>545</v>
      </c>
      <c r="I582" s="662" t="s">
        <v>1196</v>
      </c>
      <c r="J582" s="662" t="s">
        <v>1197</v>
      </c>
      <c r="K582" s="662" t="s">
        <v>1198</v>
      </c>
      <c r="L582" s="663">
        <v>0</v>
      </c>
      <c r="M582" s="663">
        <v>0</v>
      </c>
      <c r="N582" s="662">
        <v>3</v>
      </c>
      <c r="O582" s="745">
        <v>2</v>
      </c>
      <c r="P582" s="663">
        <v>0</v>
      </c>
      <c r="Q582" s="678"/>
      <c r="R582" s="662">
        <v>2</v>
      </c>
      <c r="S582" s="678">
        <v>0.66666666666666663</v>
      </c>
      <c r="T582" s="745">
        <v>1.5</v>
      </c>
      <c r="U582" s="701">
        <v>0.75</v>
      </c>
    </row>
    <row r="583" spans="1:21" ht="14.4" customHeight="1" x14ac:dyDescent="0.3">
      <c r="A583" s="661">
        <v>18</v>
      </c>
      <c r="B583" s="662" t="s">
        <v>544</v>
      </c>
      <c r="C583" s="662" t="s">
        <v>2618</v>
      </c>
      <c r="D583" s="743" t="s">
        <v>4060</v>
      </c>
      <c r="E583" s="744" t="s">
        <v>2638</v>
      </c>
      <c r="F583" s="662" t="s">
        <v>2614</v>
      </c>
      <c r="G583" s="662" t="s">
        <v>2685</v>
      </c>
      <c r="H583" s="662" t="s">
        <v>545</v>
      </c>
      <c r="I583" s="662" t="s">
        <v>3204</v>
      </c>
      <c r="J583" s="662" t="s">
        <v>3196</v>
      </c>
      <c r="K583" s="662" t="s">
        <v>1200</v>
      </c>
      <c r="L583" s="663">
        <v>0</v>
      </c>
      <c r="M583" s="663">
        <v>0</v>
      </c>
      <c r="N583" s="662">
        <v>1</v>
      </c>
      <c r="O583" s="745">
        <v>1</v>
      </c>
      <c r="P583" s="663"/>
      <c r="Q583" s="678"/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18</v>
      </c>
      <c r="B584" s="662" t="s">
        <v>544</v>
      </c>
      <c r="C584" s="662" t="s">
        <v>2618</v>
      </c>
      <c r="D584" s="743" t="s">
        <v>4060</v>
      </c>
      <c r="E584" s="744" t="s">
        <v>2638</v>
      </c>
      <c r="F584" s="662" t="s">
        <v>2614</v>
      </c>
      <c r="G584" s="662" t="s">
        <v>2685</v>
      </c>
      <c r="H584" s="662" t="s">
        <v>545</v>
      </c>
      <c r="I584" s="662" t="s">
        <v>3280</v>
      </c>
      <c r="J584" s="662" t="s">
        <v>1197</v>
      </c>
      <c r="K584" s="662" t="s">
        <v>572</v>
      </c>
      <c r="L584" s="663">
        <v>0</v>
      </c>
      <c r="M584" s="663">
        <v>0</v>
      </c>
      <c r="N584" s="662">
        <v>4</v>
      </c>
      <c r="O584" s="745">
        <v>1.5</v>
      </c>
      <c r="P584" s="663">
        <v>0</v>
      </c>
      <c r="Q584" s="678"/>
      <c r="R584" s="662">
        <v>1</v>
      </c>
      <c r="S584" s="678">
        <v>0.25</v>
      </c>
      <c r="T584" s="745">
        <v>0.5</v>
      </c>
      <c r="U584" s="701">
        <v>0.33333333333333331</v>
      </c>
    </row>
    <row r="585" spans="1:21" ht="14.4" customHeight="1" x14ac:dyDescent="0.3">
      <c r="A585" s="661">
        <v>18</v>
      </c>
      <c r="B585" s="662" t="s">
        <v>544</v>
      </c>
      <c r="C585" s="662" t="s">
        <v>2618</v>
      </c>
      <c r="D585" s="743" t="s">
        <v>4060</v>
      </c>
      <c r="E585" s="744" t="s">
        <v>2638</v>
      </c>
      <c r="F585" s="662" t="s">
        <v>2614</v>
      </c>
      <c r="G585" s="662" t="s">
        <v>2685</v>
      </c>
      <c r="H585" s="662" t="s">
        <v>545</v>
      </c>
      <c r="I585" s="662" t="s">
        <v>3281</v>
      </c>
      <c r="J585" s="662" t="s">
        <v>1197</v>
      </c>
      <c r="K585" s="662" t="s">
        <v>3282</v>
      </c>
      <c r="L585" s="663">
        <v>0</v>
      </c>
      <c r="M585" s="663">
        <v>0</v>
      </c>
      <c r="N585" s="662">
        <v>1</v>
      </c>
      <c r="O585" s="745">
        <v>0.5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18</v>
      </c>
      <c r="B586" s="662" t="s">
        <v>544</v>
      </c>
      <c r="C586" s="662" t="s">
        <v>2618</v>
      </c>
      <c r="D586" s="743" t="s">
        <v>4060</v>
      </c>
      <c r="E586" s="744" t="s">
        <v>2638</v>
      </c>
      <c r="F586" s="662" t="s">
        <v>2614</v>
      </c>
      <c r="G586" s="662" t="s">
        <v>2685</v>
      </c>
      <c r="H586" s="662" t="s">
        <v>545</v>
      </c>
      <c r="I586" s="662" t="s">
        <v>3206</v>
      </c>
      <c r="J586" s="662" t="s">
        <v>3207</v>
      </c>
      <c r="K586" s="662" t="s">
        <v>1200</v>
      </c>
      <c r="L586" s="663">
        <v>0</v>
      </c>
      <c r="M586" s="663">
        <v>0</v>
      </c>
      <c r="N586" s="662">
        <v>1</v>
      </c>
      <c r="O586" s="745">
        <v>0.5</v>
      </c>
      <c r="P586" s="663">
        <v>0</v>
      </c>
      <c r="Q586" s="678"/>
      <c r="R586" s="662">
        <v>1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18</v>
      </c>
      <c r="B587" s="662" t="s">
        <v>544</v>
      </c>
      <c r="C587" s="662" t="s">
        <v>2618</v>
      </c>
      <c r="D587" s="743" t="s">
        <v>4060</v>
      </c>
      <c r="E587" s="744" t="s">
        <v>2638</v>
      </c>
      <c r="F587" s="662" t="s">
        <v>2614</v>
      </c>
      <c r="G587" s="662" t="s">
        <v>3283</v>
      </c>
      <c r="H587" s="662" t="s">
        <v>1236</v>
      </c>
      <c r="I587" s="662" t="s">
        <v>3284</v>
      </c>
      <c r="J587" s="662" t="s">
        <v>3285</v>
      </c>
      <c r="K587" s="662" t="s">
        <v>3286</v>
      </c>
      <c r="L587" s="663">
        <v>1252.54</v>
      </c>
      <c r="M587" s="663">
        <v>3757.62</v>
      </c>
      <c r="N587" s="662">
        <v>3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18</v>
      </c>
      <c r="B588" s="662" t="s">
        <v>544</v>
      </c>
      <c r="C588" s="662" t="s">
        <v>2618</v>
      </c>
      <c r="D588" s="743" t="s">
        <v>4060</v>
      </c>
      <c r="E588" s="744" t="s">
        <v>2638</v>
      </c>
      <c r="F588" s="662" t="s">
        <v>2614</v>
      </c>
      <c r="G588" s="662" t="s">
        <v>3287</v>
      </c>
      <c r="H588" s="662" t="s">
        <v>545</v>
      </c>
      <c r="I588" s="662" t="s">
        <v>3288</v>
      </c>
      <c r="J588" s="662" t="s">
        <v>3289</v>
      </c>
      <c r="K588" s="662" t="s">
        <v>3290</v>
      </c>
      <c r="L588" s="663">
        <v>0</v>
      </c>
      <c r="M588" s="663">
        <v>0</v>
      </c>
      <c r="N588" s="662">
        <v>1</v>
      </c>
      <c r="O588" s="745">
        <v>0.5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18</v>
      </c>
      <c r="B589" s="662" t="s">
        <v>544</v>
      </c>
      <c r="C589" s="662" t="s">
        <v>2618</v>
      </c>
      <c r="D589" s="743" t="s">
        <v>4060</v>
      </c>
      <c r="E589" s="744" t="s">
        <v>2638</v>
      </c>
      <c r="F589" s="662" t="s">
        <v>2614</v>
      </c>
      <c r="G589" s="662" t="s">
        <v>3291</v>
      </c>
      <c r="H589" s="662" t="s">
        <v>1236</v>
      </c>
      <c r="I589" s="662" t="s">
        <v>1861</v>
      </c>
      <c r="J589" s="662" t="s">
        <v>1862</v>
      </c>
      <c r="K589" s="662" t="s">
        <v>1576</v>
      </c>
      <c r="L589" s="663">
        <v>133.94</v>
      </c>
      <c r="M589" s="663">
        <v>267.88</v>
      </c>
      <c r="N589" s="662">
        <v>2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18</v>
      </c>
      <c r="B590" s="662" t="s">
        <v>544</v>
      </c>
      <c r="C590" s="662" t="s">
        <v>2618</v>
      </c>
      <c r="D590" s="743" t="s">
        <v>4060</v>
      </c>
      <c r="E590" s="744" t="s">
        <v>2639</v>
      </c>
      <c r="F590" s="662" t="s">
        <v>2614</v>
      </c>
      <c r="G590" s="662" t="s">
        <v>2688</v>
      </c>
      <c r="H590" s="662" t="s">
        <v>545</v>
      </c>
      <c r="I590" s="662" t="s">
        <v>1712</v>
      </c>
      <c r="J590" s="662" t="s">
        <v>1713</v>
      </c>
      <c r="K590" s="662" t="s">
        <v>1714</v>
      </c>
      <c r="L590" s="663">
        <v>1048.3499999999999</v>
      </c>
      <c r="M590" s="663">
        <v>1048.3499999999999</v>
      </c>
      <c r="N590" s="662">
        <v>1</v>
      </c>
      <c r="O590" s="745">
        <v>1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18</v>
      </c>
      <c r="B591" s="662" t="s">
        <v>544</v>
      </c>
      <c r="C591" s="662" t="s">
        <v>2618</v>
      </c>
      <c r="D591" s="743" t="s">
        <v>4060</v>
      </c>
      <c r="E591" s="744" t="s">
        <v>2639</v>
      </c>
      <c r="F591" s="662" t="s">
        <v>2614</v>
      </c>
      <c r="G591" s="662" t="s">
        <v>2688</v>
      </c>
      <c r="H591" s="662" t="s">
        <v>545</v>
      </c>
      <c r="I591" s="662" t="s">
        <v>2689</v>
      </c>
      <c r="J591" s="662" t="s">
        <v>1713</v>
      </c>
      <c r="K591" s="662" t="s">
        <v>2690</v>
      </c>
      <c r="L591" s="663">
        <v>3145.05</v>
      </c>
      <c r="M591" s="663">
        <v>9435.1500000000015</v>
      </c>
      <c r="N591" s="662">
        <v>3</v>
      </c>
      <c r="O591" s="745">
        <v>3</v>
      </c>
      <c r="P591" s="663">
        <v>9435.1500000000015</v>
      </c>
      <c r="Q591" s="678">
        <v>1</v>
      </c>
      <c r="R591" s="662">
        <v>3</v>
      </c>
      <c r="S591" s="678">
        <v>1</v>
      </c>
      <c r="T591" s="745">
        <v>3</v>
      </c>
      <c r="U591" s="701">
        <v>1</v>
      </c>
    </row>
    <row r="592" spans="1:21" ht="14.4" customHeight="1" x14ac:dyDescent="0.3">
      <c r="A592" s="661">
        <v>18</v>
      </c>
      <c r="B592" s="662" t="s">
        <v>544</v>
      </c>
      <c r="C592" s="662" t="s">
        <v>2618</v>
      </c>
      <c r="D592" s="743" t="s">
        <v>4060</v>
      </c>
      <c r="E592" s="744" t="s">
        <v>2639</v>
      </c>
      <c r="F592" s="662" t="s">
        <v>2614</v>
      </c>
      <c r="G592" s="662" t="s">
        <v>2648</v>
      </c>
      <c r="H592" s="662" t="s">
        <v>1236</v>
      </c>
      <c r="I592" s="662" t="s">
        <v>1836</v>
      </c>
      <c r="J592" s="662" t="s">
        <v>2568</v>
      </c>
      <c r="K592" s="662" t="s">
        <v>2569</v>
      </c>
      <c r="L592" s="663">
        <v>15.57</v>
      </c>
      <c r="M592" s="663">
        <v>31.14</v>
      </c>
      <c r="N592" s="662">
        <v>2</v>
      </c>
      <c r="O592" s="745">
        <v>2</v>
      </c>
      <c r="P592" s="663">
        <v>15.57</v>
      </c>
      <c r="Q592" s="678">
        <v>0.5</v>
      </c>
      <c r="R592" s="662">
        <v>1</v>
      </c>
      <c r="S592" s="678">
        <v>0.5</v>
      </c>
      <c r="T592" s="745">
        <v>1</v>
      </c>
      <c r="U592" s="701">
        <v>0.5</v>
      </c>
    </row>
    <row r="593" spans="1:21" ht="14.4" customHeight="1" x14ac:dyDescent="0.3">
      <c r="A593" s="661">
        <v>18</v>
      </c>
      <c r="B593" s="662" t="s">
        <v>544</v>
      </c>
      <c r="C593" s="662" t="s">
        <v>2618</v>
      </c>
      <c r="D593" s="743" t="s">
        <v>4060</v>
      </c>
      <c r="E593" s="744" t="s">
        <v>2639</v>
      </c>
      <c r="F593" s="662" t="s">
        <v>2614</v>
      </c>
      <c r="G593" s="662" t="s">
        <v>2648</v>
      </c>
      <c r="H593" s="662" t="s">
        <v>1236</v>
      </c>
      <c r="I593" s="662" t="s">
        <v>1833</v>
      </c>
      <c r="J593" s="662" t="s">
        <v>2570</v>
      </c>
      <c r="K593" s="662" t="s">
        <v>2571</v>
      </c>
      <c r="L593" s="663">
        <v>6.68</v>
      </c>
      <c r="M593" s="663">
        <v>46.76</v>
      </c>
      <c r="N593" s="662">
        <v>7</v>
      </c>
      <c r="O593" s="745">
        <v>5</v>
      </c>
      <c r="P593" s="663">
        <v>13.36</v>
      </c>
      <c r="Q593" s="678">
        <v>0.2857142857142857</v>
      </c>
      <c r="R593" s="662">
        <v>2</v>
      </c>
      <c r="S593" s="678">
        <v>0.2857142857142857</v>
      </c>
      <c r="T593" s="745">
        <v>1</v>
      </c>
      <c r="U593" s="701">
        <v>0.2</v>
      </c>
    </row>
    <row r="594" spans="1:21" ht="14.4" customHeight="1" x14ac:dyDescent="0.3">
      <c r="A594" s="661">
        <v>18</v>
      </c>
      <c r="B594" s="662" t="s">
        <v>544</v>
      </c>
      <c r="C594" s="662" t="s">
        <v>2618</v>
      </c>
      <c r="D594" s="743" t="s">
        <v>4060</v>
      </c>
      <c r="E594" s="744" t="s">
        <v>2639</v>
      </c>
      <c r="F594" s="662" t="s">
        <v>2614</v>
      </c>
      <c r="G594" s="662" t="s">
        <v>2648</v>
      </c>
      <c r="H594" s="662" t="s">
        <v>1236</v>
      </c>
      <c r="I594" s="662" t="s">
        <v>1833</v>
      </c>
      <c r="J594" s="662" t="s">
        <v>2570</v>
      </c>
      <c r="K594" s="662" t="s">
        <v>2571</v>
      </c>
      <c r="L594" s="663">
        <v>4.7</v>
      </c>
      <c r="M594" s="663">
        <v>4.7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18</v>
      </c>
      <c r="B595" s="662" t="s">
        <v>544</v>
      </c>
      <c r="C595" s="662" t="s">
        <v>2618</v>
      </c>
      <c r="D595" s="743" t="s">
        <v>4060</v>
      </c>
      <c r="E595" s="744" t="s">
        <v>2639</v>
      </c>
      <c r="F595" s="662" t="s">
        <v>2614</v>
      </c>
      <c r="G595" s="662" t="s">
        <v>2648</v>
      </c>
      <c r="H595" s="662" t="s">
        <v>1236</v>
      </c>
      <c r="I595" s="662" t="s">
        <v>1335</v>
      </c>
      <c r="J595" s="662" t="s">
        <v>2535</v>
      </c>
      <c r="K595" s="662" t="s">
        <v>2536</v>
      </c>
      <c r="L595" s="663">
        <v>16.920000000000002</v>
      </c>
      <c r="M595" s="663">
        <v>101.52000000000001</v>
      </c>
      <c r="N595" s="662">
        <v>6</v>
      </c>
      <c r="O595" s="745">
        <v>5</v>
      </c>
      <c r="P595" s="663">
        <v>67.680000000000007</v>
      </c>
      <c r="Q595" s="678">
        <v>0.66666666666666663</v>
      </c>
      <c r="R595" s="662">
        <v>4</v>
      </c>
      <c r="S595" s="678">
        <v>0.66666666666666663</v>
      </c>
      <c r="T595" s="745">
        <v>4</v>
      </c>
      <c r="U595" s="701">
        <v>0.8</v>
      </c>
    </row>
    <row r="596" spans="1:21" ht="14.4" customHeight="1" x14ac:dyDescent="0.3">
      <c r="A596" s="661">
        <v>18</v>
      </c>
      <c r="B596" s="662" t="s">
        <v>544</v>
      </c>
      <c r="C596" s="662" t="s">
        <v>2618</v>
      </c>
      <c r="D596" s="743" t="s">
        <v>4060</v>
      </c>
      <c r="E596" s="744" t="s">
        <v>2639</v>
      </c>
      <c r="F596" s="662" t="s">
        <v>2614</v>
      </c>
      <c r="G596" s="662" t="s">
        <v>2789</v>
      </c>
      <c r="H596" s="662" t="s">
        <v>545</v>
      </c>
      <c r="I596" s="662" t="s">
        <v>588</v>
      </c>
      <c r="J596" s="662" t="s">
        <v>589</v>
      </c>
      <c r="K596" s="662" t="s">
        <v>590</v>
      </c>
      <c r="L596" s="663">
        <v>683.09</v>
      </c>
      <c r="M596" s="663">
        <v>683.09</v>
      </c>
      <c r="N596" s="662">
        <v>1</v>
      </c>
      <c r="O596" s="745">
        <v>1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18</v>
      </c>
      <c r="B597" s="662" t="s">
        <v>544</v>
      </c>
      <c r="C597" s="662" t="s">
        <v>2618</v>
      </c>
      <c r="D597" s="743" t="s">
        <v>4060</v>
      </c>
      <c r="E597" s="744" t="s">
        <v>2639</v>
      </c>
      <c r="F597" s="662" t="s">
        <v>2614</v>
      </c>
      <c r="G597" s="662" t="s">
        <v>2789</v>
      </c>
      <c r="H597" s="662" t="s">
        <v>1236</v>
      </c>
      <c r="I597" s="662" t="s">
        <v>1485</v>
      </c>
      <c r="J597" s="662" t="s">
        <v>1486</v>
      </c>
      <c r="K597" s="662" t="s">
        <v>2529</v>
      </c>
      <c r="L597" s="663">
        <v>1107.51</v>
      </c>
      <c r="M597" s="663">
        <v>4430.04</v>
      </c>
      <c r="N597" s="662">
        <v>4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18</v>
      </c>
      <c r="B598" s="662" t="s">
        <v>544</v>
      </c>
      <c r="C598" s="662" t="s">
        <v>2618</v>
      </c>
      <c r="D598" s="743" t="s">
        <v>4060</v>
      </c>
      <c r="E598" s="744" t="s">
        <v>2639</v>
      </c>
      <c r="F598" s="662" t="s">
        <v>2614</v>
      </c>
      <c r="G598" s="662" t="s">
        <v>2790</v>
      </c>
      <c r="H598" s="662" t="s">
        <v>545</v>
      </c>
      <c r="I598" s="662" t="s">
        <v>1007</v>
      </c>
      <c r="J598" s="662" t="s">
        <v>2791</v>
      </c>
      <c r="K598" s="662" t="s">
        <v>2792</v>
      </c>
      <c r="L598" s="663">
        <v>51.43</v>
      </c>
      <c r="M598" s="663">
        <v>51.43</v>
      </c>
      <c r="N598" s="662">
        <v>1</v>
      </c>
      <c r="O598" s="745">
        <v>1</v>
      </c>
      <c r="P598" s="663">
        <v>51.43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18</v>
      </c>
      <c r="B599" s="662" t="s">
        <v>544</v>
      </c>
      <c r="C599" s="662" t="s">
        <v>2618</v>
      </c>
      <c r="D599" s="743" t="s">
        <v>4060</v>
      </c>
      <c r="E599" s="744" t="s">
        <v>2639</v>
      </c>
      <c r="F599" s="662" t="s">
        <v>2614</v>
      </c>
      <c r="G599" s="662" t="s">
        <v>2790</v>
      </c>
      <c r="H599" s="662" t="s">
        <v>545</v>
      </c>
      <c r="I599" s="662" t="s">
        <v>2892</v>
      </c>
      <c r="J599" s="662" t="s">
        <v>2791</v>
      </c>
      <c r="K599" s="662" t="s">
        <v>2893</v>
      </c>
      <c r="L599" s="663">
        <v>0</v>
      </c>
      <c r="M599" s="663">
        <v>0</v>
      </c>
      <c r="N599" s="662">
        <v>2</v>
      </c>
      <c r="O599" s="745">
        <v>0.5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18</v>
      </c>
      <c r="B600" s="662" t="s">
        <v>544</v>
      </c>
      <c r="C600" s="662" t="s">
        <v>2618</v>
      </c>
      <c r="D600" s="743" t="s">
        <v>4060</v>
      </c>
      <c r="E600" s="744" t="s">
        <v>2639</v>
      </c>
      <c r="F600" s="662" t="s">
        <v>2614</v>
      </c>
      <c r="G600" s="662" t="s">
        <v>2691</v>
      </c>
      <c r="H600" s="662" t="s">
        <v>545</v>
      </c>
      <c r="I600" s="662" t="s">
        <v>2795</v>
      </c>
      <c r="J600" s="662" t="s">
        <v>1180</v>
      </c>
      <c r="K600" s="662" t="s">
        <v>2796</v>
      </c>
      <c r="L600" s="663">
        <v>0</v>
      </c>
      <c r="M600" s="663">
        <v>0</v>
      </c>
      <c r="N600" s="662">
        <v>14</v>
      </c>
      <c r="O600" s="745">
        <v>6.5</v>
      </c>
      <c r="P600" s="663">
        <v>0</v>
      </c>
      <c r="Q600" s="678"/>
      <c r="R600" s="662">
        <v>12</v>
      </c>
      <c r="S600" s="678">
        <v>0.8571428571428571</v>
      </c>
      <c r="T600" s="745">
        <v>4.5</v>
      </c>
      <c r="U600" s="701">
        <v>0.69230769230769229</v>
      </c>
    </row>
    <row r="601" spans="1:21" ht="14.4" customHeight="1" x14ac:dyDescent="0.3">
      <c r="A601" s="661">
        <v>18</v>
      </c>
      <c r="B601" s="662" t="s">
        <v>544</v>
      </c>
      <c r="C601" s="662" t="s">
        <v>2618</v>
      </c>
      <c r="D601" s="743" t="s">
        <v>4060</v>
      </c>
      <c r="E601" s="744" t="s">
        <v>2639</v>
      </c>
      <c r="F601" s="662" t="s">
        <v>2614</v>
      </c>
      <c r="G601" s="662" t="s">
        <v>2691</v>
      </c>
      <c r="H601" s="662" t="s">
        <v>545</v>
      </c>
      <c r="I601" s="662" t="s">
        <v>1223</v>
      </c>
      <c r="J601" s="662" t="s">
        <v>1224</v>
      </c>
      <c r="K601" s="662" t="s">
        <v>812</v>
      </c>
      <c r="L601" s="663">
        <v>1755.64</v>
      </c>
      <c r="M601" s="663">
        <v>3511.28</v>
      </c>
      <c r="N601" s="662">
        <v>2</v>
      </c>
      <c r="O601" s="745">
        <v>0.5</v>
      </c>
      <c r="P601" s="663">
        <v>3511.28</v>
      </c>
      <c r="Q601" s="678">
        <v>1</v>
      </c>
      <c r="R601" s="662">
        <v>2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18</v>
      </c>
      <c r="B602" s="662" t="s">
        <v>544</v>
      </c>
      <c r="C602" s="662" t="s">
        <v>2618</v>
      </c>
      <c r="D602" s="743" t="s">
        <v>4060</v>
      </c>
      <c r="E602" s="744" t="s">
        <v>2639</v>
      </c>
      <c r="F602" s="662" t="s">
        <v>2614</v>
      </c>
      <c r="G602" s="662" t="s">
        <v>2693</v>
      </c>
      <c r="H602" s="662" t="s">
        <v>545</v>
      </c>
      <c r="I602" s="662" t="s">
        <v>2697</v>
      </c>
      <c r="J602" s="662" t="s">
        <v>2698</v>
      </c>
      <c r="K602" s="662" t="s">
        <v>2699</v>
      </c>
      <c r="L602" s="663">
        <v>2161</v>
      </c>
      <c r="M602" s="663">
        <v>8644</v>
      </c>
      <c r="N602" s="662">
        <v>4</v>
      </c>
      <c r="O602" s="745">
        <v>1.5</v>
      </c>
      <c r="P602" s="663">
        <v>8644</v>
      </c>
      <c r="Q602" s="678">
        <v>1</v>
      </c>
      <c r="R602" s="662">
        <v>4</v>
      </c>
      <c r="S602" s="678">
        <v>1</v>
      </c>
      <c r="T602" s="745">
        <v>1.5</v>
      </c>
      <c r="U602" s="701">
        <v>1</v>
      </c>
    </row>
    <row r="603" spans="1:21" ht="14.4" customHeight="1" x14ac:dyDescent="0.3">
      <c r="A603" s="661">
        <v>18</v>
      </c>
      <c r="B603" s="662" t="s">
        <v>544</v>
      </c>
      <c r="C603" s="662" t="s">
        <v>2618</v>
      </c>
      <c r="D603" s="743" t="s">
        <v>4060</v>
      </c>
      <c r="E603" s="744" t="s">
        <v>2639</v>
      </c>
      <c r="F603" s="662" t="s">
        <v>2614</v>
      </c>
      <c r="G603" s="662" t="s">
        <v>2693</v>
      </c>
      <c r="H603" s="662" t="s">
        <v>545</v>
      </c>
      <c r="I603" s="662" t="s">
        <v>3292</v>
      </c>
      <c r="J603" s="662" t="s">
        <v>3293</v>
      </c>
      <c r="K603" s="662" t="s">
        <v>3294</v>
      </c>
      <c r="L603" s="663">
        <v>2160.9699999999998</v>
      </c>
      <c r="M603" s="663">
        <v>4321.9399999999996</v>
      </c>
      <c r="N603" s="662">
        <v>2</v>
      </c>
      <c r="O603" s="745">
        <v>0.5</v>
      </c>
      <c r="P603" s="663">
        <v>4321.9399999999996</v>
      </c>
      <c r="Q603" s="678">
        <v>1</v>
      </c>
      <c r="R603" s="662">
        <v>2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18</v>
      </c>
      <c r="B604" s="662" t="s">
        <v>544</v>
      </c>
      <c r="C604" s="662" t="s">
        <v>2618</v>
      </c>
      <c r="D604" s="743" t="s">
        <v>4060</v>
      </c>
      <c r="E604" s="744" t="s">
        <v>2639</v>
      </c>
      <c r="F604" s="662" t="s">
        <v>2614</v>
      </c>
      <c r="G604" s="662" t="s">
        <v>2693</v>
      </c>
      <c r="H604" s="662" t="s">
        <v>545</v>
      </c>
      <c r="I604" s="662" t="s">
        <v>3295</v>
      </c>
      <c r="J604" s="662" t="s">
        <v>3293</v>
      </c>
      <c r="K604" s="662" t="s">
        <v>3296</v>
      </c>
      <c r="L604" s="663">
        <v>540.26</v>
      </c>
      <c r="M604" s="663">
        <v>540.26</v>
      </c>
      <c r="N604" s="662">
        <v>1</v>
      </c>
      <c r="O604" s="745">
        <v>0.5</v>
      </c>
      <c r="P604" s="663">
        <v>540.26</v>
      </c>
      <c r="Q604" s="678">
        <v>1</v>
      </c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18</v>
      </c>
      <c r="B605" s="662" t="s">
        <v>544</v>
      </c>
      <c r="C605" s="662" t="s">
        <v>2618</v>
      </c>
      <c r="D605" s="743" t="s">
        <v>4060</v>
      </c>
      <c r="E605" s="744" t="s">
        <v>2639</v>
      </c>
      <c r="F605" s="662" t="s">
        <v>2614</v>
      </c>
      <c r="G605" s="662" t="s">
        <v>3297</v>
      </c>
      <c r="H605" s="662" t="s">
        <v>1236</v>
      </c>
      <c r="I605" s="662" t="s">
        <v>3298</v>
      </c>
      <c r="J605" s="662" t="s">
        <v>3299</v>
      </c>
      <c r="K605" s="662" t="s">
        <v>3300</v>
      </c>
      <c r="L605" s="663">
        <v>425.17</v>
      </c>
      <c r="M605" s="663">
        <v>850.34</v>
      </c>
      <c r="N605" s="662">
        <v>2</v>
      </c>
      <c r="O605" s="745">
        <v>0.5</v>
      </c>
      <c r="P605" s="663">
        <v>850.34</v>
      </c>
      <c r="Q605" s="678">
        <v>1</v>
      </c>
      <c r="R605" s="662">
        <v>2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18</v>
      </c>
      <c r="B606" s="662" t="s">
        <v>544</v>
      </c>
      <c r="C606" s="662" t="s">
        <v>2618</v>
      </c>
      <c r="D606" s="743" t="s">
        <v>4060</v>
      </c>
      <c r="E606" s="744" t="s">
        <v>2639</v>
      </c>
      <c r="F606" s="662" t="s">
        <v>2614</v>
      </c>
      <c r="G606" s="662" t="s">
        <v>3297</v>
      </c>
      <c r="H606" s="662" t="s">
        <v>1236</v>
      </c>
      <c r="I606" s="662" t="s">
        <v>3298</v>
      </c>
      <c r="J606" s="662" t="s">
        <v>3299</v>
      </c>
      <c r="K606" s="662" t="s">
        <v>3300</v>
      </c>
      <c r="L606" s="663">
        <v>141.09</v>
      </c>
      <c r="M606" s="663">
        <v>282.18</v>
      </c>
      <c r="N606" s="662">
        <v>2</v>
      </c>
      <c r="O606" s="745">
        <v>0.5</v>
      </c>
      <c r="P606" s="663">
        <v>282.18</v>
      </c>
      <c r="Q606" s="678">
        <v>1</v>
      </c>
      <c r="R606" s="662">
        <v>2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18</v>
      </c>
      <c r="B607" s="662" t="s">
        <v>544</v>
      </c>
      <c r="C607" s="662" t="s">
        <v>2618</v>
      </c>
      <c r="D607" s="743" t="s">
        <v>4060</v>
      </c>
      <c r="E607" s="744" t="s">
        <v>2639</v>
      </c>
      <c r="F607" s="662" t="s">
        <v>2614</v>
      </c>
      <c r="G607" s="662" t="s">
        <v>3301</v>
      </c>
      <c r="H607" s="662" t="s">
        <v>545</v>
      </c>
      <c r="I607" s="662" t="s">
        <v>3302</v>
      </c>
      <c r="J607" s="662" t="s">
        <v>3303</v>
      </c>
      <c r="K607" s="662" t="s">
        <v>3304</v>
      </c>
      <c r="L607" s="663">
        <v>32.96</v>
      </c>
      <c r="M607" s="663">
        <v>98.88</v>
      </c>
      <c r="N607" s="662">
        <v>3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18</v>
      </c>
      <c r="B608" s="662" t="s">
        <v>544</v>
      </c>
      <c r="C608" s="662" t="s">
        <v>2618</v>
      </c>
      <c r="D608" s="743" t="s">
        <v>4060</v>
      </c>
      <c r="E608" s="744" t="s">
        <v>2639</v>
      </c>
      <c r="F608" s="662" t="s">
        <v>2614</v>
      </c>
      <c r="G608" s="662" t="s">
        <v>2905</v>
      </c>
      <c r="H608" s="662" t="s">
        <v>545</v>
      </c>
      <c r="I608" s="662" t="s">
        <v>860</v>
      </c>
      <c r="J608" s="662" t="s">
        <v>861</v>
      </c>
      <c r="K608" s="662" t="s">
        <v>862</v>
      </c>
      <c r="L608" s="663">
        <v>66.17</v>
      </c>
      <c r="M608" s="663">
        <v>794.04</v>
      </c>
      <c r="N608" s="662">
        <v>12</v>
      </c>
      <c r="O608" s="745">
        <v>5</v>
      </c>
      <c r="P608" s="663">
        <v>529.36</v>
      </c>
      <c r="Q608" s="678">
        <v>0.66666666666666674</v>
      </c>
      <c r="R608" s="662">
        <v>8</v>
      </c>
      <c r="S608" s="678">
        <v>0.66666666666666663</v>
      </c>
      <c r="T608" s="745">
        <v>4</v>
      </c>
      <c r="U608" s="701">
        <v>0.8</v>
      </c>
    </row>
    <row r="609" spans="1:21" ht="14.4" customHeight="1" x14ac:dyDescent="0.3">
      <c r="A609" s="661">
        <v>18</v>
      </c>
      <c r="B609" s="662" t="s">
        <v>544</v>
      </c>
      <c r="C609" s="662" t="s">
        <v>2618</v>
      </c>
      <c r="D609" s="743" t="s">
        <v>4060</v>
      </c>
      <c r="E609" s="744" t="s">
        <v>2639</v>
      </c>
      <c r="F609" s="662" t="s">
        <v>2614</v>
      </c>
      <c r="G609" s="662" t="s">
        <v>2649</v>
      </c>
      <c r="H609" s="662" t="s">
        <v>545</v>
      </c>
      <c r="I609" s="662" t="s">
        <v>754</v>
      </c>
      <c r="J609" s="662" t="s">
        <v>2653</v>
      </c>
      <c r="K609" s="662" t="s">
        <v>2654</v>
      </c>
      <c r="L609" s="663">
        <v>0</v>
      </c>
      <c r="M609" s="663">
        <v>0</v>
      </c>
      <c r="N609" s="662">
        <v>3</v>
      </c>
      <c r="O609" s="745">
        <v>1.5</v>
      </c>
      <c r="P609" s="663">
        <v>0</v>
      </c>
      <c r="Q609" s="678"/>
      <c r="R609" s="662">
        <v>2</v>
      </c>
      <c r="S609" s="678">
        <v>0.66666666666666663</v>
      </c>
      <c r="T609" s="745">
        <v>0.5</v>
      </c>
      <c r="U609" s="701">
        <v>0.33333333333333331</v>
      </c>
    </row>
    <row r="610" spans="1:21" ht="14.4" customHeight="1" x14ac:dyDescent="0.3">
      <c r="A610" s="661">
        <v>18</v>
      </c>
      <c r="B610" s="662" t="s">
        <v>544</v>
      </c>
      <c r="C610" s="662" t="s">
        <v>2618</v>
      </c>
      <c r="D610" s="743" t="s">
        <v>4060</v>
      </c>
      <c r="E610" s="744" t="s">
        <v>2639</v>
      </c>
      <c r="F610" s="662" t="s">
        <v>2614</v>
      </c>
      <c r="G610" s="662" t="s">
        <v>2649</v>
      </c>
      <c r="H610" s="662" t="s">
        <v>545</v>
      </c>
      <c r="I610" s="662" t="s">
        <v>758</v>
      </c>
      <c r="J610" s="662" t="s">
        <v>2650</v>
      </c>
      <c r="K610" s="662" t="s">
        <v>2651</v>
      </c>
      <c r="L610" s="663">
        <v>0</v>
      </c>
      <c r="M610" s="663">
        <v>0</v>
      </c>
      <c r="N610" s="662">
        <v>3</v>
      </c>
      <c r="O610" s="745">
        <v>1</v>
      </c>
      <c r="P610" s="663">
        <v>0</v>
      </c>
      <c r="Q610" s="678"/>
      <c r="R610" s="662">
        <v>2</v>
      </c>
      <c r="S610" s="678">
        <v>0.66666666666666663</v>
      </c>
      <c r="T610" s="745">
        <v>0.5</v>
      </c>
      <c r="U610" s="701">
        <v>0.5</v>
      </c>
    </row>
    <row r="611" spans="1:21" ht="14.4" customHeight="1" x14ac:dyDescent="0.3">
      <c r="A611" s="661">
        <v>18</v>
      </c>
      <c r="B611" s="662" t="s">
        <v>544</v>
      </c>
      <c r="C611" s="662" t="s">
        <v>2618</v>
      </c>
      <c r="D611" s="743" t="s">
        <v>4060</v>
      </c>
      <c r="E611" s="744" t="s">
        <v>2639</v>
      </c>
      <c r="F611" s="662" t="s">
        <v>2614</v>
      </c>
      <c r="G611" s="662" t="s">
        <v>2656</v>
      </c>
      <c r="H611" s="662" t="s">
        <v>545</v>
      </c>
      <c r="I611" s="662" t="s">
        <v>2657</v>
      </c>
      <c r="J611" s="662" t="s">
        <v>2124</v>
      </c>
      <c r="K611" s="662" t="s">
        <v>2658</v>
      </c>
      <c r="L611" s="663">
        <v>177.82</v>
      </c>
      <c r="M611" s="663">
        <v>711.28</v>
      </c>
      <c r="N611" s="662">
        <v>4</v>
      </c>
      <c r="O611" s="745">
        <v>2.5</v>
      </c>
      <c r="P611" s="663">
        <v>177.82</v>
      </c>
      <c r="Q611" s="678">
        <v>0.25</v>
      </c>
      <c r="R611" s="662">
        <v>1</v>
      </c>
      <c r="S611" s="678">
        <v>0.25</v>
      </c>
      <c r="T611" s="745">
        <v>1</v>
      </c>
      <c r="U611" s="701">
        <v>0.4</v>
      </c>
    </row>
    <row r="612" spans="1:21" ht="14.4" customHeight="1" x14ac:dyDescent="0.3">
      <c r="A612" s="661">
        <v>18</v>
      </c>
      <c r="B612" s="662" t="s">
        <v>544</v>
      </c>
      <c r="C612" s="662" t="s">
        <v>2618</v>
      </c>
      <c r="D612" s="743" t="s">
        <v>4060</v>
      </c>
      <c r="E612" s="744" t="s">
        <v>2639</v>
      </c>
      <c r="F612" s="662" t="s">
        <v>2614</v>
      </c>
      <c r="G612" s="662" t="s">
        <v>2911</v>
      </c>
      <c r="H612" s="662" t="s">
        <v>545</v>
      </c>
      <c r="I612" s="662" t="s">
        <v>3305</v>
      </c>
      <c r="J612" s="662" t="s">
        <v>3306</v>
      </c>
      <c r="K612" s="662" t="s">
        <v>1200</v>
      </c>
      <c r="L612" s="663">
        <v>0</v>
      </c>
      <c r="M612" s="663">
        <v>0</v>
      </c>
      <c r="N612" s="662">
        <v>2</v>
      </c>
      <c r="O612" s="745">
        <v>2</v>
      </c>
      <c r="P612" s="663">
        <v>0</v>
      </c>
      <c r="Q612" s="678"/>
      <c r="R612" s="662">
        <v>2</v>
      </c>
      <c r="S612" s="678">
        <v>1</v>
      </c>
      <c r="T612" s="745">
        <v>2</v>
      </c>
      <c r="U612" s="701">
        <v>1</v>
      </c>
    </row>
    <row r="613" spans="1:21" ht="14.4" customHeight="1" x14ac:dyDescent="0.3">
      <c r="A613" s="661">
        <v>18</v>
      </c>
      <c r="B613" s="662" t="s">
        <v>544</v>
      </c>
      <c r="C613" s="662" t="s">
        <v>2618</v>
      </c>
      <c r="D613" s="743" t="s">
        <v>4060</v>
      </c>
      <c r="E613" s="744" t="s">
        <v>2639</v>
      </c>
      <c r="F613" s="662" t="s">
        <v>2614</v>
      </c>
      <c r="G613" s="662" t="s">
        <v>2709</v>
      </c>
      <c r="H613" s="662" t="s">
        <v>1236</v>
      </c>
      <c r="I613" s="662" t="s">
        <v>2912</v>
      </c>
      <c r="J613" s="662" t="s">
        <v>1253</v>
      </c>
      <c r="K613" s="662" t="s">
        <v>1501</v>
      </c>
      <c r="L613" s="663">
        <v>132</v>
      </c>
      <c r="M613" s="663">
        <v>924</v>
      </c>
      <c r="N613" s="662">
        <v>7</v>
      </c>
      <c r="O613" s="745">
        <v>2</v>
      </c>
      <c r="P613" s="663">
        <v>660</v>
      </c>
      <c r="Q613" s="678">
        <v>0.7142857142857143</v>
      </c>
      <c r="R613" s="662">
        <v>5</v>
      </c>
      <c r="S613" s="678">
        <v>0.7142857142857143</v>
      </c>
      <c r="T613" s="745">
        <v>1</v>
      </c>
      <c r="U613" s="701">
        <v>0.5</v>
      </c>
    </row>
    <row r="614" spans="1:21" ht="14.4" customHeight="1" x14ac:dyDescent="0.3">
      <c r="A614" s="661">
        <v>18</v>
      </c>
      <c r="B614" s="662" t="s">
        <v>544</v>
      </c>
      <c r="C614" s="662" t="s">
        <v>2618</v>
      </c>
      <c r="D614" s="743" t="s">
        <v>4060</v>
      </c>
      <c r="E614" s="744" t="s">
        <v>2639</v>
      </c>
      <c r="F614" s="662" t="s">
        <v>2614</v>
      </c>
      <c r="G614" s="662" t="s">
        <v>2709</v>
      </c>
      <c r="H614" s="662" t="s">
        <v>1236</v>
      </c>
      <c r="I614" s="662" t="s">
        <v>1365</v>
      </c>
      <c r="J614" s="662" t="s">
        <v>1366</v>
      </c>
      <c r="K614" s="662" t="s">
        <v>1285</v>
      </c>
      <c r="L614" s="663">
        <v>65.989999999999995</v>
      </c>
      <c r="M614" s="663">
        <v>263.95999999999998</v>
      </c>
      <c r="N614" s="662">
        <v>4</v>
      </c>
      <c r="O614" s="745">
        <v>2</v>
      </c>
      <c r="P614" s="663">
        <v>197.96999999999997</v>
      </c>
      <c r="Q614" s="678">
        <v>0.75</v>
      </c>
      <c r="R614" s="662">
        <v>3</v>
      </c>
      <c r="S614" s="678">
        <v>0.75</v>
      </c>
      <c r="T614" s="745">
        <v>1</v>
      </c>
      <c r="U614" s="701">
        <v>0.5</v>
      </c>
    </row>
    <row r="615" spans="1:21" ht="14.4" customHeight="1" x14ac:dyDescent="0.3">
      <c r="A615" s="661">
        <v>18</v>
      </c>
      <c r="B615" s="662" t="s">
        <v>544</v>
      </c>
      <c r="C615" s="662" t="s">
        <v>2618</v>
      </c>
      <c r="D615" s="743" t="s">
        <v>4060</v>
      </c>
      <c r="E615" s="744" t="s">
        <v>2639</v>
      </c>
      <c r="F615" s="662" t="s">
        <v>2614</v>
      </c>
      <c r="G615" s="662" t="s">
        <v>2709</v>
      </c>
      <c r="H615" s="662" t="s">
        <v>1236</v>
      </c>
      <c r="I615" s="662" t="s">
        <v>1428</v>
      </c>
      <c r="J615" s="662" t="s">
        <v>1253</v>
      </c>
      <c r="K615" s="662" t="s">
        <v>1501</v>
      </c>
      <c r="L615" s="663">
        <v>132</v>
      </c>
      <c r="M615" s="663">
        <v>4620</v>
      </c>
      <c r="N615" s="662">
        <v>35</v>
      </c>
      <c r="O615" s="745">
        <v>9.5</v>
      </c>
      <c r="P615" s="663">
        <v>1452</v>
      </c>
      <c r="Q615" s="678">
        <v>0.31428571428571428</v>
      </c>
      <c r="R615" s="662">
        <v>11</v>
      </c>
      <c r="S615" s="678">
        <v>0.31428571428571428</v>
      </c>
      <c r="T615" s="745">
        <v>2.5</v>
      </c>
      <c r="U615" s="701">
        <v>0.26315789473684209</v>
      </c>
    </row>
    <row r="616" spans="1:21" ht="14.4" customHeight="1" x14ac:dyDescent="0.3">
      <c r="A616" s="661">
        <v>18</v>
      </c>
      <c r="B616" s="662" t="s">
        <v>544</v>
      </c>
      <c r="C616" s="662" t="s">
        <v>2618</v>
      </c>
      <c r="D616" s="743" t="s">
        <v>4060</v>
      </c>
      <c r="E616" s="744" t="s">
        <v>2639</v>
      </c>
      <c r="F616" s="662" t="s">
        <v>2614</v>
      </c>
      <c r="G616" s="662" t="s">
        <v>2709</v>
      </c>
      <c r="H616" s="662" t="s">
        <v>1236</v>
      </c>
      <c r="I616" s="662" t="s">
        <v>2914</v>
      </c>
      <c r="J616" s="662" t="s">
        <v>1253</v>
      </c>
      <c r="K616" s="662" t="s">
        <v>1501</v>
      </c>
      <c r="L616" s="663">
        <v>132</v>
      </c>
      <c r="M616" s="663">
        <v>396</v>
      </c>
      <c r="N616" s="662">
        <v>3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18</v>
      </c>
      <c r="B617" s="662" t="s">
        <v>544</v>
      </c>
      <c r="C617" s="662" t="s">
        <v>2618</v>
      </c>
      <c r="D617" s="743" t="s">
        <v>4060</v>
      </c>
      <c r="E617" s="744" t="s">
        <v>2639</v>
      </c>
      <c r="F617" s="662" t="s">
        <v>2614</v>
      </c>
      <c r="G617" s="662" t="s">
        <v>2806</v>
      </c>
      <c r="H617" s="662" t="s">
        <v>545</v>
      </c>
      <c r="I617" s="662" t="s">
        <v>645</v>
      </c>
      <c r="J617" s="662" t="s">
        <v>2809</v>
      </c>
      <c r="K617" s="662" t="s">
        <v>2810</v>
      </c>
      <c r="L617" s="663">
        <v>18.11</v>
      </c>
      <c r="M617" s="663">
        <v>72.44</v>
      </c>
      <c r="N617" s="662">
        <v>4</v>
      </c>
      <c r="O617" s="745">
        <v>2.5</v>
      </c>
      <c r="P617" s="663">
        <v>36.22</v>
      </c>
      <c r="Q617" s="678">
        <v>0.5</v>
      </c>
      <c r="R617" s="662">
        <v>2</v>
      </c>
      <c r="S617" s="678">
        <v>0.5</v>
      </c>
      <c r="T617" s="745">
        <v>0.5</v>
      </c>
      <c r="U617" s="701">
        <v>0.2</v>
      </c>
    </row>
    <row r="618" spans="1:21" ht="14.4" customHeight="1" x14ac:dyDescent="0.3">
      <c r="A618" s="661">
        <v>18</v>
      </c>
      <c r="B618" s="662" t="s">
        <v>544</v>
      </c>
      <c r="C618" s="662" t="s">
        <v>2618</v>
      </c>
      <c r="D618" s="743" t="s">
        <v>4060</v>
      </c>
      <c r="E618" s="744" t="s">
        <v>2639</v>
      </c>
      <c r="F618" s="662" t="s">
        <v>2614</v>
      </c>
      <c r="G618" s="662" t="s">
        <v>2811</v>
      </c>
      <c r="H618" s="662" t="s">
        <v>545</v>
      </c>
      <c r="I618" s="662" t="s">
        <v>2937</v>
      </c>
      <c r="J618" s="662" t="s">
        <v>2931</v>
      </c>
      <c r="K618" s="662" t="s">
        <v>2938</v>
      </c>
      <c r="L618" s="663">
        <v>3823.28</v>
      </c>
      <c r="M618" s="663">
        <v>3823.28</v>
      </c>
      <c r="N618" s="662">
        <v>1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18</v>
      </c>
      <c r="B619" s="662" t="s">
        <v>544</v>
      </c>
      <c r="C619" s="662" t="s">
        <v>2618</v>
      </c>
      <c r="D619" s="743" t="s">
        <v>4060</v>
      </c>
      <c r="E619" s="744" t="s">
        <v>2639</v>
      </c>
      <c r="F619" s="662" t="s">
        <v>2614</v>
      </c>
      <c r="G619" s="662" t="s">
        <v>2811</v>
      </c>
      <c r="H619" s="662" t="s">
        <v>545</v>
      </c>
      <c r="I619" s="662" t="s">
        <v>3307</v>
      </c>
      <c r="J619" s="662" t="s">
        <v>2933</v>
      </c>
      <c r="K619" s="662" t="s">
        <v>2938</v>
      </c>
      <c r="L619" s="663">
        <v>1849.52</v>
      </c>
      <c r="M619" s="663">
        <v>3699.04</v>
      </c>
      <c r="N619" s="662">
        <v>2</v>
      </c>
      <c r="O619" s="745">
        <v>1.5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18</v>
      </c>
      <c r="B620" s="662" t="s">
        <v>544</v>
      </c>
      <c r="C620" s="662" t="s">
        <v>2618</v>
      </c>
      <c r="D620" s="743" t="s">
        <v>4060</v>
      </c>
      <c r="E620" s="744" t="s">
        <v>2639</v>
      </c>
      <c r="F620" s="662" t="s">
        <v>2614</v>
      </c>
      <c r="G620" s="662" t="s">
        <v>2662</v>
      </c>
      <c r="H620" s="662" t="s">
        <v>545</v>
      </c>
      <c r="I620" s="662" t="s">
        <v>2758</v>
      </c>
      <c r="J620" s="662" t="s">
        <v>2759</v>
      </c>
      <c r="K620" s="662" t="s">
        <v>1929</v>
      </c>
      <c r="L620" s="663">
        <v>132</v>
      </c>
      <c r="M620" s="663">
        <v>264</v>
      </c>
      <c r="N620" s="662">
        <v>2</v>
      </c>
      <c r="O620" s="745">
        <v>2</v>
      </c>
      <c r="P620" s="663">
        <v>132</v>
      </c>
      <c r="Q620" s="678">
        <v>0.5</v>
      </c>
      <c r="R620" s="662">
        <v>1</v>
      </c>
      <c r="S620" s="678">
        <v>0.5</v>
      </c>
      <c r="T620" s="745">
        <v>1</v>
      </c>
      <c r="U620" s="701">
        <v>0.5</v>
      </c>
    </row>
    <row r="621" spans="1:21" ht="14.4" customHeight="1" x14ac:dyDescent="0.3">
      <c r="A621" s="661">
        <v>18</v>
      </c>
      <c r="B621" s="662" t="s">
        <v>544</v>
      </c>
      <c r="C621" s="662" t="s">
        <v>2618</v>
      </c>
      <c r="D621" s="743" t="s">
        <v>4060</v>
      </c>
      <c r="E621" s="744" t="s">
        <v>2639</v>
      </c>
      <c r="F621" s="662" t="s">
        <v>2614</v>
      </c>
      <c r="G621" s="662" t="s">
        <v>2662</v>
      </c>
      <c r="H621" s="662" t="s">
        <v>1236</v>
      </c>
      <c r="I621" s="662" t="s">
        <v>1397</v>
      </c>
      <c r="J621" s="662" t="s">
        <v>1398</v>
      </c>
      <c r="K621" s="662" t="s">
        <v>1285</v>
      </c>
      <c r="L621" s="663">
        <v>132</v>
      </c>
      <c r="M621" s="663">
        <v>20988</v>
      </c>
      <c r="N621" s="662">
        <v>159</v>
      </c>
      <c r="O621" s="745">
        <v>42.5</v>
      </c>
      <c r="P621" s="663">
        <v>2508</v>
      </c>
      <c r="Q621" s="678">
        <v>0.11949685534591195</v>
      </c>
      <c r="R621" s="662">
        <v>19</v>
      </c>
      <c r="S621" s="678">
        <v>0.11949685534591195</v>
      </c>
      <c r="T621" s="745">
        <v>5.5</v>
      </c>
      <c r="U621" s="701">
        <v>0.12941176470588237</v>
      </c>
    </row>
    <row r="622" spans="1:21" ht="14.4" customHeight="1" x14ac:dyDescent="0.3">
      <c r="A622" s="661">
        <v>18</v>
      </c>
      <c r="B622" s="662" t="s">
        <v>544</v>
      </c>
      <c r="C622" s="662" t="s">
        <v>2618</v>
      </c>
      <c r="D622" s="743" t="s">
        <v>4060</v>
      </c>
      <c r="E622" s="744" t="s">
        <v>2639</v>
      </c>
      <c r="F622" s="662" t="s">
        <v>2614</v>
      </c>
      <c r="G622" s="662" t="s">
        <v>2662</v>
      </c>
      <c r="H622" s="662" t="s">
        <v>545</v>
      </c>
      <c r="I622" s="662" t="s">
        <v>570</v>
      </c>
      <c r="J622" s="662" t="s">
        <v>571</v>
      </c>
      <c r="K622" s="662" t="s">
        <v>2543</v>
      </c>
      <c r="L622" s="663">
        <v>123.2</v>
      </c>
      <c r="M622" s="663">
        <v>2587.2000000000003</v>
      </c>
      <c r="N622" s="662">
        <v>21</v>
      </c>
      <c r="O622" s="745">
        <v>6</v>
      </c>
      <c r="P622" s="663">
        <v>369.6</v>
      </c>
      <c r="Q622" s="678">
        <v>0.14285714285714285</v>
      </c>
      <c r="R622" s="662">
        <v>3</v>
      </c>
      <c r="S622" s="678">
        <v>0.14285714285714285</v>
      </c>
      <c r="T622" s="745">
        <v>1</v>
      </c>
      <c r="U622" s="701">
        <v>0.16666666666666666</v>
      </c>
    </row>
    <row r="623" spans="1:21" ht="14.4" customHeight="1" x14ac:dyDescent="0.3">
      <c r="A623" s="661">
        <v>18</v>
      </c>
      <c r="B623" s="662" t="s">
        <v>544</v>
      </c>
      <c r="C623" s="662" t="s">
        <v>2618</v>
      </c>
      <c r="D623" s="743" t="s">
        <v>4060</v>
      </c>
      <c r="E623" s="744" t="s">
        <v>2639</v>
      </c>
      <c r="F623" s="662" t="s">
        <v>2614</v>
      </c>
      <c r="G623" s="662" t="s">
        <v>2662</v>
      </c>
      <c r="H623" s="662" t="s">
        <v>545</v>
      </c>
      <c r="I623" s="662" t="s">
        <v>2955</v>
      </c>
      <c r="J623" s="662" t="s">
        <v>2956</v>
      </c>
      <c r="K623" s="662" t="s">
        <v>2543</v>
      </c>
      <c r="L623" s="663">
        <v>123.2</v>
      </c>
      <c r="M623" s="663">
        <v>246.4</v>
      </c>
      <c r="N623" s="662">
        <v>2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18</v>
      </c>
      <c r="B624" s="662" t="s">
        <v>544</v>
      </c>
      <c r="C624" s="662" t="s">
        <v>2618</v>
      </c>
      <c r="D624" s="743" t="s">
        <v>4060</v>
      </c>
      <c r="E624" s="744" t="s">
        <v>2639</v>
      </c>
      <c r="F624" s="662" t="s">
        <v>2614</v>
      </c>
      <c r="G624" s="662" t="s">
        <v>2718</v>
      </c>
      <c r="H624" s="662" t="s">
        <v>545</v>
      </c>
      <c r="I624" s="662" t="s">
        <v>1757</v>
      </c>
      <c r="J624" s="662" t="s">
        <v>1758</v>
      </c>
      <c r="K624" s="662" t="s">
        <v>1759</v>
      </c>
      <c r="L624" s="663">
        <v>439.98</v>
      </c>
      <c r="M624" s="663">
        <v>879.96</v>
      </c>
      <c r="N624" s="662">
        <v>2</v>
      </c>
      <c r="O624" s="745">
        <v>1.5</v>
      </c>
      <c r="P624" s="663">
        <v>879.96</v>
      </c>
      <c r="Q624" s="678">
        <v>1</v>
      </c>
      <c r="R624" s="662">
        <v>2</v>
      </c>
      <c r="S624" s="678">
        <v>1</v>
      </c>
      <c r="T624" s="745">
        <v>1.5</v>
      </c>
      <c r="U624" s="701">
        <v>1</v>
      </c>
    </row>
    <row r="625" spans="1:21" ht="14.4" customHeight="1" x14ac:dyDescent="0.3">
      <c r="A625" s="661">
        <v>18</v>
      </c>
      <c r="B625" s="662" t="s">
        <v>544</v>
      </c>
      <c r="C625" s="662" t="s">
        <v>2618</v>
      </c>
      <c r="D625" s="743" t="s">
        <v>4060</v>
      </c>
      <c r="E625" s="744" t="s">
        <v>2639</v>
      </c>
      <c r="F625" s="662" t="s">
        <v>2614</v>
      </c>
      <c r="G625" s="662" t="s">
        <v>2967</v>
      </c>
      <c r="H625" s="662" t="s">
        <v>545</v>
      </c>
      <c r="I625" s="662" t="s">
        <v>1132</v>
      </c>
      <c r="J625" s="662" t="s">
        <v>2968</v>
      </c>
      <c r="K625" s="662" t="s">
        <v>2969</v>
      </c>
      <c r="L625" s="663">
        <v>176.52</v>
      </c>
      <c r="M625" s="663">
        <v>529.56000000000006</v>
      </c>
      <c r="N625" s="662">
        <v>3</v>
      </c>
      <c r="O625" s="745">
        <v>0.5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18</v>
      </c>
      <c r="B626" s="662" t="s">
        <v>544</v>
      </c>
      <c r="C626" s="662" t="s">
        <v>2618</v>
      </c>
      <c r="D626" s="743" t="s">
        <v>4060</v>
      </c>
      <c r="E626" s="744" t="s">
        <v>2639</v>
      </c>
      <c r="F626" s="662" t="s">
        <v>2614</v>
      </c>
      <c r="G626" s="662" t="s">
        <v>2719</v>
      </c>
      <c r="H626" s="662" t="s">
        <v>545</v>
      </c>
      <c r="I626" s="662" t="s">
        <v>1746</v>
      </c>
      <c r="J626" s="662" t="s">
        <v>1747</v>
      </c>
      <c r="K626" s="662" t="s">
        <v>586</v>
      </c>
      <c r="L626" s="663">
        <v>132</v>
      </c>
      <c r="M626" s="663">
        <v>132</v>
      </c>
      <c r="N626" s="662">
        <v>1</v>
      </c>
      <c r="O626" s="745">
        <v>0.5</v>
      </c>
      <c r="P626" s="663">
        <v>132</v>
      </c>
      <c r="Q626" s="678">
        <v>1</v>
      </c>
      <c r="R626" s="662">
        <v>1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18</v>
      </c>
      <c r="B627" s="662" t="s">
        <v>544</v>
      </c>
      <c r="C627" s="662" t="s">
        <v>2618</v>
      </c>
      <c r="D627" s="743" t="s">
        <v>4060</v>
      </c>
      <c r="E627" s="744" t="s">
        <v>2639</v>
      </c>
      <c r="F627" s="662" t="s">
        <v>2614</v>
      </c>
      <c r="G627" s="662" t="s">
        <v>2973</v>
      </c>
      <c r="H627" s="662" t="s">
        <v>545</v>
      </c>
      <c r="I627" s="662" t="s">
        <v>652</v>
      </c>
      <c r="J627" s="662" t="s">
        <v>2974</v>
      </c>
      <c r="K627" s="662" t="s">
        <v>2975</v>
      </c>
      <c r="L627" s="663">
        <v>48.74</v>
      </c>
      <c r="M627" s="663">
        <v>438.65999999999997</v>
      </c>
      <c r="N627" s="662">
        <v>9</v>
      </c>
      <c r="O627" s="745">
        <v>3</v>
      </c>
      <c r="P627" s="663">
        <v>146.22</v>
      </c>
      <c r="Q627" s="678">
        <v>0.33333333333333337</v>
      </c>
      <c r="R627" s="662">
        <v>3</v>
      </c>
      <c r="S627" s="678">
        <v>0.33333333333333331</v>
      </c>
      <c r="T627" s="745">
        <v>2.5</v>
      </c>
      <c r="U627" s="701">
        <v>0.83333333333333337</v>
      </c>
    </row>
    <row r="628" spans="1:21" ht="14.4" customHeight="1" x14ac:dyDescent="0.3">
      <c r="A628" s="661">
        <v>18</v>
      </c>
      <c r="B628" s="662" t="s">
        <v>544</v>
      </c>
      <c r="C628" s="662" t="s">
        <v>2618</v>
      </c>
      <c r="D628" s="743" t="s">
        <v>4060</v>
      </c>
      <c r="E628" s="744" t="s">
        <v>2639</v>
      </c>
      <c r="F628" s="662" t="s">
        <v>2614</v>
      </c>
      <c r="G628" s="662" t="s">
        <v>2973</v>
      </c>
      <c r="H628" s="662" t="s">
        <v>545</v>
      </c>
      <c r="I628" s="662" t="s">
        <v>833</v>
      </c>
      <c r="J628" s="662" t="s">
        <v>2976</v>
      </c>
      <c r="K628" s="662" t="s">
        <v>2977</v>
      </c>
      <c r="L628" s="663">
        <v>9.2799999999999994</v>
      </c>
      <c r="M628" s="663">
        <v>74.239999999999995</v>
      </c>
      <c r="N628" s="662">
        <v>8</v>
      </c>
      <c r="O628" s="745">
        <v>1.5</v>
      </c>
      <c r="P628" s="663">
        <v>74.239999999999995</v>
      </c>
      <c r="Q628" s="678">
        <v>1</v>
      </c>
      <c r="R628" s="662">
        <v>8</v>
      </c>
      <c r="S628" s="678">
        <v>1</v>
      </c>
      <c r="T628" s="745">
        <v>1.5</v>
      </c>
      <c r="U628" s="701">
        <v>1</v>
      </c>
    </row>
    <row r="629" spans="1:21" ht="14.4" customHeight="1" x14ac:dyDescent="0.3">
      <c r="A629" s="661">
        <v>18</v>
      </c>
      <c r="B629" s="662" t="s">
        <v>544</v>
      </c>
      <c r="C629" s="662" t="s">
        <v>2618</v>
      </c>
      <c r="D629" s="743" t="s">
        <v>4060</v>
      </c>
      <c r="E629" s="744" t="s">
        <v>2639</v>
      </c>
      <c r="F629" s="662" t="s">
        <v>2614</v>
      </c>
      <c r="G629" s="662" t="s">
        <v>2978</v>
      </c>
      <c r="H629" s="662" t="s">
        <v>545</v>
      </c>
      <c r="I629" s="662" t="s">
        <v>1942</v>
      </c>
      <c r="J629" s="662" t="s">
        <v>1943</v>
      </c>
      <c r="K629" s="662" t="s">
        <v>2979</v>
      </c>
      <c r="L629" s="663">
        <v>156.77000000000001</v>
      </c>
      <c r="M629" s="663">
        <v>1410.9300000000003</v>
      </c>
      <c r="N629" s="662">
        <v>9</v>
      </c>
      <c r="O629" s="745">
        <v>4.5</v>
      </c>
      <c r="P629" s="663">
        <v>940.62000000000012</v>
      </c>
      <c r="Q629" s="678">
        <v>0.66666666666666663</v>
      </c>
      <c r="R629" s="662">
        <v>6</v>
      </c>
      <c r="S629" s="678">
        <v>0.66666666666666663</v>
      </c>
      <c r="T629" s="745">
        <v>3</v>
      </c>
      <c r="U629" s="701">
        <v>0.66666666666666663</v>
      </c>
    </row>
    <row r="630" spans="1:21" ht="14.4" customHeight="1" x14ac:dyDescent="0.3">
      <c r="A630" s="661">
        <v>18</v>
      </c>
      <c r="B630" s="662" t="s">
        <v>544</v>
      </c>
      <c r="C630" s="662" t="s">
        <v>2618</v>
      </c>
      <c r="D630" s="743" t="s">
        <v>4060</v>
      </c>
      <c r="E630" s="744" t="s">
        <v>2639</v>
      </c>
      <c r="F630" s="662" t="s">
        <v>2614</v>
      </c>
      <c r="G630" s="662" t="s">
        <v>2978</v>
      </c>
      <c r="H630" s="662" t="s">
        <v>545</v>
      </c>
      <c r="I630" s="662" t="s">
        <v>1942</v>
      </c>
      <c r="J630" s="662" t="s">
        <v>1943</v>
      </c>
      <c r="K630" s="662" t="s">
        <v>2979</v>
      </c>
      <c r="L630" s="663">
        <v>107.27</v>
      </c>
      <c r="M630" s="663">
        <v>429.08</v>
      </c>
      <c r="N630" s="662">
        <v>4</v>
      </c>
      <c r="O630" s="745">
        <v>1.5</v>
      </c>
      <c r="P630" s="663">
        <v>429.08</v>
      </c>
      <c r="Q630" s="678">
        <v>1</v>
      </c>
      <c r="R630" s="662">
        <v>4</v>
      </c>
      <c r="S630" s="678">
        <v>1</v>
      </c>
      <c r="T630" s="745">
        <v>1.5</v>
      </c>
      <c r="U630" s="701">
        <v>1</v>
      </c>
    </row>
    <row r="631" spans="1:21" ht="14.4" customHeight="1" x14ac:dyDescent="0.3">
      <c r="A631" s="661">
        <v>18</v>
      </c>
      <c r="B631" s="662" t="s">
        <v>544</v>
      </c>
      <c r="C631" s="662" t="s">
        <v>2618</v>
      </c>
      <c r="D631" s="743" t="s">
        <v>4060</v>
      </c>
      <c r="E631" s="744" t="s">
        <v>2639</v>
      </c>
      <c r="F631" s="662" t="s">
        <v>2614</v>
      </c>
      <c r="G631" s="662" t="s">
        <v>2721</v>
      </c>
      <c r="H631" s="662" t="s">
        <v>545</v>
      </c>
      <c r="I631" s="662" t="s">
        <v>954</v>
      </c>
      <c r="J631" s="662" t="s">
        <v>955</v>
      </c>
      <c r="K631" s="662" t="s">
        <v>2722</v>
      </c>
      <c r="L631" s="663">
        <v>0</v>
      </c>
      <c r="M631" s="663">
        <v>0</v>
      </c>
      <c r="N631" s="662">
        <v>9</v>
      </c>
      <c r="O631" s="745">
        <v>5.5</v>
      </c>
      <c r="P631" s="663">
        <v>0</v>
      </c>
      <c r="Q631" s="678"/>
      <c r="R631" s="662">
        <v>2</v>
      </c>
      <c r="S631" s="678">
        <v>0.22222222222222221</v>
      </c>
      <c r="T631" s="745">
        <v>1.5</v>
      </c>
      <c r="U631" s="701">
        <v>0.27272727272727271</v>
      </c>
    </row>
    <row r="632" spans="1:21" ht="14.4" customHeight="1" x14ac:dyDescent="0.3">
      <c r="A632" s="661">
        <v>18</v>
      </c>
      <c r="B632" s="662" t="s">
        <v>544</v>
      </c>
      <c r="C632" s="662" t="s">
        <v>2618</v>
      </c>
      <c r="D632" s="743" t="s">
        <v>4060</v>
      </c>
      <c r="E632" s="744" t="s">
        <v>2639</v>
      </c>
      <c r="F632" s="662" t="s">
        <v>2614</v>
      </c>
      <c r="G632" s="662" t="s">
        <v>2675</v>
      </c>
      <c r="H632" s="662" t="s">
        <v>545</v>
      </c>
      <c r="I632" s="662" t="s">
        <v>2827</v>
      </c>
      <c r="J632" s="662" t="s">
        <v>2676</v>
      </c>
      <c r="K632" s="662" t="s">
        <v>2828</v>
      </c>
      <c r="L632" s="663">
        <v>0</v>
      </c>
      <c r="M632" s="663">
        <v>0</v>
      </c>
      <c r="N632" s="662">
        <v>18</v>
      </c>
      <c r="O632" s="745">
        <v>7.5</v>
      </c>
      <c r="P632" s="663">
        <v>0</v>
      </c>
      <c r="Q632" s="678"/>
      <c r="R632" s="662">
        <v>13</v>
      </c>
      <c r="S632" s="678">
        <v>0.72222222222222221</v>
      </c>
      <c r="T632" s="745">
        <v>4</v>
      </c>
      <c r="U632" s="701">
        <v>0.53333333333333333</v>
      </c>
    </row>
    <row r="633" spans="1:21" ht="14.4" customHeight="1" x14ac:dyDescent="0.3">
      <c r="A633" s="661">
        <v>18</v>
      </c>
      <c r="B633" s="662" t="s">
        <v>544</v>
      </c>
      <c r="C633" s="662" t="s">
        <v>2618</v>
      </c>
      <c r="D633" s="743" t="s">
        <v>4060</v>
      </c>
      <c r="E633" s="744" t="s">
        <v>2639</v>
      </c>
      <c r="F633" s="662" t="s">
        <v>2614</v>
      </c>
      <c r="G633" s="662" t="s">
        <v>2675</v>
      </c>
      <c r="H633" s="662" t="s">
        <v>545</v>
      </c>
      <c r="I633" s="662" t="s">
        <v>1021</v>
      </c>
      <c r="J633" s="662" t="s">
        <v>2676</v>
      </c>
      <c r="K633" s="662" t="s">
        <v>2677</v>
      </c>
      <c r="L633" s="663">
        <v>22.06</v>
      </c>
      <c r="M633" s="663">
        <v>88.24</v>
      </c>
      <c r="N633" s="662">
        <v>4</v>
      </c>
      <c r="O633" s="745">
        <v>1</v>
      </c>
      <c r="P633" s="663">
        <v>88.24</v>
      </c>
      <c r="Q633" s="678">
        <v>1</v>
      </c>
      <c r="R633" s="662">
        <v>4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18</v>
      </c>
      <c r="B634" s="662" t="s">
        <v>544</v>
      </c>
      <c r="C634" s="662" t="s">
        <v>2618</v>
      </c>
      <c r="D634" s="743" t="s">
        <v>4060</v>
      </c>
      <c r="E634" s="744" t="s">
        <v>2639</v>
      </c>
      <c r="F634" s="662" t="s">
        <v>2614</v>
      </c>
      <c r="G634" s="662" t="s">
        <v>2675</v>
      </c>
      <c r="H634" s="662" t="s">
        <v>545</v>
      </c>
      <c r="I634" s="662" t="s">
        <v>3240</v>
      </c>
      <c r="J634" s="662" t="s">
        <v>2980</v>
      </c>
      <c r="K634" s="662" t="s">
        <v>3241</v>
      </c>
      <c r="L634" s="663">
        <v>0</v>
      </c>
      <c r="M634" s="663">
        <v>0</v>
      </c>
      <c r="N634" s="662">
        <v>1</v>
      </c>
      <c r="O634" s="745">
        <v>0.5</v>
      </c>
      <c r="P634" s="663">
        <v>0</v>
      </c>
      <c r="Q634" s="678"/>
      <c r="R634" s="662">
        <v>1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18</v>
      </c>
      <c r="B635" s="662" t="s">
        <v>544</v>
      </c>
      <c r="C635" s="662" t="s">
        <v>2618</v>
      </c>
      <c r="D635" s="743" t="s">
        <v>4060</v>
      </c>
      <c r="E635" s="744" t="s">
        <v>2639</v>
      </c>
      <c r="F635" s="662" t="s">
        <v>2614</v>
      </c>
      <c r="G635" s="662" t="s">
        <v>2675</v>
      </c>
      <c r="H635" s="662" t="s">
        <v>545</v>
      </c>
      <c r="I635" s="662" t="s">
        <v>3308</v>
      </c>
      <c r="J635" s="662" t="s">
        <v>2980</v>
      </c>
      <c r="K635" s="662" t="s">
        <v>3309</v>
      </c>
      <c r="L635" s="663">
        <v>0</v>
      </c>
      <c r="M635" s="663">
        <v>0</v>
      </c>
      <c r="N635" s="662">
        <v>3</v>
      </c>
      <c r="O635" s="745">
        <v>0.5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18</v>
      </c>
      <c r="B636" s="662" t="s">
        <v>544</v>
      </c>
      <c r="C636" s="662" t="s">
        <v>2618</v>
      </c>
      <c r="D636" s="743" t="s">
        <v>4060</v>
      </c>
      <c r="E636" s="744" t="s">
        <v>2639</v>
      </c>
      <c r="F636" s="662" t="s">
        <v>2614</v>
      </c>
      <c r="G636" s="662" t="s">
        <v>2997</v>
      </c>
      <c r="H636" s="662" t="s">
        <v>545</v>
      </c>
      <c r="I636" s="662" t="s">
        <v>1642</v>
      </c>
      <c r="J636" s="662" t="s">
        <v>1643</v>
      </c>
      <c r="K636" s="662" t="s">
        <v>2998</v>
      </c>
      <c r="L636" s="663">
        <v>49.37</v>
      </c>
      <c r="M636" s="663">
        <v>444.32999999999993</v>
      </c>
      <c r="N636" s="662">
        <v>9</v>
      </c>
      <c r="O636" s="745">
        <v>3</v>
      </c>
      <c r="P636" s="663">
        <v>444.32999999999993</v>
      </c>
      <c r="Q636" s="678">
        <v>1</v>
      </c>
      <c r="R636" s="662">
        <v>9</v>
      </c>
      <c r="S636" s="678">
        <v>1</v>
      </c>
      <c r="T636" s="745">
        <v>3</v>
      </c>
      <c r="U636" s="701">
        <v>1</v>
      </c>
    </row>
    <row r="637" spans="1:21" ht="14.4" customHeight="1" x14ac:dyDescent="0.3">
      <c r="A637" s="661">
        <v>18</v>
      </c>
      <c r="B637" s="662" t="s">
        <v>544</v>
      </c>
      <c r="C637" s="662" t="s">
        <v>2618</v>
      </c>
      <c r="D637" s="743" t="s">
        <v>4060</v>
      </c>
      <c r="E637" s="744" t="s">
        <v>2639</v>
      </c>
      <c r="F637" s="662" t="s">
        <v>2614</v>
      </c>
      <c r="G637" s="662" t="s">
        <v>2997</v>
      </c>
      <c r="H637" s="662" t="s">
        <v>545</v>
      </c>
      <c r="I637" s="662" t="s">
        <v>1646</v>
      </c>
      <c r="J637" s="662" t="s">
        <v>1647</v>
      </c>
      <c r="K637" s="662" t="s">
        <v>2941</v>
      </c>
      <c r="L637" s="663">
        <v>24.68</v>
      </c>
      <c r="M637" s="663">
        <v>24.68</v>
      </c>
      <c r="N637" s="662">
        <v>1</v>
      </c>
      <c r="O637" s="745">
        <v>0.5</v>
      </c>
      <c r="P637" s="663">
        <v>24.68</v>
      </c>
      <c r="Q637" s="678">
        <v>1</v>
      </c>
      <c r="R637" s="662">
        <v>1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18</v>
      </c>
      <c r="B638" s="662" t="s">
        <v>544</v>
      </c>
      <c r="C638" s="662" t="s">
        <v>2618</v>
      </c>
      <c r="D638" s="743" t="s">
        <v>4060</v>
      </c>
      <c r="E638" s="744" t="s">
        <v>2639</v>
      </c>
      <c r="F638" s="662" t="s">
        <v>2614</v>
      </c>
      <c r="G638" s="662" t="s">
        <v>2763</v>
      </c>
      <c r="H638" s="662" t="s">
        <v>545</v>
      </c>
      <c r="I638" s="662" t="s">
        <v>675</v>
      </c>
      <c r="J638" s="662" t="s">
        <v>2764</v>
      </c>
      <c r="K638" s="662" t="s">
        <v>2765</v>
      </c>
      <c r="L638" s="663">
        <v>23.61</v>
      </c>
      <c r="M638" s="663">
        <v>188.88</v>
      </c>
      <c r="N638" s="662">
        <v>8</v>
      </c>
      <c r="O638" s="745">
        <v>1.5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18</v>
      </c>
      <c r="B639" s="662" t="s">
        <v>544</v>
      </c>
      <c r="C639" s="662" t="s">
        <v>2618</v>
      </c>
      <c r="D639" s="743" t="s">
        <v>4060</v>
      </c>
      <c r="E639" s="744" t="s">
        <v>2639</v>
      </c>
      <c r="F639" s="662" t="s">
        <v>2614</v>
      </c>
      <c r="G639" s="662" t="s">
        <v>2833</v>
      </c>
      <c r="H639" s="662" t="s">
        <v>545</v>
      </c>
      <c r="I639" s="662" t="s">
        <v>1101</v>
      </c>
      <c r="J639" s="662" t="s">
        <v>1102</v>
      </c>
      <c r="K639" s="662" t="s">
        <v>3000</v>
      </c>
      <c r="L639" s="663">
        <v>153.31</v>
      </c>
      <c r="M639" s="663">
        <v>306.62</v>
      </c>
      <c r="N639" s="662">
        <v>2</v>
      </c>
      <c r="O639" s="745">
        <v>0.5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18</v>
      </c>
      <c r="B640" s="662" t="s">
        <v>544</v>
      </c>
      <c r="C640" s="662" t="s">
        <v>2618</v>
      </c>
      <c r="D640" s="743" t="s">
        <v>4060</v>
      </c>
      <c r="E640" s="744" t="s">
        <v>2639</v>
      </c>
      <c r="F640" s="662" t="s">
        <v>2614</v>
      </c>
      <c r="G640" s="662" t="s">
        <v>2833</v>
      </c>
      <c r="H640" s="662" t="s">
        <v>545</v>
      </c>
      <c r="I640" s="662" t="s">
        <v>1104</v>
      </c>
      <c r="J640" s="662" t="s">
        <v>1105</v>
      </c>
      <c r="K640" s="662" t="s">
        <v>2834</v>
      </c>
      <c r="L640" s="663">
        <v>613.24</v>
      </c>
      <c r="M640" s="663">
        <v>5519.16</v>
      </c>
      <c r="N640" s="662">
        <v>9</v>
      </c>
      <c r="O640" s="745">
        <v>3</v>
      </c>
      <c r="P640" s="663">
        <v>1226.48</v>
      </c>
      <c r="Q640" s="678">
        <v>0.22222222222222224</v>
      </c>
      <c r="R640" s="662">
        <v>2</v>
      </c>
      <c r="S640" s="678">
        <v>0.22222222222222221</v>
      </c>
      <c r="T640" s="745">
        <v>1</v>
      </c>
      <c r="U640" s="701">
        <v>0.33333333333333331</v>
      </c>
    </row>
    <row r="641" spans="1:21" ht="14.4" customHeight="1" x14ac:dyDescent="0.3">
      <c r="A641" s="661">
        <v>18</v>
      </c>
      <c r="B641" s="662" t="s">
        <v>544</v>
      </c>
      <c r="C641" s="662" t="s">
        <v>2618</v>
      </c>
      <c r="D641" s="743" t="s">
        <v>4060</v>
      </c>
      <c r="E641" s="744" t="s">
        <v>2639</v>
      </c>
      <c r="F641" s="662" t="s">
        <v>2614</v>
      </c>
      <c r="G641" s="662" t="s">
        <v>2833</v>
      </c>
      <c r="H641" s="662" t="s">
        <v>545</v>
      </c>
      <c r="I641" s="662" t="s">
        <v>3001</v>
      </c>
      <c r="J641" s="662" t="s">
        <v>3002</v>
      </c>
      <c r="K641" s="662" t="s">
        <v>2171</v>
      </c>
      <c r="L641" s="663">
        <v>367.94</v>
      </c>
      <c r="M641" s="663">
        <v>1471.76</v>
      </c>
      <c r="N641" s="662">
        <v>4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18</v>
      </c>
      <c r="B642" s="662" t="s">
        <v>544</v>
      </c>
      <c r="C642" s="662" t="s">
        <v>2618</v>
      </c>
      <c r="D642" s="743" t="s">
        <v>4060</v>
      </c>
      <c r="E642" s="744" t="s">
        <v>2639</v>
      </c>
      <c r="F642" s="662" t="s">
        <v>2614</v>
      </c>
      <c r="G642" s="662" t="s">
        <v>2835</v>
      </c>
      <c r="H642" s="662" t="s">
        <v>1236</v>
      </c>
      <c r="I642" s="662" t="s">
        <v>2836</v>
      </c>
      <c r="J642" s="662" t="s">
        <v>2837</v>
      </c>
      <c r="K642" s="662" t="s">
        <v>1570</v>
      </c>
      <c r="L642" s="663">
        <v>393.63</v>
      </c>
      <c r="M642" s="663">
        <v>9447.1200000000008</v>
      </c>
      <c r="N642" s="662">
        <v>24</v>
      </c>
      <c r="O642" s="745">
        <v>8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18</v>
      </c>
      <c r="B643" s="662" t="s">
        <v>544</v>
      </c>
      <c r="C643" s="662" t="s">
        <v>2618</v>
      </c>
      <c r="D643" s="743" t="s">
        <v>4060</v>
      </c>
      <c r="E643" s="744" t="s">
        <v>2639</v>
      </c>
      <c r="F643" s="662" t="s">
        <v>2614</v>
      </c>
      <c r="G643" s="662" t="s">
        <v>2835</v>
      </c>
      <c r="H643" s="662" t="s">
        <v>1236</v>
      </c>
      <c r="I643" s="662" t="s">
        <v>2838</v>
      </c>
      <c r="J643" s="662" t="s">
        <v>2839</v>
      </c>
      <c r="K643" s="662" t="s">
        <v>586</v>
      </c>
      <c r="L643" s="663">
        <v>0</v>
      </c>
      <c r="M643" s="663">
        <v>0</v>
      </c>
      <c r="N643" s="662">
        <v>5</v>
      </c>
      <c r="O643" s="745">
        <v>1</v>
      </c>
      <c r="P643" s="663">
        <v>0</v>
      </c>
      <c r="Q643" s="678"/>
      <c r="R643" s="662">
        <v>2</v>
      </c>
      <c r="S643" s="678">
        <v>0.4</v>
      </c>
      <c r="T643" s="745">
        <v>0.5</v>
      </c>
      <c r="U643" s="701">
        <v>0.5</v>
      </c>
    </row>
    <row r="644" spans="1:21" ht="14.4" customHeight="1" x14ac:dyDescent="0.3">
      <c r="A644" s="661">
        <v>18</v>
      </c>
      <c r="B644" s="662" t="s">
        <v>544</v>
      </c>
      <c r="C644" s="662" t="s">
        <v>2618</v>
      </c>
      <c r="D644" s="743" t="s">
        <v>4060</v>
      </c>
      <c r="E644" s="744" t="s">
        <v>2639</v>
      </c>
      <c r="F644" s="662" t="s">
        <v>2614</v>
      </c>
      <c r="G644" s="662" t="s">
        <v>2835</v>
      </c>
      <c r="H644" s="662" t="s">
        <v>1236</v>
      </c>
      <c r="I644" s="662" t="s">
        <v>2838</v>
      </c>
      <c r="J644" s="662" t="s">
        <v>2839</v>
      </c>
      <c r="K644" s="662" t="s">
        <v>586</v>
      </c>
      <c r="L644" s="663">
        <v>147.61000000000001</v>
      </c>
      <c r="M644" s="663">
        <v>295.22000000000003</v>
      </c>
      <c r="N644" s="662">
        <v>2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18</v>
      </c>
      <c r="B645" s="662" t="s">
        <v>544</v>
      </c>
      <c r="C645" s="662" t="s">
        <v>2618</v>
      </c>
      <c r="D645" s="743" t="s">
        <v>4060</v>
      </c>
      <c r="E645" s="744" t="s">
        <v>2639</v>
      </c>
      <c r="F645" s="662" t="s">
        <v>2614</v>
      </c>
      <c r="G645" s="662" t="s">
        <v>2835</v>
      </c>
      <c r="H645" s="662" t="s">
        <v>1236</v>
      </c>
      <c r="I645" s="662" t="s">
        <v>2840</v>
      </c>
      <c r="J645" s="662" t="s">
        <v>2841</v>
      </c>
      <c r="K645" s="662" t="s">
        <v>579</v>
      </c>
      <c r="L645" s="663">
        <v>36.909999999999997</v>
      </c>
      <c r="M645" s="663">
        <v>775.1099999999999</v>
      </c>
      <c r="N645" s="662">
        <v>21</v>
      </c>
      <c r="O645" s="745">
        <v>5.5</v>
      </c>
      <c r="P645" s="663">
        <v>295.27999999999997</v>
      </c>
      <c r="Q645" s="678">
        <v>0.38095238095238099</v>
      </c>
      <c r="R645" s="662">
        <v>8</v>
      </c>
      <c r="S645" s="678">
        <v>0.38095238095238093</v>
      </c>
      <c r="T645" s="745">
        <v>2.5</v>
      </c>
      <c r="U645" s="701">
        <v>0.45454545454545453</v>
      </c>
    </row>
    <row r="646" spans="1:21" ht="14.4" customHeight="1" x14ac:dyDescent="0.3">
      <c r="A646" s="661">
        <v>18</v>
      </c>
      <c r="B646" s="662" t="s">
        <v>544</v>
      </c>
      <c r="C646" s="662" t="s">
        <v>2618</v>
      </c>
      <c r="D646" s="743" t="s">
        <v>4060</v>
      </c>
      <c r="E646" s="744" t="s">
        <v>2639</v>
      </c>
      <c r="F646" s="662" t="s">
        <v>2614</v>
      </c>
      <c r="G646" s="662" t="s">
        <v>2835</v>
      </c>
      <c r="H646" s="662" t="s">
        <v>545</v>
      </c>
      <c r="I646" s="662" t="s">
        <v>596</v>
      </c>
      <c r="J646" s="662" t="s">
        <v>597</v>
      </c>
      <c r="K646" s="662" t="s">
        <v>598</v>
      </c>
      <c r="L646" s="663">
        <v>1704.6</v>
      </c>
      <c r="M646" s="663">
        <v>3409.2</v>
      </c>
      <c r="N646" s="662">
        <v>2</v>
      </c>
      <c r="O646" s="745">
        <v>0.5</v>
      </c>
      <c r="P646" s="663">
        <v>3409.2</v>
      </c>
      <c r="Q646" s="678">
        <v>1</v>
      </c>
      <c r="R646" s="662">
        <v>2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18</v>
      </c>
      <c r="B647" s="662" t="s">
        <v>544</v>
      </c>
      <c r="C647" s="662" t="s">
        <v>2618</v>
      </c>
      <c r="D647" s="743" t="s">
        <v>4060</v>
      </c>
      <c r="E647" s="744" t="s">
        <v>2639</v>
      </c>
      <c r="F647" s="662" t="s">
        <v>2614</v>
      </c>
      <c r="G647" s="662" t="s">
        <v>2835</v>
      </c>
      <c r="H647" s="662" t="s">
        <v>545</v>
      </c>
      <c r="I647" s="662" t="s">
        <v>3310</v>
      </c>
      <c r="J647" s="662" t="s">
        <v>3311</v>
      </c>
      <c r="K647" s="662" t="s">
        <v>2162</v>
      </c>
      <c r="L647" s="663">
        <v>828.56</v>
      </c>
      <c r="M647" s="663">
        <v>3314.24</v>
      </c>
      <c r="N647" s="662">
        <v>4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18</v>
      </c>
      <c r="B648" s="662" t="s">
        <v>544</v>
      </c>
      <c r="C648" s="662" t="s">
        <v>2618</v>
      </c>
      <c r="D648" s="743" t="s">
        <v>4060</v>
      </c>
      <c r="E648" s="744" t="s">
        <v>2639</v>
      </c>
      <c r="F648" s="662" t="s">
        <v>2614</v>
      </c>
      <c r="G648" s="662" t="s">
        <v>2835</v>
      </c>
      <c r="H648" s="662" t="s">
        <v>545</v>
      </c>
      <c r="I648" s="662" t="s">
        <v>3312</v>
      </c>
      <c r="J648" s="662" t="s">
        <v>3313</v>
      </c>
      <c r="K648" s="662" t="s">
        <v>3314</v>
      </c>
      <c r="L648" s="663">
        <v>1702.95</v>
      </c>
      <c r="M648" s="663">
        <v>1702.95</v>
      </c>
      <c r="N648" s="662">
        <v>1</v>
      </c>
      <c r="O648" s="745">
        <v>1</v>
      </c>
      <c r="P648" s="663">
        <v>1702.95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18</v>
      </c>
      <c r="B649" s="662" t="s">
        <v>544</v>
      </c>
      <c r="C649" s="662" t="s">
        <v>2618</v>
      </c>
      <c r="D649" s="743" t="s">
        <v>4060</v>
      </c>
      <c r="E649" s="744" t="s">
        <v>2639</v>
      </c>
      <c r="F649" s="662" t="s">
        <v>2614</v>
      </c>
      <c r="G649" s="662" t="s">
        <v>2835</v>
      </c>
      <c r="H649" s="662" t="s">
        <v>545</v>
      </c>
      <c r="I649" s="662" t="s">
        <v>3315</v>
      </c>
      <c r="J649" s="662" t="s">
        <v>2843</v>
      </c>
      <c r="K649" s="662" t="s">
        <v>2991</v>
      </c>
      <c r="L649" s="663">
        <v>0</v>
      </c>
      <c r="M649" s="663">
        <v>0</v>
      </c>
      <c r="N649" s="662">
        <v>2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18</v>
      </c>
      <c r="B650" s="662" t="s">
        <v>544</v>
      </c>
      <c r="C650" s="662" t="s">
        <v>2618</v>
      </c>
      <c r="D650" s="743" t="s">
        <v>4060</v>
      </c>
      <c r="E650" s="744" t="s">
        <v>2639</v>
      </c>
      <c r="F650" s="662" t="s">
        <v>2614</v>
      </c>
      <c r="G650" s="662" t="s">
        <v>2835</v>
      </c>
      <c r="H650" s="662" t="s">
        <v>545</v>
      </c>
      <c r="I650" s="662" t="s">
        <v>3316</v>
      </c>
      <c r="J650" s="662" t="s">
        <v>3317</v>
      </c>
      <c r="K650" s="662" t="s">
        <v>1570</v>
      </c>
      <c r="L650" s="663">
        <v>393.63</v>
      </c>
      <c r="M650" s="663">
        <v>393.63</v>
      </c>
      <c r="N650" s="662">
        <v>1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18</v>
      </c>
      <c r="B651" s="662" t="s">
        <v>544</v>
      </c>
      <c r="C651" s="662" t="s">
        <v>2618</v>
      </c>
      <c r="D651" s="743" t="s">
        <v>4060</v>
      </c>
      <c r="E651" s="744" t="s">
        <v>2639</v>
      </c>
      <c r="F651" s="662" t="s">
        <v>2614</v>
      </c>
      <c r="G651" s="662" t="s">
        <v>2835</v>
      </c>
      <c r="H651" s="662" t="s">
        <v>545</v>
      </c>
      <c r="I651" s="662" t="s">
        <v>3010</v>
      </c>
      <c r="J651" s="662" t="s">
        <v>3011</v>
      </c>
      <c r="K651" s="662" t="s">
        <v>3012</v>
      </c>
      <c r="L651" s="663">
        <v>2332.63</v>
      </c>
      <c r="M651" s="663">
        <v>16328.41</v>
      </c>
      <c r="N651" s="662">
        <v>7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18</v>
      </c>
      <c r="B652" s="662" t="s">
        <v>544</v>
      </c>
      <c r="C652" s="662" t="s">
        <v>2618</v>
      </c>
      <c r="D652" s="743" t="s">
        <v>4060</v>
      </c>
      <c r="E652" s="744" t="s">
        <v>2639</v>
      </c>
      <c r="F652" s="662" t="s">
        <v>2614</v>
      </c>
      <c r="G652" s="662" t="s">
        <v>2730</v>
      </c>
      <c r="H652" s="662" t="s">
        <v>1236</v>
      </c>
      <c r="I652" s="662" t="s">
        <v>1439</v>
      </c>
      <c r="J652" s="662" t="s">
        <v>2517</v>
      </c>
      <c r="K652" s="662" t="s">
        <v>2518</v>
      </c>
      <c r="L652" s="663">
        <v>445.45</v>
      </c>
      <c r="M652" s="663">
        <v>8463.5499999999993</v>
      </c>
      <c r="N652" s="662">
        <v>19</v>
      </c>
      <c r="O652" s="745">
        <v>12.5</v>
      </c>
      <c r="P652" s="663">
        <v>445.45</v>
      </c>
      <c r="Q652" s="678">
        <v>5.2631578947368425E-2</v>
      </c>
      <c r="R652" s="662">
        <v>1</v>
      </c>
      <c r="S652" s="678">
        <v>5.2631578947368418E-2</v>
      </c>
      <c r="T652" s="745">
        <v>1</v>
      </c>
      <c r="U652" s="701">
        <v>0.08</v>
      </c>
    </row>
    <row r="653" spans="1:21" ht="14.4" customHeight="1" x14ac:dyDescent="0.3">
      <c r="A653" s="661">
        <v>18</v>
      </c>
      <c r="B653" s="662" t="s">
        <v>544</v>
      </c>
      <c r="C653" s="662" t="s">
        <v>2618</v>
      </c>
      <c r="D653" s="743" t="s">
        <v>4060</v>
      </c>
      <c r="E653" s="744" t="s">
        <v>2639</v>
      </c>
      <c r="F653" s="662" t="s">
        <v>2614</v>
      </c>
      <c r="G653" s="662" t="s">
        <v>2730</v>
      </c>
      <c r="H653" s="662" t="s">
        <v>1236</v>
      </c>
      <c r="I653" s="662" t="s">
        <v>1435</v>
      </c>
      <c r="J653" s="662" t="s">
        <v>2519</v>
      </c>
      <c r="K653" s="662" t="s">
        <v>2520</v>
      </c>
      <c r="L653" s="663">
        <v>360.37</v>
      </c>
      <c r="M653" s="663">
        <v>1441.48</v>
      </c>
      <c r="N653" s="662">
        <v>4</v>
      </c>
      <c r="O653" s="745">
        <v>3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18</v>
      </c>
      <c r="B654" s="662" t="s">
        <v>544</v>
      </c>
      <c r="C654" s="662" t="s">
        <v>2618</v>
      </c>
      <c r="D654" s="743" t="s">
        <v>4060</v>
      </c>
      <c r="E654" s="744" t="s">
        <v>2639</v>
      </c>
      <c r="F654" s="662" t="s">
        <v>2614</v>
      </c>
      <c r="G654" s="662" t="s">
        <v>2845</v>
      </c>
      <c r="H654" s="662" t="s">
        <v>1236</v>
      </c>
      <c r="I654" s="662" t="s">
        <v>1882</v>
      </c>
      <c r="J654" s="662" t="s">
        <v>1421</v>
      </c>
      <c r="K654" s="662" t="s">
        <v>1883</v>
      </c>
      <c r="L654" s="663">
        <v>542.03</v>
      </c>
      <c r="M654" s="663">
        <v>542.03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18</v>
      </c>
      <c r="B655" s="662" t="s">
        <v>544</v>
      </c>
      <c r="C655" s="662" t="s">
        <v>2618</v>
      </c>
      <c r="D655" s="743" t="s">
        <v>4060</v>
      </c>
      <c r="E655" s="744" t="s">
        <v>2639</v>
      </c>
      <c r="F655" s="662" t="s">
        <v>2614</v>
      </c>
      <c r="G655" s="662" t="s">
        <v>2845</v>
      </c>
      <c r="H655" s="662" t="s">
        <v>1236</v>
      </c>
      <c r="I655" s="662" t="s">
        <v>3318</v>
      </c>
      <c r="J655" s="662" t="s">
        <v>1872</v>
      </c>
      <c r="K655" s="662" t="s">
        <v>1031</v>
      </c>
      <c r="L655" s="663">
        <v>0</v>
      </c>
      <c r="M655" s="663">
        <v>0</v>
      </c>
      <c r="N655" s="662">
        <v>7</v>
      </c>
      <c r="O655" s="745">
        <v>1</v>
      </c>
      <c r="P655" s="663">
        <v>0</v>
      </c>
      <c r="Q655" s="678"/>
      <c r="R655" s="662">
        <v>4</v>
      </c>
      <c r="S655" s="678">
        <v>0.5714285714285714</v>
      </c>
      <c r="T655" s="745">
        <v>0.5</v>
      </c>
      <c r="U655" s="701">
        <v>0.5</v>
      </c>
    </row>
    <row r="656" spans="1:21" ht="14.4" customHeight="1" x14ac:dyDescent="0.3">
      <c r="A656" s="661">
        <v>18</v>
      </c>
      <c r="B656" s="662" t="s">
        <v>544</v>
      </c>
      <c r="C656" s="662" t="s">
        <v>2618</v>
      </c>
      <c r="D656" s="743" t="s">
        <v>4060</v>
      </c>
      <c r="E656" s="744" t="s">
        <v>2639</v>
      </c>
      <c r="F656" s="662" t="s">
        <v>2614</v>
      </c>
      <c r="G656" s="662" t="s">
        <v>2845</v>
      </c>
      <c r="H656" s="662" t="s">
        <v>1236</v>
      </c>
      <c r="I656" s="662" t="s">
        <v>1871</v>
      </c>
      <c r="J656" s="662" t="s">
        <v>1872</v>
      </c>
      <c r="K656" s="662" t="s">
        <v>1873</v>
      </c>
      <c r="L656" s="663">
        <v>87.11</v>
      </c>
      <c r="M656" s="663">
        <v>783.99</v>
      </c>
      <c r="N656" s="662">
        <v>9</v>
      </c>
      <c r="O656" s="745">
        <v>2.5</v>
      </c>
      <c r="P656" s="663">
        <v>609.77</v>
      </c>
      <c r="Q656" s="678">
        <v>0.77777777777777779</v>
      </c>
      <c r="R656" s="662">
        <v>7</v>
      </c>
      <c r="S656" s="678">
        <v>0.77777777777777779</v>
      </c>
      <c r="T656" s="745">
        <v>1.5</v>
      </c>
      <c r="U656" s="701">
        <v>0.6</v>
      </c>
    </row>
    <row r="657" spans="1:21" ht="14.4" customHeight="1" x14ac:dyDescent="0.3">
      <c r="A657" s="661">
        <v>18</v>
      </c>
      <c r="B657" s="662" t="s">
        <v>544</v>
      </c>
      <c r="C657" s="662" t="s">
        <v>2618</v>
      </c>
      <c r="D657" s="743" t="s">
        <v>4060</v>
      </c>
      <c r="E657" s="744" t="s">
        <v>2639</v>
      </c>
      <c r="F657" s="662" t="s">
        <v>2614</v>
      </c>
      <c r="G657" s="662" t="s">
        <v>2845</v>
      </c>
      <c r="H657" s="662" t="s">
        <v>1236</v>
      </c>
      <c r="I657" s="662" t="s">
        <v>2846</v>
      </c>
      <c r="J657" s="662" t="s">
        <v>1425</v>
      </c>
      <c r="K657" s="662" t="s">
        <v>1584</v>
      </c>
      <c r="L657" s="663">
        <v>0</v>
      </c>
      <c r="M657" s="663">
        <v>0</v>
      </c>
      <c r="N657" s="662">
        <v>4</v>
      </c>
      <c r="O657" s="745">
        <v>0.5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18</v>
      </c>
      <c r="B658" s="662" t="s">
        <v>544</v>
      </c>
      <c r="C658" s="662" t="s">
        <v>2618</v>
      </c>
      <c r="D658" s="743" t="s">
        <v>4060</v>
      </c>
      <c r="E658" s="744" t="s">
        <v>2639</v>
      </c>
      <c r="F658" s="662" t="s">
        <v>2614</v>
      </c>
      <c r="G658" s="662" t="s">
        <v>2845</v>
      </c>
      <c r="H658" s="662" t="s">
        <v>1236</v>
      </c>
      <c r="I658" s="662" t="s">
        <v>1424</v>
      </c>
      <c r="J658" s="662" t="s">
        <v>1425</v>
      </c>
      <c r="K658" s="662" t="s">
        <v>1426</v>
      </c>
      <c r="L658" s="663">
        <v>174.22</v>
      </c>
      <c r="M658" s="663">
        <v>174.22</v>
      </c>
      <c r="N658" s="662">
        <v>1</v>
      </c>
      <c r="O658" s="745">
        <v>0.5</v>
      </c>
      <c r="P658" s="663">
        <v>174.22</v>
      </c>
      <c r="Q658" s="678">
        <v>1</v>
      </c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18</v>
      </c>
      <c r="B659" s="662" t="s">
        <v>544</v>
      </c>
      <c r="C659" s="662" t="s">
        <v>2618</v>
      </c>
      <c r="D659" s="743" t="s">
        <v>4060</v>
      </c>
      <c r="E659" s="744" t="s">
        <v>2639</v>
      </c>
      <c r="F659" s="662" t="s">
        <v>2614</v>
      </c>
      <c r="G659" s="662" t="s">
        <v>2845</v>
      </c>
      <c r="H659" s="662" t="s">
        <v>1236</v>
      </c>
      <c r="I659" s="662" t="s">
        <v>3319</v>
      </c>
      <c r="J659" s="662" t="s">
        <v>1421</v>
      </c>
      <c r="K659" s="662" t="s">
        <v>2171</v>
      </c>
      <c r="L659" s="663">
        <v>0</v>
      </c>
      <c r="M659" s="663">
        <v>0</v>
      </c>
      <c r="N659" s="662">
        <v>2</v>
      </c>
      <c r="O659" s="745">
        <v>1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18</v>
      </c>
      <c r="B660" s="662" t="s">
        <v>544</v>
      </c>
      <c r="C660" s="662" t="s">
        <v>2618</v>
      </c>
      <c r="D660" s="743" t="s">
        <v>4060</v>
      </c>
      <c r="E660" s="744" t="s">
        <v>2639</v>
      </c>
      <c r="F660" s="662" t="s">
        <v>2614</v>
      </c>
      <c r="G660" s="662" t="s">
        <v>2845</v>
      </c>
      <c r="H660" s="662" t="s">
        <v>1236</v>
      </c>
      <c r="I660" s="662" t="s">
        <v>3029</v>
      </c>
      <c r="J660" s="662" t="s">
        <v>1421</v>
      </c>
      <c r="K660" s="662" t="s">
        <v>3030</v>
      </c>
      <c r="L660" s="663">
        <v>0</v>
      </c>
      <c r="M660" s="663">
        <v>0</v>
      </c>
      <c r="N660" s="662">
        <v>5</v>
      </c>
      <c r="O660" s="745">
        <v>3</v>
      </c>
      <c r="P660" s="663">
        <v>0</v>
      </c>
      <c r="Q660" s="678"/>
      <c r="R660" s="662">
        <v>3</v>
      </c>
      <c r="S660" s="678">
        <v>0.6</v>
      </c>
      <c r="T660" s="745">
        <v>2</v>
      </c>
      <c r="U660" s="701">
        <v>0.66666666666666663</v>
      </c>
    </row>
    <row r="661" spans="1:21" ht="14.4" customHeight="1" x14ac:dyDescent="0.3">
      <c r="A661" s="661">
        <v>18</v>
      </c>
      <c r="B661" s="662" t="s">
        <v>544</v>
      </c>
      <c r="C661" s="662" t="s">
        <v>2618</v>
      </c>
      <c r="D661" s="743" t="s">
        <v>4060</v>
      </c>
      <c r="E661" s="744" t="s">
        <v>2639</v>
      </c>
      <c r="F661" s="662" t="s">
        <v>2614</v>
      </c>
      <c r="G661" s="662" t="s">
        <v>2734</v>
      </c>
      <c r="H661" s="662" t="s">
        <v>545</v>
      </c>
      <c r="I661" s="662" t="s">
        <v>829</v>
      </c>
      <c r="J661" s="662" t="s">
        <v>830</v>
      </c>
      <c r="K661" s="662" t="s">
        <v>2735</v>
      </c>
      <c r="L661" s="663">
        <v>57.6</v>
      </c>
      <c r="M661" s="663">
        <v>288</v>
      </c>
      <c r="N661" s="662">
        <v>5</v>
      </c>
      <c r="O661" s="745">
        <v>1.5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18</v>
      </c>
      <c r="B662" s="662" t="s">
        <v>544</v>
      </c>
      <c r="C662" s="662" t="s">
        <v>2618</v>
      </c>
      <c r="D662" s="743" t="s">
        <v>4060</v>
      </c>
      <c r="E662" s="744" t="s">
        <v>2639</v>
      </c>
      <c r="F662" s="662" t="s">
        <v>2614</v>
      </c>
      <c r="G662" s="662" t="s">
        <v>2847</v>
      </c>
      <c r="H662" s="662" t="s">
        <v>545</v>
      </c>
      <c r="I662" s="662" t="s">
        <v>1753</v>
      </c>
      <c r="J662" s="662" t="s">
        <v>1754</v>
      </c>
      <c r="K662" s="662" t="s">
        <v>2848</v>
      </c>
      <c r="L662" s="663">
        <v>202.03</v>
      </c>
      <c r="M662" s="663">
        <v>1010.1500000000001</v>
      </c>
      <c r="N662" s="662">
        <v>5</v>
      </c>
      <c r="O662" s="745">
        <v>2.5</v>
      </c>
      <c r="P662" s="663">
        <v>606.09</v>
      </c>
      <c r="Q662" s="678">
        <v>0.6</v>
      </c>
      <c r="R662" s="662">
        <v>3</v>
      </c>
      <c r="S662" s="678">
        <v>0.6</v>
      </c>
      <c r="T662" s="745">
        <v>1.5</v>
      </c>
      <c r="U662" s="701">
        <v>0.6</v>
      </c>
    </row>
    <row r="663" spans="1:21" ht="14.4" customHeight="1" x14ac:dyDescent="0.3">
      <c r="A663" s="661">
        <v>18</v>
      </c>
      <c r="B663" s="662" t="s">
        <v>544</v>
      </c>
      <c r="C663" s="662" t="s">
        <v>2618</v>
      </c>
      <c r="D663" s="743" t="s">
        <v>4060</v>
      </c>
      <c r="E663" s="744" t="s">
        <v>2639</v>
      </c>
      <c r="F663" s="662" t="s">
        <v>2614</v>
      </c>
      <c r="G663" s="662" t="s">
        <v>2771</v>
      </c>
      <c r="H663" s="662" t="s">
        <v>545</v>
      </c>
      <c r="I663" s="662" t="s">
        <v>3035</v>
      </c>
      <c r="J663" s="662" t="s">
        <v>977</v>
      </c>
      <c r="K663" s="662" t="s">
        <v>978</v>
      </c>
      <c r="L663" s="663">
        <v>94.04</v>
      </c>
      <c r="M663" s="663">
        <v>94.04</v>
      </c>
      <c r="N663" s="662">
        <v>1</v>
      </c>
      <c r="O663" s="745">
        <v>0.5</v>
      </c>
      <c r="P663" s="663">
        <v>94.04</v>
      </c>
      <c r="Q663" s="678">
        <v>1</v>
      </c>
      <c r="R663" s="662">
        <v>1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18</v>
      </c>
      <c r="B664" s="662" t="s">
        <v>544</v>
      </c>
      <c r="C664" s="662" t="s">
        <v>2618</v>
      </c>
      <c r="D664" s="743" t="s">
        <v>4060</v>
      </c>
      <c r="E664" s="744" t="s">
        <v>2639</v>
      </c>
      <c r="F664" s="662" t="s">
        <v>2614</v>
      </c>
      <c r="G664" s="662" t="s">
        <v>3036</v>
      </c>
      <c r="H664" s="662" t="s">
        <v>545</v>
      </c>
      <c r="I664" s="662" t="s">
        <v>927</v>
      </c>
      <c r="J664" s="662" t="s">
        <v>928</v>
      </c>
      <c r="K664" s="662" t="s">
        <v>3038</v>
      </c>
      <c r="L664" s="663">
        <v>1228</v>
      </c>
      <c r="M664" s="663">
        <v>4912</v>
      </c>
      <c r="N664" s="662">
        <v>4</v>
      </c>
      <c r="O664" s="745">
        <v>2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18</v>
      </c>
      <c r="B665" s="662" t="s">
        <v>544</v>
      </c>
      <c r="C665" s="662" t="s">
        <v>2618</v>
      </c>
      <c r="D665" s="743" t="s">
        <v>4060</v>
      </c>
      <c r="E665" s="744" t="s">
        <v>2639</v>
      </c>
      <c r="F665" s="662" t="s">
        <v>2614</v>
      </c>
      <c r="G665" s="662" t="s">
        <v>3036</v>
      </c>
      <c r="H665" s="662" t="s">
        <v>545</v>
      </c>
      <c r="I665" s="662" t="s">
        <v>3039</v>
      </c>
      <c r="J665" s="662" t="s">
        <v>3040</v>
      </c>
      <c r="K665" s="662" t="s">
        <v>3041</v>
      </c>
      <c r="L665" s="663">
        <v>1228</v>
      </c>
      <c r="M665" s="663">
        <v>8596</v>
      </c>
      <c r="N665" s="662">
        <v>7</v>
      </c>
      <c r="O665" s="745">
        <v>2.5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18</v>
      </c>
      <c r="B666" s="662" t="s">
        <v>544</v>
      </c>
      <c r="C666" s="662" t="s">
        <v>2618</v>
      </c>
      <c r="D666" s="743" t="s">
        <v>4060</v>
      </c>
      <c r="E666" s="744" t="s">
        <v>2639</v>
      </c>
      <c r="F666" s="662" t="s">
        <v>2614</v>
      </c>
      <c r="G666" s="662" t="s">
        <v>3036</v>
      </c>
      <c r="H666" s="662" t="s">
        <v>545</v>
      </c>
      <c r="I666" s="662" t="s">
        <v>3320</v>
      </c>
      <c r="J666" s="662" t="s">
        <v>3321</v>
      </c>
      <c r="K666" s="662" t="s">
        <v>3322</v>
      </c>
      <c r="L666" s="663">
        <v>767.5</v>
      </c>
      <c r="M666" s="663">
        <v>767.5</v>
      </c>
      <c r="N666" s="662">
        <v>1</v>
      </c>
      <c r="O666" s="745">
        <v>0.5</v>
      </c>
      <c r="P666" s="663">
        <v>767.5</v>
      </c>
      <c r="Q666" s="678">
        <v>1</v>
      </c>
      <c r="R666" s="662">
        <v>1</v>
      </c>
      <c r="S666" s="678">
        <v>1</v>
      </c>
      <c r="T666" s="745">
        <v>0.5</v>
      </c>
      <c r="U666" s="701">
        <v>1</v>
      </c>
    </row>
    <row r="667" spans="1:21" ht="14.4" customHeight="1" x14ac:dyDescent="0.3">
      <c r="A667" s="661">
        <v>18</v>
      </c>
      <c r="B667" s="662" t="s">
        <v>544</v>
      </c>
      <c r="C667" s="662" t="s">
        <v>2618</v>
      </c>
      <c r="D667" s="743" t="s">
        <v>4060</v>
      </c>
      <c r="E667" s="744" t="s">
        <v>2639</v>
      </c>
      <c r="F667" s="662" t="s">
        <v>2614</v>
      </c>
      <c r="G667" s="662" t="s">
        <v>3044</v>
      </c>
      <c r="H667" s="662" t="s">
        <v>545</v>
      </c>
      <c r="I667" s="662" t="s">
        <v>3323</v>
      </c>
      <c r="J667" s="662" t="s">
        <v>3324</v>
      </c>
      <c r="K667" s="662" t="s">
        <v>1198</v>
      </c>
      <c r="L667" s="663">
        <v>34.78</v>
      </c>
      <c r="M667" s="663">
        <v>173.9</v>
      </c>
      <c r="N667" s="662">
        <v>5</v>
      </c>
      <c r="O667" s="745">
        <v>1.5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18</v>
      </c>
      <c r="B668" s="662" t="s">
        <v>544</v>
      </c>
      <c r="C668" s="662" t="s">
        <v>2618</v>
      </c>
      <c r="D668" s="743" t="s">
        <v>4060</v>
      </c>
      <c r="E668" s="744" t="s">
        <v>2639</v>
      </c>
      <c r="F668" s="662" t="s">
        <v>2614</v>
      </c>
      <c r="G668" s="662" t="s">
        <v>3053</v>
      </c>
      <c r="H668" s="662" t="s">
        <v>1236</v>
      </c>
      <c r="I668" s="662" t="s">
        <v>3054</v>
      </c>
      <c r="J668" s="662" t="s">
        <v>3055</v>
      </c>
      <c r="K668" s="662" t="s">
        <v>3056</v>
      </c>
      <c r="L668" s="663">
        <v>0</v>
      </c>
      <c r="M668" s="663">
        <v>0</v>
      </c>
      <c r="N668" s="662">
        <v>3</v>
      </c>
      <c r="O668" s="745">
        <v>0.5</v>
      </c>
      <c r="P668" s="663">
        <v>0</v>
      </c>
      <c r="Q668" s="678"/>
      <c r="R668" s="662">
        <v>3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18</v>
      </c>
      <c r="B669" s="662" t="s">
        <v>544</v>
      </c>
      <c r="C669" s="662" t="s">
        <v>2618</v>
      </c>
      <c r="D669" s="743" t="s">
        <v>4060</v>
      </c>
      <c r="E669" s="744" t="s">
        <v>2639</v>
      </c>
      <c r="F669" s="662" t="s">
        <v>2614</v>
      </c>
      <c r="G669" s="662" t="s">
        <v>2736</v>
      </c>
      <c r="H669" s="662" t="s">
        <v>1236</v>
      </c>
      <c r="I669" s="662" t="s">
        <v>1855</v>
      </c>
      <c r="J669" s="662" t="s">
        <v>575</v>
      </c>
      <c r="K669" s="662" t="s">
        <v>1856</v>
      </c>
      <c r="L669" s="663">
        <v>400.18</v>
      </c>
      <c r="M669" s="663">
        <v>1600.72</v>
      </c>
      <c r="N669" s="662">
        <v>4</v>
      </c>
      <c r="O669" s="745">
        <v>3</v>
      </c>
      <c r="P669" s="663">
        <v>400.18</v>
      </c>
      <c r="Q669" s="678">
        <v>0.25</v>
      </c>
      <c r="R669" s="662">
        <v>1</v>
      </c>
      <c r="S669" s="678">
        <v>0.25</v>
      </c>
      <c r="T669" s="745">
        <v>0.5</v>
      </c>
      <c r="U669" s="701">
        <v>0.16666666666666666</v>
      </c>
    </row>
    <row r="670" spans="1:21" ht="14.4" customHeight="1" x14ac:dyDescent="0.3">
      <c r="A670" s="661">
        <v>18</v>
      </c>
      <c r="B670" s="662" t="s">
        <v>544</v>
      </c>
      <c r="C670" s="662" t="s">
        <v>2618</v>
      </c>
      <c r="D670" s="743" t="s">
        <v>4060</v>
      </c>
      <c r="E670" s="744" t="s">
        <v>2639</v>
      </c>
      <c r="F670" s="662" t="s">
        <v>2614</v>
      </c>
      <c r="G670" s="662" t="s">
        <v>2736</v>
      </c>
      <c r="H670" s="662" t="s">
        <v>1236</v>
      </c>
      <c r="I670" s="662" t="s">
        <v>1455</v>
      </c>
      <c r="J670" s="662" t="s">
        <v>2546</v>
      </c>
      <c r="K670" s="662" t="s">
        <v>1457</v>
      </c>
      <c r="L670" s="663">
        <v>177.82</v>
      </c>
      <c r="M670" s="663">
        <v>5156.78</v>
      </c>
      <c r="N670" s="662">
        <v>29</v>
      </c>
      <c r="O670" s="745">
        <v>8.5</v>
      </c>
      <c r="P670" s="663">
        <v>711.28</v>
      </c>
      <c r="Q670" s="678">
        <v>0.13793103448275862</v>
      </c>
      <c r="R670" s="662">
        <v>4</v>
      </c>
      <c r="S670" s="678">
        <v>0.13793103448275862</v>
      </c>
      <c r="T670" s="745">
        <v>1</v>
      </c>
      <c r="U670" s="701">
        <v>0.11764705882352941</v>
      </c>
    </row>
    <row r="671" spans="1:21" ht="14.4" customHeight="1" x14ac:dyDescent="0.3">
      <c r="A671" s="661">
        <v>18</v>
      </c>
      <c r="B671" s="662" t="s">
        <v>544</v>
      </c>
      <c r="C671" s="662" t="s">
        <v>2618</v>
      </c>
      <c r="D671" s="743" t="s">
        <v>4060</v>
      </c>
      <c r="E671" s="744" t="s">
        <v>2639</v>
      </c>
      <c r="F671" s="662" t="s">
        <v>2614</v>
      </c>
      <c r="G671" s="662" t="s">
        <v>2775</v>
      </c>
      <c r="H671" s="662" t="s">
        <v>1236</v>
      </c>
      <c r="I671" s="662" t="s">
        <v>1241</v>
      </c>
      <c r="J671" s="662" t="s">
        <v>1242</v>
      </c>
      <c r="K671" s="662" t="s">
        <v>2171</v>
      </c>
      <c r="L671" s="663">
        <v>48.42</v>
      </c>
      <c r="M671" s="663">
        <v>48.42</v>
      </c>
      <c r="N671" s="662">
        <v>1</v>
      </c>
      <c r="O671" s="745">
        <v>0.5</v>
      </c>
      <c r="P671" s="663">
        <v>48.42</v>
      </c>
      <c r="Q671" s="678">
        <v>1</v>
      </c>
      <c r="R671" s="662">
        <v>1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18</v>
      </c>
      <c r="B672" s="662" t="s">
        <v>544</v>
      </c>
      <c r="C672" s="662" t="s">
        <v>2618</v>
      </c>
      <c r="D672" s="743" t="s">
        <v>4060</v>
      </c>
      <c r="E672" s="744" t="s">
        <v>2639</v>
      </c>
      <c r="F672" s="662" t="s">
        <v>2614</v>
      </c>
      <c r="G672" s="662" t="s">
        <v>2775</v>
      </c>
      <c r="H672" s="662" t="s">
        <v>545</v>
      </c>
      <c r="I672" s="662" t="s">
        <v>2776</v>
      </c>
      <c r="J672" s="662" t="s">
        <v>1242</v>
      </c>
      <c r="K672" s="662" t="s">
        <v>2777</v>
      </c>
      <c r="L672" s="663">
        <v>48.42</v>
      </c>
      <c r="M672" s="663">
        <v>96.84</v>
      </c>
      <c r="N672" s="662">
        <v>2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18</v>
      </c>
      <c r="B673" s="662" t="s">
        <v>544</v>
      </c>
      <c r="C673" s="662" t="s">
        <v>2618</v>
      </c>
      <c r="D673" s="743" t="s">
        <v>4060</v>
      </c>
      <c r="E673" s="744" t="s">
        <v>2639</v>
      </c>
      <c r="F673" s="662" t="s">
        <v>2614</v>
      </c>
      <c r="G673" s="662" t="s">
        <v>3325</v>
      </c>
      <c r="H673" s="662" t="s">
        <v>545</v>
      </c>
      <c r="I673" s="662" t="s">
        <v>3326</v>
      </c>
      <c r="J673" s="662" t="s">
        <v>3327</v>
      </c>
      <c r="K673" s="662" t="s">
        <v>1637</v>
      </c>
      <c r="L673" s="663">
        <v>47.53</v>
      </c>
      <c r="M673" s="663">
        <v>47.53</v>
      </c>
      <c r="N673" s="662">
        <v>1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18</v>
      </c>
      <c r="B674" s="662" t="s">
        <v>544</v>
      </c>
      <c r="C674" s="662" t="s">
        <v>2618</v>
      </c>
      <c r="D674" s="743" t="s">
        <v>4060</v>
      </c>
      <c r="E674" s="744" t="s">
        <v>2639</v>
      </c>
      <c r="F674" s="662" t="s">
        <v>2614</v>
      </c>
      <c r="G674" s="662" t="s">
        <v>2678</v>
      </c>
      <c r="H674" s="662" t="s">
        <v>545</v>
      </c>
      <c r="I674" s="662" t="s">
        <v>1108</v>
      </c>
      <c r="J674" s="662" t="s">
        <v>1109</v>
      </c>
      <c r="K674" s="662" t="s">
        <v>1110</v>
      </c>
      <c r="L674" s="663">
        <v>211.96</v>
      </c>
      <c r="M674" s="663">
        <v>4239.2</v>
      </c>
      <c r="N674" s="662">
        <v>20</v>
      </c>
      <c r="O674" s="745">
        <v>5.5</v>
      </c>
      <c r="P674" s="663">
        <v>1271.76</v>
      </c>
      <c r="Q674" s="678">
        <v>0.3</v>
      </c>
      <c r="R674" s="662">
        <v>6</v>
      </c>
      <c r="S674" s="678">
        <v>0.3</v>
      </c>
      <c r="T674" s="745">
        <v>1.5</v>
      </c>
      <c r="U674" s="701">
        <v>0.27272727272727271</v>
      </c>
    </row>
    <row r="675" spans="1:21" ht="14.4" customHeight="1" x14ac:dyDescent="0.3">
      <c r="A675" s="661">
        <v>18</v>
      </c>
      <c r="B675" s="662" t="s">
        <v>544</v>
      </c>
      <c r="C675" s="662" t="s">
        <v>2618</v>
      </c>
      <c r="D675" s="743" t="s">
        <v>4060</v>
      </c>
      <c r="E675" s="744" t="s">
        <v>2639</v>
      </c>
      <c r="F675" s="662" t="s">
        <v>2614</v>
      </c>
      <c r="G675" s="662" t="s">
        <v>2678</v>
      </c>
      <c r="H675" s="662" t="s">
        <v>545</v>
      </c>
      <c r="I675" s="662" t="s">
        <v>1112</v>
      </c>
      <c r="J675" s="662" t="s">
        <v>1113</v>
      </c>
      <c r="K675" s="662" t="s">
        <v>1114</v>
      </c>
      <c r="L675" s="663">
        <v>282.60000000000002</v>
      </c>
      <c r="M675" s="663">
        <v>5652</v>
      </c>
      <c r="N675" s="662">
        <v>20</v>
      </c>
      <c r="O675" s="745">
        <v>4.5</v>
      </c>
      <c r="P675" s="663">
        <v>565.20000000000005</v>
      </c>
      <c r="Q675" s="678">
        <v>0.1</v>
      </c>
      <c r="R675" s="662">
        <v>2</v>
      </c>
      <c r="S675" s="678">
        <v>0.1</v>
      </c>
      <c r="T675" s="745">
        <v>1</v>
      </c>
      <c r="U675" s="701">
        <v>0.22222222222222221</v>
      </c>
    </row>
    <row r="676" spans="1:21" ht="14.4" customHeight="1" x14ac:dyDescent="0.3">
      <c r="A676" s="661">
        <v>18</v>
      </c>
      <c r="B676" s="662" t="s">
        <v>544</v>
      </c>
      <c r="C676" s="662" t="s">
        <v>2618</v>
      </c>
      <c r="D676" s="743" t="s">
        <v>4060</v>
      </c>
      <c r="E676" s="744" t="s">
        <v>2639</v>
      </c>
      <c r="F676" s="662" t="s">
        <v>2614</v>
      </c>
      <c r="G676" s="662" t="s">
        <v>2678</v>
      </c>
      <c r="H676" s="662" t="s">
        <v>545</v>
      </c>
      <c r="I676" s="662" t="s">
        <v>1653</v>
      </c>
      <c r="J676" s="662" t="s">
        <v>1654</v>
      </c>
      <c r="K676" s="662" t="s">
        <v>1655</v>
      </c>
      <c r="L676" s="663">
        <v>211.96</v>
      </c>
      <c r="M676" s="663">
        <v>2119.6</v>
      </c>
      <c r="N676" s="662">
        <v>10</v>
      </c>
      <c r="O676" s="745">
        <v>2.5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18</v>
      </c>
      <c r="B677" s="662" t="s">
        <v>544</v>
      </c>
      <c r="C677" s="662" t="s">
        <v>2618</v>
      </c>
      <c r="D677" s="743" t="s">
        <v>4060</v>
      </c>
      <c r="E677" s="744" t="s">
        <v>2639</v>
      </c>
      <c r="F677" s="662" t="s">
        <v>2614</v>
      </c>
      <c r="G677" s="662" t="s">
        <v>2678</v>
      </c>
      <c r="H677" s="662" t="s">
        <v>545</v>
      </c>
      <c r="I677" s="662" t="s">
        <v>2037</v>
      </c>
      <c r="J677" s="662" t="s">
        <v>1117</v>
      </c>
      <c r="K677" s="662" t="s">
        <v>572</v>
      </c>
      <c r="L677" s="663">
        <v>282.60000000000002</v>
      </c>
      <c r="M677" s="663">
        <v>7630.2000000000007</v>
      </c>
      <c r="N677" s="662">
        <v>27</v>
      </c>
      <c r="O677" s="745">
        <v>4.5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18</v>
      </c>
      <c r="B678" s="662" t="s">
        <v>544</v>
      </c>
      <c r="C678" s="662" t="s">
        <v>2618</v>
      </c>
      <c r="D678" s="743" t="s">
        <v>4060</v>
      </c>
      <c r="E678" s="744" t="s">
        <v>2639</v>
      </c>
      <c r="F678" s="662" t="s">
        <v>2614</v>
      </c>
      <c r="G678" s="662" t="s">
        <v>2678</v>
      </c>
      <c r="H678" s="662" t="s">
        <v>545</v>
      </c>
      <c r="I678" s="662" t="s">
        <v>2855</v>
      </c>
      <c r="J678" s="662" t="s">
        <v>1117</v>
      </c>
      <c r="K678" s="662" t="s">
        <v>929</v>
      </c>
      <c r="L678" s="663">
        <v>1869.33</v>
      </c>
      <c r="M678" s="663">
        <v>3738.66</v>
      </c>
      <c r="N678" s="662">
        <v>2</v>
      </c>
      <c r="O678" s="745">
        <v>1</v>
      </c>
      <c r="P678" s="663">
        <v>1869.33</v>
      </c>
      <c r="Q678" s="678">
        <v>0.5</v>
      </c>
      <c r="R678" s="662">
        <v>1</v>
      </c>
      <c r="S678" s="678">
        <v>0.5</v>
      </c>
      <c r="T678" s="745">
        <v>0.5</v>
      </c>
      <c r="U678" s="701">
        <v>0.5</v>
      </c>
    </row>
    <row r="679" spans="1:21" ht="14.4" customHeight="1" x14ac:dyDescent="0.3">
      <c r="A679" s="661">
        <v>18</v>
      </c>
      <c r="B679" s="662" t="s">
        <v>544</v>
      </c>
      <c r="C679" s="662" t="s">
        <v>2618</v>
      </c>
      <c r="D679" s="743" t="s">
        <v>4060</v>
      </c>
      <c r="E679" s="744" t="s">
        <v>2639</v>
      </c>
      <c r="F679" s="662" t="s">
        <v>2614</v>
      </c>
      <c r="G679" s="662" t="s">
        <v>2678</v>
      </c>
      <c r="H679" s="662" t="s">
        <v>545</v>
      </c>
      <c r="I679" s="662" t="s">
        <v>3328</v>
      </c>
      <c r="J679" s="662" t="s">
        <v>1654</v>
      </c>
      <c r="K679" s="662" t="s">
        <v>3329</v>
      </c>
      <c r="L679" s="663">
        <v>0</v>
      </c>
      <c r="M679" s="663">
        <v>0</v>
      </c>
      <c r="N679" s="662">
        <v>1</v>
      </c>
      <c r="O679" s="745">
        <v>0.5</v>
      </c>
      <c r="P679" s="663"/>
      <c r="Q679" s="678"/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18</v>
      </c>
      <c r="B680" s="662" t="s">
        <v>544</v>
      </c>
      <c r="C680" s="662" t="s">
        <v>2618</v>
      </c>
      <c r="D680" s="743" t="s">
        <v>4060</v>
      </c>
      <c r="E680" s="744" t="s">
        <v>2639</v>
      </c>
      <c r="F680" s="662" t="s">
        <v>2614</v>
      </c>
      <c r="G680" s="662" t="s">
        <v>2856</v>
      </c>
      <c r="H680" s="662" t="s">
        <v>545</v>
      </c>
      <c r="I680" s="662" t="s">
        <v>911</v>
      </c>
      <c r="J680" s="662" t="s">
        <v>2857</v>
      </c>
      <c r="K680" s="662" t="s">
        <v>2810</v>
      </c>
      <c r="L680" s="663">
        <v>18.809999999999999</v>
      </c>
      <c r="M680" s="663">
        <v>94.05</v>
      </c>
      <c r="N680" s="662">
        <v>5</v>
      </c>
      <c r="O680" s="745">
        <v>2.5</v>
      </c>
      <c r="P680" s="663">
        <v>75.239999999999995</v>
      </c>
      <c r="Q680" s="678">
        <v>0.79999999999999993</v>
      </c>
      <c r="R680" s="662">
        <v>4</v>
      </c>
      <c r="S680" s="678">
        <v>0.8</v>
      </c>
      <c r="T680" s="745">
        <v>2</v>
      </c>
      <c r="U680" s="701">
        <v>0.8</v>
      </c>
    </row>
    <row r="681" spans="1:21" ht="14.4" customHeight="1" x14ac:dyDescent="0.3">
      <c r="A681" s="661">
        <v>18</v>
      </c>
      <c r="B681" s="662" t="s">
        <v>544</v>
      </c>
      <c r="C681" s="662" t="s">
        <v>2618</v>
      </c>
      <c r="D681" s="743" t="s">
        <v>4060</v>
      </c>
      <c r="E681" s="744" t="s">
        <v>2639</v>
      </c>
      <c r="F681" s="662" t="s">
        <v>2614</v>
      </c>
      <c r="G681" s="662" t="s">
        <v>2860</v>
      </c>
      <c r="H681" s="662" t="s">
        <v>545</v>
      </c>
      <c r="I681" s="662" t="s">
        <v>3330</v>
      </c>
      <c r="J681" s="662" t="s">
        <v>3331</v>
      </c>
      <c r="K681" s="662" t="s">
        <v>3332</v>
      </c>
      <c r="L681" s="663">
        <v>132</v>
      </c>
      <c r="M681" s="663">
        <v>396</v>
      </c>
      <c r="N681" s="662">
        <v>3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18</v>
      </c>
      <c r="B682" s="662" t="s">
        <v>544</v>
      </c>
      <c r="C682" s="662" t="s">
        <v>2618</v>
      </c>
      <c r="D682" s="743" t="s">
        <v>4060</v>
      </c>
      <c r="E682" s="744" t="s">
        <v>2639</v>
      </c>
      <c r="F682" s="662" t="s">
        <v>2614</v>
      </c>
      <c r="G682" s="662" t="s">
        <v>3106</v>
      </c>
      <c r="H682" s="662" t="s">
        <v>1236</v>
      </c>
      <c r="I682" s="662" t="s">
        <v>1858</v>
      </c>
      <c r="J682" s="662" t="s">
        <v>1859</v>
      </c>
      <c r="K682" s="662" t="s">
        <v>2566</v>
      </c>
      <c r="L682" s="663">
        <v>1715.48</v>
      </c>
      <c r="M682" s="663">
        <v>5146.4400000000005</v>
      </c>
      <c r="N682" s="662">
        <v>3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18</v>
      </c>
      <c r="B683" s="662" t="s">
        <v>544</v>
      </c>
      <c r="C683" s="662" t="s">
        <v>2618</v>
      </c>
      <c r="D683" s="743" t="s">
        <v>4060</v>
      </c>
      <c r="E683" s="744" t="s">
        <v>2639</v>
      </c>
      <c r="F683" s="662" t="s">
        <v>2614</v>
      </c>
      <c r="G683" s="662" t="s">
        <v>2667</v>
      </c>
      <c r="H683" s="662" t="s">
        <v>545</v>
      </c>
      <c r="I683" s="662" t="s">
        <v>818</v>
      </c>
      <c r="J683" s="662" t="s">
        <v>819</v>
      </c>
      <c r="K683" s="662" t="s">
        <v>820</v>
      </c>
      <c r="L683" s="663">
        <v>54.55</v>
      </c>
      <c r="M683" s="663">
        <v>927.34999999999991</v>
      </c>
      <c r="N683" s="662">
        <v>17</v>
      </c>
      <c r="O683" s="745">
        <v>6.5</v>
      </c>
      <c r="P683" s="663">
        <v>600.04999999999995</v>
      </c>
      <c r="Q683" s="678">
        <v>0.6470588235294118</v>
      </c>
      <c r="R683" s="662">
        <v>11</v>
      </c>
      <c r="S683" s="678">
        <v>0.6470588235294118</v>
      </c>
      <c r="T683" s="745">
        <v>5</v>
      </c>
      <c r="U683" s="701">
        <v>0.76923076923076927</v>
      </c>
    </row>
    <row r="684" spans="1:21" ht="14.4" customHeight="1" x14ac:dyDescent="0.3">
      <c r="A684" s="661">
        <v>18</v>
      </c>
      <c r="B684" s="662" t="s">
        <v>544</v>
      </c>
      <c r="C684" s="662" t="s">
        <v>2618</v>
      </c>
      <c r="D684" s="743" t="s">
        <v>4060</v>
      </c>
      <c r="E684" s="744" t="s">
        <v>2639</v>
      </c>
      <c r="F684" s="662" t="s">
        <v>2614</v>
      </c>
      <c r="G684" s="662" t="s">
        <v>2738</v>
      </c>
      <c r="H684" s="662" t="s">
        <v>1236</v>
      </c>
      <c r="I684" s="662" t="s">
        <v>1469</v>
      </c>
      <c r="J684" s="662" t="s">
        <v>1470</v>
      </c>
      <c r="K684" s="662" t="s">
        <v>1471</v>
      </c>
      <c r="L684" s="663">
        <v>169</v>
      </c>
      <c r="M684" s="663">
        <v>169</v>
      </c>
      <c r="N684" s="662">
        <v>1</v>
      </c>
      <c r="O684" s="745">
        <v>1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18</v>
      </c>
      <c r="B685" s="662" t="s">
        <v>544</v>
      </c>
      <c r="C685" s="662" t="s">
        <v>2618</v>
      </c>
      <c r="D685" s="743" t="s">
        <v>4060</v>
      </c>
      <c r="E685" s="744" t="s">
        <v>2639</v>
      </c>
      <c r="F685" s="662" t="s">
        <v>2614</v>
      </c>
      <c r="G685" s="662" t="s">
        <v>2738</v>
      </c>
      <c r="H685" s="662" t="s">
        <v>545</v>
      </c>
      <c r="I685" s="662" t="s">
        <v>3333</v>
      </c>
      <c r="J685" s="662" t="s">
        <v>2778</v>
      </c>
      <c r="K685" s="662" t="s">
        <v>3334</v>
      </c>
      <c r="L685" s="663">
        <v>112.67</v>
      </c>
      <c r="M685" s="663">
        <v>112.67</v>
      </c>
      <c r="N685" s="662">
        <v>1</v>
      </c>
      <c r="O685" s="745">
        <v>0.5</v>
      </c>
      <c r="P685" s="663">
        <v>112.67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18</v>
      </c>
      <c r="B686" s="662" t="s">
        <v>544</v>
      </c>
      <c r="C686" s="662" t="s">
        <v>2618</v>
      </c>
      <c r="D686" s="743" t="s">
        <v>4060</v>
      </c>
      <c r="E686" s="744" t="s">
        <v>2639</v>
      </c>
      <c r="F686" s="662" t="s">
        <v>2614</v>
      </c>
      <c r="G686" s="662" t="s">
        <v>2738</v>
      </c>
      <c r="H686" s="662" t="s">
        <v>545</v>
      </c>
      <c r="I686" s="662" t="s">
        <v>1142</v>
      </c>
      <c r="J686" s="662" t="s">
        <v>2778</v>
      </c>
      <c r="K686" s="662" t="s">
        <v>2779</v>
      </c>
      <c r="L686" s="663">
        <v>338</v>
      </c>
      <c r="M686" s="663">
        <v>676</v>
      </c>
      <c r="N686" s="662">
        <v>2</v>
      </c>
      <c r="O686" s="745">
        <v>1.5</v>
      </c>
      <c r="P686" s="663">
        <v>676</v>
      </c>
      <c r="Q686" s="678">
        <v>1</v>
      </c>
      <c r="R686" s="662">
        <v>2</v>
      </c>
      <c r="S686" s="678">
        <v>1</v>
      </c>
      <c r="T686" s="745">
        <v>1.5</v>
      </c>
      <c r="U686" s="701">
        <v>1</v>
      </c>
    </row>
    <row r="687" spans="1:21" ht="14.4" customHeight="1" x14ac:dyDescent="0.3">
      <c r="A687" s="661">
        <v>18</v>
      </c>
      <c r="B687" s="662" t="s">
        <v>544</v>
      </c>
      <c r="C687" s="662" t="s">
        <v>2618</v>
      </c>
      <c r="D687" s="743" t="s">
        <v>4060</v>
      </c>
      <c r="E687" s="744" t="s">
        <v>2639</v>
      </c>
      <c r="F687" s="662" t="s">
        <v>2614</v>
      </c>
      <c r="G687" s="662" t="s">
        <v>3109</v>
      </c>
      <c r="H687" s="662" t="s">
        <v>545</v>
      </c>
      <c r="I687" s="662" t="s">
        <v>3110</v>
      </c>
      <c r="J687" s="662" t="s">
        <v>3111</v>
      </c>
      <c r="K687" s="662" t="s">
        <v>3112</v>
      </c>
      <c r="L687" s="663">
        <v>203.36</v>
      </c>
      <c r="M687" s="663">
        <v>406.72</v>
      </c>
      <c r="N687" s="662">
        <v>2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18</v>
      </c>
      <c r="B688" s="662" t="s">
        <v>544</v>
      </c>
      <c r="C688" s="662" t="s">
        <v>2618</v>
      </c>
      <c r="D688" s="743" t="s">
        <v>4060</v>
      </c>
      <c r="E688" s="744" t="s">
        <v>2639</v>
      </c>
      <c r="F688" s="662" t="s">
        <v>2614</v>
      </c>
      <c r="G688" s="662" t="s">
        <v>3109</v>
      </c>
      <c r="H688" s="662" t="s">
        <v>545</v>
      </c>
      <c r="I688" s="662" t="s">
        <v>3116</v>
      </c>
      <c r="J688" s="662" t="s">
        <v>3117</v>
      </c>
      <c r="K688" s="662" t="s">
        <v>3118</v>
      </c>
      <c r="L688" s="663">
        <v>528.44000000000005</v>
      </c>
      <c r="M688" s="663">
        <v>1585.3200000000002</v>
      </c>
      <c r="N688" s="662">
        <v>3</v>
      </c>
      <c r="O688" s="745">
        <v>0.5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18</v>
      </c>
      <c r="B689" s="662" t="s">
        <v>544</v>
      </c>
      <c r="C689" s="662" t="s">
        <v>2618</v>
      </c>
      <c r="D689" s="743" t="s">
        <v>4060</v>
      </c>
      <c r="E689" s="744" t="s">
        <v>2639</v>
      </c>
      <c r="F689" s="662" t="s">
        <v>2614</v>
      </c>
      <c r="G689" s="662" t="s">
        <v>3109</v>
      </c>
      <c r="H689" s="662" t="s">
        <v>545</v>
      </c>
      <c r="I689" s="662" t="s">
        <v>3335</v>
      </c>
      <c r="J689" s="662" t="s">
        <v>3120</v>
      </c>
      <c r="K689" s="662" t="s">
        <v>3336</v>
      </c>
      <c r="L689" s="663">
        <v>0</v>
      </c>
      <c r="M689" s="663">
        <v>0</v>
      </c>
      <c r="N689" s="662">
        <v>6</v>
      </c>
      <c r="O689" s="745">
        <v>1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18</v>
      </c>
      <c r="B690" s="662" t="s">
        <v>544</v>
      </c>
      <c r="C690" s="662" t="s">
        <v>2618</v>
      </c>
      <c r="D690" s="743" t="s">
        <v>4060</v>
      </c>
      <c r="E690" s="744" t="s">
        <v>2639</v>
      </c>
      <c r="F690" s="662" t="s">
        <v>2614</v>
      </c>
      <c r="G690" s="662" t="s">
        <v>2669</v>
      </c>
      <c r="H690" s="662" t="s">
        <v>1236</v>
      </c>
      <c r="I690" s="662" t="s">
        <v>1447</v>
      </c>
      <c r="J690" s="662" t="s">
        <v>1448</v>
      </c>
      <c r="K690" s="662" t="s">
        <v>1449</v>
      </c>
      <c r="L690" s="663">
        <v>264</v>
      </c>
      <c r="M690" s="663">
        <v>1584</v>
      </c>
      <c r="N690" s="662">
        <v>6</v>
      </c>
      <c r="O690" s="745">
        <v>1</v>
      </c>
      <c r="P690" s="663">
        <v>528</v>
      </c>
      <c r="Q690" s="678">
        <v>0.33333333333333331</v>
      </c>
      <c r="R690" s="662">
        <v>2</v>
      </c>
      <c r="S690" s="678">
        <v>0.33333333333333331</v>
      </c>
      <c r="T690" s="745">
        <v>0.5</v>
      </c>
      <c r="U690" s="701">
        <v>0.5</v>
      </c>
    </row>
    <row r="691" spans="1:21" ht="14.4" customHeight="1" x14ac:dyDescent="0.3">
      <c r="A691" s="661">
        <v>18</v>
      </c>
      <c r="B691" s="662" t="s">
        <v>544</v>
      </c>
      <c r="C691" s="662" t="s">
        <v>2618</v>
      </c>
      <c r="D691" s="743" t="s">
        <v>4060</v>
      </c>
      <c r="E691" s="744" t="s">
        <v>2639</v>
      </c>
      <c r="F691" s="662" t="s">
        <v>2614</v>
      </c>
      <c r="G691" s="662" t="s">
        <v>2669</v>
      </c>
      <c r="H691" s="662" t="s">
        <v>1236</v>
      </c>
      <c r="I691" s="662" t="s">
        <v>1431</v>
      </c>
      <c r="J691" s="662" t="s">
        <v>1575</v>
      </c>
      <c r="K691" s="662" t="s">
        <v>2539</v>
      </c>
      <c r="L691" s="663">
        <v>123.2</v>
      </c>
      <c r="M691" s="663">
        <v>9486.4000000000015</v>
      </c>
      <c r="N691" s="662">
        <v>77</v>
      </c>
      <c r="O691" s="745">
        <v>19</v>
      </c>
      <c r="P691" s="663">
        <v>369.6</v>
      </c>
      <c r="Q691" s="678">
        <v>3.896103896103896E-2</v>
      </c>
      <c r="R691" s="662">
        <v>3</v>
      </c>
      <c r="S691" s="678">
        <v>3.896103896103896E-2</v>
      </c>
      <c r="T691" s="745">
        <v>0.5</v>
      </c>
      <c r="U691" s="701">
        <v>2.6315789473684209E-2</v>
      </c>
    </row>
    <row r="692" spans="1:21" ht="14.4" customHeight="1" x14ac:dyDescent="0.3">
      <c r="A692" s="661">
        <v>18</v>
      </c>
      <c r="B692" s="662" t="s">
        <v>544</v>
      </c>
      <c r="C692" s="662" t="s">
        <v>2618</v>
      </c>
      <c r="D692" s="743" t="s">
        <v>4060</v>
      </c>
      <c r="E692" s="744" t="s">
        <v>2639</v>
      </c>
      <c r="F692" s="662" t="s">
        <v>2614</v>
      </c>
      <c r="G692" s="662" t="s">
        <v>2669</v>
      </c>
      <c r="H692" s="662" t="s">
        <v>1236</v>
      </c>
      <c r="I692" s="662" t="s">
        <v>1410</v>
      </c>
      <c r="J692" s="662" t="s">
        <v>2540</v>
      </c>
      <c r="K692" s="662" t="s">
        <v>2541</v>
      </c>
      <c r="L692" s="663">
        <v>246.39</v>
      </c>
      <c r="M692" s="663">
        <v>27842.069999999978</v>
      </c>
      <c r="N692" s="662">
        <v>113</v>
      </c>
      <c r="O692" s="745">
        <v>28</v>
      </c>
      <c r="P692" s="663">
        <v>1478.34</v>
      </c>
      <c r="Q692" s="678">
        <v>5.3097345132743404E-2</v>
      </c>
      <c r="R692" s="662">
        <v>6</v>
      </c>
      <c r="S692" s="678">
        <v>5.3097345132743362E-2</v>
      </c>
      <c r="T692" s="745">
        <v>2.5</v>
      </c>
      <c r="U692" s="701">
        <v>8.9285714285714288E-2</v>
      </c>
    </row>
    <row r="693" spans="1:21" ht="14.4" customHeight="1" x14ac:dyDescent="0.3">
      <c r="A693" s="661">
        <v>18</v>
      </c>
      <c r="B693" s="662" t="s">
        <v>544</v>
      </c>
      <c r="C693" s="662" t="s">
        <v>2618</v>
      </c>
      <c r="D693" s="743" t="s">
        <v>4060</v>
      </c>
      <c r="E693" s="744" t="s">
        <v>2639</v>
      </c>
      <c r="F693" s="662" t="s">
        <v>2614</v>
      </c>
      <c r="G693" s="662" t="s">
        <v>3139</v>
      </c>
      <c r="H693" s="662" t="s">
        <v>545</v>
      </c>
      <c r="I693" s="662" t="s">
        <v>935</v>
      </c>
      <c r="J693" s="662" t="s">
        <v>936</v>
      </c>
      <c r="K693" s="662" t="s">
        <v>937</v>
      </c>
      <c r="L693" s="663">
        <v>72.58</v>
      </c>
      <c r="M693" s="663">
        <v>580.64</v>
      </c>
      <c r="N693" s="662">
        <v>8</v>
      </c>
      <c r="O693" s="745">
        <v>2</v>
      </c>
      <c r="P693" s="663">
        <v>145.16</v>
      </c>
      <c r="Q693" s="678">
        <v>0.25</v>
      </c>
      <c r="R693" s="662">
        <v>2</v>
      </c>
      <c r="S693" s="678">
        <v>0.25</v>
      </c>
      <c r="T693" s="745">
        <v>1</v>
      </c>
      <c r="U693" s="701">
        <v>0.5</v>
      </c>
    </row>
    <row r="694" spans="1:21" ht="14.4" customHeight="1" x14ac:dyDescent="0.3">
      <c r="A694" s="661">
        <v>18</v>
      </c>
      <c r="B694" s="662" t="s">
        <v>544</v>
      </c>
      <c r="C694" s="662" t="s">
        <v>2618</v>
      </c>
      <c r="D694" s="743" t="s">
        <v>4060</v>
      </c>
      <c r="E694" s="744" t="s">
        <v>2639</v>
      </c>
      <c r="F694" s="662" t="s">
        <v>2614</v>
      </c>
      <c r="G694" s="662" t="s">
        <v>3139</v>
      </c>
      <c r="H694" s="662" t="s">
        <v>545</v>
      </c>
      <c r="I694" s="662" t="s">
        <v>3141</v>
      </c>
      <c r="J694" s="662" t="s">
        <v>3142</v>
      </c>
      <c r="K694" s="662" t="s">
        <v>3143</v>
      </c>
      <c r="L694" s="663">
        <v>250.57</v>
      </c>
      <c r="M694" s="663">
        <v>250.57</v>
      </c>
      <c r="N694" s="662">
        <v>1</v>
      </c>
      <c r="O694" s="745">
        <v>0.5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18</v>
      </c>
      <c r="B695" s="662" t="s">
        <v>544</v>
      </c>
      <c r="C695" s="662" t="s">
        <v>2618</v>
      </c>
      <c r="D695" s="743" t="s">
        <v>4060</v>
      </c>
      <c r="E695" s="744" t="s">
        <v>2639</v>
      </c>
      <c r="F695" s="662" t="s">
        <v>2614</v>
      </c>
      <c r="G695" s="662" t="s">
        <v>2861</v>
      </c>
      <c r="H695" s="662" t="s">
        <v>545</v>
      </c>
      <c r="I695" s="662" t="s">
        <v>1704</v>
      </c>
      <c r="J695" s="662" t="s">
        <v>1705</v>
      </c>
      <c r="K695" s="662" t="s">
        <v>2862</v>
      </c>
      <c r="L695" s="663">
        <v>132</v>
      </c>
      <c r="M695" s="663">
        <v>132</v>
      </c>
      <c r="N695" s="662">
        <v>1</v>
      </c>
      <c r="O695" s="745">
        <v>0.5</v>
      </c>
      <c r="P695" s="663">
        <v>132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18</v>
      </c>
      <c r="B696" s="662" t="s">
        <v>544</v>
      </c>
      <c r="C696" s="662" t="s">
        <v>2618</v>
      </c>
      <c r="D696" s="743" t="s">
        <v>4060</v>
      </c>
      <c r="E696" s="744" t="s">
        <v>2639</v>
      </c>
      <c r="F696" s="662" t="s">
        <v>2614</v>
      </c>
      <c r="G696" s="662" t="s">
        <v>2743</v>
      </c>
      <c r="H696" s="662" t="s">
        <v>545</v>
      </c>
      <c r="I696" s="662" t="s">
        <v>718</v>
      </c>
      <c r="J696" s="662" t="s">
        <v>719</v>
      </c>
      <c r="K696" s="662" t="s">
        <v>2744</v>
      </c>
      <c r="L696" s="663">
        <v>94.04</v>
      </c>
      <c r="M696" s="663">
        <v>752.32</v>
      </c>
      <c r="N696" s="662">
        <v>8</v>
      </c>
      <c r="O696" s="745">
        <v>4.5</v>
      </c>
      <c r="P696" s="663">
        <v>470.20000000000005</v>
      </c>
      <c r="Q696" s="678">
        <v>0.625</v>
      </c>
      <c r="R696" s="662">
        <v>5</v>
      </c>
      <c r="S696" s="678">
        <v>0.625</v>
      </c>
      <c r="T696" s="745">
        <v>2</v>
      </c>
      <c r="U696" s="701">
        <v>0.44444444444444442</v>
      </c>
    </row>
    <row r="697" spans="1:21" ht="14.4" customHeight="1" x14ac:dyDescent="0.3">
      <c r="A697" s="661">
        <v>18</v>
      </c>
      <c r="B697" s="662" t="s">
        <v>544</v>
      </c>
      <c r="C697" s="662" t="s">
        <v>2618</v>
      </c>
      <c r="D697" s="743" t="s">
        <v>4060</v>
      </c>
      <c r="E697" s="744" t="s">
        <v>2639</v>
      </c>
      <c r="F697" s="662" t="s">
        <v>2614</v>
      </c>
      <c r="G697" s="662" t="s">
        <v>2743</v>
      </c>
      <c r="H697" s="662" t="s">
        <v>545</v>
      </c>
      <c r="I697" s="662" t="s">
        <v>3337</v>
      </c>
      <c r="J697" s="662" t="s">
        <v>3338</v>
      </c>
      <c r="K697" s="662" t="s">
        <v>1634</v>
      </c>
      <c r="L697" s="663">
        <v>0</v>
      </c>
      <c r="M697" s="663">
        <v>0</v>
      </c>
      <c r="N697" s="662">
        <v>1</v>
      </c>
      <c r="O697" s="745">
        <v>1</v>
      </c>
      <c r="P697" s="663">
        <v>0</v>
      </c>
      <c r="Q697" s="678"/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18</v>
      </c>
      <c r="B698" s="662" t="s">
        <v>544</v>
      </c>
      <c r="C698" s="662" t="s">
        <v>2618</v>
      </c>
      <c r="D698" s="743" t="s">
        <v>4060</v>
      </c>
      <c r="E698" s="744" t="s">
        <v>2639</v>
      </c>
      <c r="F698" s="662" t="s">
        <v>2614</v>
      </c>
      <c r="G698" s="662" t="s">
        <v>3158</v>
      </c>
      <c r="H698" s="662" t="s">
        <v>545</v>
      </c>
      <c r="I698" s="662" t="s">
        <v>3339</v>
      </c>
      <c r="J698" s="662" t="s">
        <v>3340</v>
      </c>
      <c r="K698" s="662" t="s">
        <v>775</v>
      </c>
      <c r="L698" s="663">
        <v>58.32</v>
      </c>
      <c r="M698" s="663">
        <v>58.32</v>
      </c>
      <c r="N698" s="662">
        <v>1</v>
      </c>
      <c r="O698" s="745">
        <v>1</v>
      </c>
      <c r="P698" s="663">
        <v>58.32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18</v>
      </c>
      <c r="B699" s="662" t="s">
        <v>544</v>
      </c>
      <c r="C699" s="662" t="s">
        <v>2618</v>
      </c>
      <c r="D699" s="743" t="s">
        <v>4060</v>
      </c>
      <c r="E699" s="744" t="s">
        <v>2639</v>
      </c>
      <c r="F699" s="662" t="s">
        <v>2614</v>
      </c>
      <c r="G699" s="662" t="s">
        <v>3158</v>
      </c>
      <c r="H699" s="662" t="s">
        <v>545</v>
      </c>
      <c r="I699" s="662" t="s">
        <v>3341</v>
      </c>
      <c r="J699" s="662" t="s">
        <v>3160</v>
      </c>
      <c r="K699" s="662" t="s">
        <v>824</v>
      </c>
      <c r="L699" s="663">
        <v>75.22</v>
      </c>
      <c r="M699" s="663">
        <v>75.22</v>
      </c>
      <c r="N699" s="662">
        <v>1</v>
      </c>
      <c r="O699" s="745">
        <v>0.5</v>
      </c>
      <c r="P699" s="663">
        <v>75.22</v>
      </c>
      <c r="Q699" s="678">
        <v>1</v>
      </c>
      <c r="R699" s="662">
        <v>1</v>
      </c>
      <c r="S699" s="678">
        <v>1</v>
      </c>
      <c r="T699" s="745">
        <v>0.5</v>
      </c>
      <c r="U699" s="701">
        <v>1</v>
      </c>
    </row>
    <row r="700" spans="1:21" ht="14.4" customHeight="1" x14ac:dyDescent="0.3">
      <c r="A700" s="661">
        <v>18</v>
      </c>
      <c r="B700" s="662" t="s">
        <v>544</v>
      </c>
      <c r="C700" s="662" t="s">
        <v>2618</v>
      </c>
      <c r="D700" s="743" t="s">
        <v>4060</v>
      </c>
      <c r="E700" s="744" t="s">
        <v>2639</v>
      </c>
      <c r="F700" s="662" t="s">
        <v>2614</v>
      </c>
      <c r="G700" s="662" t="s">
        <v>2745</v>
      </c>
      <c r="H700" s="662" t="s">
        <v>545</v>
      </c>
      <c r="I700" s="662" t="s">
        <v>965</v>
      </c>
      <c r="J700" s="662" t="s">
        <v>966</v>
      </c>
      <c r="K700" s="662" t="s">
        <v>2746</v>
      </c>
      <c r="L700" s="663">
        <v>264</v>
      </c>
      <c r="M700" s="663">
        <v>3696</v>
      </c>
      <c r="N700" s="662">
        <v>14</v>
      </c>
      <c r="O700" s="745">
        <v>7</v>
      </c>
      <c r="P700" s="663">
        <v>1056</v>
      </c>
      <c r="Q700" s="678">
        <v>0.2857142857142857</v>
      </c>
      <c r="R700" s="662">
        <v>4</v>
      </c>
      <c r="S700" s="678">
        <v>0.2857142857142857</v>
      </c>
      <c r="T700" s="745">
        <v>2.5</v>
      </c>
      <c r="U700" s="701">
        <v>0.35714285714285715</v>
      </c>
    </row>
    <row r="701" spans="1:21" ht="14.4" customHeight="1" x14ac:dyDescent="0.3">
      <c r="A701" s="661">
        <v>18</v>
      </c>
      <c r="B701" s="662" t="s">
        <v>544</v>
      </c>
      <c r="C701" s="662" t="s">
        <v>2618</v>
      </c>
      <c r="D701" s="743" t="s">
        <v>4060</v>
      </c>
      <c r="E701" s="744" t="s">
        <v>2639</v>
      </c>
      <c r="F701" s="662" t="s">
        <v>2614</v>
      </c>
      <c r="G701" s="662" t="s">
        <v>2745</v>
      </c>
      <c r="H701" s="662" t="s">
        <v>545</v>
      </c>
      <c r="I701" s="662" t="s">
        <v>864</v>
      </c>
      <c r="J701" s="662" t="s">
        <v>865</v>
      </c>
      <c r="K701" s="662" t="s">
        <v>2867</v>
      </c>
      <c r="L701" s="663">
        <v>65.989999999999995</v>
      </c>
      <c r="M701" s="663">
        <v>1385.79</v>
      </c>
      <c r="N701" s="662">
        <v>21</v>
      </c>
      <c r="O701" s="745">
        <v>12</v>
      </c>
      <c r="P701" s="663">
        <v>1121.83</v>
      </c>
      <c r="Q701" s="678">
        <v>0.80952380952380953</v>
      </c>
      <c r="R701" s="662">
        <v>17</v>
      </c>
      <c r="S701" s="678">
        <v>0.80952380952380953</v>
      </c>
      <c r="T701" s="745">
        <v>10</v>
      </c>
      <c r="U701" s="701">
        <v>0.83333333333333337</v>
      </c>
    </row>
    <row r="702" spans="1:21" ht="14.4" customHeight="1" x14ac:dyDescent="0.3">
      <c r="A702" s="661">
        <v>18</v>
      </c>
      <c r="B702" s="662" t="s">
        <v>544</v>
      </c>
      <c r="C702" s="662" t="s">
        <v>2618</v>
      </c>
      <c r="D702" s="743" t="s">
        <v>4060</v>
      </c>
      <c r="E702" s="744" t="s">
        <v>2639</v>
      </c>
      <c r="F702" s="662" t="s">
        <v>2614</v>
      </c>
      <c r="G702" s="662" t="s">
        <v>2670</v>
      </c>
      <c r="H702" s="662" t="s">
        <v>545</v>
      </c>
      <c r="I702" s="662" t="s">
        <v>2747</v>
      </c>
      <c r="J702" s="662" t="s">
        <v>2748</v>
      </c>
      <c r="K702" s="662" t="s">
        <v>1785</v>
      </c>
      <c r="L702" s="663">
        <v>177.82</v>
      </c>
      <c r="M702" s="663">
        <v>533.46</v>
      </c>
      <c r="N702" s="662">
        <v>3</v>
      </c>
      <c r="O702" s="745">
        <v>0.5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18</v>
      </c>
      <c r="B703" s="662" t="s">
        <v>544</v>
      </c>
      <c r="C703" s="662" t="s">
        <v>2618</v>
      </c>
      <c r="D703" s="743" t="s">
        <v>4060</v>
      </c>
      <c r="E703" s="744" t="s">
        <v>2639</v>
      </c>
      <c r="F703" s="662" t="s">
        <v>2614</v>
      </c>
      <c r="G703" s="662" t="s">
        <v>2670</v>
      </c>
      <c r="H703" s="662" t="s">
        <v>545</v>
      </c>
      <c r="I703" s="662" t="s">
        <v>1053</v>
      </c>
      <c r="J703" s="662" t="s">
        <v>1054</v>
      </c>
      <c r="K703" s="662" t="s">
        <v>1055</v>
      </c>
      <c r="L703" s="663">
        <v>133.38999999999999</v>
      </c>
      <c r="M703" s="663">
        <v>133.38999999999999</v>
      </c>
      <c r="N703" s="662">
        <v>1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18</v>
      </c>
      <c r="B704" s="662" t="s">
        <v>544</v>
      </c>
      <c r="C704" s="662" t="s">
        <v>2618</v>
      </c>
      <c r="D704" s="743" t="s">
        <v>4060</v>
      </c>
      <c r="E704" s="744" t="s">
        <v>2639</v>
      </c>
      <c r="F704" s="662" t="s">
        <v>2614</v>
      </c>
      <c r="G704" s="662" t="s">
        <v>2670</v>
      </c>
      <c r="H704" s="662" t="s">
        <v>545</v>
      </c>
      <c r="I704" s="662" t="s">
        <v>1190</v>
      </c>
      <c r="J704" s="662" t="s">
        <v>1191</v>
      </c>
      <c r="K704" s="662" t="s">
        <v>1192</v>
      </c>
      <c r="L704" s="663">
        <v>177.82</v>
      </c>
      <c r="M704" s="663">
        <v>711.28</v>
      </c>
      <c r="N704" s="662">
        <v>4</v>
      </c>
      <c r="O704" s="745">
        <v>1.5</v>
      </c>
      <c r="P704" s="663">
        <v>711.28</v>
      </c>
      <c r="Q704" s="678">
        <v>1</v>
      </c>
      <c r="R704" s="662">
        <v>4</v>
      </c>
      <c r="S704" s="678">
        <v>1</v>
      </c>
      <c r="T704" s="745">
        <v>1.5</v>
      </c>
      <c r="U704" s="701">
        <v>1</v>
      </c>
    </row>
    <row r="705" spans="1:21" ht="14.4" customHeight="1" x14ac:dyDescent="0.3">
      <c r="A705" s="661">
        <v>18</v>
      </c>
      <c r="B705" s="662" t="s">
        <v>544</v>
      </c>
      <c r="C705" s="662" t="s">
        <v>2618</v>
      </c>
      <c r="D705" s="743" t="s">
        <v>4060</v>
      </c>
      <c r="E705" s="744" t="s">
        <v>2639</v>
      </c>
      <c r="F705" s="662" t="s">
        <v>2614</v>
      </c>
      <c r="G705" s="662" t="s">
        <v>2670</v>
      </c>
      <c r="H705" s="662" t="s">
        <v>545</v>
      </c>
      <c r="I705" s="662" t="s">
        <v>2868</v>
      </c>
      <c r="J705" s="662" t="s">
        <v>2748</v>
      </c>
      <c r="K705" s="662" t="s">
        <v>2869</v>
      </c>
      <c r="L705" s="663">
        <v>0</v>
      </c>
      <c r="M705" s="663">
        <v>0</v>
      </c>
      <c r="N705" s="662">
        <v>28</v>
      </c>
      <c r="O705" s="745">
        <v>9</v>
      </c>
      <c r="P705" s="663">
        <v>0</v>
      </c>
      <c r="Q705" s="678"/>
      <c r="R705" s="662">
        <v>3</v>
      </c>
      <c r="S705" s="678">
        <v>0.10714285714285714</v>
      </c>
      <c r="T705" s="745">
        <v>1</v>
      </c>
      <c r="U705" s="701">
        <v>0.1111111111111111</v>
      </c>
    </row>
    <row r="706" spans="1:21" ht="14.4" customHeight="1" x14ac:dyDescent="0.3">
      <c r="A706" s="661">
        <v>18</v>
      </c>
      <c r="B706" s="662" t="s">
        <v>544</v>
      </c>
      <c r="C706" s="662" t="s">
        <v>2618</v>
      </c>
      <c r="D706" s="743" t="s">
        <v>4060</v>
      </c>
      <c r="E706" s="744" t="s">
        <v>2639</v>
      </c>
      <c r="F706" s="662" t="s">
        <v>2614</v>
      </c>
      <c r="G706" s="662" t="s">
        <v>2670</v>
      </c>
      <c r="H706" s="662" t="s">
        <v>545</v>
      </c>
      <c r="I706" s="662" t="s">
        <v>3168</v>
      </c>
      <c r="J706" s="662" t="s">
        <v>3169</v>
      </c>
      <c r="K706" s="662" t="s">
        <v>2869</v>
      </c>
      <c r="L706" s="663">
        <v>165.96</v>
      </c>
      <c r="M706" s="663">
        <v>3651.12</v>
      </c>
      <c r="N706" s="662">
        <v>22</v>
      </c>
      <c r="O706" s="745">
        <v>6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18</v>
      </c>
      <c r="B707" s="662" t="s">
        <v>544</v>
      </c>
      <c r="C707" s="662" t="s">
        <v>2618</v>
      </c>
      <c r="D707" s="743" t="s">
        <v>4060</v>
      </c>
      <c r="E707" s="744" t="s">
        <v>2639</v>
      </c>
      <c r="F707" s="662" t="s">
        <v>2614</v>
      </c>
      <c r="G707" s="662" t="s">
        <v>2670</v>
      </c>
      <c r="H707" s="662" t="s">
        <v>545</v>
      </c>
      <c r="I707" s="662" t="s">
        <v>3170</v>
      </c>
      <c r="J707" s="662" t="s">
        <v>3171</v>
      </c>
      <c r="K707" s="662" t="s">
        <v>3172</v>
      </c>
      <c r="L707" s="663">
        <v>124.5</v>
      </c>
      <c r="M707" s="663">
        <v>747</v>
      </c>
      <c r="N707" s="662">
        <v>6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18</v>
      </c>
      <c r="B708" s="662" t="s">
        <v>544</v>
      </c>
      <c r="C708" s="662" t="s">
        <v>2618</v>
      </c>
      <c r="D708" s="743" t="s">
        <v>4060</v>
      </c>
      <c r="E708" s="744" t="s">
        <v>2639</v>
      </c>
      <c r="F708" s="662" t="s">
        <v>2614</v>
      </c>
      <c r="G708" s="662" t="s">
        <v>2670</v>
      </c>
      <c r="H708" s="662" t="s">
        <v>545</v>
      </c>
      <c r="I708" s="662" t="s">
        <v>3342</v>
      </c>
      <c r="J708" s="662" t="s">
        <v>1698</v>
      </c>
      <c r="K708" s="662" t="s">
        <v>3172</v>
      </c>
      <c r="L708" s="663">
        <v>0</v>
      </c>
      <c r="M708" s="663">
        <v>0</v>
      </c>
      <c r="N708" s="662">
        <v>20</v>
      </c>
      <c r="O708" s="745">
        <v>7</v>
      </c>
      <c r="P708" s="663">
        <v>0</v>
      </c>
      <c r="Q708" s="678"/>
      <c r="R708" s="662">
        <v>2</v>
      </c>
      <c r="S708" s="678">
        <v>0.1</v>
      </c>
      <c r="T708" s="745">
        <v>1</v>
      </c>
      <c r="U708" s="701">
        <v>0.14285714285714285</v>
      </c>
    </row>
    <row r="709" spans="1:21" ht="14.4" customHeight="1" x14ac:dyDescent="0.3">
      <c r="A709" s="661">
        <v>18</v>
      </c>
      <c r="B709" s="662" t="s">
        <v>544</v>
      </c>
      <c r="C709" s="662" t="s">
        <v>2618</v>
      </c>
      <c r="D709" s="743" t="s">
        <v>4060</v>
      </c>
      <c r="E709" s="744" t="s">
        <v>2639</v>
      </c>
      <c r="F709" s="662" t="s">
        <v>2614</v>
      </c>
      <c r="G709" s="662" t="s">
        <v>2685</v>
      </c>
      <c r="H709" s="662" t="s">
        <v>545</v>
      </c>
      <c r="I709" s="662" t="s">
        <v>3343</v>
      </c>
      <c r="J709" s="662" t="s">
        <v>2687</v>
      </c>
      <c r="K709" s="662" t="s">
        <v>572</v>
      </c>
      <c r="L709" s="663">
        <v>0</v>
      </c>
      <c r="M709" s="663">
        <v>0</v>
      </c>
      <c r="N709" s="662">
        <v>1</v>
      </c>
      <c r="O709" s="745">
        <v>0.5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18</v>
      </c>
      <c r="B710" s="662" t="s">
        <v>544</v>
      </c>
      <c r="C710" s="662" t="s">
        <v>2618</v>
      </c>
      <c r="D710" s="743" t="s">
        <v>4060</v>
      </c>
      <c r="E710" s="744" t="s">
        <v>2639</v>
      </c>
      <c r="F710" s="662" t="s">
        <v>2614</v>
      </c>
      <c r="G710" s="662" t="s">
        <v>2685</v>
      </c>
      <c r="H710" s="662" t="s">
        <v>545</v>
      </c>
      <c r="I710" s="662" t="s">
        <v>3192</v>
      </c>
      <c r="J710" s="662" t="s">
        <v>3193</v>
      </c>
      <c r="K710" s="662" t="s">
        <v>1198</v>
      </c>
      <c r="L710" s="663">
        <v>0</v>
      </c>
      <c r="M710" s="663">
        <v>0</v>
      </c>
      <c r="N710" s="662">
        <v>1</v>
      </c>
      <c r="O710" s="745">
        <v>1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18</v>
      </c>
      <c r="B711" s="662" t="s">
        <v>544</v>
      </c>
      <c r="C711" s="662" t="s">
        <v>2618</v>
      </c>
      <c r="D711" s="743" t="s">
        <v>4060</v>
      </c>
      <c r="E711" s="744" t="s">
        <v>2639</v>
      </c>
      <c r="F711" s="662" t="s">
        <v>2614</v>
      </c>
      <c r="G711" s="662" t="s">
        <v>2685</v>
      </c>
      <c r="H711" s="662" t="s">
        <v>545</v>
      </c>
      <c r="I711" s="662" t="s">
        <v>3194</v>
      </c>
      <c r="J711" s="662" t="s">
        <v>2750</v>
      </c>
      <c r="K711" s="662" t="s">
        <v>1198</v>
      </c>
      <c r="L711" s="663">
        <v>0</v>
      </c>
      <c r="M711" s="663">
        <v>0</v>
      </c>
      <c r="N711" s="662">
        <v>1</v>
      </c>
      <c r="O711" s="745">
        <v>1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18</v>
      </c>
      <c r="B712" s="662" t="s">
        <v>544</v>
      </c>
      <c r="C712" s="662" t="s">
        <v>2618</v>
      </c>
      <c r="D712" s="743" t="s">
        <v>4060</v>
      </c>
      <c r="E712" s="744" t="s">
        <v>2639</v>
      </c>
      <c r="F712" s="662" t="s">
        <v>2614</v>
      </c>
      <c r="G712" s="662" t="s">
        <v>2685</v>
      </c>
      <c r="H712" s="662" t="s">
        <v>545</v>
      </c>
      <c r="I712" s="662" t="s">
        <v>3203</v>
      </c>
      <c r="J712" s="662" t="s">
        <v>1197</v>
      </c>
      <c r="K712" s="662" t="s">
        <v>1285</v>
      </c>
      <c r="L712" s="663">
        <v>0</v>
      </c>
      <c r="M712" s="663">
        <v>0</v>
      </c>
      <c r="N712" s="662">
        <v>4</v>
      </c>
      <c r="O712" s="745">
        <v>1</v>
      </c>
      <c r="P712" s="663">
        <v>0</v>
      </c>
      <c r="Q712" s="678"/>
      <c r="R712" s="662">
        <v>3</v>
      </c>
      <c r="S712" s="678">
        <v>0.75</v>
      </c>
      <c r="T712" s="745">
        <v>0.5</v>
      </c>
      <c r="U712" s="701">
        <v>0.5</v>
      </c>
    </row>
    <row r="713" spans="1:21" ht="14.4" customHeight="1" x14ac:dyDescent="0.3">
      <c r="A713" s="661">
        <v>18</v>
      </c>
      <c r="B713" s="662" t="s">
        <v>544</v>
      </c>
      <c r="C713" s="662" t="s">
        <v>2618</v>
      </c>
      <c r="D713" s="743" t="s">
        <v>4060</v>
      </c>
      <c r="E713" s="744" t="s">
        <v>2639</v>
      </c>
      <c r="F713" s="662" t="s">
        <v>2614</v>
      </c>
      <c r="G713" s="662" t="s">
        <v>2685</v>
      </c>
      <c r="H713" s="662" t="s">
        <v>545</v>
      </c>
      <c r="I713" s="662" t="s">
        <v>3344</v>
      </c>
      <c r="J713" s="662" t="s">
        <v>3193</v>
      </c>
      <c r="K713" s="662" t="s">
        <v>1198</v>
      </c>
      <c r="L713" s="663">
        <v>0</v>
      </c>
      <c r="M713" s="663">
        <v>0</v>
      </c>
      <c r="N713" s="662">
        <v>2</v>
      </c>
      <c r="O713" s="745">
        <v>0.5</v>
      </c>
      <c r="P713" s="663">
        <v>0</v>
      </c>
      <c r="Q713" s="678"/>
      <c r="R713" s="662">
        <v>2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18</v>
      </c>
      <c r="B714" s="662" t="s">
        <v>544</v>
      </c>
      <c r="C714" s="662" t="s">
        <v>2618</v>
      </c>
      <c r="D714" s="743" t="s">
        <v>4060</v>
      </c>
      <c r="E714" s="744" t="s">
        <v>2639</v>
      </c>
      <c r="F714" s="662" t="s">
        <v>2614</v>
      </c>
      <c r="G714" s="662" t="s">
        <v>2685</v>
      </c>
      <c r="H714" s="662" t="s">
        <v>545</v>
      </c>
      <c r="I714" s="662" t="s">
        <v>3280</v>
      </c>
      <c r="J714" s="662" t="s">
        <v>1197</v>
      </c>
      <c r="K714" s="662" t="s">
        <v>572</v>
      </c>
      <c r="L714" s="663">
        <v>0</v>
      </c>
      <c r="M714" s="663">
        <v>0</v>
      </c>
      <c r="N714" s="662">
        <v>1</v>
      </c>
      <c r="O714" s="745">
        <v>0.5</v>
      </c>
      <c r="P714" s="663"/>
      <c r="Q714" s="678"/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18</v>
      </c>
      <c r="B715" s="662" t="s">
        <v>544</v>
      </c>
      <c r="C715" s="662" t="s">
        <v>2618</v>
      </c>
      <c r="D715" s="743" t="s">
        <v>4060</v>
      </c>
      <c r="E715" s="744" t="s">
        <v>2639</v>
      </c>
      <c r="F715" s="662" t="s">
        <v>2614</v>
      </c>
      <c r="G715" s="662" t="s">
        <v>2685</v>
      </c>
      <c r="H715" s="662" t="s">
        <v>545</v>
      </c>
      <c r="I715" s="662" t="s">
        <v>3281</v>
      </c>
      <c r="J715" s="662" t="s">
        <v>1197</v>
      </c>
      <c r="K715" s="662" t="s">
        <v>3282</v>
      </c>
      <c r="L715" s="663">
        <v>0</v>
      </c>
      <c r="M715" s="663">
        <v>0</v>
      </c>
      <c r="N715" s="662">
        <v>1</v>
      </c>
      <c r="O715" s="745">
        <v>1</v>
      </c>
      <c r="P715" s="663">
        <v>0</v>
      </c>
      <c r="Q715" s="678"/>
      <c r="R715" s="662">
        <v>1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18</v>
      </c>
      <c r="B716" s="662" t="s">
        <v>544</v>
      </c>
      <c r="C716" s="662" t="s">
        <v>2618</v>
      </c>
      <c r="D716" s="743" t="s">
        <v>4060</v>
      </c>
      <c r="E716" s="744" t="s">
        <v>2639</v>
      </c>
      <c r="F716" s="662" t="s">
        <v>2614</v>
      </c>
      <c r="G716" s="662" t="s">
        <v>3345</v>
      </c>
      <c r="H716" s="662" t="s">
        <v>545</v>
      </c>
      <c r="I716" s="662" t="s">
        <v>3346</v>
      </c>
      <c r="J716" s="662" t="s">
        <v>3347</v>
      </c>
      <c r="K716" s="662" t="s">
        <v>1166</v>
      </c>
      <c r="L716" s="663">
        <v>1256.0999999999999</v>
      </c>
      <c r="M716" s="663">
        <v>1256.0999999999999</v>
      </c>
      <c r="N716" s="662">
        <v>1</v>
      </c>
      <c r="O716" s="745">
        <v>1</v>
      </c>
      <c r="P716" s="663">
        <v>1256.0999999999999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18</v>
      </c>
      <c r="B717" s="662" t="s">
        <v>544</v>
      </c>
      <c r="C717" s="662" t="s">
        <v>2618</v>
      </c>
      <c r="D717" s="743" t="s">
        <v>4060</v>
      </c>
      <c r="E717" s="744" t="s">
        <v>2639</v>
      </c>
      <c r="F717" s="662" t="s">
        <v>2615</v>
      </c>
      <c r="G717" s="662" t="s">
        <v>2784</v>
      </c>
      <c r="H717" s="662" t="s">
        <v>545</v>
      </c>
      <c r="I717" s="662" t="s">
        <v>2785</v>
      </c>
      <c r="J717" s="662" t="s">
        <v>2786</v>
      </c>
      <c r="K717" s="662"/>
      <c r="L717" s="663">
        <v>0</v>
      </c>
      <c r="M717" s="663">
        <v>0</v>
      </c>
      <c r="N717" s="662">
        <v>3</v>
      </c>
      <c r="O717" s="745">
        <v>2</v>
      </c>
      <c r="P717" s="663">
        <v>0</v>
      </c>
      <c r="Q717" s="678"/>
      <c r="R717" s="662">
        <v>1</v>
      </c>
      <c r="S717" s="678">
        <v>0.33333333333333331</v>
      </c>
      <c r="T717" s="745">
        <v>0.5</v>
      </c>
      <c r="U717" s="701">
        <v>0.25</v>
      </c>
    </row>
    <row r="718" spans="1:21" ht="14.4" customHeight="1" x14ac:dyDescent="0.3">
      <c r="A718" s="661">
        <v>18</v>
      </c>
      <c r="B718" s="662" t="s">
        <v>544</v>
      </c>
      <c r="C718" s="662" t="s">
        <v>2618</v>
      </c>
      <c r="D718" s="743" t="s">
        <v>4060</v>
      </c>
      <c r="E718" s="744" t="s">
        <v>2639</v>
      </c>
      <c r="F718" s="662" t="s">
        <v>2615</v>
      </c>
      <c r="G718" s="662" t="s">
        <v>2784</v>
      </c>
      <c r="H718" s="662" t="s">
        <v>545</v>
      </c>
      <c r="I718" s="662" t="s">
        <v>3348</v>
      </c>
      <c r="J718" s="662" t="s">
        <v>2786</v>
      </c>
      <c r="K718" s="662"/>
      <c r="L718" s="663">
        <v>0</v>
      </c>
      <c r="M718" s="663">
        <v>0</v>
      </c>
      <c r="N718" s="662">
        <v>1</v>
      </c>
      <c r="O718" s="745">
        <v>1</v>
      </c>
      <c r="P718" s="663">
        <v>0</v>
      </c>
      <c r="Q718" s="678"/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18</v>
      </c>
      <c r="B719" s="662" t="s">
        <v>544</v>
      </c>
      <c r="C719" s="662" t="s">
        <v>2618</v>
      </c>
      <c r="D719" s="743" t="s">
        <v>4060</v>
      </c>
      <c r="E719" s="744" t="s">
        <v>2640</v>
      </c>
      <c r="F719" s="662" t="s">
        <v>2614</v>
      </c>
      <c r="G719" s="662" t="s">
        <v>2648</v>
      </c>
      <c r="H719" s="662" t="s">
        <v>1236</v>
      </c>
      <c r="I719" s="662" t="s">
        <v>1833</v>
      </c>
      <c r="J719" s="662" t="s">
        <v>2570</v>
      </c>
      <c r="K719" s="662" t="s">
        <v>2571</v>
      </c>
      <c r="L719" s="663">
        <v>6.68</v>
      </c>
      <c r="M719" s="663">
        <v>80.16</v>
      </c>
      <c r="N719" s="662">
        <v>12</v>
      </c>
      <c r="O719" s="745">
        <v>5.5</v>
      </c>
      <c r="P719" s="663">
        <v>33.4</v>
      </c>
      <c r="Q719" s="678">
        <v>0.41666666666666669</v>
      </c>
      <c r="R719" s="662">
        <v>5</v>
      </c>
      <c r="S719" s="678">
        <v>0.41666666666666669</v>
      </c>
      <c r="T719" s="745">
        <v>1.5</v>
      </c>
      <c r="U719" s="701">
        <v>0.27272727272727271</v>
      </c>
    </row>
    <row r="720" spans="1:21" ht="14.4" customHeight="1" x14ac:dyDescent="0.3">
      <c r="A720" s="661">
        <v>18</v>
      </c>
      <c r="B720" s="662" t="s">
        <v>544</v>
      </c>
      <c r="C720" s="662" t="s">
        <v>2618</v>
      </c>
      <c r="D720" s="743" t="s">
        <v>4060</v>
      </c>
      <c r="E720" s="744" t="s">
        <v>2640</v>
      </c>
      <c r="F720" s="662" t="s">
        <v>2614</v>
      </c>
      <c r="G720" s="662" t="s">
        <v>2648</v>
      </c>
      <c r="H720" s="662" t="s">
        <v>1236</v>
      </c>
      <c r="I720" s="662" t="s">
        <v>1335</v>
      </c>
      <c r="J720" s="662" t="s">
        <v>2535</v>
      </c>
      <c r="K720" s="662" t="s">
        <v>2536</v>
      </c>
      <c r="L720" s="663">
        <v>16.920000000000002</v>
      </c>
      <c r="M720" s="663">
        <v>16.920000000000002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18</v>
      </c>
      <c r="B721" s="662" t="s">
        <v>544</v>
      </c>
      <c r="C721" s="662" t="s">
        <v>2618</v>
      </c>
      <c r="D721" s="743" t="s">
        <v>4060</v>
      </c>
      <c r="E721" s="744" t="s">
        <v>2640</v>
      </c>
      <c r="F721" s="662" t="s">
        <v>2614</v>
      </c>
      <c r="G721" s="662" t="s">
        <v>2789</v>
      </c>
      <c r="H721" s="662" t="s">
        <v>1236</v>
      </c>
      <c r="I721" s="662" t="s">
        <v>2887</v>
      </c>
      <c r="J721" s="662" t="s">
        <v>1486</v>
      </c>
      <c r="K721" s="662" t="s">
        <v>2888</v>
      </c>
      <c r="L721" s="663">
        <v>5537.54</v>
      </c>
      <c r="M721" s="663">
        <v>5537.54</v>
      </c>
      <c r="N721" s="662">
        <v>1</v>
      </c>
      <c r="O721" s="745">
        <v>0.5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18</v>
      </c>
      <c r="B722" s="662" t="s">
        <v>544</v>
      </c>
      <c r="C722" s="662" t="s">
        <v>2618</v>
      </c>
      <c r="D722" s="743" t="s">
        <v>4060</v>
      </c>
      <c r="E722" s="744" t="s">
        <v>2640</v>
      </c>
      <c r="F722" s="662" t="s">
        <v>2614</v>
      </c>
      <c r="G722" s="662" t="s">
        <v>2790</v>
      </c>
      <c r="H722" s="662" t="s">
        <v>545</v>
      </c>
      <c r="I722" s="662" t="s">
        <v>2793</v>
      </c>
      <c r="J722" s="662" t="s">
        <v>2791</v>
      </c>
      <c r="K722" s="662" t="s">
        <v>2794</v>
      </c>
      <c r="L722" s="663">
        <v>0</v>
      </c>
      <c r="M722" s="663">
        <v>0</v>
      </c>
      <c r="N722" s="662">
        <v>1</v>
      </c>
      <c r="O722" s="745">
        <v>0.5</v>
      </c>
      <c r="P722" s="663">
        <v>0</v>
      </c>
      <c r="Q722" s="678"/>
      <c r="R722" s="662">
        <v>1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18</v>
      </c>
      <c r="B723" s="662" t="s">
        <v>544</v>
      </c>
      <c r="C723" s="662" t="s">
        <v>2618</v>
      </c>
      <c r="D723" s="743" t="s">
        <v>4060</v>
      </c>
      <c r="E723" s="744" t="s">
        <v>2640</v>
      </c>
      <c r="F723" s="662" t="s">
        <v>2614</v>
      </c>
      <c r="G723" s="662" t="s">
        <v>2905</v>
      </c>
      <c r="H723" s="662" t="s">
        <v>545</v>
      </c>
      <c r="I723" s="662" t="s">
        <v>860</v>
      </c>
      <c r="J723" s="662" t="s">
        <v>861</v>
      </c>
      <c r="K723" s="662" t="s">
        <v>862</v>
      </c>
      <c r="L723" s="663">
        <v>66.17</v>
      </c>
      <c r="M723" s="663">
        <v>132.34</v>
      </c>
      <c r="N723" s="662">
        <v>2</v>
      </c>
      <c r="O723" s="745">
        <v>1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18</v>
      </c>
      <c r="B724" s="662" t="s">
        <v>544</v>
      </c>
      <c r="C724" s="662" t="s">
        <v>2618</v>
      </c>
      <c r="D724" s="743" t="s">
        <v>4060</v>
      </c>
      <c r="E724" s="744" t="s">
        <v>2640</v>
      </c>
      <c r="F724" s="662" t="s">
        <v>2614</v>
      </c>
      <c r="G724" s="662" t="s">
        <v>2649</v>
      </c>
      <c r="H724" s="662" t="s">
        <v>545</v>
      </c>
      <c r="I724" s="662" t="s">
        <v>754</v>
      </c>
      <c r="J724" s="662" t="s">
        <v>2653</v>
      </c>
      <c r="K724" s="662" t="s">
        <v>2654</v>
      </c>
      <c r="L724" s="663">
        <v>0</v>
      </c>
      <c r="M724" s="663">
        <v>0</v>
      </c>
      <c r="N724" s="662">
        <v>2</v>
      </c>
      <c r="O724" s="745">
        <v>1</v>
      </c>
      <c r="P724" s="663">
        <v>0</v>
      </c>
      <c r="Q724" s="678"/>
      <c r="R724" s="662">
        <v>1</v>
      </c>
      <c r="S724" s="678">
        <v>0.5</v>
      </c>
      <c r="T724" s="745">
        <v>0.5</v>
      </c>
      <c r="U724" s="701">
        <v>0.5</v>
      </c>
    </row>
    <row r="725" spans="1:21" ht="14.4" customHeight="1" x14ac:dyDescent="0.3">
      <c r="A725" s="661">
        <v>18</v>
      </c>
      <c r="B725" s="662" t="s">
        <v>544</v>
      </c>
      <c r="C725" s="662" t="s">
        <v>2618</v>
      </c>
      <c r="D725" s="743" t="s">
        <v>4060</v>
      </c>
      <c r="E725" s="744" t="s">
        <v>2640</v>
      </c>
      <c r="F725" s="662" t="s">
        <v>2614</v>
      </c>
      <c r="G725" s="662" t="s">
        <v>2649</v>
      </c>
      <c r="H725" s="662" t="s">
        <v>545</v>
      </c>
      <c r="I725" s="662" t="s">
        <v>758</v>
      </c>
      <c r="J725" s="662" t="s">
        <v>2650</v>
      </c>
      <c r="K725" s="662" t="s">
        <v>2651</v>
      </c>
      <c r="L725" s="663">
        <v>0</v>
      </c>
      <c r="M725" s="663">
        <v>0</v>
      </c>
      <c r="N725" s="662">
        <v>2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18</v>
      </c>
      <c r="B726" s="662" t="s">
        <v>544</v>
      </c>
      <c r="C726" s="662" t="s">
        <v>2618</v>
      </c>
      <c r="D726" s="743" t="s">
        <v>4060</v>
      </c>
      <c r="E726" s="744" t="s">
        <v>2640</v>
      </c>
      <c r="F726" s="662" t="s">
        <v>2614</v>
      </c>
      <c r="G726" s="662" t="s">
        <v>2656</v>
      </c>
      <c r="H726" s="662" t="s">
        <v>545</v>
      </c>
      <c r="I726" s="662" t="s">
        <v>2657</v>
      </c>
      <c r="J726" s="662" t="s">
        <v>2124</v>
      </c>
      <c r="K726" s="662" t="s">
        <v>2658</v>
      </c>
      <c r="L726" s="663">
        <v>177.82</v>
      </c>
      <c r="M726" s="663">
        <v>355.64</v>
      </c>
      <c r="N726" s="662">
        <v>2</v>
      </c>
      <c r="O726" s="745">
        <v>0.5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18</v>
      </c>
      <c r="B727" s="662" t="s">
        <v>544</v>
      </c>
      <c r="C727" s="662" t="s">
        <v>2618</v>
      </c>
      <c r="D727" s="743" t="s">
        <v>4060</v>
      </c>
      <c r="E727" s="744" t="s">
        <v>2640</v>
      </c>
      <c r="F727" s="662" t="s">
        <v>2614</v>
      </c>
      <c r="G727" s="662" t="s">
        <v>2911</v>
      </c>
      <c r="H727" s="662" t="s">
        <v>1236</v>
      </c>
      <c r="I727" s="662" t="s">
        <v>1309</v>
      </c>
      <c r="J727" s="662" t="s">
        <v>1310</v>
      </c>
      <c r="K727" s="662" t="s">
        <v>1285</v>
      </c>
      <c r="L727" s="663">
        <v>69.16</v>
      </c>
      <c r="M727" s="663">
        <v>69.16</v>
      </c>
      <c r="N727" s="662">
        <v>1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18</v>
      </c>
      <c r="B728" s="662" t="s">
        <v>544</v>
      </c>
      <c r="C728" s="662" t="s">
        <v>2618</v>
      </c>
      <c r="D728" s="743" t="s">
        <v>4060</v>
      </c>
      <c r="E728" s="744" t="s">
        <v>2640</v>
      </c>
      <c r="F728" s="662" t="s">
        <v>2614</v>
      </c>
      <c r="G728" s="662" t="s">
        <v>2709</v>
      </c>
      <c r="H728" s="662" t="s">
        <v>1236</v>
      </c>
      <c r="I728" s="662" t="s">
        <v>1365</v>
      </c>
      <c r="J728" s="662" t="s">
        <v>1366</v>
      </c>
      <c r="K728" s="662" t="s">
        <v>1285</v>
      </c>
      <c r="L728" s="663">
        <v>65.989999999999995</v>
      </c>
      <c r="M728" s="663">
        <v>65.989999999999995</v>
      </c>
      <c r="N728" s="662">
        <v>1</v>
      </c>
      <c r="O728" s="745">
        <v>0.5</v>
      </c>
      <c r="P728" s="663">
        <v>65.989999999999995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18</v>
      </c>
      <c r="B729" s="662" t="s">
        <v>544</v>
      </c>
      <c r="C729" s="662" t="s">
        <v>2618</v>
      </c>
      <c r="D729" s="743" t="s">
        <v>4060</v>
      </c>
      <c r="E729" s="744" t="s">
        <v>2640</v>
      </c>
      <c r="F729" s="662" t="s">
        <v>2614</v>
      </c>
      <c r="G729" s="662" t="s">
        <v>2709</v>
      </c>
      <c r="H729" s="662" t="s">
        <v>1236</v>
      </c>
      <c r="I729" s="662" t="s">
        <v>1428</v>
      </c>
      <c r="J729" s="662" t="s">
        <v>1253</v>
      </c>
      <c r="K729" s="662" t="s">
        <v>1501</v>
      </c>
      <c r="L729" s="663">
        <v>132</v>
      </c>
      <c r="M729" s="663">
        <v>792</v>
      </c>
      <c r="N729" s="662">
        <v>6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18</v>
      </c>
      <c r="B730" s="662" t="s">
        <v>544</v>
      </c>
      <c r="C730" s="662" t="s">
        <v>2618</v>
      </c>
      <c r="D730" s="743" t="s">
        <v>4060</v>
      </c>
      <c r="E730" s="744" t="s">
        <v>2640</v>
      </c>
      <c r="F730" s="662" t="s">
        <v>2614</v>
      </c>
      <c r="G730" s="662" t="s">
        <v>2709</v>
      </c>
      <c r="H730" s="662" t="s">
        <v>1236</v>
      </c>
      <c r="I730" s="662" t="s">
        <v>1252</v>
      </c>
      <c r="J730" s="662" t="s">
        <v>1253</v>
      </c>
      <c r="K730" s="662" t="s">
        <v>1254</v>
      </c>
      <c r="L730" s="663">
        <v>264</v>
      </c>
      <c r="M730" s="663">
        <v>264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18</v>
      </c>
      <c r="B731" s="662" t="s">
        <v>544</v>
      </c>
      <c r="C731" s="662" t="s">
        <v>2618</v>
      </c>
      <c r="D731" s="743" t="s">
        <v>4060</v>
      </c>
      <c r="E731" s="744" t="s">
        <v>2640</v>
      </c>
      <c r="F731" s="662" t="s">
        <v>2614</v>
      </c>
      <c r="G731" s="662" t="s">
        <v>2806</v>
      </c>
      <c r="H731" s="662" t="s">
        <v>545</v>
      </c>
      <c r="I731" s="662" t="s">
        <v>642</v>
      </c>
      <c r="J731" s="662" t="s">
        <v>2807</v>
      </c>
      <c r="K731" s="662" t="s">
        <v>2808</v>
      </c>
      <c r="L731" s="663">
        <v>13.58</v>
      </c>
      <c r="M731" s="663">
        <v>27.16</v>
      </c>
      <c r="N731" s="662">
        <v>2</v>
      </c>
      <c r="O731" s="745">
        <v>2</v>
      </c>
      <c r="P731" s="663">
        <v>13.58</v>
      </c>
      <c r="Q731" s="678">
        <v>0.5</v>
      </c>
      <c r="R731" s="662">
        <v>1</v>
      </c>
      <c r="S731" s="678">
        <v>0.5</v>
      </c>
      <c r="T731" s="745">
        <v>1</v>
      </c>
      <c r="U731" s="701">
        <v>0.5</v>
      </c>
    </row>
    <row r="732" spans="1:21" ht="14.4" customHeight="1" x14ac:dyDescent="0.3">
      <c r="A732" s="661">
        <v>18</v>
      </c>
      <c r="B732" s="662" t="s">
        <v>544</v>
      </c>
      <c r="C732" s="662" t="s">
        <v>2618</v>
      </c>
      <c r="D732" s="743" t="s">
        <v>4060</v>
      </c>
      <c r="E732" s="744" t="s">
        <v>2640</v>
      </c>
      <c r="F732" s="662" t="s">
        <v>2614</v>
      </c>
      <c r="G732" s="662" t="s">
        <v>2811</v>
      </c>
      <c r="H732" s="662" t="s">
        <v>545</v>
      </c>
      <c r="I732" s="662" t="s">
        <v>2814</v>
      </c>
      <c r="J732" s="662" t="s">
        <v>2815</v>
      </c>
      <c r="K732" s="662" t="s">
        <v>1285</v>
      </c>
      <c r="L732" s="663">
        <v>0</v>
      </c>
      <c r="M732" s="663">
        <v>0</v>
      </c>
      <c r="N732" s="662">
        <v>3</v>
      </c>
      <c r="O732" s="745">
        <v>0.5</v>
      </c>
      <c r="P732" s="663">
        <v>0</v>
      </c>
      <c r="Q732" s="678"/>
      <c r="R732" s="662">
        <v>3</v>
      </c>
      <c r="S732" s="678">
        <v>1</v>
      </c>
      <c r="T732" s="745">
        <v>0.5</v>
      </c>
      <c r="U732" s="701">
        <v>1</v>
      </c>
    </row>
    <row r="733" spans="1:21" ht="14.4" customHeight="1" x14ac:dyDescent="0.3">
      <c r="A733" s="661">
        <v>18</v>
      </c>
      <c r="B733" s="662" t="s">
        <v>544</v>
      </c>
      <c r="C733" s="662" t="s">
        <v>2618</v>
      </c>
      <c r="D733" s="743" t="s">
        <v>4060</v>
      </c>
      <c r="E733" s="744" t="s">
        <v>2640</v>
      </c>
      <c r="F733" s="662" t="s">
        <v>2614</v>
      </c>
      <c r="G733" s="662" t="s">
        <v>2939</v>
      </c>
      <c r="H733" s="662" t="s">
        <v>545</v>
      </c>
      <c r="I733" s="662" t="s">
        <v>2075</v>
      </c>
      <c r="J733" s="662" t="s">
        <v>2076</v>
      </c>
      <c r="K733" s="662" t="s">
        <v>2942</v>
      </c>
      <c r="L733" s="663">
        <v>74.06</v>
      </c>
      <c r="M733" s="663">
        <v>296.24</v>
      </c>
      <c r="N733" s="662">
        <v>4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18</v>
      </c>
      <c r="B734" s="662" t="s">
        <v>544</v>
      </c>
      <c r="C734" s="662" t="s">
        <v>2618</v>
      </c>
      <c r="D734" s="743" t="s">
        <v>4060</v>
      </c>
      <c r="E734" s="744" t="s">
        <v>2640</v>
      </c>
      <c r="F734" s="662" t="s">
        <v>2614</v>
      </c>
      <c r="G734" s="662" t="s">
        <v>2662</v>
      </c>
      <c r="H734" s="662" t="s">
        <v>1236</v>
      </c>
      <c r="I734" s="662" t="s">
        <v>1397</v>
      </c>
      <c r="J734" s="662" t="s">
        <v>1398</v>
      </c>
      <c r="K734" s="662" t="s">
        <v>1285</v>
      </c>
      <c r="L734" s="663">
        <v>132</v>
      </c>
      <c r="M734" s="663">
        <v>5808</v>
      </c>
      <c r="N734" s="662">
        <v>44</v>
      </c>
      <c r="O734" s="745">
        <v>13.5</v>
      </c>
      <c r="P734" s="663">
        <v>3432</v>
      </c>
      <c r="Q734" s="678">
        <v>0.59090909090909094</v>
      </c>
      <c r="R734" s="662">
        <v>26</v>
      </c>
      <c r="S734" s="678">
        <v>0.59090909090909094</v>
      </c>
      <c r="T734" s="745">
        <v>6</v>
      </c>
      <c r="U734" s="701">
        <v>0.44444444444444442</v>
      </c>
    </row>
    <row r="735" spans="1:21" ht="14.4" customHeight="1" x14ac:dyDescent="0.3">
      <c r="A735" s="661">
        <v>18</v>
      </c>
      <c r="B735" s="662" t="s">
        <v>544</v>
      </c>
      <c r="C735" s="662" t="s">
        <v>2618</v>
      </c>
      <c r="D735" s="743" t="s">
        <v>4060</v>
      </c>
      <c r="E735" s="744" t="s">
        <v>2640</v>
      </c>
      <c r="F735" s="662" t="s">
        <v>2614</v>
      </c>
      <c r="G735" s="662" t="s">
        <v>2823</v>
      </c>
      <c r="H735" s="662" t="s">
        <v>545</v>
      </c>
      <c r="I735" s="662" t="s">
        <v>2824</v>
      </c>
      <c r="J735" s="662" t="s">
        <v>2825</v>
      </c>
      <c r="K735" s="662" t="s">
        <v>2826</v>
      </c>
      <c r="L735" s="663">
        <v>0</v>
      </c>
      <c r="M735" s="663">
        <v>0</v>
      </c>
      <c r="N735" s="662">
        <v>1</v>
      </c>
      <c r="O735" s="745">
        <v>1</v>
      </c>
      <c r="P735" s="663"/>
      <c r="Q735" s="678"/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18</v>
      </c>
      <c r="B736" s="662" t="s">
        <v>544</v>
      </c>
      <c r="C736" s="662" t="s">
        <v>2618</v>
      </c>
      <c r="D736" s="743" t="s">
        <v>4060</v>
      </c>
      <c r="E736" s="744" t="s">
        <v>2640</v>
      </c>
      <c r="F736" s="662" t="s">
        <v>2614</v>
      </c>
      <c r="G736" s="662" t="s">
        <v>2973</v>
      </c>
      <c r="H736" s="662" t="s">
        <v>545</v>
      </c>
      <c r="I736" s="662" t="s">
        <v>652</v>
      </c>
      <c r="J736" s="662" t="s">
        <v>2974</v>
      </c>
      <c r="K736" s="662" t="s">
        <v>2975</v>
      </c>
      <c r="L736" s="663">
        <v>48.74</v>
      </c>
      <c r="M736" s="663">
        <v>146.22</v>
      </c>
      <c r="N736" s="662">
        <v>3</v>
      </c>
      <c r="O736" s="745">
        <v>1.5</v>
      </c>
      <c r="P736" s="663">
        <v>48.74</v>
      </c>
      <c r="Q736" s="678">
        <v>0.33333333333333337</v>
      </c>
      <c r="R736" s="662">
        <v>1</v>
      </c>
      <c r="S736" s="678">
        <v>0.33333333333333331</v>
      </c>
      <c r="T736" s="745">
        <v>1</v>
      </c>
      <c r="U736" s="701">
        <v>0.66666666666666663</v>
      </c>
    </row>
    <row r="737" spans="1:21" ht="14.4" customHeight="1" x14ac:dyDescent="0.3">
      <c r="A737" s="661">
        <v>18</v>
      </c>
      <c r="B737" s="662" t="s">
        <v>544</v>
      </c>
      <c r="C737" s="662" t="s">
        <v>2618</v>
      </c>
      <c r="D737" s="743" t="s">
        <v>4060</v>
      </c>
      <c r="E737" s="744" t="s">
        <v>2640</v>
      </c>
      <c r="F737" s="662" t="s">
        <v>2614</v>
      </c>
      <c r="G737" s="662" t="s">
        <v>2978</v>
      </c>
      <c r="H737" s="662" t="s">
        <v>545</v>
      </c>
      <c r="I737" s="662" t="s">
        <v>1942</v>
      </c>
      <c r="J737" s="662" t="s">
        <v>1943</v>
      </c>
      <c r="K737" s="662" t="s">
        <v>2979</v>
      </c>
      <c r="L737" s="663">
        <v>156.77000000000001</v>
      </c>
      <c r="M737" s="663">
        <v>783.85</v>
      </c>
      <c r="N737" s="662">
        <v>5</v>
      </c>
      <c r="O737" s="745">
        <v>2.5</v>
      </c>
      <c r="P737" s="663">
        <v>156.77000000000001</v>
      </c>
      <c r="Q737" s="678">
        <v>0.2</v>
      </c>
      <c r="R737" s="662">
        <v>1</v>
      </c>
      <c r="S737" s="678">
        <v>0.2</v>
      </c>
      <c r="T737" s="745">
        <v>1</v>
      </c>
      <c r="U737" s="701">
        <v>0.4</v>
      </c>
    </row>
    <row r="738" spans="1:21" ht="14.4" customHeight="1" x14ac:dyDescent="0.3">
      <c r="A738" s="661">
        <v>18</v>
      </c>
      <c r="B738" s="662" t="s">
        <v>544</v>
      </c>
      <c r="C738" s="662" t="s">
        <v>2618</v>
      </c>
      <c r="D738" s="743" t="s">
        <v>4060</v>
      </c>
      <c r="E738" s="744" t="s">
        <v>2640</v>
      </c>
      <c r="F738" s="662" t="s">
        <v>2614</v>
      </c>
      <c r="G738" s="662" t="s">
        <v>2675</v>
      </c>
      <c r="H738" s="662" t="s">
        <v>545</v>
      </c>
      <c r="I738" s="662" t="s">
        <v>1033</v>
      </c>
      <c r="J738" s="662" t="s">
        <v>2980</v>
      </c>
      <c r="K738" s="662" t="s">
        <v>1341</v>
      </c>
      <c r="L738" s="663">
        <v>36.35</v>
      </c>
      <c r="M738" s="663">
        <v>145.4</v>
      </c>
      <c r="N738" s="662">
        <v>4</v>
      </c>
      <c r="O738" s="745">
        <v>0.5</v>
      </c>
      <c r="P738" s="663">
        <v>145.4</v>
      </c>
      <c r="Q738" s="678">
        <v>1</v>
      </c>
      <c r="R738" s="662">
        <v>4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18</v>
      </c>
      <c r="B739" s="662" t="s">
        <v>544</v>
      </c>
      <c r="C739" s="662" t="s">
        <v>2618</v>
      </c>
      <c r="D739" s="743" t="s">
        <v>4060</v>
      </c>
      <c r="E739" s="744" t="s">
        <v>2640</v>
      </c>
      <c r="F739" s="662" t="s">
        <v>2614</v>
      </c>
      <c r="G739" s="662" t="s">
        <v>2675</v>
      </c>
      <c r="H739" s="662" t="s">
        <v>545</v>
      </c>
      <c r="I739" s="662" t="s">
        <v>2827</v>
      </c>
      <c r="J739" s="662" t="s">
        <v>2676</v>
      </c>
      <c r="K739" s="662" t="s">
        <v>2828</v>
      </c>
      <c r="L739" s="663">
        <v>0</v>
      </c>
      <c r="M739" s="663">
        <v>0</v>
      </c>
      <c r="N739" s="662">
        <v>1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18</v>
      </c>
      <c r="B740" s="662" t="s">
        <v>544</v>
      </c>
      <c r="C740" s="662" t="s">
        <v>2618</v>
      </c>
      <c r="D740" s="743" t="s">
        <v>4060</v>
      </c>
      <c r="E740" s="744" t="s">
        <v>2640</v>
      </c>
      <c r="F740" s="662" t="s">
        <v>2614</v>
      </c>
      <c r="G740" s="662" t="s">
        <v>2675</v>
      </c>
      <c r="H740" s="662" t="s">
        <v>545</v>
      </c>
      <c r="I740" s="662" t="s">
        <v>1021</v>
      </c>
      <c r="J740" s="662" t="s">
        <v>2676</v>
      </c>
      <c r="K740" s="662" t="s">
        <v>2677</v>
      </c>
      <c r="L740" s="663">
        <v>22.06</v>
      </c>
      <c r="M740" s="663">
        <v>44.12</v>
      </c>
      <c r="N740" s="662">
        <v>2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18</v>
      </c>
      <c r="B741" s="662" t="s">
        <v>544</v>
      </c>
      <c r="C741" s="662" t="s">
        <v>2618</v>
      </c>
      <c r="D741" s="743" t="s">
        <v>4060</v>
      </c>
      <c r="E741" s="744" t="s">
        <v>2640</v>
      </c>
      <c r="F741" s="662" t="s">
        <v>2614</v>
      </c>
      <c r="G741" s="662" t="s">
        <v>3242</v>
      </c>
      <c r="H741" s="662" t="s">
        <v>545</v>
      </c>
      <c r="I741" s="662" t="s">
        <v>3349</v>
      </c>
      <c r="J741" s="662" t="s">
        <v>3350</v>
      </c>
      <c r="K741" s="662" t="s">
        <v>3351</v>
      </c>
      <c r="L741" s="663">
        <v>89.91</v>
      </c>
      <c r="M741" s="663">
        <v>89.91</v>
      </c>
      <c r="N741" s="662">
        <v>1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18</v>
      </c>
      <c r="B742" s="662" t="s">
        <v>544</v>
      </c>
      <c r="C742" s="662" t="s">
        <v>2618</v>
      </c>
      <c r="D742" s="743" t="s">
        <v>4060</v>
      </c>
      <c r="E742" s="744" t="s">
        <v>2640</v>
      </c>
      <c r="F742" s="662" t="s">
        <v>2614</v>
      </c>
      <c r="G742" s="662" t="s">
        <v>2829</v>
      </c>
      <c r="H742" s="662" t="s">
        <v>545</v>
      </c>
      <c r="I742" s="662" t="s">
        <v>2988</v>
      </c>
      <c r="J742" s="662" t="s">
        <v>2989</v>
      </c>
      <c r="K742" s="662" t="s">
        <v>2990</v>
      </c>
      <c r="L742" s="663">
        <v>76.22</v>
      </c>
      <c r="M742" s="663">
        <v>152.44</v>
      </c>
      <c r="N742" s="662">
        <v>2</v>
      </c>
      <c r="O742" s="745">
        <v>0.5</v>
      </c>
      <c r="P742" s="663">
        <v>152.44</v>
      </c>
      <c r="Q742" s="678">
        <v>1</v>
      </c>
      <c r="R742" s="662">
        <v>2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18</v>
      </c>
      <c r="B743" s="662" t="s">
        <v>544</v>
      </c>
      <c r="C743" s="662" t="s">
        <v>2618</v>
      </c>
      <c r="D743" s="743" t="s">
        <v>4060</v>
      </c>
      <c r="E743" s="744" t="s">
        <v>2640</v>
      </c>
      <c r="F743" s="662" t="s">
        <v>2614</v>
      </c>
      <c r="G743" s="662" t="s">
        <v>2997</v>
      </c>
      <c r="H743" s="662" t="s">
        <v>545</v>
      </c>
      <c r="I743" s="662" t="s">
        <v>1642</v>
      </c>
      <c r="J743" s="662" t="s">
        <v>1643</v>
      </c>
      <c r="K743" s="662" t="s">
        <v>2998</v>
      </c>
      <c r="L743" s="663">
        <v>49.37</v>
      </c>
      <c r="M743" s="663">
        <v>148.10999999999999</v>
      </c>
      <c r="N743" s="662">
        <v>3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18</v>
      </c>
      <c r="B744" s="662" t="s">
        <v>544</v>
      </c>
      <c r="C744" s="662" t="s">
        <v>2618</v>
      </c>
      <c r="D744" s="743" t="s">
        <v>4060</v>
      </c>
      <c r="E744" s="744" t="s">
        <v>2640</v>
      </c>
      <c r="F744" s="662" t="s">
        <v>2614</v>
      </c>
      <c r="G744" s="662" t="s">
        <v>2997</v>
      </c>
      <c r="H744" s="662" t="s">
        <v>545</v>
      </c>
      <c r="I744" s="662" t="s">
        <v>3352</v>
      </c>
      <c r="J744" s="662" t="s">
        <v>1647</v>
      </c>
      <c r="K744" s="662" t="s">
        <v>3353</v>
      </c>
      <c r="L744" s="663">
        <v>0</v>
      </c>
      <c r="M744" s="663">
        <v>0</v>
      </c>
      <c r="N744" s="662">
        <v>1</v>
      </c>
      <c r="O744" s="745">
        <v>0.5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18</v>
      </c>
      <c r="B745" s="662" t="s">
        <v>544</v>
      </c>
      <c r="C745" s="662" t="s">
        <v>2618</v>
      </c>
      <c r="D745" s="743" t="s">
        <v>4060</v>
      </c>
      <c r="E745" s="744" t="s">
        <v>2640</v>
      </c>
      <c r="F745" s="662" t="s">
        <v>2614</v>
      </c>
      <c r="G745" s="662" t="s">
        <v>2763</v>
      </c>
      <c r="H745" s="662" t="s">
        <v>545</v>
      </c>
      <c r="I745" s="662" t="s">
        <v>675</v>
      </c>
      <c r="J745" s="662" t="s">
        <v>2764</v>
      </c>
      <c r="K745" s="662" t="s">
        <v>2765</v>
      </c>
      <c r="L745" s="663">
        <v>23.61</v>
      </c>
      <c r="M745" s="663">
        <v>70.83</v>
      </c>
      <c r="N745" s="662">
        <v>3</v>
      </c>
      <c r="O745" s="745">
        <v>1</v>
      </c>
      <c r="P745" s="663">
        <v>70.83</v>
      </c>
      <c r="Q745" s="678">
        <v>1</v>
      </c>
      <c r="R745" s="662">
        <v>3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18</v>
      </c>
      <c r="B746" s="662" t="s">
        <v>544</v>
      </c>
      <c r="C746" s="662" t="s">
        <v>2618</v>
      </c>
      <c r="D746" s="743" t="s">
        <v>4060</v>
      </c>
      <c r="E746" s="744" t="s">
        <v>2640</v>
      </c>
      <c r="F746" s="662" t="s">
        <v>2614</v>
      </c>
      <c r="G746" s="662" t="s">
        <v>2833</v>
      </c>
      <c r="H746" s="662" t="s">
        <v>545</v>
      </c>
      <c r="I746" s="662" t="s">
        <v>1104</v>
      </c>
      <c r="J746" s="662" t="s">
        <v>1105</v>
      </c>
      <c r="K746" s="662" t="s">
        <v>2834</v>
      </c>
      <c r="L746" s="663">
        <v>613.24</v>
      </c>
      <c r="M746" s="663">
        <v>1226.48</v>
      </c>
      <c r="N746" s="662">
        <v>2</v>
      </c>
      <c r="O746" s="745">
        <v>0.5</v>
      </c>
      <c r="P746" s="663">
        <v>1226.48</v>
      </c>
      <c r="Q746" s="678">
        <v>1</v>
      </c>
      <c r="R746" s="662">
        <v>2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18</v>
      </c>
      <c r="B747" s="662" t="s">
        <v>544</v>
      </c>
      <c r="C747" s="662" t="s">
        <v>2618</v>
      </c>
      <c r="D747" s="743" t="s">
        <v>4060</v>
      </c>
      <c r="E747" s="744" t="s">
        <v>2640</v>
      </c>
      <c r="F747" s="662" t="s">
        <v>2614</v>
      </c>
      <c r="G747" s="662" t="s">
        <v>2835</v>
      </c>
      <c r="H747" s="662" t="s">
        <v>1236</v>
      </c>
      <c r="I747" s="662" t="s">
        <v>2836</v>
      </c>
      <c r="J747" s="662" t="s">
        <v>2837</v>
      </c>
      <c r="K747" s="662" t="s">
        <v>1570</v>
      </c>
      <c r="L747" s="663">
        <v>393.63</v>
      </c>
      <c r="M747" s="663">
        <v>1968.1499999999999</v>
      </c>
      <c r="N747" s="662">
        <v>5</v>
      </c>
      <c r="O747" s="745">
        <v>2</v>
      </c>
      <c r="P747" s="663">
        <v>1180.8899999999999</v>
      </c>
      <c r="Q747" s="678">
        <v>0.6</v>
      </c>
      <c r="R747" s="662">
        <v>3</v>
      </c>
      <c r="S747" s="678">
        <v>0.6</v>
      </c>
      <c r="T747" s="745">
        <v>1</v>
      </c>
      <c r="U747" s="701">
        <v>0.5</v>
      </c>
    </row>
    <row r="748" spans="1:21" ht="14.4" customHeight="1" x14ac:dyDescent="0.3">
      <c r="A748" s="661">
        <v>18</v>
      </c>
      <c r="B748" s="662" t="s">
        <v>544</v>
      </c>
      <c r="C748" s="662" t="s">
        <v>2618</v>
      </c>
      <c r="D748" s="743" t="s">
        <v>4060</v>
      </c>
      <c r="E748" s="744" t="s">
        <v>2640</v>
      </c>
      <c r="F748" s="662" t="s">
        <v>2614</v>
      </c>
      <c r="G748" s="662" t="s">
        <v>2835</v>
      </c>
      <c r="H748" s="662" t="s">
        <v>1236</v>
      </c>
      <c r="I748" s="662" t="s">
        <v>2840</v>
      </c>
      <c r="J748" s="662" t="s">
        <v>2841</v>
      </c>
      <c r="K748" s="662" t="s">
        <v>579</v>
      </c>
      <c r="L748" s="663">
        <v>36.909999999999997</v>
      </c>
      <c r="M748" s="663">
        <v>258.37</v>
      </c>
      <c r="N748" s="662">
        <v>7</v>
      </c>
      <c r="O748" s="745">
        <v>4</v>
      </c>
      <c r="P748" s="663">
        <v>36.909999999999997</v>
      </c>
      <c r="Q748" s="678">
        <v>0.14285714285714285</v>
      </c>
      <c r="R748" s="662">
        <v>1</v>
      </c>
      <c r="S748" s="678">
        <v>0.14285714285714285</v>
      </c>
      <c r="T748" s="745">
        <v>1</v>
      </c>
      <c r="U748" s="701">
        <v>0.25</v>
      </c>
    </row>
    <row r="749" spans="1:21" ht="14.4" customHeight="1" x14ac:dyDescent="0.3">
      <c r="A749" s="661">
        <v>18</v>
      </c>
      <c r="B749" s="662" t="s">
        <v>544</v>
      </c>
      <c r="C749" s="662" t="s">
        <v>2618</v>
      </c>
      <c r="D749" s="743" t="s">
        <v>4060</v>
      </c>
      <c r="E749" s="744" t="s">
        <v>2640</v>
      </c>
      <c r="F749" s="662" t="s">
        <v>2614</v>
      </c>
      <c r="G749" s="662" t="s">
        <v>2835</v>
      </c>
      <c r="H749" s="662" t="s">
        <v>545</v>
      </c>
      <c r="I749" s="662" t="s">
        <v>3354</v>
      </c>
      <c r="J749" s="662" t="s">
        <v>592</v>
      </c>
      <c r="K749" s="662" t="s">
        <v>583</v>
      </c>
      <c r="L749" s="663">
        <v>0</v>
      </c>
      <c r="M749" s="663">
        <v>0</v>
      </c>
      <c r="N749" s="662">
        <v>3</v>
      </c>
      <c r="O749" s="745">
        <v>0.5</v>
      </c>
      <c r="P749" s="663">
        <v>0</v>
      </c>
      <c r="Q749" s="678"/>
      <c r="R749" s="662">
        <v>3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18</v>
      </c>
      <c r="B750" s="662" t="s">
        <v>544</v>
      </c>
      <c r="C750" s="662" t="s">
        <v>2618</v>
      </c>
      <c r="D750" s="743" t="s">
        <v>4060</v>
      </c>
      <c r="E750" s="744" t="s">
        <v>2640</v>
      </c>
      <c r="F750" s="662" t="s">
        <v>2614</v>
      </c>
      <c r="G750" s="662" t="s">
        <v>2835</v>
      </c>
      <c r="H750" s="662" t="s">
        <v>545</v>
      </c>
      <c r="I750" s="662" t="s">
        <v>3355</v>
      </c>
      <c r="J750" s="662" t="s">
        <v>3311</v>
      </c>
      <c r="K750" s="662" t="s">
        <v>3015</v>
      </c>
      <c r="L750" s="663">
        <v>0</v>
      </c>
      <c r="M750" s="663">
        <v>0</v>
      </c>
      <c r="N750" s="662">
        <v>1</v>
      </c>
      <c r="O750" s="745">
        <v>0.5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18</v>
      </c>
      <c r="B751" s="662" t="s">
        <v>544</v>
      </c>
      <c r="C751" s="662" t="s">
        <v>2618</v>
      </c>
      <c r="D751" s="743" t="s">
        <v>4060</v>
      </c>
      <c r="E751" s="744" t="s">
        <v>2640</v>
      </c>
      <c r="F751" s="662" t="s">
        <v>2614</v>
      </c>
      <c r="G751" s="662" t="s">
        <v>2730</v>
      </c>
      <c r="H751" s="662" t="s">
        <v>1236</v>
      </c>
      <c r="I751" s="662" t="s">
        <v>1439</v>
      </c>
      <c r="J751" s="662" t="s">
        <v>2517</v>
      </c>
      <c r="K751" s="662" t="s">
        <v>2518</v>
      </c>
      <c r="L751" s="663">
        <v>445.45</v>
      </c>
      <c r="M751" s="663">
        <v>2672.7</v>
      </c>
      <c r="N751" s="662">
        <v>6</v>
      </c>
      <c r="O751" s="745">
        <v>2.5</v>
      </c>
      <c r="P751" s="663">
        <v>1781.8</v>
      </c>
      <c r="Q751" s="678">
        <v>0.66666666666666674</v>
      </c>
      <c r="R751" s="662">
        <v>4</v>
      </c>
      <c r="S751" s="678">
        <v>0.66666666666666663</v>
      </c>
      <c r="T751" s="745">
        <v>1.5</v>
      </c>
      <c r="U751" s="701">
        <v>0.6</v>
      </c>
    </row>
    <row r="752" spans="1:21" ht="14.4" customHeight="1" x14ac:dyDescent="0.3">
      <c r="A752" s="661">
        <v>18</v>
      </c>
      <c r="B752" s="662" t="s">
        <v>544</v>
      </c>
      <c r="C752" s="662" t="s">
        <v>2618</v>
      </c>
      <c r="D752" s="743" t="s">
        <v>4060</v>
      </c>
      <c r="E752" s="744" t="s">
        <v>2640</v>
      </c>
      <c r="F752" s="662" t="s">
        <v>2614</v>
      </c>
      <c r="G752" s="662" t="s">
        <v>2845</v>
      </c>
      <c r="H752" s="662" t="s">
        <v>1236</v>
      </c>
      <c r="I752" s="662" t="s">
        <v>2846</v>
      </c>
      <c r="J752" s="662" t="s">
        <v>1425</v>
      </c>
      <c r="K752" s="662" t="s">
        <v>1584</v>
      </c>
      <c r="L752" s="663">
        <v>0</v>
      </c>
      <c r="M752" s="663">
        <v>0</v>
      </c>
      <c r="N752" s="662">
        <v>6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18</v>
      </c>
      <c r="B753" s="662" t="s">
        <v>544</v>
      </c>
      <c r="C753" s="662" t="s">
        <v>2618</v>
      </c>
      <c r="D753" s="743" t="s">
        <v>4060</v>
      </c>
      <c r="E753" s="744" t="s">
        <v>2640</v>
      </c>
      <c r="F753" s="662" t="s">
        <v>2614</v>
      </c>
      <c r="G753" s="662" t="s">
        <v>2734</v>
      </c>
      <c r="H753" s="662" t="s">
        <v>545</v>
      </c>
      <c r="I753" s="662" t="s">
        <v>829</v>
      </c>
      <c r="J753" s="662" t="s">
        <v>830</v>
      </c>
      <c r="K753" s="662" t="s">
        <v>2735</v>
      </c>
      <c r="L753" s="663">
        <v>57.6</v>
      </c>
      <c r="M753" s="663">
        <v>403.2</v>
      </c>
      <c r="N753" s="662">
        <v>7</v>
      </c>
      <c r="O753" s="745">
        <v>2.5</v>
      </c>
      <c r="P753" s="663">
        <v>288</v>
      </c>
      <c r="Q753" s="678">
        <v>0.7142857142857143</v>
      </c>
      <c r="R753" s="662">
        <v>5</v>
      </c>
      <c r="S753" s="678">
        <v>0.7142857142857143</v>
      </c>
      <c r="T753" s="745">
        <v>1.5</v>
      </c>
      <c r="U753" s="701">
        <v>0.6</v>
      </c>
    </row>
    <row r="754" spans="1:21" ht="14.4" customHeight="1" x14ac:dyDescent="0.3">
      <c r="A754" s="661">
        <v>18</v>
      </c>
      <c r="B754" s="662" t="s">
        <v>544</v>
      </c>
      <c r="C754" s="662" t="s">
        <v>2618</v>
      </c>
      <c r="D754" s="743" t="s">
        <v>4060</v>
      </c>
      <c r="E754" s="744" t="s">
        <v>2640</v>
      </c>
      <c r="F754" s="662" t="s">
        <v>2614</v>
      </c>
      <c r="G754" s="662" t="s">
        <v>2847</v>
      </c>
      <c r="H754" s="662" t="s">
        <v>545</v>
      </c>
      <c r="I754" s="662" t="s">
        <v>1753</v>
      </c>
      <c r="J754" s="662" t="s">
        <v>1754</v>
      </c>
      <c r="K754" s="662" t="s">
        <v>2848</v>
      </c>
      <c r="L754" s="663">
        <v>202.03</v>
      </c>
      <c r="M754" s="663">
        <v>404.06</v>
      </c>
      <c r="N754" s="662">
        <v>2</v>
      </c>
      <c r="O754" s="745">
        <v>0.5</v>
      </c>
      <c r="P754" s="663">
        <v>404.06</v>
      </c>
      <c r="Q754" s="678">
        <v>1</v>
      </c>
      <c r="R754" s="662">
        <v>2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18</v>
      </c>
      <c r="B755" s="662" t="s">
        <v>544</v>
      </c>
      <c r="C755" s="662" t="s">
        <v>2618</v>
      </c>
      <c r="D755" s="743" t="s">
        <v>4060</v>
      </c>
      <c r="E755" s="744" t="s">
        <v>2640</v>
      </c>
      <c r="F755" s="662" t="s">
        <v>2614</v>
      </c>
      <c r="G755" s="662" t="s">
        <v>2771</v>
      </c>
      <c r="H755" s="662" t="s">
        <v>545</v>
      </c>
      <c r="I755" s="662" t="s">
        <v>3035</v>
      </c>
      <c r="J755" s="662" t="s">
        <v>977</v>
      </c>
      <c r="K755" s="662" t="s">
        <v>978</v>
      </c>
      <c r="L755" s="663">
        <v>94.04</v>
      </c>
      <c r="M755" s="663">
        <v>282.12</v>
      </c>
      <c r="N755" s="662">
        <v>3</v>
      </c>
      <c r="O755" s="745">
        <v>2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18</v>
      </c>
      <c r="B756" s="662" t="s">
        <v>544</v>
      </c>
      <c r="C756" s="662" t="s">
        <v>2618</v>
      </c>
      <c r="D756" s="743" t="s">
        <v>4060</v>
      </c>
      <c r="E756" s="744" t="s">
        <v>2640</v>
      </c>
      <c r="F756" s="662" t="s">
        <v>2614</v>
      </c>
      <c r="G756" s="662" t="s">
        <v>3044</v>
      </c>
      <c r="H756" s="662" t="s">
        <v>545</v>
      </c>
      <c r="I756" s="662" t="s">
        <v>3256</v>
      </c>
      <c r="J756" s="662" t="s">
        <v>3257</v>
      </c>
      <c r="K756" s="662" t="s">
        <v>3047</v>
      </c>
      <c r="L756" s="663">
        <v>54.86</v>
      </c>
      <c r="M756" s="663">
        <v>164.57999999999998</v>
      </c>
      <c r="N756" s="662">
        <v>3</v>
      </c>
      <c r="O756" s="745">
        <v>0.5</v>
      </c>
      <c r="P756" s="663">
        <v>164.57999999999998</v>
      </c>
      <c r="Q756" s="678">
        <v>1</v>
      </c>
      <c r="R756" s="662">
        <v>3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18</v>
      </c>
      <c r="B757" s="662" t="s">
        <v>544</v>
      </c>
      <c r="C757" s="662" t="s">
        <v>2618</v>
      </c>
      <c r="D757" s="743" t="s">
        <v>4060</v>
      </c>
      <c r="E757" s="744" t="s">
        <v>2640</v>
      </c>
      <c r="F757" s="662" t="s">
        <v>2614</v>
      </c>
      <c r="G757" s="662" t="s">
        <v>2736</v>
      </c>
      <c r="H757" s="662" t="s">
        <v>1236</v>
      </c>
      <c r="I757" s="662" t="s">
        <v>1455</v>
      </c>
      <c r="J757" s="662" t="s">
        <v>2546</v>
      </c>
      <c r="K757" s="662" t="s">
        <v>1457</v>
      </c>
      <c r="L757" s="663">
        <v>177.82</v>
      </c>
      <c r="M757" s="663">
        <v>1244.74</v>
      </c>
      <c r="N757" s="662">
        <v>7</v>
      </c>
      <c r="O757" s="745">
        <v>2.5</v>
      </c>
      <c r="P757" s="663">
        <v>1244.74</v>
      </c>
      <c r="Q757" s="678">
        <v>1</v>
      </c>
      <c r="R757" s="662">
        <v>7</v>
      </c>
      <c r="S757" s="678">
        <v>1</v>
      </c>
      <c r="T757" s="745">
        <v>2.5</v>
      </c>
      <c r="U757" s="701">
        <v>1</v>
      </c>
    </row>
    <row r="758" spans="1:21" ht="14.4" customHeight="1" x14ac:dyDescent="0.3">
      <c r="A758" s="661">
        <v>18</v>
      </c>
      <c r="B758" s="662" t="s">
        <v>544</v>
      </c>
      <c r="C758" s="662" t="s">
        <v>2618</v>
      </c>
      <c r="D758" s="743" t="s">
        <v>4060</v>
      </c>
      <c r="E758" s="744" t="s">
        <v>2640</v>
      </c>
      <c r="F758" s="662" t="s">
        <v>2614</v>
      </c>
      <c r="G758" s="662" t="s">
        <v>2775</v>
      </c>
      <c r="H758" s="662" t="s">
        <v>545</v>
      </c>
      <c r="I758" s="662" t="s">
        <v>2776</v>
      </c>
      <c r="J758" s="662" t="s">
        <v>1242</v>
      </c>
      <c r="K758" s="662" t="s">
        <v>2777</v>
      </c>
      <c r="L758" s="663">
        <v>48.42</v>
      </c>
      <c r="M758" s="663">
        <v>48.42</v>
      </c>
      <c r="N758" s="662">
        <v>1</v>
      </c>
      <c r="O758" s="745">
        <v>1</v>
      </c>
      <c r="P758" s="663">
        <v>48.42</v>
      </c>
      <c r="Q758" s="678">
        <v>1</v>
      </c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18</v>
      </c>
      <c r="B759" s="662" t="s">
        <v>544</v>
      </c>
      <c r="C759" s="662" t="s">
        <v>2618</v>
      </c>
      <c r="D759" s="743" t="s">
        <v>4060</v>
      </c>
      <c r="E759" s="744" t="s">
        <v>2640</v>
      </c>
      <c r="F759" s="662" t="s">
        <v>2614</v>
      </c>
      <c r="G759" s="662" t="s">
        <v>2678</v>
      </c>
      <c r="H759" s="662" t="s">
        <v>1236</v>
      </c>
      <c r="I759" s="662" t="s">
        <v>1898</v>
      </c>
      <c r="J759" s="662" t="s">
        <v>1899</v>
      </c>
      <c r="K759" s="662" t="s">
        <v>572</v>
      </c>
      <c r="L759" s="663">
        <v>934.66</v>
      </c>
      <c r="M759" s="663">
        <v>1869.32</v>
      </c>
      <c r="N759" s="662">
        <v>2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18</v>
      </c>
      <c r="B760" s="662" t="s">
        <v>544</v>
      </c>
      <c r="C760" s="662" t="s">
        <v>2618</v>
      </c>
      <c r="D760" s="743" t="s">
        <v>4060</v>
      </c>
      <c r="E760" s="744" t="s">
        <v>2640</v>
      </c>
      <c r="F760" s="662" t="s">
        <v>2614</v>
      </c>
      <c r="G760" s="662" t="s">
        <v>2678</v>
      </c>
      <c r="H760" s="662" t="s">
        <v>545</v>
      </c>
      <c r="I760" s="662" t="s">
        <v>1112</v>
      </c>
      <c r="J760" s="662" t="s">
        <v>1113</v>
      </c>
      <c r="K760" s="662" t="s">
        <v>1114</v>
      </c>
      <c r="L760" s="663">
        <v>282.60000000000002</v>
      </c>
      <c r="M760" s="663">
        <v>1130.4000000000001</v>
      </c>
      <c r="N760" s="662">
        <v>4</v>
      </c>
      <c r="O760" s="745">
        <v>1.5</v>
      </c>
      <c r="P760" s="663">
        <v>847.80000000000007</v>
      </c>
      <c r="Q760" s="678">
        <v>0.75</v>
      </c>
      <c r="R760" s="662">
        <v>3</v>
      </c>
      <c r="S760" s="678">
        <v>0.75</v>
      </c>
      <c r="T760" s="745">
        <v>1</v>
      </c>
      <c r="U760" s="701">
        <v>0.66666666666666663</v>
      </c>
    </row>
    <row r="761" spans="1:21" ht="14.4" customHeight="1" x14ac:dyDescent="0.3">
      <c r="A761" s="661">
        <v>18</v>
      </c>
      <c r="B761" s="662" t="s">
        <v>544</v>
      </c>
      <c r="C761" s="662" t="s">
        <v>2618</v>
      </c>
      <c r="D761" s="743" t="s">
        <v>4060</v>
      </c>
      <c r="E761" s="744" t="s">
        <v>2640</v>
      </c>
      <c r="F761" s="662" t="s">
        <v>2614</v>
      </c>
      <c r="G761" s="662" t="s">
        <v>2678</v>
      </c>
      <c r="H761" s="662" t="s">
        <v>545</v>
      </c>
      <c r="I761" s="662" t="s">
        <v>2037</v>
      </c>
      <c r="J761" s="662" t="s">
        <v>1117</v>
      </c>
      <c r="K761" s="662" t="s">
        <v>572</v>
      </c>
      <c r="L761" s="663">
        <v>282.60000000000002</v>
      </c>
      <c r="M761" s="663">
        <v>847.80000000000007</v>
      </c>
      <c r="N761" s="662">
        <v>3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18</v>
      </c>
      <c r="B762" s="662" t="s">
        <v>544</v>
      </c>
      <c r="C762" s="662" t="s">
        <v>2618</v>
      </c>
      <c r="D762" s="743" t="s">
        <v>4060</v>
      </c>
      <c r="E762" s="744" t="s">
        <v>2640</v>
      </c>
      <c r="F762" s="662" t="s">
        <v>2614</v>
      </c>
      <c r="G762" s="662" t="s">
        <v>2856</v>
      </c>
      <c r="H762" s="662" t="s">
        <v>545</v>
      </c>
      <c r="I762" s="662" t="s">
        <v>911</v>
      </c>
      <c r="J762" s="662" t="s">
        <v>2857</v>
      </c>
      <c r="K762" s="662" t="s">
        <v>2810</v>
      </c>
      <c r="L762" s="663">
        <v>18.809999999999999</v>
      </c>
      <c r="M762" s="663">
        <v>56.429999999999993</v>
      </c>
      <c r="N762" s="662">
        <v>3</v>
      </c>
      <c r="O762" s="745">
        <v>1.5</v>
      </c>
      <c r="P762" s="663">
        <v>37.619999999999997</v>
      </c>
      <c r="Q762" s="678">
        <v>0.66666666666666674</v>
      </c>
      <c r="R762" s="662">
        <v>2</v>
      </c>
      <c r="S762" s="678">
        <v>0.66666666666666663</v>
      </c>
      <c r="T762" s="745">
        <v>1</v>
      </c>
      <c r="U762" s="701">
        <v>0.66666666666666663</v>
      </c>
    </row>
    <row r="763" spans="1:21" ht="14.4" customHeight="1" x14ac:dyDescent="0.3">
      <c r="A763" s="661">
        <v>18</v>
      </c>
      <c r="B763" s="662" t="s">
        <v>544</v>
      </c>
      <c r="C763" s="662" t="s">
        <v>2618</v>
      </c>
      <c r="D763" s="743" t="s">
        <v>4060</v>
      </c>
      <c r="E763" s="744" t="s">
        <v>2640</v>
      </c>
      <c r="F763" s="662" t="s">
        <v>2614</v>
      </c>
      <c r="G763" s="662" t="s">
        <v>3099</v>
      </c>
      <c r="H763" s="662" t="s">
        <v>545</v>
      </c>
      <c r="I763" s="662" t="s">
        <v>3356</v>
      </c>
      <c r="J763" s="662" t="s">
        <v>3357</v>
      </c>
      <c r="K763" s="662" t="s">
        <v>3101</v>
      </c>
      <c r="L763" s="663">
        <v>0</v>
      </c>
      <c r="M763" s="663">
        <v>0</v>
      </c>
      <c r="N763" s="662">
        <v>2</v>
      </c>
      <c r="O763" s="745">
        <v>1</v>
      </c>
      <c r="P763" s="663"/>
      <c r="Q763" s="678"/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18</v>
      </c>
      <c r="B764" s="662" t="s">
        <v>544</v>
      </c>
      <c r="C764" s="662" t="s">
        <v>2618</v>
      </c>
      <c r="D764" s="743" t="s">
        <v>4060</v>
      </c>
      <c r="E764" s="744" t="s">
        <v>2640</v>
      </c>
      <c r="F764" s="662" t="s">
        <v>2614</v>
      </c>
      <c r="G764" s="662" t="s">
        <v>2667</v>
      </c>
      <c r="H764" s="662" t="s">
        <v>545</v>
      </c>
      <c r="I764" s="662" t="s">
        <v>818</v>
      </c>
      <c r="J764" s="662" t="s">
        <v>819</v>
      </c>
      <c r="K764" s="662" t="s">
        <v>820</v>
      </c>
      <c r="L764" s="663">
        <v>54.55</v>
      </c>
      <c r="M764" s="663">
        <v>436.4</v>
      </c>
      <c r="N764" s="662">
        <v>8</v>
      </c>
      <c r="O764" s="745">
        <v>1.5</v>
      </c>
      <c r="P764" s="663">
        <v>163.64999999999998</v>
      </c>
      <c r="Q764" s="678">
        <v>0.37499999999999994</v>
      </c>
      <c r="R764" s="662">
        <v>3</v>
      </c>
      <c r="S764" s="678">
        <v>0.375</v>
      </c>
      <c r="T764" s="745">
        <v>1</v>
      </c>
      <c r="U764" s="701">
        <v>0.66666666666666663</v>
      </c>
    </row>
    <row r="765" spans="1:21" ht="14.4" customHeight="1" x14ac:dyDescent="0.3">
      <c r="A765" s="661">
        <v>18</v>
      </c>
      <c r="B765" s="662" t="s">
        <v>544</v>
      </c>
      <c r="C765" s="662" t="s">
        <v>2618</v>
      </c>
      <c r="D765" s="743" t="s">
        <v>4060</v>
      </c>
      <c r="E765" s="744" t="s">
        <v>2640</v>
      </c>
      <c r="F765" s="662" t="s">
        <v>2614</v>
      </c>
      <c r="G765" s="662" t="s">
        <v>2669</v>
      </c>
      <c r="H765" s="662" t="s">
        <v>1236</v>
      </c>
      <c r="I765" s="662" t="s">
        <v>3125</v>
      </c>
      <c r="J765" s="662" t="s">
        <v>1353</v>
      </c>
      <c r="K765" s="662" t="s">
        <v>3126</v>
      </c>
      <c r="L765" s="663">
        <v>439.98</v>
      </c>
      <c r="M765" s="663">
        <v>439.98</v>
      </c>
      <c r="N765" s="662">
        <v>1</v>
      </c>
      <c r="O765" s="745">
        <v>0.5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18</v>
      </c>
      <c r="B766" s="662" t="s">
        <v>544</v>
      </c>
      <c r="C766" s="662" t="s">
        <v>2618</v>
      </c>
      <c r="D766" s="743" t="s">
        <v>4060</v>
      </c>
      <c r="E766" s="744" t="s">
        <v>2640</v>
      </c>
      <c r="F766" s="662" t="s">
        <v>2614</v>
      </c>
      <c r="G766" s="662" t="s">
        <v>2669</v>
      </c>
      <c r="H766" s="662" t="s">
        <v>1236</v>
      </c>
      <c r="I766" s="662" t="s">
        <v>1447</v>
      </c>
      <c r="J766" s="662" t="s">
        <v>1448</v>
      </c>
      <c r="K766" s="662" t="s">
        <v>1449</v>
      </c>
      <c r="L766" s="663">
        <v>264</v>
      </c>
      <c r="M766" s="663">
        <v>528</v>
      </c>
      <c r="N766" s="662">
        <v>2</v>
      </c>
      <c r="O766" s="745">
        <v>1</v>
      </c>
      <c r="P766" s="663">
        <v>528</v>
      </c>
      <c r="Q766" s="678">
        <v>1</v>
      </c>
      <c r="R766" s="662">
        <v>2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18</v>
      </c>
      <c r="B767" s="662" t="s">
        <v>544</v>
      </c>
      <c r="C767" s="662" t="s">
        <v>2618</v>
      </c>
      <c r="D767" s="743" t="s">
        <v>4060</v>
      </c>
      <c r="E767" s="744" t="s">
        <v>2640</v>
      </c>
      <c r="F767" s="662" t="s">
        <v>2614</v>
      </c>
      <c r="G767" s="662" t="s">
        <v>2669</v>
      </c>
      <c r="H767" s="662" t="s">
        <v>1236</v>
      </c>
      <c r="I767" s="662" t="s">
        <v>1431</v>
      </c>
      <c r="J767" s="662" t="s">
        <v>1575</v>
      </c>
      <c r="K767" s="662" t="s">
        <v>2539</v>
      </c>
      <c r="L767" s="663">
        <v>123.2</v>
      </c>
      <c r="M767" s="663">
        <v>2340.8000000000002</v>
      </c>
      <c r="N767" s="662">
        <v>19</v>
      </c>
      <c r="O767" s="745">
        <v>6</v>
      </c>
      <c r="P767" s="663">
        <v>739.2</v>
      </c>
      <c r="Q767" s="678">
        <v>0.31578947368421051</v>
      </c>
      <c r="R767" s="662">
        <v>6</v>
      </c>
      <c r="S767" s="678">
        <v>0.31578947368421051</v>
      </c>
      <c r="T767" s="745">
        <v>2.5</v>
      </c>
      <c r="U767" s="701">
        <v>0.41666666666666669</v>
      </c>
    </row>
    <row r="768" spans="1:21" ht="14.4" customHeight="1" x14ac:dyDescent="0.3">
      <c r="A768" s="661">
        <v>18</v>
      </c>
      <c r="B768" s="662" t="s">
        <v>544</v>
      </c>
      <c r="C768" s="662" t="s">
        <v>2618</v>
      </c>
      <c r="D768" s="743" t="s">
        <v>4060</v>
      </c>
      <c r="E768" s="744" t="s">
        <v>2640</v>
      </c>
      <c r="F768" s="662" t="s">
        <v>2614</v>
      </c>
      <c r="G768" s="662" t="s">
        <v>2669</v>
      </c>
      <c r="H768" s="662" t="s">
        <v>1236</v>
      </c>
      <c r="I768" s="662" t="s">
        <v>1410</v>
      </c>
      <c r="J768" s="662" t="s">
        <v>2540</v>
      </c>
      <c r="K768" s="662" t="s">
        <v>2541</v>
      </c>
      <c r="L768" s="663">
        <v>246.39</v>
      </c>
      <c r="M768" s="663">
        <v>1971.12</v>
      </c>
      <c r="N768" s="662">
        <v>8</v>
      </c>
      <c r="O768" s="745">
        <v>2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18</v>
      </c>
      <c r="B769" s="662" t="s">
        <v>544</v>
      </c>
      <c r="C769" s="662" t="s">
        <v>2618</v>
      </c>
      <c r="D769" s="743" t="s">
        <v>4060</v>
      </c>
      <c r="E769" s="744" t="s">
        <v>2640</v>
      </c>
      <c r="F769" s="662" t="s">
        <v>2614</v>
      </c>
      <c r="G769" s="662" t="s">
        <v>2743</v>
      </c>
      <c r="H769" s="662" t="s">
        <v>545</v>
      </c>
      <c r="I769" s="662" t="s">
        <v>2865</v>
      </c>
      <c r="J769" s="662" t="s">
        <v>719</v>
      </c>
      <c r="K769" s="662" t="s">
        <v>2866</v>
      </c>
      <c r="L769" s="663">
        <v>0</v>
      </c>
      <c r="M769" s="663">
        <v>0</v>
      </c>
      <c r="N769" s="662">
        <v>1</v>
      </c>
      <c r="O769" s="745">
        <v>0.5</v>
      </c>
      <c r="P769" s="663">
        <v>0</v>
      </c>
      <c r="Q769" s="678"/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18</v>
      </c>
      <c r="B770" s="662" t="s">
        <v>544</v>
      </c>
      <c r="C770" s="662" t="s">
        <v>2618</v>
      </c>
      <c r="D770" s="743" t="s">
        <v>4060</v>
      </c>
      <c r="E770" s="744" t="s">
        <v>2640</v>
      </c>
      <c r="F770" s="662" t="s">
        <v>2614</v>
      </c>
      <c r="G770" s="662" t="s">
        <v>2743</v>
      </c>
      <c r="H770" s="662" t="s">
        <v>545</v>
      </c>
      <c r="I770" s="662" t="s">
        <v>718</v>
      </c>
      <c r="J770" s="662" t="s">
        <v>719</v>
      </c>
      <c r="K770" s="662" t="s">
        <v>2744</v>
      </c>
      <c r="L770" s="663">
        <v>94.04</v>
      </c>
      <c r="M770" s="663">
        <v>282.12</v>
      </c>
      <c r="N770" s="662">
        <v>3</v>
      </c>
      <c r="O770" s="745">
        <v>1.5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18</v>
      </c>
      <c r="B771" s="662" t="s">
        <v>544</v>
      </c>
      <c r="C771" s="662" t="s">
        <v>2618</v>
      </c>
      <c r="D771" s="743" t="s">
        <v>4060</v>
      </c>
      <c r="E771" s="744" t="s">
        <v>2640</v>
      </c>
      <c r="F771" s="662" t="s">
        <v>2614</v>
      </c>
      <c r="G771" s="662" t="s">
        <v>2745</v>
      </c>
      <c r="H771" s="662" t="s">
        <v>545</v>
      </c>
      <c r="I771" s="662" t="s">
        <v>965</v>
      </c>
      <c r="J771" s="662" t="s">
        <v>966</v>
      </c>
      <c r="K771" s="662" t="s">
        <v>2746</v>
      </c>
      <c r="L771" s="663">
        <v>264</v>
      </c>
      <c r="M771" s="663">
        <v>1584</v>
      </c>
      <c r="N771" s="662">
        <v>6</v>
      </c>
      <c r="O771" s="745">
        <v>3.5</v>
      </c>
      <c r="P771" s="663">
        <v>528</v>
      </c>
      <c r="Q771" s="678">
        <v>0.33333333333333331</v>
      </c>
      <c r="R771" s="662">
        <v>2</v>
      </c>
      <c r="S771" s="678">
        <v>0.33333333333333331</v>
      </c>
      <c r="T771" s="745">
        <v>1</v>
      </c>
      <c r="U771" s="701">
        <v>0.2857142857142857</v>
      </c>
    </row>
    <row r="772" spans="1:21" ht="14.4" customHeight="1" x14ac:dyDescent="0.3">
      <c r="A772" s="661">
        <v>18</v>
      </c>
      <c r="B772" s="662" t="s">
        <v>544</v>
      </c>
      <c r="C772" s="662" t="s">
        <v>2618</v>
      </c>
      <c r="D772" s="743" t="s">
        <v>4060</v>
      </c>
      <c r="E772" s="744" t="s">
        <v>2640</v>
      </c>
      <c r="F772" s="662" t="s">
        <v>2614</v>
      </c>
      <c r="G772" s="662" t="s">
        <v>2670</v>
      </c>
      <c r="H772" s="662" t="s">
        <v>545</v>
      </c>
      <c r="I772" s="662" t="s">
        <v>1697</v>
      </c>
      <c r="J772" s="662" t="s">
        <v>1698</v>
      </c>
      <c r="K772" s="662" t="s">
        <v>1699</v>
      </c>
      <c r="L772" s="663">
        <v>133.38999999999999</v>
      </c>
      <c r="M772" s="663">
        <v>1067.1199999999999</v>
      </c>
      <c r="N772" s="662">
        <v>8</v>
      </c>
      <c r="O772" s="745">
        <v>3.5</v>
      </c>
      <c r="P772" s="663">
        <v>800.33999999999992</v>
      </c>
      <c r="Q772" s="678">
        <v>0.75</v>
      </c>
      <c r="R772" s="662">
        <v>6</v>
      </c>
      <c r="S772" s="678">
        <v>0.75</v>
      </c>
      <c r="T772" s="745">
        <v>2.5</v>
      </c>
      <c r="U772" s="701">
        <v>0.7142857142857143</v>
      </c>
    </row>
    <row r="773" spans="1:21" ht="14.4" customHeight="1" x14ac:dyDescent="0.3">
      <c r="A773" s="661">
        <v>18</v>
      </c>
      <c r="B773" s="662" t="s">
        <v>544</v>
      </c>
      <c r="C773" s="662" t="s">
        <v>2618</v>
      </c>
      <c r="D773" s="743" t="s">
        <v>4060</v>
      </c>
      <c r="E773" s="744" t="s">
        <v>2640</v>
      </c>
      <c r="F773" s="662" t="s">
        <v>2614</v>
      </c>
      <c r="G773" s="662" t="s">
        <v>2670</v>
      </c>
      <c r="H773" s="662" t="s">
        <v>545</v>
      </c>
      <c r="I773" s="662" t="s">
        <v>2747</v>
      </c>
      <c r="J773" s="662" t="s">
        <v>2748</v>
      </c>
      <c r="K773" s="662" t="s">
        <v>1785</v>
      </c>
      <c r="L773" s="663">
        <v>177.82</v>
      </c>
      <c r="M773" s="663">
        <v>711.28</v>
      </c>
      <c r="N773" s="662">
        <v>4</v>
      </c>
      <c r="O773" s="745">
        <v>1.5</v>
      </c>
      <c r="P773" s="663">
        <v>533.46</v>
      </c>
      <c r="Q773" s="678">
        <v>0.75000000000000011</v>
      </c>
      <c r="R773" s="662">
        <v>3</v>
      </c>
      <c r="S773" s="678">
        <v>0.75</v>
      </c>
      <c r="T773" s="745">
        <v>1</v>
      </c>
      <c r="U773" s="701">
        <v>0.66666666666666663</v>
      </c>
    </row>
    <row r="774" spans="1:21" ht="14.4" customHeight="1" x14ac:dyDescent="0.3">
      <c r="A774" s="661">
        <v>18</v>
      </c>
      <c r="B774" s="662" t="s">
        <v>544</v>
      </c>
      <c r="C774" s="662" t="s">
        <v>2618</v>
      </c>
      <c r="D774" s="743" t="s">
        <v>4060</v>
      </c>
      <c r="E774" s="744" t="s">
        <v>2640</v>
      </c>
      <c r="F774" s="662" t="s">
        <v>2614</v>
      </c>
      <c r="G774" s="662" t="s">
        <v>2670</v>
      </c>
      <c r="H774" s="662" t="s">
        <v>545</v>
      </c>
      <c r="I774" s="662" t="s">
        <v>3163</v>
      </c>
      <c r="J774" s="662" t="s">
        <v>2748</v>
      </c>
      <c r="K774" s="662" t="s">
        <v>3164</v>
      </c>
      <c r="L774" s="663">
        <v>592.72</v>
      </c>
      <c r="M774" s="663">
        <v>592.72</v>
      </c>
      <c r="N774" s="662">
        <v>1</v>
      </c>
      <c r="O774" s="745">
        <v>0.5</v>
      </c>
      <c r="P774" s="663">
        <v>592.72</v>
      </c>
      <c r="Q774" s="678">
        <v>1</v>
      </c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18</v>
      </c>
      <c r="B775" s="662" t="s">
        <v>544</v>
      </c>
      <c r="C775" s="662" t="s">
        <v>2618</v>
      </c>
      <c r="D775" s="743" t="s">
        <v>4060</v>
      </c>
      <c r="E775" s="744" t="s">
        <v>2640</v>
      </c>
      <c r="F775" s="662" t="s">
        <v>2614</v>
      </c>
      <c r="G775" s="662" t="s">
        <v>2670</v>
      </c>
      <c r="H775" s="662" t="s">
        <v>545</v>
      </c>
      <c r="I775" s="662" t="s">
        <v>2683</v>
      </c>
      <c r="J775" s="662" t="s">
        <v>2684</v>
      </c>
      <c r="K775" s="662" t="s">
        <v>1699</v>
      </c>
      <c r="L775" s="663">
        <v>133.38999999999999</v>
      </c>
      <c r="M775" s="663">
        <v>133.38999999999999</v>
      </c>
      <c r="N775" s="662">
        <v>1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18</v>
      </c>
      <c r="B776" s="662" t="s">
        <v>544</v>
      </c>
      <c r="C776" s="662" t="s">
        <v>2618</v>
      </c>
      <c r="D776" s="743" t="s">
        <v>4060</v>
      </c>
      <c r="E776" s="744" t="s">
        <v>2640</v>
      </c>
      <c r="F776" s="662" t="s">
        <v>2614</v>
      </c>
      <c r="G776" s="662" t="s">
        <v>2670</v>
      </c>
      <c r="H776" s="662" t="s">
        <v>545</v>
      </c>
      <c r="I776" s="662" t="s">
        <v>3358</v>
      </c>
      <c r="J776" s="662" t="s">
        <v>1054</v>
      </c>
      <c r="K776" s="662" t="s">
        <v>3359</v>
      </c>
      <c r="L776" s="663">
        <v>0</v>
      </c>
      <c r="M776" s="663">
        <v>0</v>
      </c>
      <c r="N776" s="662">
        <v>3</v>
      </c>
      <c r="O776" s="745">
        <v>0.5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18</v>
      </c>
      <c r="B777" s="662" t="s">
        <v>544</v>
      </c>
      <c r="C777" s="662" t="s">
        <v>2618</v>
      </c>
      <c r="D777" s="743" t="s">
        <v>4060</v>
      </c>
      <c r="E777" s="744" t="s">
        <v>2640</v>
      </c>
      <c r="F777" s="662" t="s">
        <v>2614</v>
      </c>
      <c r="G777" s="662" t="s">
        <v>2670</v>
      </c>
      <c r="H777" s="662" t="s">
        <v>545</v>
      </c>
      <c r="I777" s="662" t="s">
        <v>3360</v>
      </c>
      <c r="J777" s="662" t="s">
        <v>3361</v>
      </c>
      <c r="K777" s="662" t="s">
        <v>3362</v>
      </c>
      <c r="L777" s="663">
        <v>0</v>
      </c>
      <c r="M777" s="663">
        <v>0</v>
      </c>
      <c r="N777" s="662">
        <v>1</v>
      </c>
      <c r="O777" s="745">
        <v>1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18</v>
      </c>
      <c r="B778" s="662" t="s">
        <v>544</v>
      </c>
      <c r="C778" s="662" t="s">
        <v>2618</v>
      </c>
      <c r="D778" s="743" t="s">
        <v>4060</v>
      </c>
      <c r="E778" s="744" t="s">
        <v>2640</v>
      </c>
      <c r="F778" s="662" t="s">
        <v>2614</v>
      </c>
      <c r="G778" s="662" t="s">
        <v>3276</v>
      </c>
      <c r="H778" s="662" t="s">
        <v>1236</v>
      </c>
      <c r="I778" s="662" t="s">
        <v>3363</v>
      </c>
      <c r="J778" s="662" t="s">
        <v>3364</v>
      </c>
      <c r="K778" s="662" t="s">
        <v>812</v>
      </c>
      <c r="L778" s="663">
        <v>0</v>
      </c>
      <c r="M778" s="663">
        <v>0</v>
      </c>
      <c r="N778" s="662">
        <v>4</v>
      </c>
      <c r="O778" s="745">
        <v>0.5</v>
      </c>
      <c r="P778" s="663">
        <v>0</v>
      </c>
      <c r="Q778" s="678"/>
      <c r="R778" s="662">
        <v>4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18</v>
      </c>
      <c r="B779" s="662" t="s">
        <v>544</v>
      </c>
      <c r="C779" s="662" t="s">
        <v>2618</v>
      </c>
      <c r="D779" s="743" t="s">
        <v>4060</v>
      </c>
      <c r="E779" s="744" t="s">
        <v>2640</v>
      </c>
      <c r="F779" s="662" t="s">
        <v>2614</v>
      </c>
      <c r="G779" s="662" t="s">
        <v>2685</v>
      </c>
      <c r="H779" s="662" t="s">
        <v>545</v>
      </c>
      <c r="I779" s="662" t="s">
        <v>3192</v>
      </c>
      <c r="J779" s="662" t="s">
        <v>3193</v>
      </c>
      <c r="K779" s="662" t="s">
        <v>1198</v>
      </c>
      <c r="L779" s="663">
        <v>0</v>
      </c>
      <c r="M779" s="663">
        <v>0</v>
      </c>
      <c r="N779" s="662">
        <v>3</v>
      </c>
      <c r="O779" s="745">
        <v>1</v>
      </c>
      <c r="P779" s="663">
        <v>0</v>
      </c>
      <c r="Q779" s="678"/>
      <c r="R779" s="662">
        <v>3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18</v>
      </c>
      <c r="B780" s="662" t="s">
        <v>544</v>
      </c>
      <c r="C780" s="662" t="s">
        <v>2618</v>
      </c>
      <c r="D780" s="743" t="s">
        <v>4060</v>
      </c>
      <c r="E780" s="744" t="s">
        <v>2640</v>
      </c>
      <c r="F780" s="662" t="s">
        <v>2614</v>
      </c>
      <c r="G780" s="662" t="s">
        <v>2685</v>
      </c>
      <c r="H780" s="662" t="s">
        <v>545</v>
      </c>
      <c r="I780" s="662" t="s">
        <v>2749</v>
      </c>
      <c r="J780" s="662" t="s">
        <v>2750</v>
      </c>
      <c r="K780" s="662" t="s">
        <v>1200</v>
      </c>
      <c r="L780" s="663">
        <v>0</v>
      </c>
      <c r="M780" s="663">
        <v>0</v>
      </c>
      <c r="N780" s="662">
        <v>1</v>
      </c>
      <c r="O780" s="745">
        <v>0.5</v>
      </c>
      <c r="P780" s="663">
        <v>0</v>
      </c>
      <c r="Q780" s="678"/>
      <c r="R780" s="662">
        <v>1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18</v>
      </c>
      <c r="B781" s="662" t="s">
        <v>544</v>
      </c>
      <c r="C781" s="662" t="s">
        <v>2618</v>
      </c>
      <c r="D781" s="743" t="s">
        <v>4060</v>
      </c>
      <c r="E781" s="744" t="s">
        <v>2640</v>
      </c>
      <c r="F781" s="662" t="s">
        <v>2614</v>
      </c>
      <c r="G781" s="662" t="s">
        <v>2685</v>
      </c>
      <c r="H781" s="662" t="s">
        <v>545</v>
      </c>
      <c r="I781" s="662" t="s">
        <v>3199</v>
      </c>
      <c r="J781" s="662" t="s">
        <v>3198</v>
      </c>
      <c r="K781" s="662" t="s">
        <v>3190</v>
      </c>
      <c r="L781" s="663">
        <v>0</v>
      </c>
      <c r="M781" s="663">
        <v>0</v>
      </c>
      <c r="N781" s="662">
        <v>1</v>
      </c>
      <c r="O781" s="745">
        <v>1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18</v>
      </c>
      <c r="B782" s="662" t="s">
        <v>544</v>
      </c>
      <c r="C782" s="662" t="s">
        <v>2618</v>
      </c>
      <c r="D782" s="743" t="s">
        <v>4060</v>
      </c>
      <c r="E782" s="744" t="s">
        <v>2640</v>
      </c>
      <c r="F782" s="662" t="s">
        <v>2614</v>
      </c>
      <c r="G782" s="662" t="s">
        <v>2685</v>
      </c>
      <c r="H782" s="662" t="s">
        <v>545</v>
      </c>
      <c r="I782" s="662" t="s">
        <v>3202</v>
      </c>
      <c r="J782" s="662" t="s">
        <v>2687</v>
      </c>
      <c r="K782" s="662" t="s">
        <v>1200</v>
      </c>
      <c r="L782" s="663">
        <v>0</v>
      </c>
      <c r="M782" s="663">
        <v>0</v>
      </c>
      <c r="N782" s="662">
        <v>1</v>
      </c>
      <c r="O782" s="745">
        <v>0.5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18</v>
      </c>
      <c r="B783" s="662" t="s">
        <v>544</v>
      </c>
      <c r="C783" s="662" t="s">
        <v>2618</v>
      </c>
      <c r="D783" s="743" t="s">
        <v>4060</v>
      </c>
      <c r="E783" s="744" t="s">
        <v>2640</v>
      </c>
      <c r="F783" s="662" t="s">
        <v>2614</v>
      </c>
      <c r="G783" s="662" t="s">
        <v>2685</v>
      </c>
      <c r="H783" s="662" t="s">
        <v>545</v>
      </c>
      <c r="I783" s="662" t="s">
        <v>3204</v>
      </c>
      <c r="J783" s="662" t="s">
        <v>3196</v>
      </c>
      <c r="K783" s="662" t="s">
        <v>1200</v>
      </c>
      <c r="L783" s="663">
        <v>0</v>
      </c>
      <c r="M783" s="663">
        <v>0</v>
      </c>
      <c r="N783" s="662">
        <v>1</v>
      </c>
      <c r="O783" s="745">
        <v>0.5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18</v>
      </c>
      <c r="B784" s="662" t="s">
        <v>544</v>
      </c>
      <c r="C784" s="662" t="s">
        <v>2618</v>
      </c>
      <c r="D784" s="743" t="s">
        <v>4060</v>
      </c>
      <c r="E784" s="744" t="s">
        <v>2640</v>
      </c>
      <c r="F784" s="662" t="s">
        <v>2614</v>
      </c>
      <c r="G784" s="662" t="s">
        <v>3365</v>
      </c>
      <c r="H784" s="662" t="s">
        <v>545</v>
      </c>
      <c r="I784" s="662" t="s">
        <v>3366</v>
      </c>
      <c r="J784" s="662" t="s">
        <v>3367</v>
      </c>
      <c r="K784" s="662" t="s">
        <v>3239</v>
      </c>
      <c r="L784" s="663">
        <v>0</v>
      </c>
      <c r="M784" s="663">
        <v>0</v>
      </c>
      <c r="N784" s="662">
        <v>1</v>
      </c>
      <c r="O784" s="745">
        <v>1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18</v>
      </c>
      <c r="B785" s="662" t="s">
        <v>544</v>
      </c>
      <c r="C785" s="662" t="s">
        <v>2618</v>
      </c>
      <c r="D785" s="743" t="s">
        <v>4060</v>
      </c>
      <c r="E785" s="744" t="s">
        <v>2641</v>
      </c>
      <c r="F785" s="662" t="s">
        <v>2614</v>
      </c>
      <c r="G785" s="662" t="s">
        <v>3368</v>
      </c>
      <c r="H785" s="662" t="s">
        <v>545</v>
      </c>
      <c r="I785" s="662" t="s">
        <v>3369</v>
      </c>
      <c r="J785" s="662" t="s">
        <v>3370</v>
      </c>
      <c r="K785" s="662" t="s">
        <v>3371</v>
      </c>
      <c r="L785" s="663">
        <v>32.28</v>
      </c>
      <c r="M785" s="663">
        <v>32.28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18</v>
      </c>
      <c r="B786" s="662" t="s">
        <v>544</v>
      </c>
      <c r="C786" s="662" t="s">
        <v>2618</v>
      </c>
      <c r="D786" s="743" t="s">
        <v>4060</v>
      </c>
      <c r="E786" s="744" t="s">
        <v>2641</v>
      </c>
      <c r="F786" s="662" t="s">
        <v>2614</v>
      </c>
      <c r="G786" s="662" t="s">
        <v>2648</v>
      </c>
      <c r="H786" s="662" t="s">
        <v>1236</v>
      </c>
      <c r="I786" s="662" t="s">
        <v>1836</v>
      </c>
      <c r="J786" s="662" t="s">
        <v>2568</v>
      </c>
      <c r="K786" s="662" t="s">
        <v>2569</v>
      </c>
      <c r="L786" s="663">
        <v>14.11</v>
      </c>
      <c r="M786" s="663">
        <v>14.11</v>
      </c>
      <c r="N786" s="662">
        <v>1</v>
      </c>
      <c r="O786" s="745">
        <v>1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18</v>
      </c>
      <c r="B787" s="662" t="s">
        <v>544</v>
      </c>
      <c r="C787" s="662" t="s">
        <v>2618</v>
      </c>
      <c r="D787" s="743" t="s">
        <v>4060</v>
      </c>
      <c r="E787" s="744" t="s">
        <v>2641</v>
      </c>
      <c r="F787" s="662" t="s">
        <v>2614</v>
      </c>
      <c r="G787" s="662" t="s">
        <v>2649</v>
      </c>
      <c r="H787" s="662" t="s">
        <v>545</v>
      </c>
      <c r="I787" s="662" t="s">
        <v>758</v>
      </c>
      <c r="J787" s="662" t="s">
        <v>2650</v>
      </c>
      <c r="K787" s="662" t="s">
        <v>2651</v>
      </c>
      <c r="L787" s="663">
        <v>0</v>
      </c>
      <c r="M787" s="663">
        <v>0</v>
      </c>
      <c r="N787" s="662">
        <v>1</v>
      </c>
      <c r="O787" s="745">
        <v>0.5</v>
      </c>
      <c r="P787" s="663">
        <v>0</v>
      </c>
      <c r="Q787" s="678"/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18</v>
      </c>
      <c r="B788" s="662" t="s">
        <v>544</v>
      </c>
      <c r="C788" s="662" t="s">
        <v>2618</v>
      </c>
      <c r="D788" s="743" t="s">
        <v>4060</v>
      </c>
      <c r="E788" s="744" t="s">
        <v>2641</v>
      </c>
      <c r="F788" s="662" t="s">
        <v>2614</v>
      </c>
      <c r="G788" s="662" t="s">
        <v>3372</v>
      </c>
      <c r="H788" s="662" t="s">
        <v>545</v>
      </c>
      <c r="I788" s="662" t="s">
        <v>3373</v>
      </c>
      <c r="J788" s="662" t="s">
        <v>3374</v>
      </c>
      <c r="K788" s="662" t="s">
        <v>3375</v>
      </c>
      <c r="L788" s="663">
        <v>85.27</v>
      </c>
      <c r="M788" s="663">
        <v>170.54</v>
      </c>
      <c r="N788" s="662">
        <v>2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18</v>
      </c>
      <c r="B789" s="662" t="s">
        <v>544</v>
      </c>
      <c r="C789" s="662" t="s">
        <v>2618</v>
      </c>
      <c r="D789" s="743" t="s">
        <v>4060</v>
      </c>
      <c r="E789" s="744" t="s">
        <v>2641</v>
      </c>
      <c r="F789" s="662" t="s">
        <v>2614</v>
      </c>
      <c r="G789" s="662" t="s">
        <v>2915</v>
      </c>
      <c r="H789" s="662" t="s">
        <v>545</v>
      </c>
      <c r="I789" s="662" t="s">
        <v>3376</v>
      </c>
      <c r="J789" s="662" t="s">
        <v>699</v>
      </c>
      <c r="K789" s="662" t="s">
        <v>3377</v>
      </c>
      <c r="L789" s="663">
        <v>0</v>
      </c>
      <c r="M789" s="663">
        <v>0</v>
      </c>
      <c r="N789" s="662">
        <v>2</v>
      </c>
      <c r="O789" s="745">
        <v>1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18</v>
      </c>
      <c r="B790" s="662" t="s">
        <v>544</v>
      </c>
      <c r="C790" s="662" t="s">
        <v>2618</v>
      </c>
      <c r="D790" s="743" t="s">
        <v>4060</v>
      </c>
      <c r="E790" s="744" t="s">
        <v>2641</v>
      </c>
      <c r="F790" s="662" t="s">
        <v>2614</v>
      </c>
      <c r="G790" s="662" t="s">
        <v>2915</v>
      </c>
      <c r="H790" s="662" t="s">
        <v>545</v>
      </c>
      <c r="I790" s="662" t="s">
        <v>3378</v>
      </c>
      <c r="J790" s="662" t="s">
        <v>3379</v>
      </c>
      <c r="K790" s="662" t="s">
        <v>3380</v>
      </c>
      <c r="L790" s="663">
        <v>45.47</v>
      </c>
      <c r="M790" s="663">
        <v>45.47</v>
      </c>
      <c r="N790" s="662">
        <v>1</v>
      </c>
      <c r="O790" s="745">
        <v>0.5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18</v>
      </c>
      <c r="B791" s="662" t="s">
        <v>544</v>
      </c>
      <c r="C791" s="662" t="s">
        <v>2618</v>
      </c>
      <c r="D791" s="743" t="s">
        <v>4060</v>
      </c>
      <c r="E791" s="744" t="s">
        <v>2641</v>
      </c>
      <c r="F791" s="662" t="s">
        <v>2614</v>
      </c>
      <c r="G791" s="662" t="s">
        <v>2659</v>
      </c>
      <c r="H791" s="662" t="s">
        <v>545</v>
      </c>
      <c r="I791" s="662" t="s">
        <v>3381</v>
      </c>
      <c r="J791" s="662" t="s">
        <v>3382</v>
      </c>
      <c r="K791" s="662" t="s">
        <v>3383</v>
      </c>
      <c r="L791" s="663">
        <v>43.76</v>
      </c>
      <c r="M791" s="663">
        <v>43.76</v>
      </c>
      <c r="N791" s="662">
        <v>1</v>
      </c>
      <c r="O791" s="745">
        <v>0.5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18</v>
      </c>
      <c r="B792" s="662" t="s">
        <v>544</v>
      </c>
      <c r="C792" s="662" t="s">
        <v>2618</v>
      </c>
      <c r="D792" s="743" t="s">
        <v>4060</v>
      </c>
      <c r="E792" s="744" t="s">
        <v>2641</v>
      </c>
      <c r="F792" s="662" t="s">
        <v>2614</v>
      </c>
      <c r="G792" s="662" t="s">
        <v>2659</v>
      </c>
      <c r="H792" s="662" t="s">
        <v>545</v>
      </c>
      <c r="I792" s="662" t="s">
        <v>1987</v>
      </c>
      <c r="J792" s="662" t="s">
        <v>1988</v>
      </c>
      <c r="K792" s="662" t="s">
        <v>3384</v>
      </c>
      <c r="L792" s="663">
        <v>43.76</v>
      </c>
      <c r="M792" s="663">
        <v>43.76</v>
      </c>
      <c r="N792" s="662">
        <v>1</v>
      </c>
      <c r="O792" s="745">
        <v>0.5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18</v>
      </c>
      <c r="B793" s="662" t="s">
        <v>544</v>
      </c>
      <c r="C793" s="662" t="s">
        <v>2618</v>
      </c>
      <c r="D793" s="743" t="s">
        <v>4060</v>
      </c>
      <c r="E793" s="744" t="s">
        <v>2641</v>
      </c>
      <c r="F793" s="662" t="s">
        <v>2614</v>
      </c>
      <c r="G793" s="662" t="s">
        <v>2659</v>
      </c>
      <c r="H793" s="662" t="s">
        <v>545</v>
      </c>
      <c r="I793" s="662" t="s">
        <v>2005</v>
      </c>
      <c r="J793" s="662" t="s">
        <v>2006</v>
      </c>
      <c r="K793" s="662" t="s">
        <v>3385</v>
      </c>
      <c r="L793" s="663">
        <v>43.76</v>
      </c>
      <c r="M793" s="663">
        <v>43.76</v>
      </c>
      <c r="N793" s="662">
        <v>1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18</v>
      </c>
      <c r="B794" s="662" t="s">
        <v>544</v>
      </c>
      <c r="C794" s="662" t="s">
        <v>2618</v>
      </c>
      <c r="D794" s="743" t="s">
        <v>4060</v>
      </c>
      <c r="E794" s="744" t="s">
        <v>2641</v>
      </c>
      <c r="F794" s="662" t="s">
        <v>2614</v>
      </c>
      <c r="G794" s="662" t="s">
        <v>3386</v>
      </c>
      <c r="H794" s="662" t="s">
        <v>545</v>
      </c>
      <c r="I794" s="662" t="s">
        <v>3387</v>
      </c>
      <c r="J794" s="662" t="s">
        <v>3388</v>
      </c>
      <c r="K794" s="662" t="s">
        <v>3389</v>
      </c>
      <c r="L794" s="663">
        <v>108.79</v>
      </c>
      <c r="M794" s="663">
        <v>217.58</v>
      </c>
      <c r="N794" s="662">
        <v>2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18</v>
      </c>
      <c r="B795" s="662" t="s">
        <v>544</v>
      </c>
      <c r="C795" s="662" t="s">
        <v>2618</v>
      </c>
      <c r="D795" s="743" t="s">
        <v>4060</v>
      </c>
      <c r="E795" s="744" t="s">
        <v>2641</v>
      </c>
      <c r="F795" s="662" t="s">
        <v>2614</v>
      </c>
      <c r="G795" s="662" t="s">
        <v>3386</v>
      </c>
      <c r="H795" s="662" t="s">
        <v>545</v>
      </c>
      <c r="I795" s="662" t="s">
        <v>1953</v>
      </c>
      <c r="J795" s="662" t="s">
        <v>3388</v>
      </c>
      <c r="K795" s="662" t="s">
        <v>3390</v>
      </c>
      <c r="L795" s="663">
        <v>123.3</v>
      </c>
      <c r="M795" s="663">
        <v>246.6</v>
      </c>
      <c r="N795" s="662">
        <v>2</v>
      </c>
      <c r="O795" s="745">
        <v>1.5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18</v>
      </c>
      <c r="B796" s="662" t="s">
        <v>544</v>
      </c>
      <c r="C796" s="662" t="s">
        <v>2618</v>
      </c>
      <c r="D796" s="743" t="s">
        <v>4060</v>
      </c>
      <c r="E796" s="744" t="s">
        <v>2641</v>
      </c>
      <c r="F796" s="662" t="s">
        <v>2614</v>
      </c>
      <c r="G796" s="662" t="s">
        <v>2662</v>
      </c>
      <c r="H796" s="662" t="s">
        <v>1236</v>
      </c>
      <c r="I796" s="662" t="s">
        <v>1397</v>
      </c>
      <c r="J796" s="662" t="s">
        <v>1398</v>
      </c>
      <c r="K796" s="662" t="s">
        <v>1285</v>
      </c>
      <c r="L796" s="663">
        <v>132</v>
      </c>
      <c r="M796" s="663">
        <v>528</v>
      </c>
      <c r="N796" s="662">
        <v>4</v>
      </c>
      <c r="O796" s="745">
        <v>1.5</v>
      </c>
      <c r="P796" s="663">
        <v>396</v>
      </c>
      <c r="Q796" s="678">
        <v>0.75</v>
      </c>
      <c r="R796" s="662">
        <v>3</v>
      </c>
      <c r="S796" s="678">
        <v>0.75</v>
      </c>
      <c r="T796" s="745">
        <v>1</v>
      </c>
      <c r="U796" s="701">
        <v>0.66666666666666663</v>
      </c>
    </row>
    <row r="797" spans="1:21" ht="14.4" customHeight="1" x14ac:dyDescent="0.3">
      <c r="A797" s="661">
        <v>18</v>
      </c>
      <c r="B797" s="662" t="s">
        <v>544</v>
      </c>
      <c r="C797" s="662" t="s">
        <v>2618</v>
      </c>
      <c r="D797" s="743" t="s">
        <v>4060</v>
      </c>
      <c r="E797" s="744" t="s">
        <v>2641</v>
      </c>
      <c r="F797" s="662" t="s">
        <v>2614</v>
      </c>
      <c r="G797" s="662" t="s">
        <v>2719</v>
      </c>
      <c r="H797" s="662" t="s">
        <v>545</v>
      </c>
      <c r="I797" s="662" t="s">
        <v>1771</v>
      </c>
      <c r="J797" s="662" t="s">
        <v>1772</v>
      </c>
      <c r="K797" s="662" t="s">
        <v>1341</v>
      </c>
      <c r="L797" s="663">
        <v>65.989999999999995</v>
      </c>
      <c r="M797" s="663">
        <v>197.96999999999997</v>
      </c>
      <c r="N797" s="662">
        <v>3</v>
      </c>
      <c r="O797" s="745">
        <v>0.5</v>
      </c>
      <c r="P797" s="663">
        <v>197.96999999999997</v>
      </c>
      <c r="Q797" s="678">
        <v>1</v>
      </c>
      <c r="R797" s="662">
        <v>3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18</v>
      </c>
      <c r="B798" s="662" t="s">
        <v>544</v>
      </c>
      <c r="C798" s="662" t="s">
        <v>2618</v>
      </c>
      <c r="D798" s="743" t="s">
        <v>4060</v>
      </c>
      <c r="E798" s="744" t="s">
        <v>2641</v>
      </c>
      <c r="F798" s="662" t="s">
        <v>2614</v>
      </c>
      <c r="G798" s="662" t="s">
        <v>2973</v>
      </c>
      <c r="H798" s="662" t="s">
        <v>545</v>
      </c>
      <c r="I798" s="662" t="s">
        <v>652</v>
      </c>
      <c r="J798" s="662" t="s">
        <v>2974</v>
      </c>
      <c r="K798" s="662" t="s">
        <v>2975</v>
      </c>
      <c r="L798" s="663">
        <v>48.74</v>
      </c>
      <c r="M798" s="663">
        <v>48.74</v>
      </c>
      <c r="N798" s="662">
        <v>1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18</v>
      </c>
      <c r="B799" s="662" t="s">
        <v>544</v>
      </c>
      <c r="C799" s="662" t="s">
        <v>2618</v>
      </c>
      <c r="D799" s="743" t="s">
        <v>4060</v>
      </c>
      <c r="E799" s="744" t="s">
        <v>2641</v>
      </c>
      <c r="F799" s="662" t="s">
        <v>2614</v>
      </c>
      <c r="G799" s="662" t="s">
        <v>2978</v>
      </c>
      <c r="H799" s="662" t="s">
        <v>545</v>
      </c>
      <c r="I799" s="662" t="s">
        <v>1942</v>
      </c>
      <c r="J799" s="662" t="s">
        <v>1943</v>
      </c>
      <c r="K799" s="662" t="s">
        <v>2979</v>
      </c>
      <c r="L799" s="663">
        <v>107.27</v>
      </c>
      <c r="M799" s="663">
        <v>429.08</v>
      </c>
      <c r="N799" s="662">
        <v>4</v>
      </c>
      <c r="O799" s="745">
        <v>1.5</v>
      </c>
      <c r="P799" s="663">
        <v>214.54</v>
      </c>
      <c r="Q799" s="678">
        <v>0.5</v>
      </c>
      <c r="R799" s="662">
        <v>2</v>
      </c>
      <c r="S799" s="678">
        <v>0.5</v>
      </c>
      <c r="T799" s="745">
        <v>1</v>
      </c>
      <c r="U799" s="701">
        <v>0.66666666666666663</v>
      </c>
    </row>
    <row r="800" spans="1:21" ht="14.4" customHeight="1" x14ac:dyDescent="0.3">
      <c r="A800" s="661">
        <v>18</v>
      </c>
      <c r="B800" s="662" t="s">
        <v>544</v>
      </c>
      <c r="C800" s="662" t="s">
        <v>2618</v>
      </c>
      <c r="D800" s="743" t="s">
        <v>4060</v>
      </c>
      <c r="E800" s="744" t="s">
        <v>2641</v>
      </c>
      <c r="F800" s="662" t="s">
        <v>2614</v>
      </c>
      <c r="G800" s="662" t="s">
        <v>2721</v>
      </c>
      <c r="H800" s="662" t="s">
        <v>545</v>
      </c>
      <c r="I800" s="662" t="s">
        <v>954</v>
      </c>
      <c r="J800" s="662" t="s">
        <v>955</v>
      </c>
      <c r="K800" s="662" t="s">
        <v>2722</v>
      </c>
      <c r="L800" s="663">
        <v>0</v>
      </c>
      <c r="M800" s="663">
        <v>0</v>
      </c>
      <c r="N800" s="662">
        <v>3</v>
      </c>
      <c r="O800" s="745">
        <v>1.5</v>
      </c>
      <c r="P800" s="663">
        <v>0</v>
      </c>
      <c r="Q800" s="678"/>
      <c r="R800" s="662">
        <v>1</v>
      </c>
      <c r="S800" s="678">
        <v>0.33333333333333331</v>
      </c>
      <c r="T800" s="745">
        <v>0.5</v>
      </c>
      <c r="U800" s="701">
        <v>0.33333333333333331</v>
      </c>
    </row>
    <row r="801" spans="1:21" ht="14.4" customHeight="1" x14ac:dyDescent="0.3">
      <c r="A801" s="661">
        <v>18</v>
      </c>
      <c r="B801" s="662" t="s">
        <v>544</v>
      </c>
      <c r="C801" s="662" t="s">
        <v>2618</v>
      </c>
      <c r="D801" s="743" t="s">
        <v>4060</v>
      </c>
      <c r="E801" s="744" t="s">
        <v>2641</v>
      </c>
      <c r="F801" s="662" t="s">
        <v>2614</v>
      </c>
      <c r="G801" s="662" t="s">
        <v>2993</v>
      </c>
      <c r="H801" s="662" t="s">
        <v>545</v>
      </c>
      <c r="I801" s="662" t="s">
        <v>1528</v>
      </c>
      <c r="J801" s="662" t="s">
        <v>1529</v>
      </c>
      <c r="K801" s="662" t="s">
        <v>1552</v>
      </c>
      <c r="L801" s="663">
        <v>111.72</v>
      </c>
      <c r="M801" s="663">
        <v>111.72</v>
      </c>
      <c r="N801" s="662">
        <v>1</v>
      </c>
      <c r="O801" s="745">
        <v>0.5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18</v>
      </c>
      <c r="B802" s="662" t="s">
        <v>544</v>
      </c>
      <c r="C802" s="662" t="s">
        <v>2618</v>
      </c>
      <c r="D802" s="743" t="s">
        <v>4060</v>
      </c>
      <c r="E802" s="744" t="s">
        <v>2641</v>
      </c>
      <c r="F802" s="662" t="s">
        <v>2614</v>
      </c>
      <c r="G802" s="662" t="s">
        <v>2993</v>
      </c>
      <c r="H802" s="662" t="s">
        <v>545</v>
      </c>
      <c r="I802" s="662" t="s">
        <v>2994</v>
      </c>
      <c r="J802" s="662" t="s">
        <v>2995</v>
      </c>
      <c r="K802" s="662" t="s">
        <v>2996</v>
      </c>
      <c r="L802" s="663">
        <v>83.79</v>
      </c>
      <c r="M802" s="663">
        <v>83.79</v>
      </c>
      <c r="N802" s="662">
        <v>1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18</v>
      </c>
      <c r="B803" s="662" t="s">
        <v>544</v>
      </c>
      <c r="C803" s="662" t="s">
        <v>2618</v>
      </c>
      <c r="D803" s="743" t="s">
        <v>4060</v>
      </c>
      <c r="E803" s="744" t="s">
        <v>2641</v>
      </c>
      <c r="F803" s="662" t="s">
        <v>2614</v>
      </c>
      <c r="G803" s="662" t="s">
        <v>2997</v>
      </c>
      <c r="H803" s="662" t="s">
        <v>545</v>
      </c>
      <c r="I803" s="662" t="s">
        <v>1642</v>
      </c>
      <c r="J803" s="662" t="s">
        <v>1643</v>
      </c>
      <c r="K803" s="662" t="s">
        <v>2998</v>
      </c>
      <c r="L803" s="663">
        <v>49.37</v>
      </c>
      <c r="M803" s="663">
        <v>49.37</v>
      </c>
      <c r="N803" s="662">
        <v>1</v>
      </c>
      <c r="O803" s="745">
        <v>0.5</v>
      </c>
      <c r="P803" s="663">
        <v>49.37</v>
      </c>
      <c r="Q803" s="678">
        <v>1</v>
      </c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18</v>
      </c>
      <c r="B804" s="662" t="s">
        <v>544</v>
      </c>
      <c r="C804" s="662" t="s">
        <v>2618</v>
      </c>
      <c r="D804" s="743" t="s">
        <v>4060</v>
      </c>
      <c r="E804" s="744" t="s">
        <v>2641</v>
      </c>
      <c r="F804" s="662" t="s">
        <v>2614</v>
      </c>
      <c r="G804" s="662" t="s">
        <v>2997</v>
      </c>
      <c r="H804" s="662" t="s">
        <v>545</v>
      </c>
      <c r="I804" s="662" t="s">
        <v>1646</v>
      </c>
      <c r="J804" s="662" t="s">
        <v>1647</v>
      </c>
      <c r="K804" s="662" t="s">
        <v>2941</v>
      </c>
      <c r="L804" s="663">
        <v>24.68</v>
      </c>
      <c r="M804" s="663">
        <v>74.039999999999992</v>
      </c>
      <c r="N804" s="662">
        <v>3</v>
      </c>
      <c r="O804" s="745">
        <v>0.5</v>
      </c>
      <c r="P804" s="663">
        <v>74.039999999999992</v>
      </c>
      <c r="Q804" s="678">
        <v>1</v>
      </c>
      <c r="R804" s="662">
        <v>3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18</v>
      </c>
      <c r="B805" s="662" t="s">
        <v>544</v>
      </c>
      <c r="C805" s="662" t="s">
        <v>2618</v>
      </c>
      <c r="D805" s="743" t="s">
        <v>4060</v>
      </c>
      <c r="E805" s="744" t="s">
        <v>2641</v>
      </c>
      <c r="F805" s="662" t="s">
        <v>2614</v>
      </c>
      <c r="G805" s="662" t="s">
        <v>2835</v>
      </c>
      <c r="H805" s="662" t="s">
        <v>1236</v>
      </c>
      <c r="I805" s="662" t="s">
        <v>2840</v>
      </c>
      <c r="J805" s="662" t="s">
        <v>2841</v>
      </c>
      <c r="K805" s="662" t="s">
        <v>579</v>
      </c>
      <c r="L805" s="663">
        <v>36.909999999999997</v>
      </c>
      <c r="M805" s="663">
        <v>110.72999999999999</v>
      </c>
      <c r="N805" s="662">
        <v>3</v>
      </c>
      <c r="O805" s="745">
        <v>0.5</v>
      </c>
      <c r="P805" s="663">
        <v>110.72999999999999</v>
      </c>
      <c r="Q805" s="678">
        <v>1</v>
      </c>
      <c r="R805" s="662">
        <v>3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18</v>
      </c>
      <c r="B806" s="662" t="s">
        <v>544</v>
      </c>
      <c r="C806" s="662" t="s">
        <v>2618</v>
      </c>
      <c r="D806" s="743" t="s">
        <v>4060</v>
      </c>
      <c r="E806" s="744" t="s">
        <v>2641</v>
      </c>
      <c r="F806" s="662" t="s">
        <v>2614</v>
      </c>
      <c r="G806" s="662" t="s">
        <v>3391</v>
      </c>
      <c r="H806" s="662" t="s">
        <v>545</v>
      </c>
      <c r="I806" s="662" t="s">
        <v>3392</v>
      </c>
      <c r="J806" s="662" t="s">
        <v>3393</v>
      </c>
      <c r="K806" s="662" t="s">
        <v>3394</v>
      </c>
      <c r="L806" s="663">
        <v>59.78</v>
      </c>
      <c r="M806" s="663">
        <v>179.34</v>
      </c>
      <c r="N806" s="662">
        <v>3</v>
      </c>
      <c r="O806" s="745">
        <v>1.5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18</v>
      </c>
      <c r="B807" s="662" t="s">
        <v>544</v>
      </c>
      <c r="C807" s="662" t="s">
        <v>2618</v>
      </c>
      <c r="D807" s="743" t="s">
        <v>4060</v>
      </c>
      <c r="E807" s="744" t="s">
        <v>2641</v>
      </c>
      <c r="F807" s="662" t="s">
        <v>2614</v>
      </c>
      <c r="G807" s="662" t="s">
        <v>3395</v>
      </c>
      <c r="H807" s="662" t="s">
        <v>545</v>
      </c>
      <c r="I807" s="662" t="s">
        <v>3396</v>
      </c>
      <c r="J807" s="662" t="s">
        <v>3397</v>
      </c>
      <c r="K807" s="662" t="s">
        <v>3398</v>
      </c>
      <c r="L807" s="663">
        <v>0</v>
      </c>
      <c r="M807" s="663">
        <v>0</v>
      </c>
      <c r="N807" s="662">
        <v>2</v>
      </c>
      <c r="O807" s="745">
        <v>0.5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18</v>
      </c>
      <c r="B808" s="662" t="s">
        <v>544</v>
      </c>
      <c r="C808" s="662" t="s">
        <v>2618</v>
      </c>
      <c r="D808" s="743" t="s">
        <v>4060</v>
      </c>
      <c r="E808" s="744" t="s">
        <v>2641</v>
      </c>
      <c r="F808" s="662" t="s">
        <v>2614</v>
      </c>
      <c r="G808" s="662" t="s">
        <v>3399</v>
      </c>
      <c r="H808" s="662" t="s">
        <v>545</v>
      </c>
      <c r="I808" s="662" t="s">
        <v>3400</v>
      </c>
      <c r="J808" s="662" t="s">
        <v>3401</v>
      </c>
      <c r="K808" s="662" t="s">
        <v>3402</v>
      </c>
      <c r="L808" s="663">
        <v>75.819999999999993</v>
      </c>
      <c r="M808" s="663">
        <v>75.819999999999993</v>
      </c>
      <c r="N808" s="662">
        <v>1</v>
      </c>
      <c r="O808" s="745">
        <v>1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18</v>
      </c>
      <c r="B809" s="662" t="s">
        <v>544</v>
      </c>
      <c r="C809" s="662" t="s">
        <v>2618</v>
      </c>
      <c r="D809" s="743" t="s">
        <v>4060</v>
      </c>
      <c r="E809" s="744" t="s">
        <v>2641</v>
      </c>
      <c r="F809" s="662" t="s">
        <v>2614</v>
      </c>
      <c r="G809" s="662" t="s">
        <v>3399</v>
      </c>
      <c r="H809" s="662" t="s">
        <v>545</v>
      </c>
      <c r="I809" s="662" t="s">
        <v>3403</v>
      </c>
      <c r="J809" s="662" t="s">
        <v>3401</v>
      </c>
      <c r="K809" s="662" t="s">
        <v>3404</v>
      </c>
      <c r="L809" s="663">
        <v>75.819999999999993</v>
      </c>
      <c r="M809" s="663">
        <v>75.819999999999993</v>
      </c>
      <c r="N809" s="662">
        <v>1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18</v>
      </c>
      <c r="B810" s="662" t="s">
        <v>544</v>
      </c>
      <c r="C810" s="662" t="s">
        <v>2618</v>
      </c>
      <c r="D810" s="743" t="s">
        <v>4060</v>
      </c>
      <c r="E810" s="744" t="s">
        <v>2641</v>
      </c>
      <c r="F810" s="662" t="s">
        <v>2614</v>
      </c>
      <c r="G810" s="662" t="s">
        <v>2678</v>
      </c>
      <c r="H810" s="662" t="s">
        <v>545</v>
      </c>
      <c r="I810" s="662" t="s">
        <v>2037</v>
      </c>
      <c r="J810" s="662" t="s">
        <v>1117</v>
      </c>
      <c r="K810" s="662" t="s">
        <v>572</v>
      </c>
      <c r="L810" s="663">
        <v>282.60000000000002</v>
      </c>
      <c r="M810" s="663">
        <v>282.60000000000002</v>
      </c>
      <c r="N810" s="662">
        <v>1</v>
      </c>
      <c r="O810" s="745">
        <v>0.5</v>
      </c>
      <c r="P810" s="663">
        <v>282.60000000000002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18</v>
      </c>
      <c r="B811" s="662" t="s">
        <v>544</v>
      </c>
      <c r="C811" s="662" t="s">
        <v>2618</v>
      </c>
      <c r="D811" s="743" t="s">
        <v>4060</v>
      </c>
      <c r="E811" s="744" t="s">
        <v>2641</v>
      </c>
      <c r="F811" s="662" t="s">
        <v>2614</v>
      </c>
      <c r="G811" s="662" t="s">
        <v>3099</v>
      </c>
      <c r="H811" s="662" t="s">
        <v>545</v>
      </c>
      <c r="I811" s="662" t="s">
        <v>848</v>
      </c>
      <c r="J811" s="662" t="s">
        <v>3100</v>
      </c>
      <c r="K811" s="662" t="s">
        <v>3101</v>
      </c>
      <c r="L811" s="663">
        <v>0</v>
      </c>
      <c r="M811" s="663">
        <v>0</v>
      </c>
      <c r="N811" s="662">
        <v>1</v>
      </c>
      <c r="O811" s="745">
        <v>0.5</v>
      </c>
      <c r="P811" s="663">
        <v>0</v>
      </c>
      <c r="Q811" s="678"/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18</v>
      </c>
      <c r="B812" s="662" t="s">
        <v>544</v>
      </c>
      <c r="C812" s="662" t="s">
        <v>2618</v>
      </c>
      <c r="D812" s="743" t="s">
        <v>4060</v>
      </c>
      <c r="E812" s="744" t="s">
        <v>2641</v>
      </c>
      <c r="F812" s="662" t="s">
        <v>2614</v>
      </c>
      <c r="G812" s="662" t="s">
        <v>3405</v>
      </c>
      <c r="H812" s="662" t="s">
        <v>545</v>
      </c>
      <c r="I812" s="662" t="s">
        <v>3406</v>
      </c>
      <c r="J812" s="662" t="s">
        <v>3407</v>
      </c>
      <c r="K812" s="662" t="s">
        <v>1605</v>
      </c>
      <c r="L812" s="663">
        <v>43.37</v>
      </c>
      <c r="M812" s="663">
        <v>43.37</v>
      </c>
      <c r="N812" s="662">
        <v>1</v>
      </c>
      <c r="O812" s="745">
        <v>0.5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18</v>
      </c>
      <c r="B813" s="662" t="s">
        <v>544</v>
      </c>
      <c r="C813" s="662" t="s">
        <v>2618</v>
      </c>
      <c r="D813" s="743" t="s">
        <v>4060</v>
      </c>
      <c r="E813" s="744" t="s">
        <v>2641</v>
      </c>
      <c r="F813" s="662" t="s">
        <v>2614</v>
      </c>
      <c r="G813" s="662" t="s">
        <v>2663</v>
      </c>
      <c r="H813" s="662" t="s">
        <v>545</v>
      </c>
      <c r="I813" s="662" t="s">
        <v>3408</v>
      </c>
      <c r="J813" s="662" t="s">
        <v>3409</v>
      </c>
      <c r="K813" s="662" t="s">
        <v>3410</v>
      </c>
      <c r="L813" s="663">
        <v>99.11</v>
      </c>
      <c r="M813" s="663">
        <v>99.11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18</v>
      </c>
      <c r="B814" s="662" t="s">
        <v>544</v>
      </c>
      <c r="C814" s="662" t="s">
        <v>2618</v>
      </c>
      <c r="D814" s="743" t="s">
        <v>4060</v>
      </c>
      <c r="E814" s="744" t="s">
        <v>2641</v>
      </c>
      <c r="F814" s="662" t="s">
        <v>2614</v>
      </c>
      <c r="G814" s="662" t="s">
        <v>2738</v>
      </c>
      <c r="H814" s="662" t="s">
        <v>545</v>
      </c>
      <c r="I814" s="662" t="s">
        <v>1596</v>
      </c>
      <c r="J814" s="662" t="s">
        <v>2739</v>
      </c>
      <c r="K814" s="662" t="s">
        <v>3411</v>
      </c>
      <c r="L814" s="663">
        <v>84.39</v>
      </c>
      <c r="M814" s="663">
        <v>84.39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18</v>
      </c>
      <c r="B815" s="662" t="s">
        <v>544</v>
      </c>
      <c r="C815" s="662" t="s">
        <v>2618</v>
      </c>
      <c r="D815" s="743" t="s">
        <v>4060</v>
      </c>
      <c r="E815" s="744" t="s">
        <v>2641</v>
      </c>
      <c r="F815" s="662" t="s">
        <v>2614</v>
      </c>
      <c r="G815" s="662" t="s">
        <v>2669</v>
      </c>
      <c r="H815" s="662" t="s">
        <v>1236</v>
      </c>
      <c r="I815" s="662" t="s">
        <v>1431</v>
      </c>
      <c r="J815" s="662" t="s">
        <v>1575</v>
      </c>
      <c r="K815" s="662" t="s">
        <v>2539</v>
      </c>
      <c r="L815" s="663">
        <v>123.2</v>
      </c>
      <c r="M815" s="663">
        <v>492.8</v>
      </c>
      <c r="N815" s="662">
        <v>4</v>
      </c>
      <c r="O815" s="745">
        <v>1.5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18</v>
      </c>
      <c r="B816" s="662" t="s">
        <v>544</v>
      </c>
      <c r="C816" s="662" t="s">
        <v>2618</v>
      </c>
      <c r="D816" s="743" t="s">
        <v>4060</v>
      </c>
      <c r="E816" s="744" t="s">
        <v>2641</v>
      </c>
      <c r="F816" s="662" t="s">
        <v>2614</v>
      </c>
      <c r="G816" s="662" t="s">
        <v>2669</v>
      </c>
      <c r="H816" s="662" t="s">
        <v>1236</v>
      </c>
      <c r="I816" s="662" t="s">
        <v>1410</v>
      </c>
      <c r="J816" s="662" t="s">
        <v>2540</v>
      </c>
      <c r="K816" s="662" t="s">
        <v>2541</v>
      </c>
      <c r="L816" s="663">
        <v>246.39</v>
      </c>
      <c r="M816" s="663">
        <v>985.56</v>
      </c>
      <c r="N816" s="662">
        <v>4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18</v>
      </c>
      <c r="B817" s="662" t="s">
        <v>544</v>
      </c>
      <c r="C817" s="662" t="s">
        <v>2618</v>
      </c>
      <c r="D817" s="743" t="s">
        <v>4060</v>
      </c>
      <c r="E817" s="744" t="s">
        <v>2641</v>
      </c>
      <c r="F817" s="662" t="s">
        <v>2614</v>
      </c>
      <c r="G817" s="662" t="s">
        <v>3412</v>
      </c>
      <c r="H817" s="662" t="s">
        <v>545</v>
      </c>
      <c r="I817" s="662" t="s">
        <v>622</v>
      </c>
      <c r="J817" s="662" t="s">
        <v>3413</v>
      </c>
      <c r="K817" s="662" t="s">
        <v>3414</v>
      </c>
      <c r="L817" s="663">
        <v>108.28</v>
      </c>
      <c r="M817" s="663">
        <v>216.56</v>
      </c>
      <c r="N817" s="662">
        <v>2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18</v>
      </c>
      <c r="B818" s="662" t="s">
        <v>544</v>
      </c>
      <c r="C818" s="662" t="s">
        <v>2618</v>
      </c>
      <c r="D818" s="743" t="s">
        <v>4060</v>
      </c>
      <c r="E818" s="744" t="s">
        <v>2641</v>
      </c>
      <c r="F818" s="662" t="s">
        <v>2614</v>
      </c>
      <c r="G818" s="662" t="s">
        <v>3263</v>
      </c>
      <c r="H818" s="662" t="s">
        <v>545</v>
      </c>
      <c r="I818" s="662" t="s">
        <v>1517</v>
      </c>
      <c r="J818" s="662" t="s">
        <v>1518</v>
      </c>
      <c r="K818" s="662" t="s">
        <v>3415</v>
      </c>
      <c r="L818" s="663">
        <v>22.44</v>
      </c>
      <c r="M818" s="663">
        <v>67.320000000000007</v>
      </c>
      <c r="N818" s="662">
        <v>3</v>
      </c>
      <c r="O818" s="745">
        <v>1.5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18</v>
      </c>
      <c r="B819" s="662" t="s">
        <v>544</v>
      </c>
      <c r="C819" s="662" t="s">
        <v>2618</v>
      </c>
      <c r="D819" s="743" t="s">
        <v>4060</v>
      </c>
      <c r="E819" s="744" t="s">
        <v>2641</v>
      </c>
      <c r="F819" s="662" t="s">
        <v>2614</v>
      </c>
      <c r="G819" s="662" t="s">
        <v>3416</v>
      </c>
      <c r="H819" s="662" t="s">
        <v>545</v>
      </c>
      <c r="I819" s="662" t="s">
        <v>3417</v>
      </c>
      <c r="J819" s="662" t="s">
        <v>3418</v>
      </c>
      <c r="K819" s="662" t="s">
        <v>3419</v>
      </c>
      <c r="L819" s="663">
        <v>38.56</v>
      </c>
      <c r="M819" s="663">
        <v>38.56</v>
      </c>
      <c r="N819" s="662">
        <v>1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18</v>
      </c>
      <c r="B820" s="662" t="s">
        <v>544</v>
      </c>
      <c r="C820" s="662" t="s">
        <v>2618</v>
      </c>
      <c r="D820" s="743" t="s">
        <v>4060</v>
      </c>
      <c r="E820" s="744" t="s">
        <v>2641</v>
      </c>
      <c r="F820" s="662" t="s">
        <v>2614</v>
      </c>
      <c r="G820" s="662" t="s">
        <v>2745</v>
      </c>
      <c r="H820" s="662" t="s">
        <v>545</v>
      </c>
      <c r="I820" s="662" t="s">
        <v>965</v>
      </c>
      <c r="J820" s="662" t="s">
        <v>966</v>
      </c>
      <c r="K820" s="662" t="s">
        <v>2746</v>
      </c>
      <c r="L820" s="663">
        <v>264</v>
      </c>
      <c r="M820" s="663">
        <v>528</v>
      </c>
      <c r="N820" s="662">
        <v>2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18</v>
      </c>
      <c r="B821" s="662" t="s">
        <v>544</v>
      </c>
      <c r="C821" s="662" t="s">
        <v>2618</v>
      </c>
      <c r="D821" s="743" t="s">
        <v>4060</v>
      </c>
      <c r="E821" s="744" t="s">
        <v>2641</v>
      </c>
      <c r="F821" s="662" t="s">
        <v>2614</v>
      </c>
      <c r="G821" s="662" t="s">
        <v>2685</v>
      </c>
      <c r="H821" s="662" t="s">
        <v>545</v>
      </c>
      <c r="I821" s="662" t="s">
        <v>3420</v>
      </c>
      <c r="J821" s="662" t="s">
        <v>3196</v>
      </c>
      <c r="K821" s="662" t="s">
        <v>1198</v>
      </c>
      <c r="L821" s="663">
        <v>0</v>
      </c>
      <c r="M821" s="663">
        <v>0</v>
      </c>
      <c r="N821" s="662">
        <v>1</v>
      </c>
      <c r="O821" s="745">
        <v>0.5</v>
      </c>
      <c r="P821" s="663"/>
      <c r="Q821" s="678"/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18</v>
      </c>
      <c r="B822" s="662" t="s">
        <v>544</v>
      </c>
      <c r="C822" s="662" t="s">
        <v>2618</v>
      </c>
      <c r="D822" s="743" t="s">
        <v>4060</v>
      </c>
      <c r="E822" s="744" t="s">
        <v>2641</v>
      </c>
      <c r="F822" s="662" t="s">
        <v>2614</v>
      </c>
      <c r="G822" s="662" t="s">
        <v>2685</v>
      </c>
      <c r="H822" s="662" t="s">
        <v>545</v>
      </c>
      <c r="I822" s="662" t="s">
        <v>3204</v>
      </c>
      <c r="J822" s="662" t="s">
        <v>3196</v>
      </c>
      <c r="K822" s="662" t="s">
        <v>1200</v>
      </c>
      <c r="L822" s="663">
        <v>0</v>
      </c>
      <c r="M822" s="663">
        <v>0</v>
      </c>
      <c r="N822" s="662">
        <v>1</v>
      </c>
      <c r="O822" s="745">
        <v>0.5</v>
      </c>
      <c r="P822" s="663"/>
      <c r="Q822" s="678"/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18</v>
      </c>
      <c r="B823" s="662" t="s">
        <v>544</v>
      </c>
      <c r="C823" s="662" t="s">
        <v>2618</v>
      </c>
      <c r="D823" s="743" t="s">
        <v>4060</v>
      </c>
      <c r="E823" s="744" t="s">
        <v>2643</v>
      </c>
      <c r="F823" s="662" t="s">
        <v>2614</v>
      </c>
      <c r="G823" s="662" t="s">
        <v>3421</v>
      </c>
      <c r="H823" s="662" t="s">
        <v>545</v>
      </c>
      <c r="I823" s="662" t="s">
        <v>3422</v>
      </c>
      <c r="J823" s="662" t="s">
        <v>3423</v>
      </c>
      <c r="K823" s="662" t="s">
        <v>3424</v>
      </c>
      <c r="L823" s="663">
        <v>263.26</v>
      </c>
      <c r="M823" s="663">
        <v>263.26</v>
      </c>
      <c r="N823" s="662">
        <v>1</v>
      </c>
      <c r="O823" s="745">
        <v>0.5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18</v>
      </c>
      <c r="B824" s="662" t="s">
        <v>544</v>
      </c>
      <c r="C824" s="662" t="s">
        <v>2618</v>
      </c>
      <c r="D824" s="743" t="s">
        <v>4060</v>
      </c>
      <c r="E824" s="744" t="s">
        <v>2643</v>
      </c>
      <c r="F824" s="662" t="s">
        <v>2614</v>
      </c>
      <c r="G824" s="662" t="s">
        <v>2688</v>
      </c>
      <c r="H824" s="662" t="s">
        <v>545</v>
      </c>
      <c r="I824" s="662" t="s">
        <v>1712</v>
      </c>
      <c r="J824" s="662" t="s">
        <v>1713</v>
      </c>
      <c r="K824" s="662" t="s">
        <v>1714</v>
      </c>
      <c r="L824" s="663">
        <v>1048.3499999999999</v>
      </c>
      <c r="M824" s="663">
        <v>1048.3499999999999</v>
      </c>
      <c r="N824" s="662">
        <v>1</v>
      </c>
      <c r="O824" s="745">
        <v>0.5</v>
      </c>
      <c r="P824" s="663">
        <v>1048.3499999999999</v>
      </c>
      <c r="Q824" s="678">
        <v>1</v>
      </c>
      <c r="R824" s="662">
        <v>1</v>
      </c>
      <c r="S824" s="678">
        <v>1</v>
      </c>
      <c r="T824" s="745">
        <v>0.5</v>
      </c>
      <c r="U824" s="701">
        <v>1</v>
      </c>
    </row>
    <row r="825" spans="1:21" ht="14.4" customHeight="1" x14ac:dyDescent="0.3">
      <c r="A825" s="661">
        <v>18</v>
      </c>
      <c r="B825" s="662" t="s">
        <v>544</v>
      </c>
      <c r="C825" s="662" t="s">
        <v>2618</v>
      </c>
      <c r="D825" s="743" t="s">
        <v>4060</v>
      </c>
      <c r="E825" s="744" t="s">
        <v>2643</v>
      </c>
      <c r="F825" s="662" t="s">
        <v>2614</v>
      </c>
      <c r="G825" s="662" t="s">
        <v>2688</v>
      </c>
      <c r="H825" s="662" t="s">
        <v>545</v>
      </c>
      <c r="I825" s="662" t="s">
        <v>2689</v>
      </c>
      <c r="J825" s="662" t="s">
        <v>1713</v>
      </c>
      <c r="K825" s="662" t="s">
        <v>2690</v>
      </c>
      <c r="L825" s="663">
        <v>3145.05</v>
      </c>
      <c r="M825" s="663">
        <v>28305.450000000004</v>
      </c>
      <c r="N825" s="662">
        <v>9</v>
      </c>
      <c r="O825" s="745">
        <v>3</v>
      </c>
      <c r="P825" s="663">
        <v>12580.2</v>
      </c>
      <c r="Q825" s="678">
        <v>0.44444444444444442</v>
      </c>
      <c r="R825" s="662">
        <v>4</v>
      </c>
      <c r="S825" s="678">
        <v>0.44444444444444442</v>
      </c>
      <c r="T825" s="745">
        <v>1.5</v>
      </c>
      <c r="U825" s="701">
        <v>0.5</v>
      </c>
    </row>
    <row r="826" spans="1:21" ht="14.4" customHeight="1" x14ac:dyDescent="0.3">
      <c r="A826" s="661">
        <v>18</v>
      </c>
      <c r="B826" s="662" t="s">
        <v>544</v>
      </c>
      <c r="C826" s="662" t="s">
        <v>2618</v>
      </c>
      <c r="D826" s="743" t="s">
        <v>4060</v>
      </c>
      <c r="E826" s="744" t="s">
        <v>2643</v>
      </c>
      <c r="F826" s="662" t="s">
        <v>2614</v>
      </c>
      <c r="G826" s="662" t="s">
        <v>2688</v>
      </c>
      <c r="H826" s="662" t="s">
        <v>545</v>
      </c>
      <c r="I826" s="662" t="s">
        <v>3425</v>
      </c>
      <c r="J826" s="662" t="s">
        <v>1713</v>
      </c>
      <c r="K826" s="662" t="s">
        <v>3426</v>
      </c>
      <c r="L826" s="663">
        <v>0</v>
      </c>
      <c r="M826" s="663">
        <v>0</v>
      </c>
      <c r="N826" s="662">
        <v>2</v>
      </c>
      <c r="O826" s="745">
        <v>0.5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18</v>
      </c>
      <c r="B827" s="662" t="s">
        <v>544</v>
      </c>
      <c r="C827" s="662" t="s">
        <v>2618</v>
      </c>
      <c r="D827" s="743" t="s">
        <v>4060</v>
      </c>
      <c r="E827" s="744" t="s">
        <v>2643</v>
      </c>
      <c r="F827" s="662" t="s">
        <v>2614</v>
      </c>
      <c r="G827" s="662" t="s">
        <v>2688</v>
      </c>
      <c r="H827" s="662" t="s">
        <v>545</v>
      </c>
      <c r="I827" s="662" t="s">
        <v>3427</v>
      </c>
      <c r="J827" s="662" t="s">
        <v>1713</v>
      </c>
      <c r="K827" s="662" t="s">
        <v>3428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18</v>
      </c>
      <c r="B828" s="662" t="s">
        <v>544</v>
      </c>
      <c r="C828" s="662" t="s">
        <v>2618</v>
      </c>
      <c r="D828" s="743" t="s">
        <v>4060</v>
      </c>
      <c r="E828" s="744" t="s">
        <v>2643</v>
      </c>
      <c r="F828" s="662" t="s">
        <v>2614</v>
      </c>
      <c r="G828" s="662" t="s">
        <v>2648</v>
      </c>
      <c r="H828" s="662" t="s">
        <v>545</v>
      </c>
      <c r="I828" s="662" t="s">
        <v>2880</v>
      </c>
      <c r="J828" s="662" t="s">
        <v>2881</v>
      </c>
      <c r="K828" s="662" t="s">
        <v>2534</v>
      </c>
      <c r="L828" s="663">
        <v>10.26</v>
      </c>
      <c r="M828" s="663">
        <v>61.56</v>
      </c>
      <c r="N828" s="662">
        <v>6</v>
      </c>
      <c r="O828" s="745">
        <v>1</v>
      </c>
      <c r="P828" s="663">
        <v>30.78</v>
      </c>
      <c r="Q828" s="678">
        <v>0.5</v>
      </c>
      <c r="R828" s="662">
        <v>3</v>
      </c>
      <c r="S828" s="678">
        <v>0.5</v>
      </c>
      <c r="T828" s="745">
        <v>0.5</v>
      </c>
      <c r="U828" s="701">
        <v>0.5</v>
      </c>
    </row>
    <row r="829" spans="1:21" ht="14.4" customHeight="1" x14ac:dyDescent="0.3">
      <c r="A829" s="661">
        <v>18</v>
      </c>
      <c r="B829" s="662" t="s">
        <v>544</v>
      </c>
      <c r="C829" s="662" t="s">
        <v>2618</v>
      </c>
      <c r="D829" s="743" t="s">
        <v>4060</v>
      </c>
      <c r="E829" s="744" t="s">
        <v>2643</v>
      </c>
      <c r="F829" s="662" t="s">
        <v>2614</v>
      </c>
      <c r="G829" s="662" t="s">
        <v>2648</v>
      </c>
      <c r="H829" s="662" t="s">
        <v>1236</v>
      </c>
      <c r="I829" s="662" t="s">
        <v>1833</v>
      </c>
      <c r="J829" s="662" t="s">
        <v>2570</v>
      </c>
      <c r="K829" s="662" t="s">
        <v>2571</v>
      </c>
      <c r="L829" s="663">
        <v>6.68</v>
      </c>
      <c r="M829" s="663">
        <v>133.6</v>
      </c>
      <c r="N829" s="662">
        <v>20</v>
      </c>
      <c r="O829" s="745">
        <v>9.5</v>
      </c>
      <c r="P829" s="663">
        <v>20.04</v>
      </c>
      <c r="Q829" s="678">
        <v>0.15</v>
      </c>
      <c r="R829" s="662">
        <v>3</v>
      </c>
      <c r="S829" s="678">
        <v>0.15</v>
      </c>
      <c r="T829" s="745">
        <v>2</v>
      </c>
      <c r="U829" s="701">
        <v>0.21052631578947367</v>
      </c>
    </row>
    <row r="830" spans="1:21" ht="14.4" customHeight="1" x14ac:dyDescent="0.3">
      <c r="A830" s="661">
        <v>18</v>
      </c>
      <c r="B830" s="662" t="s">
        <v>544</v>
      </c>
      <c r="C830" s="662" t="s">
        <v>2618</v>
      </c>
      <c r="D830" s="743" t="s">
        <v>4060</v>
      </c>
      <c r="E830" s="744" t="s">
        <v>2643</v>
      </c>
      <c r="F830" s="662" t="s">
        <v>2614</v>
      </c>
      <c r="G830" s="662" t="s">
        <v>2648</v>
      </c>
      <c r="H830" s="662" t="s">
        <v>1236</v>
      </c>
      <c r="I830" s="662" t="s">
        <v>1833</v>
      </c>
      <c r="J830" s="662" t="s">
        <v>2570</v>
      </c>
      <c r="K830" s="662" t="s">
        <v>2571</v>
      </c>
      <c r="L830" s="663">
        <v>4.7</v>
      </c>
      <c r="M830" s="663">
        <v>18.8</v>
      </c>
      <c r="N830" s="662">
        <v>4</v>
      </c>
      <c r="O830" s="745">
        <v>2.5</v>
      </c>
      <c r="P830" s="663">
        <v>4.7</v>
      </c>
      <c r="Q830" s="678">
        <v>0.25</v>
      </c>
      <c r="R830" s="662">
        <v>1</v>
      </c>
      <c r="S830" s="678">
        <v>0.25</v>
      </c>
      <c r="T830" s="745">
        <v>1</v>
      </c>
      <c r="U830" s="701">
        <v>0.4</v>
      </c>
    </row>
    <row r="831" spans="1:21" ht="14.4" customHeight="1" x14ac:dyDescent="0.3">
      <c r="A831" s="661">
        <v>18</v>
      </c>
      <c r="B831" s="662" t="s">
        <v>544</v>
      </c>
      <c r="C831" s="662" t="s">
        <v>2618</v>
      </c>
      <c r="D831" s="743" t="s">
        <v>4060</v>
      </c>
      <c r="E831" s="744" t="s">
        <v>2643</v>
      </c>
      <c r="F831" s="662" t="s">
        <v>2614</v>
      </c>
      <c r="G831" s="662" t="s">
        <v>2648</v>
      </c>
      <c r="H831" s="662" t="s">
        <v>1236</v>
      </c>
      <c r="I831" s="662" t="s">
        <v>1417</v>
      </c>
      <c r="J831" s="662" t="s">
        <v>2533</v>
      </c>
      <c r="K831" s="662" t="s">
        <v>2534</v>
      </c>
      <c r="L831" s="663">
        <v>10.26</v>
      </c>
      <c r="M831" s="663">
        <v>153.9</v>
      </c>
      <c r="N831" s="662">
        <v>15</v>
      </c>
      <c r="O831" s="745">
        <v>5.5</v>
      </c>
      <c r="P831" s="663">
        <v>20.52</v>
      </c>
      <c r="Q831" s="678">
        <v>0.13333333333333333</v>
      </c>
      <c r="R831" s="662">
        <v>2</v>
      </c>
      <c r="S831" s="678">
        <v>0.13333333333333333</v>
      </c>
      <c r="T831" s="745">
        <v>1</v>
      </c>
      <c r="U831" s="701">
        <v>0.18181818181818182</v>
      </c>
    </row>
    <row r="832" spans="1:21" ht="14.4" customHeight="1" x14ac:dyDescent="0.3">
      <c r="A832" s="661">
        <v>18</v>
      </c>
      <c r="B832" s="662" t="s">
        <v>544</v>
      </c>
      <c r="C832" s="662" t="s">
        <v>2618</v>
      </c>
      <c r="D832" s="743" t="s">
        <v>4060</v>
      </c>
      <c r="E832" s="744" t="s">
        <v>2643</v>
      </c>
      <c r="F832" s="662" t="s">
        <v>2614</v>
      </c>
      <c r="G832" s="662" t="s">
        <v>2648</v>
      </c>
      <c r="H832" s="662" t="s">
        <v>1236</v>
      </c>
      <c r="I832" s="662" t="s">
        <v>1417</v>
      </c>
      <c r="J832" s="662" t="s">
        <v>2533</v>
      </c>
      <c r="K832" s="662" t="s">
        <v>2534</v>
      </c>
      <c r="L832" s="663">
        <v>9.4</v>
      </c>
      <c r="M832" s="663">
        <v>84.6</v>
      </c>
      <c r="N832" s="662">
        <v>9</v>
      </c>
      <c r="O832" s="745">
        <v>4</v>
      </c>
      <c r="P832" s="663">
        <v>47</v>
      </c>
      <c r="Q832" s="678">
        <v>0.55555555555555558</v>
      </c>
      <c r="R832" s="662">
        <v>5</v>
      </c>
      <c r="S832" s="678">
        <v>0.55555555555555558</v>
      </c>
      <c r="T832" s="745">
        <v>2</v>
      </c>
      <c r="U832" s="701">
        <v>0.5</v>
      </c>
    </row>
    <row r="833" spans="1:21" ht="14.4" customHeight="1" x14ac:dyDescent="0.3">
      <c r="A833" s="661">
        <v>18</v>
      </c>
      <c r="B833" s="662" t="s">
        <v>544</v>
      </c>
      <c r="C833" s="662" t="s">
        <v>2618</v>
      </c>
      <c r="D833" s="743" t="s">
        <v>4060</v>
      </c>
      <c r="E833" s="744" t="s">
        <v>2643</v>
      </c>
      <c r="F833" s="662" t="s">
        <v>2614</v>
      </c>
      <c r="G833" s="662" t="s">
        <v>2648</v>
      </c>
      <c r="H833" s="662" t="s">
        <v>1236</v>
      </c>
      <c r="I833" s="662" t="s">
        <v>1335</v>
      </c>
      <c r="J833" s="662" t="s">
        <v>2535</v>
      </c>
      <c r="K833" s="662" t="s">
        <v>2536</v>
      </c>
      <c r="L833" s="663">
        <v>16.920000000000002</v>
      </c>
      <c r="M833" s="663">
        <v>33.840000000000003</v>
      </c>
      <c r="N833" s="662">
        <v>2</v>
      </c>
      <c r="O833" s="745">
        <v>1</v>
      </c>
      <c r="P833" s="663">
        <v>33.840000000000003</v>
      </c>
      <c r="Q833" s="678">
        <v>1</v>
      </c>
      <c r="R833" s="662">
        <v>2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18</v>
      </c>
      <c r="B834" s="662" t="s">
        <v>544</v>
      </c>
      <c r="C834" s="662" t="s">
        <v>2618</v>
      </c>
      <c r="D834" s="743" t="s">
        <v>4060</v>
      </c>
      <c r="E834" s="744" t="s">
        <v>2643</v>
      </c>
      <c r="F834" s="662" t="s">
        <v>2614</v>
      </c>
      <c r="G834" s="662" t="s">
        <v>2648</v>
      </c>
      <c r="H834" s="662" t="s">
        <v>1236</v>
      </c>
      <c r="I834" s="662" t="s">
        <v>2787</v>
      </c>
      <c r="J834" s="662" t="s">
        <v>2788</v>
      </c>
      <c r="K834" s="662" t="s">
        <v>862</v>
      </c>
      <c r="L834" s="663">
        <v>56.42</v>
      </c>
      <c r="M834" s="663">
        <v>56.42</v>
      </c>
      <c r="N834" s="662">
        <v>1</v>
      </c>
      <c r="O834" s="745">
        <v>0.5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18</v>
      </c>
      <c r="B835" s="662" t="s">
        <v>544</v>
      </c>
      <c r="C835" s="662" t="s">
        <v>2618</v>
      </c>
      <c r="D835" s="743" t="s">
        <v>4060</v>
      </c>
      <c r="E835" s="744" t="s">
        <v>2643</v>
      </c>
      <c r="F835" s="662" t="s">
        <v>2614</v>
      </c>
      <c r="G835" s="662" t="s">
        <v>2789</v>
      </c>
      <c r="H835" s="662" t="s">
        <v>545</v>
      </c>
      <c r="I835" s="662" t="s">
        <v>588</v>
      </c>
      <c r="J835" s="662" t="s">
        <v>589</v>
      </c>
      <c r="K835" s="662" t="s">
        <v>590</v>
      </c>
      <c r="L835" s="663">
        <v>683.09</v>
      </c>
      <c r="M835" s="663">
        <v>2049.27</v>
      </c>
      <c r="N835" s="662">
        <v>3</v>
      </c>
      <c r="O835" s="745">
        <v>1.5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18</v>
      </c>
      <c r="B836" s="662" t="s">
        <v>544</v>
      </c>
      <c r="C836" s="662" t="s">
        <v>2618</v>
      </c>
      <c r="D836" s="743" t="s">
        <v>4060</v>
      </c>
      <c r="E836" s="744" t="s">
        <v>2643</v>
      </c>
      <c r="F836" s="662" t="s">
        <v>2614</v>
      </c>
      <c r="G836" s="662" t="s">
        <v>2789</v>
      </c>
      <c r="H836" s="662" t="s">
        <v>1236</v>
      </c>
      <c r="I836" s="662" t="s">
        <v>2887</v>
      </c>
      <c r="J836" s="662" t="s">
        <v>1486</v>
      </c>
      <c r="K836" s="662" t="s">
        <v>2888</v>
      </c>
      <c r="L836" s="663">
        <v>5537.54</v>
      </c>
      <c r="M836" s="663">
        <v>22150.16</v>
      </c>
      <c r="N836" s="662">
        <v>4</v>
      </c>
      <c r="O836" s="745">
        <v>2.5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18</v>
      </c>
      <c r="B837" s="662" t="s">
        <v>544</v>
      </c>
      <c r="C837" s="662" t="s">
        <v>2618</v>
      </c>
      <c r="D837" s="743" t="s">
        <v>4060</v>
      </c>
      <c r="E837" s="744" t="s">
        <v>2643</v>
      </c>
      <c r="F837" s="662" t="s">
        <v>2614</v>
      </c>
      <c r="G837" s="662" t="s">
        <v>2789</v>
      </c>
      <c r="H837" s="662" t="s">
        <v>1236</v>
      </c>
      <c r="I837" s="662" t="s">
        <v>1485</v>
      </c>
      <c r="J837" s="662" t="s">
        <v>1486</v>
      </c>
      <c r="K837" s="662" t="s">
        <v>2529</v>
      </c>
      <c r="L837" s="663">
        <v>1107.51</v>
      </c>
      <c r="M837" s="663">
        <v>5537.55</v>
      </c>
      <c r="N837" s="662">
        <v>5</v>
      </c>
      <c r="O837" s="745">
        <v>2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18</v>
      </c>
      <c r="B838" s="662" t="s">
        <v>544</v>
      </c>
      <c r="C838" s="662" t="s">
        <v>2618</v>
      </c>
      <c r="D838" s="743" t="s">
        <v>4060</v>
      </c>
      <c r="E838" s="744" t="s">
        <v>2643</v>
      </c>
      <c r="F838" s="662" t="s">
        <v>2614</v>
      </c>
      <c r="G838" s="662" t="s">
        <v>2789</v>
      </c>
      <c r="H838" s="662" t="s">
        <v>545</v>
      </c>
      <c r="I838" s="662" t="s">
        <v>3429</v>
      </c>
      <c r="J838" s="662" t="s">
        <v>3430</v>
      </c>
      <c r="K838" s="662" t="s">
        <v>590</v>
      </c>
      <c r="L838" s="663">
        <v>786.16</v>
      </c>
      <c r="M838" s="663">
        <v>2358.48</v>
      </c>
      <c r="N838" s="662">
        <v>3</v>
      </c>
      <c r="O838" s="745">
        <v>1.5</v>
      </c>
      <c r="P838" s="663">
        <v>1572.32</v>
      </c>
      <c r="Q838" s="678">
        <v>0.66666666666666663</v>
      </c>
      <c r="R838" s="662">
        <v>2</v>
      </c>
      <c r="S838" s="678">
        <v>0.66666666666666663</v>
      </c>
      <c r="T838" s="745">
        <v>1</v>
      </c>
      <c r="U838" s="701">
        <v>0.66666666666666663</v>
      </c>
    </row>
    <row r="839" spans="1:21" ht="14.4" customHeight="1" x14ac:dyDescent="0.3">
      <c r="A839" s="661">
        <v>18</v>
      </c>
      <c r="B839" s="662" t="s">
        <v>544</v>
      </c>
      <c r="C839" s="662" t="s">
        <v>2618</v>
      </c>
      <c r="D839" s="743" t="s">
        <v>4060</v>
      </c>
      <c r="E839" s="744" t="s">
        <v>2643</v>
      </c>
      <c r="F839" s="662" t="s">
        <v>2614</v>
      </c>
      <c r="G839" s="662" t="s">
        <v>2789</v>
      </c>
      <c r="H839" s="662" t="s">
        <v>545</v>
      </c>
      <c r="I839" s="662" t="s">
        <v>3431</v>
      </c>
      <c r="J839" s="662" t="s">
        <v>2890</v>
      </c>
      <c r="K839" s="662" t="s">
        <v>3432</v>
      </c>
      <c r="L839" s="663">
        <v>959.45</v>
      </c>
      <c r="M839" s="663">
        <v>959.45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18</v>
      </c>
      <c r="B840" s="662" t="s">
        <v>544</v>
      </c>
      <c r="C840" s="662" t="s">
        <v>2618</v>
      </c>
      <c r="D840" s="743" t="s">
        <v>4060</v>
      </c>
      <c r="E840" s="744" t="s">
        <v>2643</v>
      </c>
      <c r="F840" s="662" t="s">
        <v>2614</v>
      </c>
      <c r="G840" s="662" t="s">
        <v>2789</v>
      </c>
      <c r="H840" s="662" t="s">
        <v>545</v>
      </c>
      <c r="I840" s="662" t="s">
        <v>3433</v>
      </c>
      <c r="J840" s="662" t="s">
        <v>3434</v>
      </c>
      <c r="K840" s="662" t="s">
        <v>2888</v>
      </c>
      <c r="L840" s="663">
        <v>3497.47</v>
      </c>
      <c r="M840" s="663">
        <v>3497.47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18</v>
      </c>
      <c r="B841" s="662" t="s">
        <v>544</v>
      </c>
      <c r="C841" s="662" t="s">
        <v>2618</v>
      </c>
      <c r="D841" s="743" t="s">
        <v>4060</v>
      </c>
      <c r="E841" s="744" t="s">
        <v>2643</v>
      </c>
      <c r="F841" s="662" t="s">
        <v>2614</v>
      </c>
      <c r="G841" s="662" t="s">
        <v>2790</v>
      </c>
      <c r="H841" s="662" t="s">
        <v>545</v>
      </c>
      <c r="I841" s="662" t="s">
        <v>1007</v>
      </c>
      <c r="J841" s="662" t="s">
        <v>2791</v>
      </c>
      <c r="K841" s="662" t="s">
        <v>2792</v>
      </c>
      <c r="L841" s="663">
        <v>51.43</v>
      </c>
      <c r="M841" s="663">
        <v>205.72</v>
      </c>
      <c r="N841" s="662">
        <v>4</v>
      </c>
      <c r="O841" s="745">
        <v>3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18</v>
      </c>
      <c r="B842" s="662" t="s">
        <v>544</v>
      </c>
      <c r="C842" s="662" t="s">
        <v>2618</v>
      </c>
      <c r="D842" s="743" t="s">
        <v>4060</v>
      </c>
      <c r="E842" s="744" t="s">
        <v>2643</v>
      </c>
      <c r="F842" s="662" t="s">
        <v>2614</v>
      </c>
      <c r="G842" s="662" t="s">
        <v>2691</v>
      </c>
      <c r="H842" s="662" t="s">
        <v>545</v>
      </c>
      <c r="I842" s="662" t="s">
        <v>2692</v>
      </c>
      <c r="J842" s="662" t="s">
        <v>1155</v>
      </c>
      <c r="K842" s="662" t="s">
        <v>1114</v>
      </c>
      <c r="L842" s="663">
        <v>0</v>
      </c>
      <c r="M842" s="663">
        <v>0</v>
      </c>
      <c r="N842" s="662">
        <v>3</v>
      </c>
      <c r="O842" s="745">
        <v>1</v>
      </c>
      <c r="P842" s="663"/>
      <c r="Q842" s="678"/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18</v>
      </c>
      <c r="B843" s="662" t="s">
        <v>544</v>
      </c>
      <c r="C843" s="662" t="s">
        <v>2618</v>
      </c>
      <c r="D843" s="743" t="s">
        <v>4060</v>
      </c>
      <c r="E843" s="744" t="s">
        <v>2643</v>
      </c>
      <c r="F843" s="662" t="s">
        <v>2614</v>
      </c>
      <c r="G843" s="662" t="s">
        <v>2691</v>
      </c>
      <c r="H843" s="662" t="s">
        <v>545</v>
      </c>
      <c r="I843" s="662" t="s">
        <v>1154</v>
      </c>
      <c r="J843" s="662" t="s">
        <v>1155</v>
      </c>
      <c r="K843" s="662" t="s">
        <v>1156</v>
      </c>
      <c r="L843" s="663">
        <v>2381.06</v>
      </c>
      <c r="M843" s="663">
        <v>19048.48</v>
      </c>
      <c r="N843" s="662">
        <v>8</v>
      </c>
      <c r="O843" s="745">
        <v>2.5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18</v>
      </c>
      <c r="B844" s="662" t="s">
        <v>544</v>
      </c>
      <c r="C844" s="662" t="s">
        <v>2618</v>
      </c>
      <c r="D844" s="743" t="s">
        <v>4060</v>
      </c>
      <c r="E844" s="744" t="s">
        <v>2643</v>
      </c>
      <c r="F844" s="662" t="s">
        <v>2614</v>
      </c>
      <c r="G844" s="662" t="s">
        <v>2691</v>
      </c>
      <c r="H844" s="662" t="s">
        <v>545</v>
      </c>
      <c r="I844" s="662" t="s">
        <v>1179</v>
      </c>
      <c r="J844" s="662" t="s">
        <v>1180</v>
      </c>
      <c r="K844" s="662" t="s">
        <v>1181</v>
      </c>
      <c r="L844" s="663">
        <v>2817.4</v>
      </c>
      <c r="M844" s="663">
        <v>42261.000000000007</v>
      </c>
      <c r="N844" s="662">
        <v>15</v>
      </c>
      <c r="O844" s="745">
        <v>6</v>
      </c>
      <c r="P844" s="663">
        <v>16904.400000000001</v>
      </c>
      <c r="Q844" s="678">
        <v>0.39999999999999997</v>
      </c>
      <c r="R844" s="662">
        <v>6</v>
      </c>
      <c r="S844" s="678">
        <v>0.4</v>
      </c>
      <c r="T844" s="745">
        <v>1</v>
      </c>
      <c r="U844" s="701">
        <v>0.16666666666666666</v>
      </c>
    </row>
    <row r="845" spans="1:21" ht="14.4" customHeight="1" x14ac:dyDescent="0.3">
      <c r="A845" s="661">
        <v>18</v>
      </c>
      <c r="B845" s="662" t="s">
        <v>544</v>
      </c>
      <c r="C845" s="662" t="s">
        <v>2618</v>
      </c>
      <c r="D845" s="743" t="s">
        <v>4060</v>
      </c>
      <c r="E845" s="744" t="s">
        <v>2643</v>
      </c>
      <c r="F845" s="662" t="s">
        <v>2614</v>
      </c>
      <c r="G845" s="662" t="s">
        <v>2691</v>
      </c>
      <c r="H845" s="662" t="s">
        <v>545</v>
      </c>
      <c r="I845" s="662" t="s">
        <v>2795</v>
      </c>
      <c r="J845" s="662" t="s">
        <v>1180</v>
      </c>
      <c r="K845" s="662" t="s">
        <v>2796</v>
      </c>
      <c r="L845" s="663">
        <v>0</v>
      </c>
      <c r="M845" s="663">
        <v>0</v>
      </c>
      <c r="N845" s="662">
        <v>30</v>
      </c>
      <c r="O845" s="745">
        <v>7</v>
      </c>
      <c r="P845" s="663">
        <v>0</v>
      </c>
      <c r="Q845" s="678"/>
      <c r="R845" s="662">
        <v>11</v>
      </c>
      <c r="S845" s="678">
        <v>0.36666666666666664</v>
      </c>
      <c r="T845" s="745">
        <v>2.5</v>
      </c>
      <c r="U845" s="701">
        <v>0.35714285714285715</v>
      </c>
    </row>
    <row r="846" spans="1:21" ht="14.4" customHeight="1" x14ac:dyDescent="0.3">
      <c r="A846" s="661">
        <v>18</v>
      </c>
      <c r="B846" s="662" t="s">
        <v>544</v>
      </c>
      <c r="C846" s="662" t="s">
        <v>2618</v>
      </c>
      <c r="D846" s="743" t="s">
        <v>4060</v>
      </c>
      <c r="E846" s="744" t="s">
        <v>2643</v>
      </c>
      <c r="F846" s="662" t="s">
        <v>2614</v>
      </c>
      <c r="G846" s="662" t="s">
        <v>2691</v>
      </c>
      <c r="H846" s="662" t="s">
        <v>545</v>
      </c>
      <c r="I846" s="662" t="s">
        <v>1223</v>
      </c>
      <c r="J846" s="662" t="s">
        <v>1224</v>
      </c>
      <c r="K846" s="662" t="s">
        <v>812</v>
      </c>
      <c r="L846" s="663">
        <v>1755.64</v>
      </c>
      <c r="M846" s="663">
        <v>3511.28</v>
      </c>
      <c r="N846" s="662">
        <v>2</v>
      </c>
      <c r="O846" s="745">
        <v>2</v>
      </c>
      <c r="P846" s="663">
        <v>3511.28</v>
      </c>
      <c r="Q846" s="678">
        <v>1</v>
      </c>
      <c r="R846" s="662">
        <v>2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18</v>
      </c>
      <c r="B847" s="662" t="s">
        <v>544</v>
      </c>
      <c r="C847" s="662" t="s">
        <v>2618</v>
      </c>
      <c r="D847" s="743" t="s">
        <v>4060</v>
      </c>
      <c r="E847" s="744" t="s">
        <v>2643</v>
      </c>
      <c r="F847" s="662" t="s">
        <v>2614</v>
      </c>
      <c r="G847" s="662" t="s">
        <v>2693</v>
      </c>
      <c r="H847" s="662" t="s">
        <v>545</v>
      </c>
      <c r="I847" s="662" t="s">
        <v>2697</v>
      </c>
      <c r="J847" s="662" t="s">
        <v>2698</v>
      </c>
      <c r="K847" s="662" t="s">
        <v>2699</v>
      </c>
      <c r="L847" s="663">
        <v>2161</v>
      </c>
      <c r="M847" s="663">
        <v>10805</v>
      </c>
      <c r="N847" s="662">
        <v>5</v>
      </c>
      <c r="O847" s="745">
        <v>1.5</v>
      </c>
      <c r="P847" s="663">
        <v>10805</v>
      </c>
      <c r="Q847" s="678">
        <v>1</v>
      </c>
      <c r="R847" s="662">
        <v>5</v>
      </c>
      <c r="S847" s="678">
        <v>1</v>
      </c>
      <c r="T847" s="745">
        <v>1.5</v>
      </c>
      <c r="U847" s="701">
        <v>1</v>
      </c>
    </row>
    <row r="848" spans="1:21" ht="14.4" customHeight="1" x14ac:dyDescent="0.3">
      <c r="A848" s="661">
        <v>18</v>
      </c>
      <c r="B848" s="662" t="s">
        <v>544</v>
      </c>
      <c r="C848" s="662" t="s">
        <v>2618</v>
      </c>
      <c r="D848" s="743" t="s">
        <v>4060</v>
      </c>
      <c r="E848" s="744" t="s">
        <v>2643</v>
      </c>
      <c r="F848" s="662" t="s">
        <v>2614</v>
      </c>
      <c r="G848" s="662" t="s">
        <v>2693</v>
      </c>
      <c r="H848" s="662" t="s">
        <v>545</v>
      </c>
      <c r="I848" s="662" t="s">
        <v>2799</v>
      </c>
      <c r="J848" s="662" t="s">
        <v>2800</v>
      </c>
      <c r="K848" s="662" t="s">
        <v>2801</v>
      </c>
      <c r="L848" s="663">
        <v>0</v>
      </c>
      <c r="M848" s="663">
        <v>0</v>
      </c>
      <c r="N848" s="662">
        <v>2</v>
      </c>
      <c r="O848" s="745">
        <v>1</v>
      </c>
      <c r="P848" s="663"/>
      <c r="Q848" s="678"/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18</v>
      </c>
      <c r="B849" s="662" t="s">
        <v>544</v>
      </c>
      <c r="C849" s="662" t="s">
        <v>2618</v>
      </c>
      <c r="D849" s="743" t="s">
        <v>4060</v>
      </c>
      <c r="E849" s="744" t="s">
        <v>2643</v>
      </c>
      <c r="F849" s="662" t="s">
        <v>2614</v>
      </c>
      <c r="G849" s="662" t="s">
        <v>2693</v>
      </c>
      <c r="H849" s="662" t="s">
        <v>545</v>
      </c>
      <c r="I849" s="662" t="s">
        <v>2898</v>
      </c>
      <c r="J849" s="662" t="s">
        <v>2698</v>
      </c>
      <c r="K849" s="662" t="s">
        <v>2899</v>
      </c>
      <c r="L849" s="663">
        <v>0</v>
      </c>
      <c r="M849" s="663">
        <v>0</v>
      </c>
      <c r="N849" s="662">
        <v>1</v>
      </c>
      <c r="O849" s="745">
        <v>1</v>
      </c>
      <c r="P849" s="663">
        <v>0</v>
      </c>
      <c r="Q849" s="678"/>
      <c r="R849" s="662">
        <v>1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18</v>
      </c>
      <c r="B850" s="662" t="s">
        <v>544</v>
      </c>
      <c r="C850" s="662" t="s">
        <v>2618</v>
      </c>
      <c r="D850" s="743" t="s">
        <v>4060</v>
      </c>
      <c r="E850" s="744" t="s">
        <v>2643</v>
      </c>
      <c r="F850" s="662" t="s">
        <v>2614</v>
      </c>
      <c r="G850" s="662" t="s">
        <v>3435</v>
      </c>
      <c r="H850" s="662" t="s">
        <v>1236</v>
      </c>
      <c r="I850" s="662" t="s">
        <v>1499</v>
      </c>
      <c r="J850" s="662" t="s">
        <v>1500</v>
      </c>
      <c r="K850" s="662" t="s">
        <v>1501</v>
      </c>
      <c r="L850" s="663">
        <v>124.91</v>
      </c>
      <c r="M850" s="663">
        <v>249.82</v>
      </c>
      <c r="N850" s="662">
        <v>2</v>
      </c>
      <c r="O850" s="745">
        <v>1</v>
      </c>
      <c r="P850" s="663">
        <v>124.91</v>
      </c>
      <c r="Q850" s="678">
        <v>0.5</v>
      </c>
      <c r="R850" s="662">
        <v>1</v>
      </c>
      <c r="S850" s="678">
        <v>0.5</v>
      </c>
      <c r="T850" s="745">
        <v>0.5</v>
      </c>
      <c r="U850" s="701">
        <v>0.5</v>
      </c>
    </row>
    <row r="851" spans="1:21" ht="14.4" customHeight="1" x14ac:dyDescent="0.3">
      <c r="A851" s="661">
        <v>18</v>
      </c>
      <c r="B851" s="662" t="s">
        <v>544</v>
      </c>
      <c r="C851" s="662" t="s">
        <v>2618</v>
      </c>
      <c r="D851" s="743" t="s">
        <v>4060</v>
      </c>
      <c r="E851" s="744" t="s">
        <v>2643</v>
      </c>
      <c r="F851" s="662" t="s">
        <v>2614</v>
      </c>
      <c r="G851" s="662" t="s">
        <v>3435</v>
      </c>
      <c r="H851" s="662" t="s">
        <v>1236</v>
      </c>
      <c r="I851" s="662" t="s">
        <v>1499</v>
      </c>
      <c r="J851" s="662" t="s">
        <v>1500</v>
      </c>
      <c r="K851" s="662" t="s">
        <v>1501</v>
      </c>
      <c r="L851" s="663">
        <v>117.73</v>
      </c>
      <c r="M851" s="663">
        <v>117.73</v>
      </c>
      <c r="N851" s="662">
        <v>1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18</v>
      </c>
      <c r="B852" s="662" t="s">
        <v>544</v>
      </c>
      <c r="C852" s="662" t="s">
        <v>2618</v>
      </c>
      <c r="D852" s="743" t="s">
        <v>4060</v>
      </c>
      <c r="E852" s="744" t="s">
        <v>2643</v>
      </c>
      <c r="F852" s="662" t="s">
        <v>2614</v>
      </c>
      <c r="G852" s="662" t="s">
        <v>2905</v>
      </c>
      <c r="H852" s="662" t="s">
        <v>545</v>
      </c>
      <c r="I852" s="662" t="s">
        <v>860</v>
      </c>
      <c r="J852" s="662" t="s">
        <v>861</v>
      </c>
      <c r="K852" s="662" t="s">
        <v>862</v>
      </c>
      <c r="L852" s="663">
        <v>66.17</v>
      </c>
      <c r="M852" s="663">
        <v>1852.7600000000002</v>
      </c>
      <c r="N852" s="662">
        <v>28</v>
      </c>
      <c r="O852" s="745">
        <v>11</v>
      </c>
      <c r="P852" s="663">
        <v>463.19000000000005</v>
      </c>
      <c r="Q852" s="678">
        <v>0.25</v>
      </c>
      <c r="R852" s="662">
        <v>7</v>
      </c>
      <c r="S852" s="678">
        <v>0.25</v>
      </c>
      <c r="T852" s="745">
        <v>3.5</v>
      </c>
      <c r="U852" s="701">
        <v>0.31818181818181818</v>
      </c>
    </row>
    <row r="853" spans="1:21" ht="14.4" customHeight="1" x14ac:dyDescent="0.3">
      <c r="A853" s="661">
        <v>18</v>
      </c>
      <c r="B853" s="662" t="s">
        <v>544</v>
      </c>
      <c r="C853" s="662" t="s">
        <v>2618</v>
      </c>
      <c r="D853" s="743" t="s">
        <v>4060</v>
      </c>
      <c r="E853" s="744" t="s">
        <v>2643</v>
      </c>
      <c r="F853" s="662" t="s">
        <v>2614</v>
      </c>
      <c r="G853" s="662" t="s">
        <v>2649</v>
      </c>
      <c r="H853" s="662" t="s">
        <v>545</v>
      </c>
      <c r="I853" s="662" t="s">
        <v>754</v>
      </c>
      <c r="J853" s="662" t="s">
        <v>2653</v>
      </c>
      <c r="K853" s="662" t="s">
        <v>2654</v>
      </c>
      <c r="L853" s="663">
        <v>0</v>
      </c>
      <c r="M853" s="663">
        <v>0</v>
      </c>
      <c r="N853" s="662">
        <v>21</v>
      </c>
      <c r="O853" s="745">
        <v>12.5</v>
      </c>
      <c r="P853" s="663">
        <v>0</v>
      </c>
      <c r="Q853" s="678"/>
      <c r="R853" s="662">
        <v>9</v>
      </c>
      <c r="S853" s="678">
        <v>0.42857142857142855</v>
      </c>
      <c r="T853" s="745">
        <v>5</v>
      </c>
      <c r="U853" s="701">
        <v>0.4</v>
      </c>
    </row>
    <row r="854" spans="1:21" ht="14.4" customHeight="1" x14ac:dyDescent="0.3">
      <c r="A854" s="661">
        <v>18</v>
      </c>
      <c r="B854" s="662" t="s">
        <v>544</v>
      </c>
      <c r="C854" s="662" t="s">
        <v>2618</v>
      </c>
      <c r="D854" s="743" t="s">
        <v>4060</v>
      </c>
      <c r="E854" s="744" t="s">
        <v>2643</v>
      </c>
      <c r="F854" s="662" t="s">
        <v>2614</v>
      </c>
      <c r="G854" s="662" t="s">
        <v>2649</v>
      </c>
      <c r="H854" s="662" t="s">
        <v>545</v>
      </c>
      <c r="I854" s="662" t="s">
        <v>758</v>
      </c>
      <c r="J854" s="662" t="s">
        <v>2650</v>
      </c>
      <c r="K854" s="662" t="s">
        <v>2651</v>
      </c>
      <c r="L854" s="663">
        <v>0</v>
      </c>
      <c r="M854" s="663">
        <v>0</v>
      </c>
      <c r="N854" s="662">
        <v>7</v>
      </c>
      <c r="O854" s="745">
        <v>1.5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18</v>
      </c>
      <c r="B855" s="662" t="s">
        <v>544</v>
      </c>
      <c r="C855" s="662" t="s">
        <v>2618</v>
      </c>
      <c r="D855" s="743" t="s">
        <v>4060</v>
      </c>
      <c r="E855" s="744" t="s">
        <v>2643</v>
      </c>
      <c r="F855" s="662" t="s">
        <v>2614</v>
      </c>
      <c r="G855" s="662" t="s">
        <v>2649</v>
      </c>
      <c r="H855" s="662" t="s">
        <v>545</v>
      </c>
      <c r="I855" s="662" t="s">
        <v>2652</v>
      </c>
      <c r="J855" s="662" t="s">
        <v>2653</v>
      </c>
      <c r="K855" s="662" t="s">
        <v>2654</v>
      </c>
      <c r="L855" s="663">
        <v>0</v>
      </c>
      <c r="M855" s="663">
        <v>0</v>
      </c>
      <c r="N855" s="662">
        <v>2</v>
      </c>
      <c r="O855" s="745">
        <v>1</v>
      </c>
      <c r="P855" s="663">
        <v>0</v>
      </c>
      <c r="Q855" s="678"/>
      <c r="R855" s="662">
        <v>2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18</v>
      </c>
      <c r="B856" s="662" t="s">
        <v>544</v>
      </c>
      <c r="C856" s="662" t="s">
        <v>2618</v>
      </c>
      <c r="D856" s="743" t="s">
        <v>4060</v>
      </c>
      <c r="E856" s="744" t="s">
        <v>2643</v>
      </c>
      <c r="F856" s="662" t="s">
        <v>2614</v>
      </c>
      <c r="G856" s="662" t="s">
        <v>2649</v>
      </c>
      <c r="H856" s="662" t="s">
        <v>545</v>
      </c>
      <c r="I856" s="662" t="s">
        <v>2907</v>
      </c>
      <c r="J856" s="662" t="s">
        <v>2650</v>
      </c>
      <c r="K856" s="662" t="s">
        <v>2651</v>
      </c>
      <c r="L856" s="663">
        <v>0</v>
      </c>
      <c r="M856" s="663">
        <v>0</v>
      </c>
      <c r="N856" s="662">
        <v>3</v>
      </c>
      <c r="O856" s="745">
        <v>2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18</v>
      </c>
      <c r="B857" s="662" t="s">
        <v>544</v>
      </c>
      <c r="C857" s="662" t="s">
        <v>2618</v>
      </c>
      <c r="D857" s="743" t="s">
        <v>4060</v>
      </c>
      <c r="E857" s="744" t="s">
        <v>2643</v>
      </c>
      <c r="F857" s="662" t="s">
        <v>2614</v>
      </c>
      <c r="G857" s="662" t="s">
        <v>3436</v>
      </c>
      <c r="H857" s="662" t="s">
        <v>545</v>
      </c>
      <c r="I857" s="662" t="s">
        <v>3437</v>
      </c>
      <c r="J857" s="662" t="s">
        <v>3438</v>
      </c>
      <c r="K857" s="662" t="s">
        <v>3439</v>
      </c>
      <c r="L857" s="663">
        <v>637.15</v>
      </c>
      <c r="M857" s="663">
        <v>637.15</v>
      </c>
      <c r="N857" s="662">
        <v>1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18</v>
      </c>
      <c r="B858" s="662" t="s">
        <v>544</v>
      </c>
      <c r="C858" s="662" t="s">
        <v>2618</v>
      </c>
      <c r="D858" s="743" t="s">
        <v>4060</v>
      </c>
      <c r="E858" s="744" t="s">
        <v>2643</v>
      </c>
      <c r="F858" s="662" t="s">
        <v>2614</v>
      </c>
      <c r="G858" s="662" t="s">
        <v>2656</v>
      </c>
      <c r="H858" s="662" t="s">
        <v>545</v>
      </c>
      <c r="I858" s="662" t="s">
        <v>2123</v>
      </c>
      <c r="J858" s="662" t="s">
        <v>2124</v>
      </c>
      <c r="K858" s="662" t="s">
        <v>1192</v>
      </c>
      <c r="L858" s="663">
        <v>88.91</v>
      </c>
      <c r="M858" s="663">
        <v>266.73</v>
      </c>
      <c r="N858" s="662">
        <v>3</v>
      </c>
      <c r="O858" s="745">
        <v>1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18</v>
      </c>
      <c r="B859" s="662" t="s">
        <v>544</v>
      </c>
      <c r="C859" s="662" t="s">
        <v>2618</v>
      </c>
      <c r="D859" s="743" t="s">
        <v>4060</v>
      </c>
      <c r="E859" s="744" t="s">
        <v>2643</v>
      </c>
      <c r="F859" s="662" t="s">
        <v>2614</v>
      </c>
      <c r="G859" s="662" t="s">
        <v>2656</v>
      </c>
      <c r="H859" s="662" t="s">
        <v>545</v>
      </c>
      <c r="I859" s="662" t="s">
        <v>2657</v>
      </c>
      <c r="J859" s="662" t="s">
        <v>2124</v>
      </c>
      <c r="K859" s="662" t="s">
        <v>2658</v>
      </c>
      <c r="L859" s="663">
        <v>177.82</v>
      </c>
      <c r="M859" s="663">
        <v>1956.02</v>
      </c>
      <c r="N859" s="662">
        <v>11</v>
      </c>
      <c r="O859" s="745">
        <v>6.5</v>
      </c>
      <c r="P859" s="663">
        <v>711.28</v>
      </c>
      <c r="Q859" s="678">
        <v>0.36363636363636365</v>
      </c>
      <c r="R859" s="662">
        <v>4</v>
      </c>
      <c r="S859" s="678">
        <v>0.36363636363636365</v>
      </c>
      <c r="T859" s="745">
        <v>2</v>
      </c>
      <c r="U859" s="701">
        <v>0.30769230769230771</v>
      </c>
    </row>
    <row r="860" spans="1:21" ht="14.4" customHeight="1" x14ac:dyDescent="0.3">
      <c r="A860" s="661">
        <v>18</v>
      </c>
      <c r="B860" s="662" t="s">
        <v>544</v>
      </c>
      <c r="C860" s="662" t="s">
        <v>2618</v>
      </c>
      <c r="D860" s="743" t="s">
        <v>4060</v>
      </c>
      <c r="E860" s="744" t="s">
        <v>2643</v>
      </c>
      <c r="F860" s="662" t="s">
        <v>2614</v>
      </c>
      <c r="G860" s="662" t="s">
        <v>2656</v>
      </c>
      <c r="H860" s="662" t="s">
        <v>545</v>
      </c>
      <c r="I860" s="662" t="s">
        <v>3440</v>
      </c>
      <c r="J860" s="662" t="s">
        <v>2124</v>
      </c>
      <c r="K860" s="662" t="s">
        <v>3441</v>
      </c>
      <c r="L860" s="663">
        <v>0</v>
      </c>
      <c r="M860" s="663">
        <v>0</v>
      </c>
      <c r="N860" s="662">
        <v>2</v>
      </c>
      <c r="O860" s="745">
        <v>1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18</v>
      </c>
      <c r="B861" s="662" t="s">
        <v>544</v>
      </c>
      <c r="C861" s="662" t="s">
        <v>2618</v>
      </c>
      <c r="D861" s="743" t="s">
        <v>4060</v>
      </c>
      <c r="E861" s="744" t="s">
        <v>2643</v>
      </c>
      <c r="F861" s="662" t="s">
        <v>2614</v>
      </c>
      <c r="G861" s="662" t="s">
        <v>2705</v>
      </c>
      <c r="H861" s="662" t="s">
        <v>545</v>
      </c>
      <c r="I861" s="662" t="s">
        <v>3442</v>
      </c>
      <c r="J861" s="662" t="s">
        <v>2707</v>
      </c>
      <c r="K861" s="662" t="s">
        <v>2708</v>
      </c>
      <c r="L861" s="663">
        <v>0</v>
      </c>
      <c r="M861" s="663">
        <v>0</v>
      </c>
      <c r="N861" s="662">
        <v>1</v>
      </c>
      <c r="O861" s="745">
        <v>1</v>
      </c>
      <c r="P861" s="663">
        <v>0</v>
      </c>
      <c r="Q861" s="678"/>
      <c r="R861" s="662">
        <v>1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18</v>
      </c>
      <c r="B862" s="662" t="s">
        <v>544</v>
      </c>
      <c r="C862" s="662" t="s">
        <v>2618</v>
      </c>
      <c r="D862" s="743" t="s">
        <v>4060</v>
      </c>
      <c r="E862" s="744" t="s">
        <v>2643</v>
      </c>
      <c r="F862" s="662" t="s">
        <v>2614</v>
      </c>
      <c r="G862" s="662" t="s">
        <v>2705</v>
      </c>
      <c r="H862" s="662" t="s">
        <v>545</v>
      </c>
      <c r="I862" s="662" t="s">
        <v>2706</v>
      </c>
      <c r="J862" s="662" t="s">
        <v>2707</v>
      </c>
      <c r="K862" s="662" t="s">
        <v>2708</v>
      </c>
      <c r="L862" s="663">
        <v>0</v>
      </c>
      <c r="M862" s="663">
        <v>0</v>
      </c>
      <c r="N862" s="662">
        <v>1</v>
      </c>
      <c r="O862" s="745">
        <v>0.5</v>
      </c>
      <c r="P862" s="663">
        <v>0</v>
      </c>
      <c r="Q862" s="678"/>
      <c r="R862" s="662">
        <v>1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18</v>
      </c>
      <c r="B863" s="662" t="s">
        <v>544</v>
      </c>
      <c r="C863" s="662" t="s">
        <v>2618</v>
      </c>
      <c r="D863" s="743" t="s">
        <v>4060</v>
      </c>
      <c r="E863" s="744" t="s">
        <v>2643</v>
      </c>
      <c r="F863" s="662" t="s">
        <v>2614</v>
      </c>
      <c r="G863" s="662" t="s">
        <v>2705</v>
      </c>
      <c r="H863" s="662" t="s">
        <v>545</v>
      </c>
      <c r="I863" s="662" t="s">
        <v>3443</v>
      </c>
      <c r="J863" s="662" t="s">
        <v>2707</v>
      </c>
      <c r="K863" s="662" t="s">
        <v>3444</v>
      </c>
      <c r="L863" s="663">
        <v>0</v>
      </c>
      <c r="M863" s="663">
        <v>0</v>
      </c>
      <c r="N863" s="662">
        <v>1</v>
      </c>
      <c r="O863" s="745">
        <v>1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18</v>
      </c>
      <c r="B864" s="662" t="s">
        <v>544</v>
      </c>
      <c r="C864" s="662" t="s">
        <v>2618</v>
      </c>
      <c r="D864" s="743" t="s">
        <v>4060</v>
      </c>
      <c r="E864" s="744" t="s">
        <v>2643</v>
      </c>
      <c r="F864" s="662" t="s">
        <v>2614</v>
      </c>
      <c r="G864" s="662" t="s">
        <v>2709</v>
      </c>
      <c r="H864" s="662" t="s">
        <v>1236</v>
      </c>
      <c r="I864" s="662" t="s">
        <v>2912</v>
      </c>
      <c r="J864" s="662" t="s">
        <v>1253</v>
      </c>
      <c r="K864" s="662" t="s">
        <v>1501</v>
      </c>
      <c r="L864" s="663">
        <v>132</v>
      </c>
      <c r="M864" s="663">
        <v>660</v>
      </c>
      <c r="N864" s="662">
        <v>5</v>
      </c>
      <c r="O864" s="745">
        <v>0.5</v>
      </c>
      <c r="P864" s="663">
        <v>660</v>
      </c>
      <c r="Q864" s="678">
        <v>1</v>
      </c>
      <c r="R864" s="662">
        <v>5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18</v>
      </c>
      <c r="B865" s="662" t="s">
        <v>544</v>
      </c>
      <c r="C865" s="662" t="s">
        <v>2618</v>
      </c>
      <c r="D865" s="743" t="s">
        <v>4060</v>
      </c>
      <c r="E865" s="744" t="s">
        <v>2643</v>
      </c>
      <c r="F865" s="662" t="s">
        <v>2614</v>
      </c>
      <c r="G865" s="662" t="s">
        <v>2709</v>
      </c>
      <c r="H865" s="662" t="s">
        <v>1236</v>
      </c>
      <c r="I865" s="662" t="s">
        <v>1365</v>
      </c>
      <c r="J865" s="662" t="s">
        <v>1366</v>
      </c>
      <c r="K865" s="662" t="s">
        <v>1285</v>
      </c>
      <c r="L865" s="663">
        <v>65.989999999999995</v>
      </c>
      <c r="M865" s="663">
        <v>2441.63</v>
      </c>
      <c r="N865" s="662">
        <v>37</v>
      </c>
      <c r="O865" s="745">
        <v>7.5</v>
      </c>
      <c r="P865" s="663">
        <v>593.90999999999985</v>
      </c>
      <c r="Q865" s="678">
        <v>0.24324324324324317</v>
      </c>
      <c r="R865" s="662">
        <v>9</v>
      </c>
      <c r="S865" s="678">
        <v>0.24324324324324326</v>
      </c>
      <c r="T865" s="745">
        <v>2.5</v>
      </c>
      <c r="U865" s="701">
        <v>0.33333333333333331</v>
      </c>
    </row>
    <row r="866" spans="1:21" ht="14.4" customHeight="1" x14ac:dyDescent="0.3">
      <c r="A866" s="661">
        <v>18</v>
      </c>
      <c r="B866" s="662" t="s">
        <v>544</v>
      </c>
      <c r="C866" s="662" t="s">
        <v>2618</v>
      </c>
      <c r="D866" s="743" t="s">
        <v>4060</v>
      </c>
      <c r="E866" s="744" t="s">
        <v>2643</v>
      </c>
      <c r="F866" s="662" t="s">
        <v>2614</v>
      </c>
      <c r="G866" s="662" t="s">
        <v>2709</v>
      </c>
      <c r="H866" s="662" t="s">
        <v>1236</v>
      </c>
      <c r="I866" s="662" t="s">
        <v>1428</v>
      </c>
      <c r="J866" s="662" t="s">
        <v>1253</v>
      </c>
      <c r="K866" s="662" t="s">
        <v>1501</v>
      </c>
      <c r="L866" s="663">
        <v>132</v>
      </c>
      <c r="M866" s="663">
        <v>12408</v>
      </c>
      <c r="N866" s="662">
        <v>94</v>
      </c>
      <c r="O866" s="745">
        <v>31.5</v>
      </c>
      <c r="P866" s="663">
        <v>2112</v>
      </c>
      <c r="Q866" s="678">
        <v>0.1702127659574468</v>
      </c>
      <c r="R866" s="662">
        <v>16</v>
      </c>
      <c r="S866" s="678">
        <v>0.1702127659574468</v>
      </c>
      <c r="T866" s="745">
        <v>4</v>
      </c>
      <c r="U866" s="701">
        <v>0.12698412698412698</v>
      </c>
    </row>
    <row r="867" spans="1:21" ht="14.4" customHeight="1" x14ac:dyDescent="0.3">
      <c r="A867" s="661">
        <v>18</v>
      </c>
      <c r="B867" s="662" t="s">
        <v>544</v>
      </c>
      <c r="C867" s="662" t="s">
        <v>2618</v>
      </c>
      <c r="D867" s="743" t="s">
        <v>4060</v>
      </c>
      <c r="E867" s="744" t="s">
        <v>2643</v>
      </c>
      <c r="F867" s="662" t="s">
        <v>2614</v>
      </c>
      <c r="G867" s="662" t="s">
        <v>2709</v>
      </c>
      <c r="H867" s="662" t="s">
        <v>1236</v>
      </c>
      <c r="I867" s="662" t="s">
        <v>1252</v>
      </c>
      <c r="J867" s="662" t="s">
        <v>1253</v>
      </c>
      <c r="K867" s="662" t="s">
        <v>1254</v>
      </c>
      <c r="L867" s="663">
        <v>264</v>
      </c>
      <c r="M867" s="663">
        <v>264</v>
      </c>
      <c r="N867" s="662">
        <v>1</v>
      </c>
      <c r="O867" s="745">
        <v>0.5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18</v>
      </c>
      <c r="B868" s="662" t="s">
        <v>544</v>
      </c>
      <c r="C868" s="662" t="s">
        <v>2618</v>
      </c>
      <c r="D868" s="743" t="s">
        <v>4060</v>
      </c>
      <c r="E868" s="744" t="s">
        <v>2643</v>
      </c>
      <c r="F868" s="662" t="s">
        <v>2614</v>
      </c>
      <c r="G868" s="662" t="s">
        <v>2709</v>
      </c>
      <c r="H868" s="662" t="s">
        <v>545</v>
      </c>
      <c r="I868" s="662" t="s">
        <v>3232</v>
      </c>
      <c r="J868" s="662" t="s">
        <v>3233</v>
      </c>
      <c r="K868" s="662" t="s">
        <v>1099</v>
      </c>
      <c r="L868" s="663">
        <v>123.2</v>
      </c>
      <c r="M868" s="663">
        <v>369.6</v>
      </c>
      <c r="N868" s="662">
        <v>3</v>
      </c>
      <c r="O868" s="745">
        <v>1</v>
      </c>
      <c r="P868" s="663">
        <v>369.6</v>
      </c>
      <c r="Q868" s="678">
        <v>1</v>
      </c>
      <c r="R868" s="662">
        <v>3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18</v>
      </c>
      <c r="B869" s="662" t="s">
        <v>544</v>
      </c>
      <c r="C869" s="662" t="s">
        <v>2618</v>
      </c>
      <c r="D869" s="743" t="s">
        <v>4060</v>
      </c>
      <c r="E869" s="744" t="s">
        <v>2643</v>
      </c>
      <c r="F869" s="662" t="s">
        <v>2614</v>
      </c>
      <c r="G869" s="662" t="s">
        <v>2709</v>
      </c>
      <c r="H869" s="662" t="s">
        <v>545</v>
      </c>
      <c r="I869" s="662" t="s">
        <v>3445</v>
      </c>
      <c r="J869" s="662" t="s">
        <v>3446</v>
      </c>
      <c r="K869" s="662" t="s">
        <v>3447</v>
      </c>
      <c r="L869" s="663">
        <v>0</v>
      </c>
      <c r="M869" s="663">
        <v>0</v>
      </c>
      <c r="N869" s="662">
        <v>3</v>
      </c>
      <c r="O869" s="745">
        <v>0.5</v>
      </c>
      <c r="P869" s="663">
        <v>0</v>
      </c>
      <c r="Q869" s="678"/>
      <c r="R869" s="662">
        <v>3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18</v>
      </c>
      <c r="B870" s="662" t="s">
        <v>544</v>
      </c>
      <c r="C870" s="662" t="s">
        <v>2618</v>
      </c>
      <c r="D870" s="743" t="s">
        <v>4060</v>
      </c>
      <c r="E870" s="744" t="s">
        <v>2643</v>
      </c>
      <c r="F870" s="662" t="s">
        <v>2614</v>
      </c>
      <c r="G870" s="662" t="s">
        <v>2806</v>
      </c>
      <c r="H870" s="662" t="s">
        <v>545</v>
      </c>
      <c r="I870" s="662" t="s">
        <v>642</v>
      </c>
      <c r="J870" s="662" t="s">
        <v>2807</v>
      </c>
      <c r="K870" s="662" t="s">
        <v>2808</v>
      </c>
      <c r="L870" s="663">
        <v>13.58</v>
      </c>
      <c r="M870" s="663">
        <v>13.58</v>
      </c>
      <c r="N870" s="662">
        <v>1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18</v>
      </c>
      <c r="B871" s="662" t="s">
        <v>544</v>
      </c>
      <c r="C871" s="662" t="s">
        <v>2618</v>
      </c>
      <c r="D871" s="743" t="s">
        <v>4060</v>
      </c>
      <c r="E871" s="744" t="s">
        <v>2643</v>
      </c>
      <c r="F871" s="662" t="s">
        <v>2614</v>
      </c>
      <c r="G871" s="662" t="s">
        <v>2806</v>
      </c>
      <c r="H871" s="662" t="s">
        <v>545</v>
      </c>
      <c r="I871" s="662" t="s">
        <v>645</v>
      </c>
      <c r="J871" s="662" t="s">
        <v>2809</v>
      </c>
      <c r="K871" s="662" t="s">
        <v>2810</v>
      </c>
      <c r="L871" s="663">
        <v>18.11</v>
      </c>
      <c r="M871" s="663">
        <v>344.09</v>
      </c>
      <c r="N871" s="662">
        <v>19</v>
      </c>
      <c r="O871" s="745">
        <v>5</v>
      </c>
      <c r="P871" s="663">
        <v>54.33</v>
      </c>
      <c r="Q871" s="678">
        <v>0.15789473684210528</v>
      </c>
      <c r="R871" s="662">
        <v>3</v>
      </c>
      <c r="S871" s="678">
        <v>0.15789473684210525</v>
      </c>
      <c r="T871" s="745">
        <v>2</v>
      </c>
      <c r="U871" s="701">
        <v>0.4</v>
      </c>
    </row>
    <row r="872" spans="1:21" ht="14.4" customHeight="1" x14ac:dyDescent="0.3">
      <c r="A872" s="661">
        <v>18</v>
      </c>
      <c r="B872" s="662" t="s">
        <v>544</v>
      </c>
      <c r="C872" s="662" t="s">
        <v>2618</v>
      </c>
      <c r="D872" s="743" t="s">
        <v>4060</v>
      </c>
      <c r="E872" s="744" t="s">
        <v>2643</v>
      </c>
      <c r="F872" s="662" t="s">
        <v>2614</v>
      </c>
      <c r="G872" s="662" t="s">
        <v>2806</v>
      </c>
      <c r="H872" s="662" t="s">
        <v>545</v>
      </c>
      <c r="I872" s="662" t="s">
        <v>645</v>
      </c>
      <c r="J872" s="662" t="s">
        <v>2809</v>
      </c>
      <c r="K872" s="662" t="s">
        <v>2810</v>
      </c>
      <c r="L872" s="663">
        <v>37.61</v>
      </c>
      <c r="M872" s="663">
        <v>338.49</v>
      </c>
      <c r="N872" s="662">
        <v>9</v>
      </c>
      <c r="O872" s="745">
        <v>1.5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18</v>
      </c>
      <c r="B873" s="662" t="s">
        <v>544</v>
      </c>
      <c r="C873" s="662" t="s">
        <v>2618</v>
      </c>
      <c r="D873" s="743" t="s">
        <v>4060</v>
      </c>
      <c r="E873" s="744" t="s">
        <v>2643</v>
      </c>
      <c r="F873" s="662" t="s">
        <v>2614</v>
      </c>
      <c r="G873" s="662" t="s">
        <v>2710</v>
      </c>
      <c r="H873" s="662" t="s">
        <v>545</v>
      </c>
      <c r="I873" s="662" t="s">
        <v>3448</v>
      </c>
      <c r="J873" s="662" t="s">
        <v>2919</v>
      </c>
      <c r="K873" s="662" t="s">
        <v>3449</v>
      </c>
      <c r="L873" s="663">
        <v>0</v>
      </c>
      <c r="M873" s="663">
        <v>0</v>
      </c>
      <c r="N873" s="662">
        <v>1</v>
      </c>
      <c r="O873" s="745">
        <v>0.5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18</v>
      </c>
      <c r="B874" s="662" t="s">
        <v>544</v>
      </c>
      <c r="C874" s="662" t="s">
        <v>2618</v>
      </c>
      <c r="D874" s="743" t="s">
        <v>4060</v>
      </c>
      <c r="E874" s="744" t="s">
        <v>2643</v>
      </c>
      <c r="F874" s="662" t="s">
        <v>2614</v>
      </c>
      <c r="G874" s="662" t="s">
        <v>2924</v>
      </c>
      <c r="H874" s="662" t="s">
        <v>545</v>
      </c>
      <c r="I874" s="662" t="s">
        <v>2925</v>
      </c>
      <c r="J874" s="662" t="s">
        <v>2926</v>
      </c>
      <c r="K874" s="662" t="s">
        <v>2927</v>
      </c>
      <c r="L874" s="663">
        <v>0</v>
      </c>
      <c r="M874" s="663">
        <v>0</v>
      </c>
      <c r="N874" s="662">
        <v>1</v>
      </c>
      <c r="O874" s="745">
        <v>1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18</v>
      </c>
      <c r="B875" s="662" t="s">
        <v>544</v>
      </c>
      <c r="C875" s="662" t="s">
        <v>2618</v>
      </c>
      <c r="D875" s="743" t="s">
        <v>4060</v>
      </c>
      <c r="E875" s="744" t="s">
        <v>2643</v>
      </c>
      <c r="F875" s="662" t="s">
        <v>2614</v>
      </c>
      <c r="G875" s="662" t="s">
        <v>2811</v>
      </c>
      <c r="H875" s="662" t="s">
        <v>545</v>
      </c>
      <c r="I875" s="662" t="s">
        <v>2930</v>
      </c>
      <c r="J875" s="662" t="s">
        <v>2931</v>
      </c>
      <c r="K875" s="662" t="s">
        <v>572</v>
      </c>
      <c r="L875" s="663">
        <v>528.44000000000005</v>
      </c>
      <c r="M875" s="663">
        <v>15853.2</v>
      </c>
      <c r="N875" s="662">
        <v>30</v>
      </c>
      <c r="O875" s="745">
        <v>7.5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18</v>
      </c>
      <c r="B876" s="662" t="s">
        <v>544</v>
      </c>
      <c r="C876" s="662" t="s">
        <v>2618</v>
      </c>
      <c r="D876" s="743" t="s">
        <v>4060</v>
      </c>
      <c r="E876" s="744" t="s">
        <v>2643</v>
      </c>
      <c r="F876" s="662" t="s">
        <v>2614</v>
      </c>
      <c r="G876" s="662" t="s">
        <v>2811</v>
      </c>
      <c r="H876" s="662" t="s">
        <v>545</v>
      </c>
      <c r="I876" s="662" t="s">
        <v>1086</v>
      </c>
      <c r="J876" s="662" t="s">
        <v>1087</v>
      </c>
      <c r="K876" s="662" t="s">
        <v>1655</v>
      </c>
      <c r="L876" s="663">
        <v>264.23</v>
      </c>
      <c r="M876" s="663">
        <v>1321.15</v>
      </c>
      <c r="N876" s="662">
        <v>5</v>
      </c>
      <c r="O876" s="745">
        <v>2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18</v>
      </c>
      <c r="B877" s="662" t="s">
        <v>544</v>
      </c>
      <c r="C877" s="662" t="s">
        <v>2618</v>
      </c>
      <c r="D877" s="743" t="s">
        <v>4060</v>
      </c>
      <c r="E877" s="744" t="s">
        <v>2643</v>
      </c>
      <c r="F877" s="662" t="s">
        <v>2614</v>
      </c>
      <c r="G877" s="662" t="s">
        <v>2811</v>
      </c>
      <c r="H877" s="662" t="s">
        <v>545</v>
      </c>
      <c r="I877" s="662" t="s">
        <v>3450</v>
      </c>
      <c r="J877" s="662" t="s">
        <v>3451</v>
      </c>
      <c r="K877" s="662" t="s">
        <v>572</v>
      </c>
      <c r="L877" s="663">
        <v>528.44000000000005</v>
      </c>
      <c r="M877" s="663">
        <v>6341.2800000000007</v>
      </c>
      <c r="N877" s="662">
        <v>12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18</v>
      </c>
      <c r="B878" s="662" t="s">
        <v>544</v>
      </c>
      <c r="C878" s="662" t="s">
        <v>2618</v>
      </c>
      <c r="D878" s="743" t="s">
        <v>4060</v>
      </c>
      <c r="E878" s="744" t="s">
        <v>2643</v>
      </c>
      <c r="F878" s="662" t="s">
        <v>2614</v>
      </c>
      <c r="G878" s="662" t="s">
        <v>2811</v>
      </c>
      <c r="H878" s="662" t="s">
        <v>545</v>
      </c>
      <c r="I878" s="662" t="s">
        <v>3452</v>
      </c>
      <c r="J878" s="662" t="s">
        <v>2813</v>
      </c>
      <c r="K878" s="662" t="s">
        <v>572</v>
      </c>
      <c r="L878" s="663">
        <v>0</v>
      </c>
      <c r="M878" s="663">
        <v>0</v>
      </c>
      <c r="N878" s="662">
        <v>6</v>
      </c>
      <c r="O878" s="745">
        <v>1</v>
      </c>
      <c r="P878" s="663">
        <v>0</v>
      </c>
      <c r="Q878" s="678"/>
      <c r="R878" s="662">
        <v>3</v>
      </c>
      <c r="S878" s="678">
        <v>0.5</v>
      </c>
      <c r="T878" s="745">
        <v>0.5</v>
      </c>
      <c r="U878" s="701">
        <v>0.5</v>
      </c>
    </row>
    <row r="879" spans="1:21" ht="14.4" customHeight="1" x14ac:dyDescent="0.3">
      <c r="A879" s="661">
        <v>18</v>
      </c>
      <c r="B879" s="662" t="s">
        <v>544</v>
      </c>
      <c r="C879" s="662" t="s">
        <v>2618</v>
      </c>
      <c r="D879" s="743" t="s">
        <v>4060</v>
      </c>
      <c r="E879" s="744" t="s">
        <v>2643</v>
      </c>
      <c r="F879" s="662" t="s">
        <v>2614</v>
      </c>
      <c r="G879" s="662" t="s">
        <v>2811</v>
      </c>
      <c r="H879" s="662" t="s">
        <v>545</v>
      </c>
      <c r="I879" s="662" t="s">
        <v>2934</v>
      </c>
      <c r="J879" s="662" t="s">
        <v>2815</v>
      </c>
      <c r="K879" s="662" t="s">
        <v>572</v>
      </c>
      <c r="L879" s="663">
        <v>528.44000000000005</v>
      </c>
      <c r="M879" s="663">
        <v>1585.3200000000002</v>
      </c>
      <c r="N879" s="662">
        <v>3</v>
      </c>
      <c r="O879" s="745">
        <v>1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18</v>
      </c>
      <c r="B880" s="662" t="s">
        <v>544</v>
      </c>
      <c r="C880" s="662" t="s">
        <v>2618</v>
      </c>
      <c r="D880" s="743" t="s">
        <v>4060</v>
      </c>
      <c r="E880" s="744" t="s">
        <v>2643</v>
      </c>
      <c r="F880" s="662" t="s">
        <v>2614</v>
      </c>
      <c r="G880" s="662" t="s">
        <v>2811</v>
      </c>
      <c r="H880" s="662" t="s">
        <v>545</v>
      </c>
      <c r="I880" s="662" t="s">
        <v>2935</v>
      </c>
      <c r="J880" s="662" t="s">
        <v>2936</v>
      </c>
      <c r="K880" s="662" t="s">
        <v>1655</v>
      </c>
      <c r="L880" s="663">
        <v>264.20999999999998</v>
      </c>
      <c r="M880" s="663">
        <v>792.62999999999988</v>
      </c>
      <c r="N880" s="662">
        <v>3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18</v>
      </c>
      <c r="B881" s="662" t="s">
        <v>544</v>
      </c>
      <c r="C881" s="662" t="s">
        <v>2618</v>
      </c>
      <c r="D881" s="743" t="s">
        <v>4060</v>
      </c>
      <c r="E881" s="744" t="s">
        <v>2643</v>
      </c>
      <c r="F881" s="662" t="s">
        <v>2614</v>
      </c>
      <c r="G881" s="662" t="s">
        <v>2811</v>
      </c>
      <c r="H881" s="662" t="s">
        <v>545</v>
      </c>
      <c r="I881" s="662" t="s">
        <v>2935</v>
      </c>
      <c r="J881" s="662" t="s">
        <v>2936</v>
      </c>
      <c r="K881" s="662" t="s">
        <v>1655</v>
      </c>
      <c r="L881" s="663">
        <v>264.23</v>
      </c>
      <c r="M881" s="663">
        <v>264.23</v>
      </c>
      <c r="N881" s="662">
        <v>1</v>
      </c>
      <c r="O881" s="745">
        <v>0.5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18</v>
      </c>
      <c r="B882" s="662" t="s">
        <v>544</v>
      </c>
      <c r="C882" s="662" t="s">
        <v>2618</v>
      </c>
      <c r="D882" s="743" t="s">
        <v>4060</v>
      </c>
      <c r="E882" s="744" t="s">
        <v>2643</v>
      </c>
      <c r="F882" s="662" t="s">
        <v>2614</v>
      </c>
      <c r="G882" s="662" t="s">
        <v>2811</v>
      </c>
      <c r="H882" s="662" t="s">
        <v>545</v>
      </c>
      <c r="I882" s="662" t="s">
        <v>2937</v>
      </c>
      <c r="J882" s="662" t="s">
        <v>2931</v>
      </c>
      <c r="K882" s="662" t="s">
        <v>2938</v>
      </c>
      <c r="L882" s="663">
        <v>3823.28</v>
      </c>
      <c r="M882" s="663">
        <v>19116.400000000001</v>
      </c>
      <c r="N882" s="662">
        <v>5</v>
      </c>
      <c r="O882" s="745">
        <v>4.5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18</v>
      </c>
      <c r="B883" s="662" t="s">
        <v>544</v>
      </c>
      <c r="C883" s="662" t="s">
        <v>2618</v>
      </c>
      <c r="D883" s="743" t="s">
        <v>4060</v>
      </c>
      <c r="E883" s="744" t="s">
        <v>2643</v>
      </c>
      <c r="F883" s="662" t="s">
        <v>2614</v>
      </c>
      <c r="G883" s="662" t="s">
        <v>2811</v>
      </c>
      <c r="H883" s="662" t="s">
        <v>545</v>
      </c>
      <c r="I883" s="662" t="s">
        <v>2937</v>
      </c>
      <c r="J883" s="662" t="s">
        <v>2931</v>
      </c>
      <c r="K883" s="662" t="s">
        <v>2938</v>
      </c>
      <c r="L883" s="663">
        <v>1849.56</v>
      </c>
      <c r="M883" s="663">
        <v>3699.12</v>
      </c>
      <c r="N883" s="662">
        <v>2</v>
      </c>
      <c r="O883" s="745">
        <v>2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18</v>
      </c>
      <c r="B884" s="662" t="s">
        <v>544</v>
      </c>
      <c r="C884" s="662" t="s">
        <v>2618</v>
      </c>
      <c r="D884" s="743" t="s">
        <v>4060</v>
      </c>
      <c r="E884" s="744" t="s">
        <v>2643</v>
      </c>
      <c r="F884" s="662" t="s">
        <v>2614</v>
      </c>
      <c r="G884" s="662" t="s">
        <v>2811</v>
      </c>
      <c r="H884" s="662" t="s">
        <v>545</v>
      </c>
      <c r="I884" s="662" t="s">
        <v>3453</v>
      </c>
      <c r="J884" s="662" t="s">
        <v>2931</v>
      </c>
      <c r="K884" s="662" t="s">
        <v>1285</v>
      </c>
      <c r="L884" s="663">
        <v>0</v>
      </c>
      <c r="M884" s="663">
        <v>0</v>
      </c>
      <c r="N884" s="662">
        <v>2</v>
      </c>
      <c r="O884" s="745">
        <v>0.5</v>
      </c>
      <c r="P884" s="663"/>
      <c r="Q884" s="678"/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18</v>
      </c>
      <c r="B885" s="662" t="s">
        <v>544</v>
      </c>
      <c r="C885" s="662" t="s">
        <v>2618</v>
      </c>
      <c r="D885" s="743" t="s">
        <v>4060</v>
      </c>
      <c r="E885" s="744" t="s">
        <v>2643</v>
      </c>
      <c r="F885" s="662" t="s">
        <v>2614</v>
      </c>
      <c r="G885" s="662" t="s">
        <v>2811</v>
      </c>
      <c r="H885" s="662" t="s">
        <v>545</v>
      </c>
      <c r="I885" s="662" t="s">
        <v>3454</v>
      </c>
      <c r="J885" s="662" t="s">
        <v>3455</v>
      </c>
      <c r="K885" s="662" t="s">
        <v>572</v>
      </c>
      <c r="L885" s="663">
        <v>528.44000000000005</v>
      </c>
      <c r="M885" s="663">
        <v>1585.3200000000002</v>
      </c>
      <c r="N885" s="662">
        <v>3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18</v>
      </c>
      <c r="B886" s="662" t="s">
        <v>544</v>
      </c>
      <c r="C886" s="662" t="s">
        <v>2618</v>
      </c>
      <c r="D886" s="743" t="s">
        <v>4060</v>
      </c>
      <c r="E886" s="744" t="s">
        <v>2643</v>
      </c>
      <c r="F886" s="662" t="s">
        <v>2614</v>
      </c>
      <c r="G886" s="662" t="s">
        <v>2939</v>
      </c>
      <c r="H886" s="662" t="s">
        <v>545</v>
      </c>
      <c r="I886" s="662" t="s">
        <v>1668</v>
      </c>
      <c r="J886" s="662" t="s">
        <v>2940</v>
      </c>
      <c r="K886" s="662" t="s">
        <v>2941</v>
      </c>
      <c r="L886" s="663">
        <v>24.68</v>
      </c>
      <c r="M886" s="663">
        <v>468.91999999999996</v>
      </c>
      <c r="N886" s="662">
        <v>19</v>
      </c>
      <c r="O886" s="745">
        <v>7</v>
      </c>
      <c r="P886" s="663">
        <v>197.44</v>
      </c>
      <c r="Q886" s="678">
        <v>0.4210526315789474</v>
      </c>
      <c r="R886" s="662">
        <v>8</v>
      </c>
      <c r="S886" s="678">
        <v>0.42105263157894735</v>
      </c>
      <c r="T886" s="745">
        <v>3</v>
      </c>
      <c r="U886" s="701">
        <v>0.42857142857142855</v>
      </c>
    </row>
    <row r="887" spans="1:21" ht="14.4" customHeight="1" x14ac:dyDescent="0.3">
      <c r="A887" s="661">
        <v>18</v>
      </c>
      <c r="B887" s="662" t="s">
        <v>544</v>
      </c>
      <c r="C887" s="662" t="s">
        <v>2618</v>
      </c>
      <c r="D887" s="743" t="s">
        <v>4060</v>
      </c>
      <c r="E887" s="744" t="s">
        <v>2643</v>
      </c>
      <c r="F887" s="662" t="s">
        <v>2614</v>
      </c>
      <c r="G887" s="662" t="s">
        <v>2939</v>
      </c>
      <c r="H887" s="662" t="s">
        <v>545</v>
      </c>
      <c r="I887" s="662" t="s">
        <v>2075</v>
      </c>
      <c r="J887" s="662" t="s">
        <v>2076</v>
      </c>
      <c r="K887" s="662" t="s">
        <v>2942</v>
      </c>
      <c r="L887" s="663">
        <v>74.06</v>
      </c>
      <c r="M887" s="663">
        <v>1629.3200000000002</v>
      </c>
      <c r="N887" s="662">
        <v>22</v>
      </c>
      <c r="O887" s="745">
        <v>5.5</v>
      </c>
      <c r="P887" s="663">
        <v>1110.9000000000001</v>
      </c>
      <c r="Q887" s="678">
        <v>0.68181818181818177</v>
      </c>
      <c r="R887" s="662">
        <v>15</v>
      </c>
      <c r="S887" s="678">
        <v>0.68181818181818177</v>
      </c>
      <c r="T887" s="745">
        <v>4.5</v>
      </c>
      <c r="U887" s="701">
        <v>0.81818181818181823</v>
      </c>
    </row>
    <row r="888" spans="1:21" ht="14.4" customHeight="1" x14ac:dyDescent="0.3">
      <c r="A888" s="661">
        <v>18</v>
      </c>
      <c r="B888" s="662" t="s">
        <v>544</v>
      </c>
      <c r="C888" s="662" t="s">
        <v>2618</v>
      </c>
      <c r="D888" s="743" t="s">
        <v>4060</v>
      </c>
      <c r="E888" s="744" t="s">
        <v>2643</v>
      </c>
      <c r="F888" s="662" t="s">
        <v>2614</v>
      </c>
      <c r="G888" s="662" t="s">
        <v>2662</v>
      </c>
      <c r="H888" s="662" t="s">
        <v>545</v>
      </c>
      <c r="I888" s="662" t="s">
        <v>2758</v>
      </c>
      <c r="J888" s="662" t="s">
        <v>2759</v>
      </c>
      <c r="K888" s="662" t="s">
        <v>1929</v>
      </c>
      <c r="L888" s="663">
        <v>132</v>
      </c>
      <c r="M888" s="663">
        <v>528</v>
      </c>
      <c r="N888" s="662">
        <v>4</v>
      </c>
      <c r="O888" s="745">
        <v>2</v>
      </c>
      <c r="P888" s="663">
        <v>528</v>
      </c>
      <c r="Q888" s="678">
        <v>1</v>
      </c>
      <c r="R888" s="662">
        <v>4</v>
      </c>
      <c r="S888" s="678">
        <v>1</v>
      </c>
      <c r="T888" s="745">
        <v>2</v>
      </c>
      <c r="U888" s="701">
        <v>1</v>
      </c>
    </row>
    <row r="889" spans="1:21" ht="14.4" customHeight="1" x14ac:dyDescent="0.3">
      <c r="A889" s="661">
        <v>18</v>
      </c>
      <c r="B889" s="662" t="s">
        <v>544</v>
      </c>
      <c r="C889" s="662" t="s">
        <v>2618</v>
      </c>
      <c r="D889" s="743" t="s">
        <v>4060</v>
      </c>
      <c r="E889" s="744" t="s">
        <v>2643</v>
      </c>
      <c r="F889" s="662" t="s">
        <v>2614</v>
      </c>
      <c r="G889" s="662" t="s">
        <v>2662</v>
      </c>
      <c r="H889" s="662" t="s">
        <v>545</v>
      </c>
      <c r="I889" s="662" t="s">
        <v>2954</v>
      </c>
      <c r="J889" s="662" t="s">
        <v>2952</v>
      </c>
      <c r="K889" s="662" t="s">
        <v>2250</v>
      </c>
      <c r="L889" s="663">
        <v>395.98</v>
      </c>
      <c r="M889" s="663">
        <v>791.96</v>
      </c>
      <c r="N889" s="662">
        <v>2</v>
      </c>
      <c r="O889" s="745">
        <v>1</v>
      </c>
      <c r="P889" s="663">
        <v>791.96</v>
      </c>
      <c r="Q889" s="678">
        <v>1</v>
      </c>
      <c r="R889" s="662">
        <v>2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18</v>
      </c>
      <c r="B890" s="662" t="s">
        <v>544</v>
      </c>
      <c r="C890" s="662" t="s">
        <v>2618</v>
      </c>
      <c r="D890" s="743" t="s">
        <v>4060</v>
      </c>
      <c r="E890" s="744" t="s">
        <v>2643</v>
      </c>
      <c r="F890" s="662" t="s">
        <v>2614</v>
      </c>
      <c r="G890" s="662" t="s">
        <v>2662</v>
      </c>
      <c r="H890" s="662" t="s">
        <v>1236</v>
      </c>
      <c r="I890" s="662" t="s">
        <v>1397</v>
      </c>
      <c r="J890" s="662" t="s">
        <v>1398</v>
      </c>
      <c r="K890" s="662" t="s">
        <v>1285</v>
      </c>
      <c r="L890" s="663">
        <v>132</v>
      </c>
      <c r="M890" s="663">
        <v>122496</v>
      </c>
      <c r="N890" s="662">
        <v>928</v>
      </c>
      <c r="O890" s="745">
        <v>326</v>
      </c>
      <c r="P890" s="663">
        <v>13728</v>
      </c>
      <c r="Q890" s="678">
        <v>0.11206896551724138</v>
      </c>
      <c r="R890" s="662">
        <v>104</v>
      </c>
      <c r="S890" s="678">
        <v>0.11206896551724138</v>
      </c>
      <c r="T890" s="745">
        <v>29</v>
      </c>
      <c r="U890" s="701">
        <v>8.8957055214723926E-2</v>
      </c>
    </row>
    <row r="891" spans="1:21" ht="14.4" customHeight="1" x14ac:dyDescent="0.3">
      <c r="A891" s="661">
        <v>18</v>
      </c>
      <c r="B891" s="662" t="s">
        <v>544</v>
      </c>
      <c r="C891" s="662" t="s">
        <v>2618</v>
      </c>
      <c r="D891" s="743" t="s">
        <v>4060</v>
      </c>
      <c r="E891" s="744" t="s">
        <v>2643</v>
      </c>
      <c r="F891" s="662" t="s">
        <v>2614</v>
      </c>
      <c r="G891" s="662" t="s">
        <v>2662</v>
      </c>
      <c r="H891" s="662" t="s">
        <v>545</v>
      </c>
      <c r="I891" s="662" t="s">
        <v>570</v>
      </c>
      <c r="J891" s="662" t="s">
        <v>571</v>
      </c>
      <c r="K891" s="662" t="s">
        <v>2543</v>
      </c>
      <c r="L891" s="663">
        <v>123.2</v>
      </c>
      <c r="M891" s="663">
        <v>246.4</v>
      </c>
      <c r="N891" s="662">
        <v>2</v>
      </c>
      <c r="O891" s="745">
        <v>0.5</v>
      </c>
      <c r="P891" s="663">
        <v>246.4</v>
      </c>
      <c r="Q891" s="678">
        <v>1</v>
      </c>
      <c r="R891" s="662">
        <v>2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18</v>
      </c>
      <c r="B892" s="662" t="s">
        <v>544</v>
      </c>
      <c r="C892" s="662" t="s">
        <v>2618</v>
      </c>
      <c r="D892" s="743" t="s">
        <v>4060</v>
      </c>
      <c r="E892" s="744" t="s">
        <v>2643</v>
      </c>
      <c r="F892" s="662" t="s">
        <v>2614</v>
      </c>
      <c r="G892" s="662" t="s">
        <v>2662</v>
      </c>
      <c r="H892" s="662" t="s">
        <v>545</v>
      </c>
      <c r="I892" s="662" t="s">
        <v>3456</v>
      </c>
      <c r="J892" s="662" t="s">
        <v>3457</v>
      </c>
      <c r="K892" s="662" t="s">
        <v>572</v>
      </c>
      <c r="L892" s="663">
        <v>123.2</v>
      </c>
      <c r="M892" s="663">
        <v>369.6</v>
      </c>
      <c r="N892" s="662">
        <v>3</v>
      </c>
      <c r="O892" s="745">
        <v>0.5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18</v>
      </c>
      <c r="B893" s="662" t="s">
        <v>544</v>
      </c>
      <c r="C893" s="662" t="s">
        <v>2618</v>
      </c>
      <c r="D893" s="743" t="s">
        <v>4060</v>
      </c>
      <c r="E893" s="744" t="s">
        <v>2643</v>
      </c>
      <c r="F893" s="662" t="s">
        <v>2614</v>
      </c>
      <c r="G893" s="662" t="s">
        <v>2662</v>
      </c>
      <c r="H893" s="662" t="s">
        <v>545</v>
      </c>
      <c r="I893" s="662" t="s">
        <v>3458</v>
      </c>
      <c r="J893" s="662" t="s">
        <v>1911</v>
      </c>
      <c r="K893" s="662" t="s">
        <v>3459</v>
      </c>
      <c r="L893" s="663">
        <v>0</v>
      </c>
      <c r="M893" s="663">
        <v>0</v>
      </c>
      <c r="N893" s="662">
        <v>1</v>
      </c>
      <c r="O893" s="745">
        <v>0.5</v>
      </c>
      <c r="P893" s="663">
        <v>0</v>
      </c>
      <c r="Q893" s="678"/>
      <c r="R893" s="662">
        <v>1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18</v>
      </c>
      <c r="B894" s="662" t="s">
        <v>544</v>
      </c>
      <c r="C894" s="662" t="s">
        <v>2618</v>
      </c>
      <c r="D894" s="743" t="s">
        <v>4060</v>
      </c>
      <c r="E894" s="744" t="s">
        <v>2643</v>
      </c>
      <c r="F894" s="662" t="s">
        <v>2614</v>
      </c>
      <c r="G894" s="662" t="s">
        <v>2662</v>
      </c>
      <c r="H894" s="662" t="s">
        <v>545</v>
      </c>
      <c r="I894" s="662" t="s">
        <v>3460</v>
      </c>
      <c r="J894" s="662" t="s">
        <v>3457</v>
      </c>
      <c r="K894" s="662" t="s">
        <v>1285</v>
      </c>
      <c r="L894" s="663">
        <v>0</v>
      </c>
      <c r="M894" s="663">
        <v>0</v>
      </c>
      <c r="N894" s="662">
        <v>3</v>
      </c>
      <c r="O894" s="745">
        <v>1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18</v>
      </c>
      <c r="B895" s="662" t="s">
        <v>544</v>
      </c>
      <c r="C895" s="662" t="s">
        <v>2618</v>
      </c>
      <c r="D895" s="743" t="s">
        <v>4060</v>
      </c>
      <c r="E895" s="744" t="s">
        <v>2643</v>
      </c>
      <c r="F895" s="662" t="s">
        <v>2614</v>
      </c>
      <c r="G895" s="662" t="s">
        <v>2662</v>
      </c>
      <c r="H895" s="662" t="s">
        <v>545</v>
      </c>
      <c r="I895" s="662" t="s">
        <v>3461</v>
      </c>
      <c r="J895" s="662" t="s">
        <v>3462</v>
      </c>
      <c r="K895" s="662" t="s">
        <v>1099</v>
      </c>
      <c r="L895" s="663">
        <v>246.39</v>
      </c>
      <c r="M895" s="663">
        <v>492.78</v>
      </c>
      <c r="N895" s="662">
        <v>2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18</v>
      </c>
      <c r="B896" s="662" t="s">
        <v>544</v>
      </c>
      <c r="C896" s="662" t="s">
        <v>2618</v>
      </c>
      <c r="D896" s="743" t="s">
        <v>4060</v>
      </c>
      <c r="E896" s="744" t="s">
        <v>2643</v>
      </c>
      <c r="F896" s="662" t="s">
        <v>2614</v>
      </c>
      <c r="G896" s="662" t="s">
        <v>2662</v>
      </c>
      <c r="H896" s="662" t="s">
        <v>545</v>
      </c>
      <c r="I896" s="662" t="s">
        <v>3463</v>
      </c>
      <c r="J896" s="662" t="s">
        <v>3464</v>
      </c>
      <c r="K896" s="662" t="s">
        <v>3465</v>
      </c>
      <c r="L896" s="663">
        <v>123.2</v>
      </c>
      <c r="M896" s="663">
        <v>369.6</v>
      </c>
      <c r="N896" s="662">
        <v>3</v>
      </c>
      <c r="O896" s="745">
        <v>3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18</v>
      </c>
      <c r="B897" s="662" t="s">
        <v>544</v>
      </c>
      <c r="C897" s="662" t="s">
        <v>2618</v>
      </c>
      <c r="D897" s="743" t="s">
        <v>4060</v>
      </c>
      <c r="E897" s="744" t="s">
        <v>2643</v>
      </c>
      <c r="F897" s="662" t="s">
        <v>2614</v>
      </c>
      <c r="G897" s="662" t="s">
        <v>2718</v>
      </c>
      <c r="H897" s="662" t="s">
        <v>545</v>
      </c>
      <c r="I897" s="662" t="s">
        <v>1757</v>
      </c>
      <c r="J897" s="662" t="s">
        <v>1758</v>
      </c>
      <c r="K897" s="662" t="s">
        <v>1759</v>
      </c>
      <c r="L897" s="663">
        <v>439.98</v>
      </c>
      <c r="M897" s="663">
        <v>439.98</v>
      </c>
      <c r="N897" s="662">
        <v>1</v>
      </c>
      <c r="O897" s="745">
        <v>1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18</v>
      </c>
      <c r="B898" s="662" t="s">
        <v>544</v>
      </c>
      <c r="C898" s="662" t="s">
        <v>2618</v>
      </c>
      <c r="D898" s="743" t="s">
        <v>4060</v>
      </c>
      <c r="E898" s="744" t="s">
        <v>2643</v>
      </c>
      <c r="F898" s="662" t="s">
        <v>2614</v>
      </c>
      <c r="G898" s="662" t="s">
        <v>2718</v>
      </c>
      <c r="H898" s="662" t="s">
        <v>545</v>
      </c>
      <c r="I898" s="662" t="s">
        <v>2962</v>
      </c>
      <c r="J898" s="662" t="s">
        <v>2963</v>
      </c>
      <c r="K898" s="662" t="s">
        <v>1762</v>
      </c>
      <c r="L898" s="663">
        <v>132</v>
      </c>
      <c r="M898" s="663">
        <v>264</v>
      </c>
      <c r="N898" s="662">
        <v>2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18</v>
      </c>
      <c r="B899" s="662" t="s">
        <v>544</v>
      </c>
      <c r="C899" s="662" t="s">
        <v>2618</v>
      </c>
      <c r="D899" s="743" t="s">
        <v>4060</v>
      </c>
      <c r="E899" s="744" t="s">
        <v>2643</v>
      </c>
      <c r="F899" s="662" t="s">
        <v>2614</v>
      </c>
      <c r="G899" s="662" t="s">
        <v>2718</v>
      </c>
      <c r="H899" s="662" t="s">
        <v>545</v>
      </c>
      <c r="I899" s="662" t="s">
        <v>2964</v>
      </c>
      <c r="J899" s="662" t="s">
        <v>2965</v>
      </c>
      <c r="K899" s="662" t="s">
        <v>1762</v>
      </c>
      <c r="L899" s="663">
        <v>132</v>
      </c>
      <c r="M899" s="663">
        <v>264</v>
      </c>
      <c r="N899" s="662">
        <v>2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18</v>
      </c>
      <c r="B900" s="662" t="s">
        <v>544</v>
      </c>
      <c r="C900" s="662" t="s">
        <v>2618</v>
      </c>
      <c r="D900" s="743" t="s">
        <v>4060</v>
      </c>
      <c r="E900" s="744" t="s">
        <v>2643</v>
      </c>
      <c r="F900" s="662" t="s">
        <v>2614</v>
      </c>
      <c r="G900" s="662" t="s">
        <v>2718</v>
      </c>
      <c r="H900" s="662" t="s">
        <v>545</v>
      </c>
      <c r="I900" s="662" t="s">
        <v>3466</v>
      </c>
      <c r="J900" s="662" t="s">
        <v>3235</v>
      </c>
      <c r="K900" s="662" t="s">
        <v>1759</v>
      </c>
      <c r="L900" s="663">
        <v>439.98</v>
      </c>
      <c r="M900" s="663">
        <v>439.98</v>
      </c>
      <c r="N900" s="662">
        <v>1</v>
      </c>
      <c r="O900" s="745">
        <v>1</v>
      </c>
      <c r="P900" s="663">
        <v>439.98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18</v>
      </c>
      <c r="B901" s="662" t="s">
        <v>544</v>
      </c>
      <c r="C901" s="662" t="s">
        <v>2618</v>
      </c>
      <c r="D901" s="743" t="s">
        <v>4060</v>
      </c>
      <c r="E901" s="744" t="s">
        <v>2643</v>
      </c>
      <c r="F901" s="662" t="s">
        <v>2614</v>
      </c>
      <c r="G901" s="662" t="s">
        <v>2719</v>
      </c>
      <c r="H901" s="662" t="s">
        <v>545</v>
      </c>
      <c r="I901" s="662" t="s">
        <v>1771</v>
      </c>
      <c r="J901" s="662" t="s">
        <v>1772</v>
      </c>
      <c r="K901" s="662" t="s">
        <v>1341</v>
      </c>
      <c r="L901" s="663">
        <v>65.989999999999995</v>
      </c>
      <c r="M901" s="663">
        <v>1781.73</v>
      </c>
      <c r="N901" s="662">
        <v>27</v>
      </c>
      <c r="O901" s="745">
        <v>2</v>
      </c>
      <c r="P901" s="663">
        <v>1385.79</v>
      </c>
      <c r="Q901" s="678">
        <v>0.77777777777777779</v>
      </c>
      <c r="R901" s="662">
        <v>21</v>
      </c>
      <c r="S901" s="678">
        <v>0.77777777777777779</v>
      </c>
      <c r="T901" s="745">
        <v>1.5</v>
      </c>
      <c r="U901" s="701">
        <v>0.75</v>
      </c>
    </row>
    <row r="902" spans="1:21" ht="14.4" customHeight="1" x14ac:dyDescent="0.3">
      <c r="A902" s="661">
        <v>18</v>
      </c>
      <c r="B902" s="662" t="s">
        <v>544</v>
      </c>
      <c r="C902" s="662" t="s">
        <v>2618</v>
      </c>
      <c r="D902" s="743" t="s">
        <v>4060</v>
      </c>
      <c r="E902" s="744" t="s">
        <v>2643</v>
      </c>
      <c r="F902" s="662" t="s">
        <v>2614</v>
      </c>
      <c r="G902" s="662" t="s">
        <v>2719</v>
      </c>
      <c r="H902" s="662" t="s">
        <v>545</v>
      </c>
      <c r="I902" s="662" t="s">
        <v>1746</v>
      </c>
      <c r="J902" s="662" t="s">
        <v>1747</v>
      </c>
      <c r="K902" s="662" t="s">
        <v>586</v>
      </c>
      <c r="L902" s="663">
        <v>132</v>
      </c>
      <c r="M902" s="663">
        <v>1320</v>
      </c>
      <c r="N902" s="662">
        <v>10</v>
      </c>
      <c r="O902" s="745">
        <v>2.5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18</v>
      </c>
      <c r="B903" s="662" t="s">
        <v>544</v>
      </c>
      <c r="C903" s="662" t="s">
        <v>2618</v>
      </c>
      <c r="D903" s="743" t="s">
        <v>4060</v>
      </c>
      <c r="E903" s="744" t="s">
        <v>2643</v>
      </c>
      <c r="F903" s="662" t="s">
        <v>2614</v>
      </c>
      <c r="G903" s="662" t="s">
        <v>3467</v>
      </c>
      <c r="H903" s="662" t="s">
        <v>545</v>
      </c>
      <c r="I903" s="662" t="s">
        <v>3468</v>
      </c>
      <c r="J903" s="662" t="s">
        <v>3469</v>
      </c>
      <c r="K903" s="662" t="s">
        <v>2944</v>
      </c>
      <c r="L903" s="663">
        <v>0</v>
      </c>
      <c r="M903" s="663">
        <v>0</v>
      </c>
      <c r="N903" s="662">
        <v>2</v>
      </c>
      <c r="O903" s="745">
        <v>1</v>
      </c>
      <c r="P903" s="663">
        <v>0</v>
      </c>
      <c r="Q903" s="678"/>
      <c r="R903" s="662">
        <v>2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18</v>
      </c>
      <c r="B904" s="662" t="s">
        <v>544</v>
      </c>
      <c r="C904" s="662" t="s">
        <v>2618</v>
      </c>
      <c r="D904" s="743" t="s">
        <v>4060</v>
      </c>
      <c r="E904" s="744" t="s">
        <v>2643</v>
      </c>
      <c r="F904" s="662" t="s">
        <v>2614</v>
      </c>
      <c r="G904" s="662" t="s">
        <v>2720</v>
      </c>
      <c r="H904" s="662" t="s">
        <v>1236</v>
      </c>
      <c r="I904" s="662" t="s">
        <v>3470</v>
      </c>
      <c r="J904" s="662" t="s">
        <v>3471</v>
      </c>
      <c r="K904" s="662" t="s">
        <v>3472</v>
      </c>
      <c r="L904" s="663">
        <v>565.94000000000005</v>
      </c>
      <c r="M904" s="663">
        <v>3395.6400000000003</v>
      </c>
      <c r="N904" s="662">
        <v>6</v>
      </c>
      <c r="O904" s="745">
        <v>2.5</v>
      </c>
      <c r="P904" s="663">
        <v>2263.7600000000002</v>
      </c>
      <c r="Q904" s="678">
        <v>0.66666666666666663</v>
      </c>
      <c r="R904" s="662">
        <v>4</v>
      </c>
      <c r="S904" s="678">
        <v>0.66666666666666663</v>
      </c>
      <c r="T904" s="745">
        <v>2</v>
      </c>
      <c r="U904" s="701">
        <v>0.8</v>
      </c>
    </row>
    <row r="905" spans="1:21" ht="14.4" customHeight="1" x14ac:dyDescent="0.3">
      <c r="A905" s="661">
        <v>18</v>
      </c>
      <c r="B905" s="662" t="s">
        <v>544</v>
      </c>
      <c r="C905" s="662" t="s">
        <v>2618</v>
      </c>
      <c r="D905" s="743" t="s">
        <v>4060</v>
      </c>
      <c r="E905" s="744" t="s">
        <v>2643</v>
      </c>
      <c r="F905" s="662" t="s">
        <v>2614</v>
      </c>
      <c r="G905" s="662" t="s">
        <v>2720</v>
      </c>
      <c r="H905" s="662" t="s">
        <v>1236</v>
      </c>
      <c r="I905" s="662" t="s">
        <v>1829</v>
      </c>
      <c r="J905" s="662" t="s">
        <v>2562</v>
      </c>
      <c r="K905" s="662" t="s">
        <v>2563</v>
      </c>
      <c r="L905" s="663">
        <v>537.12</v>
      </c>
      <c r="M905" s="663">
        <v>1074.24</v>
      </c>
      <c r="N905" s="662">
        <v>2</v>
      </c>
      <c r="O905" s="745">
        <v>1</v>
      </c>
      <c r="P905" s="663">
        <v>537.12</v>
      </c>
      <c r="Q905" s="678">
        <v>0.5</v>
      </c>
      <c r="R905" s="662">
        <v>1</v>
      </c>
      <c r="S905" s="678">
        <v>0.5</v>
      </c>
      <c r="T905" s="745">
        <v>0.5</v>
      </c>
      <c r="U905" s="701">
        <v>0.5</v>
      </c>
    </row>
    <row r="906" spans="1:21" ht="14.4" customHeight="1" x14ac:dyDescent="0.3">
      <c r="A906" s="661">
        <v>18</v>
      </c>
      <c r="B906" s="662" t="s">
        <v>544</v>
      </c>
      <c r="C906" s="662" t="s">
        <v>2618</v>
      </c>
      <c r="D906" s="743" t="s">
        <v>4060</v>
      </c>
      <c r="E906" s="744" t="s">
        <v>2643</v>
      </c>
      <c r="F906" s="662" t="s">
        <v>2614</v>
      </c>
      <c r="G906" s="662" t="s">
        <v>2720</v>
      </c>
      <c r="H906" s="662" t="s">
        <v>1236</v>
      </c>
      <c r="I906" s="662" t="s">
        <v>1316</v>
      </c>
      <c r="J906" s="662" t="s">
        <v>1317</v>
      </c>
      <c r="K906" s="662" t="s">
        <v>1318</v>
      </c>
      <c r="L906" s="663">
        <v>848.49</v>
      </c>
      <c r="M906" s="663">
        <v>4242.4500000000007</v>
      </c>
      <c r="N906" s="662">
        <v>5</v>
      </c>
      <c r="O906" s="745">
        <v>2</v>
      </c>
      <c r="P906" s="663">
        <v>2545.4700000000003</v>
      </c>
      <c r="Q906" s="678">
        <v>0.6</v>
      </c>
      <c r="R906" s="662">
        <v>3</v>
      </c>
      <c r="S906" s="678">
        <v>0.6</v>
      </c>
      <c r="T906" s="745">
        <v>1.5</v>
      </c>
      <c r="U906" s="701">
        <v>0.75</v>
      </c>
    </row>
    <row r="907" spans="1:21" ht="14.4" customHeight="1" x14ac:dyDescent="0.3">
      <c r="A907" s="661">
        <v>18</v>
      </c>
      <c r="B907" s="662" t="s">
        <v>544</v>
      </c>
      <c r="C907" s="662" t="s">
        <v>2618</v>
      </c>
      <c r="D907" s="743" t="s">
        <v>4060</v>
      </c>
      <c r="E907" s="744" t="s">
        <v>2643</v>
      </c>
      <c r="F907" s="662" t="s">
        <v>2614</v>
      </c>
      <c r="G907" s="662" t="s">
        <v>2720</v>
      </c>
      <c r="H907" s="662" t="s">
        <v>1236</v>
      </c>
      <c r="I907" s="662" t="s">
        <v>3473</v>
      </c>
      <c r="J907" s="662" t="s">
        <v>3474</v>
      </c>
      <c r="K907" s="662" t="s">
        <v>3475</v>
      </c>
      <c r="L907" s="663">
        <v>478.07</v>
      </c>
      <c r="M907" s="663">
        <v>1912.28</v>
      </c>
      <c r="N907" s="662">
        <v>4</v>
      </c>
      <c r="O907" s="745">
        <v>1.5</v>
      </c>
      <c r="P907" s="663">
        <v>956.14</v>
      </c>
      <c r="Q907" s="678">
        <v>0.5</v>
      </c>
      <c r="R907" s="662">
        <v>2</v>
      </c>
      <c r="S907" s="678">
        <v>0.5</v>
      </c>
      <c r="T907" s="745">
        <v>1</v>
      </c>
      <c r="U907" s="701">
        <v>0.66666666666666663</v>
      </c>
    </row>
    <row r="908" spans="1:21" ht="14.4" customHeight="1" x14ac:dyDescent="0.3">
      <c r="A908" s="661">
        <v>18</v>
      </c>
      <c r="B908" s="662" t="s">
        <v>544</v>
      </c>
      <c r="C908" s="662" t="s">
        <v>2618</v>
      </c>
      <c r="D908" s="743" t="s">
        <v>4060</v>
      </c>
      <c r="E908" s="744" t="s">
        <v>2643</v>
      </c>
      <c r="F908" s="662" t="s">
        <v>2614</v>
      </c>
      <c r="G908" s="662" t="s">
        <v>2973</v>
      </c>
      <c r="H908" s="662" t="s">
        <v>545</v>
      </c>
      <c r="I908" s="662" t="s">
        <v>652</v>
      </c>
      <c r="J908" s="662" t="s">
        <v>2974</v>
      </c>
      <c r="K908" s="662" t="s">
        <v>2975</v>
      </c>
      <c r="L908" s="663">
        <v>48.74</v>
      </c>
      <c r="M908" s="663">
        <v>2144.56</v>
      </c>
      <c r="N908" s="662">
        <v>44</v>
      </c>
      <c r="O908" s="745">
        <v>11</v>
      </c>
      <c r="P908" s="663">
        <v>536.14</v>
      </c>
      <c r="Q908" s="678">
        <v>0.25</v>
      </c>
      <c r="R908" s="662">
        <v>11</v>
      </c>
      <c r="S908" s="678">
        <v>0.25</v>
      </c>
      <c r="T908" s="745">
        <v>4</v>
      </c>
      <c r="U908" s="701">
        <v>0.36363636363636365</v>
      </c>
    </row>
    <row r="909" spans="1:21" ht="14.4" customHeight="1" x14ac:dyDescent="0.3">
      <c r="A909" s="661">
        <v>18</v>
      </c>
      <c r="B909" s="662" t="s">
        <v>544</v>
      </c>
      <c r="C909" s="662" t="s">
        <v>2618</v>
      </c>
      <c r="D909" s="743" t="s">
        <v>4060</v>
      </c>
      <c r="E909" s="744" t="s">
        <v>2643</v>
      </c>
      <c r="F909" s="662" t="s">
        <v>2614</v>
      </c>
      <c r="G909" s="662" t="s">
        <v>2973</v>
      </c>
      <c r="H909" s="662" t="s">
        <v>545</v>
      </c>
      <c r="I909" s="662" t="s">
        <v>656</v>
      </c>
      <c r="J909" s="662" t="s">
        <v>2976</v>
      </c>
      <c r="K909" s="662" t="s">
        <v>3476</v>
      </c>
      <c r="L909" s="663">
        <v>55.1</v>
      </c>
      <c r="M909" s="663">
        <v>55.1</v>
      </c>
      <c r="N909" s="662">
        <v>1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18</v>
      </c>
      <c r="B910" s="662" t="s">
        <v>544</v>
      </c>
      <c r="C910" s="662" t="s">
        <v>2618</v>
      </c>
      <c r="D910" s="743" t="s">
        <v>4060</v>
      </c>
      <c r="E910" s="744" t="s">
        <v>2643</v>
      </c>
      <c r="F910" s="662" t="s">
        <v>2614</v>
      </c>
      <c r="G910" s="662" t="s">
        <v>2978</v>
      </c>
      <c r="H910" s="662" t="s">
        <v>545</v>
      </c>
      <c r="I910" s="662" t="s">
        <v>1942</v>
      </c>
      <c r="J910" s="662" t="s">
        <v>1943</v>
      </c>
      <c r="K910" s="662" t="s">
        <v>2979</v>
      </c>
      <c r="L910" s="663">
        <v>156.77000000000001</v>
      </c>
      <c r="M910" s="663">
        <v>3448.94</v>
      </c>
      <c r="N910" s="662">
        <v>22</v>
      </c>
      <c r="O910" s="745">
        <v>8.5</v>
      </c>
      <c r="P910" s="663">
        <v>313.54000000000002</v>
      </c>
      <c r="Q910" s="678">
        <v>9.0909090909090912E-2</v>
      </c>
      <c r="R910" s="662">
        <v>2</v>
      </c>
      <c r="S910" s="678">
        <v>9.0909090909090912E-2</v>
      </c>
      <c r="T910" s="745">
        <v>1</v>
      </c>
      <c r="U910" s="701">
        <v>0.11764705882352941</v>
      </c>
    </row>
    <row r="911" spans="1:21" ht="14.4" customHeight="1" x14ac:dyDescent="0.3">
      <c r="A911" s="661">
        <v>18</v>
      </c>
      <c r="B911" s="662" t="s">
        <v>544</v>
      </c>
      <c r="C911" s="662" t="s">
        <v>2618</v>
      </c>
      <c r="D911" s="743" t="s">
        <v>4060</v>
      </c>
      <c r="E911" s="744" t="s">
        <v>2643</v>
      </c>
      <c r="F911" s="662" t="s">
        <v>2614</v>
      </c>
      <c r="G911" s="662" t="s">
        <v>2978</v>
      </c>
      <c r="H911" s="662" t="s">
        <v>545</v>
      </c>
      <c r="I911" s="662" t="s">
        <v>1942</v>
      </c>
      <c r="J911" s="662" t="s">
        <v>1943</v>
      </c>
      <c r="K911" s="662" t="s">
        <v>2979</v>
      </c>
      <c r="L911" s="663">
        <v>107.27</v>
      </c>
      <c r="M911" s="663">
        <v>965.43000000000006</v>
      </c>
      <c r="N911" s="662">
        <v>9</v>
      </c>
      <c r="O911" s="745">
        <v>4</v>
      </c>
      <c r="P911" s="663">
        <v>321.81</v>
      </c>
      <c r="Q911" s="678">
        <v>0.33333333333333331</v>
      </c>
      <c r="R911" s="662">
        <v>3</v>
      </c>
      <c r="S911" s="678">
        <v>0.33333333333333331</v>
      </c>
      <c r="T911" s="745">
        <v>2</v>
      </c>
      <c r="U911" s="701">
        <v>0.5</v>
      </c>
    </row>
    <row r="912" spans="1:21" ht="14.4" customHeight="1" x14ac:dyDescent="0.3">
      <c r="A912" s="661">
        <v>18</v>
      </c>
      <c r="B912" s="662" t="s">
        <v>544</v>
      </c>
      <c r="C912" s="662" t="s">
        <v>2618</v>
      </c>
      <c r="D912" s="743" t="s">
        <v>4060</v>
      </c>
      <c r="E912" s="744" t="s">
        <v>2643</v>
      </c>
      <c r="F912" s="662" t="s">
        <v>2614</v>
      </c>
      <c r="G912" s="662" t="s">
        <v>2721</v>
      </c>
      <c r="H912" s="662" t="s">
        <v>545</v>
      </c>
      <c r="I912" s="662" t="s">
        <v>954</v>
      </c>
      <c r="J912" s="662" t="s">
        <v>955</v>
      </c>
      <c r="K912" s="662" t="s">
        <v>2722</v>
      </c>
      <c r="L912" s="663">
        <v>0</v>
      </c>
      <c r="M912" s="663">
        <v>0</v>
      </c>
      <c r="N912" s="662">
        <v>38</v>
      </c>
      <c r="O912" s="745">
        <v>12.5</v>
      </c>
      <c r="P912" s="663">
        <v>0</v>
      </c>
      <c r="Q912" s="678"/>
      <c r="R912" s="662">
        <v>25</v>
      </c>
      <c r="S912" s="678">
        <v>0.65789473684210531</v>
      </c>
      <c r="T912" s="745">
        <v>7</v>
      </c>
      <c r="U912" s="701">
        <v>0.56000000000000005</v>
      </c>
    </row>
    <row r="913" spans="1:21" ht="14.4" customHeight="1" x14ac:dyDescent="0.3">
      <c r="A913" s="661">
        <v>18</v>
      </c>
      <c r="B913" s="662" t="s">
        <v>544</v>
      </c>
      <c r="C913" s="662" t="s">
        <v>2618</v>
      </c>
      <c r="D913" s="743" t="s">
        <v>4060</v>
      </c>
      <c r="E913" s="744" t="s">
        <v>2643</v>
      </c>
      <c r="F913" s="662" t="s">
        <v>2614</v>
      </c>
      <c r="G913" s="662" t="s">
        <v>3477</v>
      </c>
      <c r="H913" s="662" t="s">
        <v>545</v>
      </c>
      <c r="I913" s="662" t="s">
        <v>3478</v>
      </c>
      <c r="J913" s="662" t="s">
        <v>684</v>
      </c>
      <c r="K913" s="662" t="s">
        <v>3479</v>
      </c>
      <c r="L913" s="663">
        <v>0</v>
      </c>
      <c r="M913" s="663">
        <v>0</v>
      </c>
      <c r="N913" s="662">
        <v>2</v>
      </c>
      <c r="O913" s="745">
        <v>1</v>
      </c>
      <c r="P913" s="663">
        <v>0</v>
      </c>
      <c r="Q913" s="678"/>
      <c r="R913" s="662">
        <v>2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18</v>
      </c>
      <c r="B914" s="662" t="s">
        <v>544</v>
      </c>
      <c r="C914" s="662" t="s">
        <v>2618</v>
      </c>
      <c r="D914" s="743" t="s">
        <v>4060</v>
      </c>
      <c r="E914" s="744" t="s">
        <v>2643</v>
      </c>
      <c r="F914" s="662" t="s">
        <v>2614</v>
      </c>
      <c r="G914" s="662" t="s">
        <v>2675</v>
      </c>
      <c r="H914" s="662" t="s">
        <v>545</v>
      </c>
      <c r="I914" s="662" t="s">
        <v>1033</v>
      </c>
      <c r="J914" s="662" t="s">
        <v>2980</v>
      </c>
      <c r="K914" s="662" t="s">
        <v>1341</v>
      </c>
      <c r="L914" s="663">
        <v>36.35</v>
      </c>
      <c r="M914" s="663">
        <v>617.95000000000005</v>
      </c>
      <c r="N914" s="662">
        <v>17</v>
      </c>
      <c r="O914" s="745">
        <v>5</v>
      </c>
      <c r="P914" s="663">
        <v>36.35</v>
      </c>
      <c r="Q914" s="678">
        <v>5.8823529411764705E-2</v>
      </c>
      <c r="R914" s="662">
        <v>1</v>
      </c>
      <c r="S914" s="678">
        <v>5.8823529411764705E-2</v>
      </c>
      <c r="T914" s="745">
        <v>1</v>
      </c>
      <c r="U914" s="701">
        <v>0.2</v>
      </c>
    </row>
    <row r="915" spans="1:21" ht="14.4" customHeight="1" x14ac:dyDescent="0.3">
      <c r="A915" s="661">
        <v>18</v>
      </c>
      <c r="B915" s="662" t="s">
        <v>544</v>
      </c>
      <c r="C915" s="662" t="s">
        <v>2618</v>
      </c>
      <c r="D915" s="743" t="s">
        <v>4060</v>
      </c>
      <c r="E915" s="744" t="s">
        <v>2643</v>
      </c>
      <c r="F915" s="662" t="s">
        <v>2614</v>
      </c>
      <c r="G915" s="662" t="s">
        <v>2675</v>
      </c>
      <c r="H915" s="662" t="s">
        <v>545</v>
      </c>
      <c r="I915" s="662" t="s">
        <v>2827</v>
      </c>
      <c r="J915" s="662" t="s">
        <v>2676</v>
      </c>
      <c r="K915" s="662" t="s">
        <v>2828</v>
      </c>
      <c r="L915" s="663">
        <v>0</v>
      </c>
      <c r="M915" s="663">
        <v>0</v>
      </c>
      <c r="N915" s="662">
        <v>14</v>
      </c>
      <c r="O915" s="745">
        <v>7</v>
      </c>
      <c r="P915" s="663">
        <v>0</v>
      </c>
      <c r="Q915" s="678"/>
      <c r="R915" s="662">
        <v>7</v>
      </c>
      <c r="S915" s="678">
        <v>0.5</v>
      </c>
      <c r="T915" s="745">
        <v>3</v>
      </c>
      <c r="U915" s="701">
        <v>0.42857142857142855</v>
      </c>
    </row>
    <row r="916" spans="1:21" ht="14.4" customHeight="1" x14ac:dyDescent="0.3">
      <c r="A916" s="661">
        <v>18</v>
      </c>
      <c r="B916" s="662" t="s">
        <v>544</v>
      </c>
      <c r="C916" s="662" t="s">
        <v>2618</v>
      </c>
      <c r="D916" s="743" t="s">
        <v>4060</v>
      </c>
      <c r="E916" s="744" t="s">
        <v>2643</v>
      </c>
      <c r="F916" s="662" t="s">
        <v>2614</v>
      </c>
      <c r="G916" s="662" t="s">
        <v>2675</v>
      </c>
      <c r="H916" s="662" t="s">
        <v>545</v>
      </c>
      <c r="I916" s="662" t="s">
        <v>1021</v>
      </c>
      <c r="J916" s="662" t="s">
        <v>2676</v>
      </c>
      <c r="K916" s="662" t="s">
        <v>2677</v>
      </c>
      <c r="L916" s="663">
        <v>22.06</v>
      </c>
      <c r="M916" s="663">
        <v>441.19999999999993</v>
      </c>
      <c r="N916" s="662">
        <v>20</v>
      </c>
      <c r="O916" s="745">
        <v>6</v>
      </c>
      <c r="P916" s="663">
        <v>242.65999999999997</v>
      </c>
      <c r="Q916" s="678">
        <v>0.55000000000000004</v>
      </c>
      <c r="R916" s="662">
        <v>11</v>
      </c>
      <c r="S916" s="678">
        <v>0.55000000000000004</v>
      </c>
      <c r="T916" s="745">
        <v>3</v>
      </c>
      <c r="U916" s="701">
        <v>0.5</v>
      </c>
    </row>
    <row r="917" spans="1:21" ht="14.4" customHeight="1" x14ac:dyDescent="0.3">
      <c r="A917" s="661">
        <v>18</v>
      </c>
      <c r="B917" s="662" t="s">
        <v>544</v>
      </c>
      <c r="C917" s="662" t="s">
        <v>2618</v>
      </c>
      <c r="D917" s="743" t="s">
        <v>4060</v>
      </c>
      <c r="E917" s="744" t="s">
        <v>2643</v>
      </c>
      <c r="F917" s="662" t="s">
        <v>2614</v>
      </c>
      <c r="G917" s="662" t="s">
        <v>2675</v>
      </c>
      <c r="H917" s="662" t="s">
        <v>545</v>
      </c>
      <c r="I917" s="662" t="s">
        <v>3240</v>
      </c>
      <c r="J917" s="662" t="s">
        <v>2980</v>
      </c>
      <c r="K917" s="662" t="s">
        <v>3241</v>
      </c>
      <c r="L917" s="663">
        <v>0</v>
      </c>
      <c r="M917" s="663">
        <v>0</v>
      </c>
      <c r="N917" s="662">
        <v>22</v>
      </c>
      <c r="O917" s="745">
        <v>6.5</v>
      </c>
      <c r="P917" s="663">
        <v>0</v>
      </c>
      <c r="Q917" s="678"/>
      <c r="R917" s="662">
        <v>5</v>
      </c>
      <c r="S917" s="678">
        <v>0.22727272727272727</v>
      </c>
      <c r="T917" s="745">
        <v>3</v>
      </c>
      <c r="U917" s="701">
        <v>0.46153846153846156</v>
      </c>
    </row>
    <row r="918" spans="1:21" ht="14.4" customHeight="1" x14ac:dyDescent="0.3">
      <c r="A918" s="661">
        <v>18</v>
      </c>
      <c r="B918" s="662" t="s">
        <v>544</v>
      </c>
      <c r="C918" s="662" t="s">
        <v>2618</v>
      </c>
      <c r="D918" s="743" t="s">
        <v>4060</v>
      </c>
      <c r="E918" s="744" t="s">
        <v>2643</v>
      </c>
      <c r="F918" s="662" t="s">
        <v>2614</v>
      </c>
      <c r="G918" s="662" t="s">
        <v>3480</v>
      </c>
      <c r="H918" s="662" t="s">
        <v>545</v>
      </c>
      <c r="I918" s="662" t="s">
        <v>3481</v>
      </c>
      <c r="J918" s="662" t="s">
        <v>3482</v>
      </c>
      <c r="K918" s="662" t="s">
        <v>3483</v>
      </c>
      <c r="L918" s="663">
        <v>0</v>
      </c>
      <c r="M918" s="663">
        <v>0</v>
      </c>
      <c r="N918" s="662">
        <v>3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18</v>
      </c>
      <c r="B919" s="662" t="s">
        <v>544</v>
      </c>
      <c r="C919" s="662" t="s">
        <v>2618</v>
      </c>
      <c r="D919" s="743" t="s">
        <v>4060</v>
      </c>
      <c r="E919" s="744" t="s">
        <v>2643</v>
      </c>
      <c r="F919" s="662" t="s">
        <v>2614</v>
      </c>
      <c r="G919" s="662" t="s">
        <v>2784</v>
      </c>
      <c r="H919" s="662" t="s">
        <v>1236</v>
      </c>
      <c r="I919" s="662" t="s">
        <v>3484</v>
      </c>
      <c r="J919" s="662" t="s">
        <v>2786</v>
      </c>
      <c r="K919" s="662"/>
      <c r="L919" s="663">
        <v>0</v>
      </c>
      <c r="M919" s="663">
        <v>0</v>
      </c>
      <c r="N919" s="662">
        <v>2</v>
      </c>
      <c r="O919" s="745">
        <v>0.5</v>
      </c>
      <c r="P919" s="663">
        <v>0</v>
      </c>
      <c r="Q919" s="678"/>
      <c r="R919" s="662">
        <v>2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18</v>
      </c>
      <c r="B920" s="662" t="s">
        <v>544</v>
      </c>
      <c r="C920" s="662" t="s">
        <v>2618</v>
      </c>
      <c r="D920" s="743" t="s">
        <v>4060</v>
      </c>
      <c r="E920" s="744" t="s">
        <v>2643</v>
      </c>
      <c r="F920" s="662" t="s">
        <v>2614</v>
      </c>
      <c r="G920" s="662" t="s">
        <v>2981</v>
      </c>
      <c r="H920" s="662" t="s">
        <v>545</v>
      </c>
      <c r="I920" s="662" t="s">
        <v>2982</v>
      </c>
      <c r="J920" s="662" t="s">
        <v>2983</v>
      </c>
      <c r="K920" s="662" t="s">
        <v>2984</v>
      </c>
      <c r="L920" s="663">
        <v>27.28</v>
      </c>
      <c r="M920" s="663">
        <v>163.68</v>
      </c>
      <c r="N920" s="662">
        <v>6</v>
      </c>
      <c r="O920" s="745">
        <v>2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18</v>
      </c>
      <c r="B921" s="662" t="s">
        <v>544</v>
      </c>
      <c r="C921" s="662" t="s">
        <v>2618</v>
      </c>
      <c r="D921" s="743" t="s">
        <v>4060</v>
      </c>
      <c r="E921" s="744" t="s">
        <v>2643</v>
      </c>
      <c r="F921" s="662" t="s">
        <v>2614</v>
      </c>
      <c r="G921" s="662" t="s">
        <v>2829</v>
      </c>
      <c r="H921" s="662" t="s">
        <v>545</v>
      </c>
      <c r="I921" s="662" t="s">
        <v>915</v>
      </c>
      <c r="J921" s="662" t="s">
        <v>916</v>
      </c>
      <c r="K921" s="662" t="s">
        <v>2992</v>
      </c>
      <c r="L921" s="663">
        <v>70.05</v>
      </c>
      <c r="M921" s="663">
        <v>140.1</v>
      </c>
      <c r="N921" s="662">
        <v>2</v>
      </c>
      <c r="O921" s="745">
        <v>1.5</v>
      </c>
      <c r="P921" s="663">
        <v>70.05</v>
      </c>
      <c r="Q921" s="678">
        <v>0.5</v>
      </c>
      <c r="R921" s="662">
        <v>1</v>
      </c>
      <c r="S921" s="678">
        <v>0.5</v>
      </c>
      <c r="T921" s="745">
        <v>0.5</v>
      </c>
      <c r="U921" s="701">
        <v>0.33333333333333331</v>
      </c>
    </row>
    <row r="922" spans="1:21" ht="14.4" customHeight="1" x14ac:dyDescent="0.3">
      <c r="A922" s="661">
        <v>18</v>
      </c>
      <c r="B922" s="662" t="s">
        <v>544</v>
      </c>
      <c r="C922" s="662" t="s">
        <v>2618</v>
      </c>
      <c r="D922" s="743" t="s">
        <v>4060</v>
      </c>
      <c r="E922" s="744" t="s">
        <v>2643</v>
      </c>
      <c r="F922" s="662" t="s">
        <v>2614</v>
      </c>
      <c r="G922" s="662" t="s">
        <v>2997</v>
      </c>
      <c r="H922" s="662" t="s">
        <v>545</v>
      </c>
      <c r="I922" s="662" t="s">
        <v>1642</v>
      </c>
      <c r="J922" s="662" t="s">
        <v>1643</v>
      </c>
      <c r="K922" s="662" t="s">
        <v>2998</v>
      </c>
      <c r="L922" s="663">
        <v>49.37</v>
      </c>
      <c r="M922" s="663">
        <v>3702.7499999999991</v>
      </c>
      <c r="N922" s="662">
        <v>75</v>
      </c>
      <c r="O922" s="745">
        <v>9.5</v>
      </c>
      <c r="P922" s="663">
        <v>1876.0599999999997</v>
      </c>
      <c r="Q922" s="678">
        <v>0.50666666666666671</v>
      </c>
      <c r="R922" s="662">
        <v>38</v>
      </c>
      <c r="S922" s="678">
        <v>0.50666666666666671</v>
      </c>
      <c r="T922" s="745">
        <v>4.5</v>
      </c>
      <c r="U922" s="701">
        <v>0.47368421052631576</v>
      </c>
    </row>
    <row r="923" spans="1:21" ht="14.4" customHeight="1" x14ac:dyDescent="0.3">
      <c r="A923" s="661">
        <v>18</v>
      </c>
      <c r="B923" s="662" t="s">
        <v>544</v>
      </c>
      <c r="C923" s="662" t="s">
        <v>2618</v>
      </c>
      <c r="D923" s="743" t="s">
        <v>4060</v>
      </c>
      <c r="E923" s="744" t="s">
        <v>2643</v>
      </c>
      <c r="F923" s="662" t="s">
        <v>2614</v>
      </c>
      <c r="G923" s="662" t="s">
        <v>2997</v>
      </c>
      <c r="H923" s="662" t="s">
        <v>545</v>
      </c>
      <c r="I923" s="662" t="s">
        <v>1646</v>
      </c>
      <c r="J923" s="662" t="s">
        <v>1647</v>
      </c>
      <c r="K923" s="662" t="s">
        <v>2941</v>
      </c>
      <c r="L923" s="663">
        <v>24.68</v>
      </c>
      <c r="M923" s="663">
        <v>691.04</v>
      </c>
      <c r="N923" s="662">
        <v>28</v>
      </c>
      <c r="O923" s="745">
        <v>6</v>
      </c>
      <c r="P923" s="663">
        <v>370.2</v>
      </c>
      <c r="Q923" s="678">
        <v>0.5357142857142857</v>
      </c>
      <c r="R923" s="662">
        <v>15</v>
      </c>
      <c r="S923" s="678">
        <v>0.5357142857142857</v>
      </c>
      <c r="T923" s="745">
        <v>3.5</v>
      </c>
      <c r="U923" s="701">
        <v>0.58333333333333337</v>
      </c>
    </row>
    <row r="924" spans="1:21" ht="14.4" customHeight="1" x14ac:dyDescent="0.3">
      <c r="A924" s="661">
        <v>18</v>
      </c>
      <c r="B924" s="662" t="s">
        <v>544</v>
      </c>
      <c r="C924" s="662" t="s">
        <v>2618</v>
      </c>
      <c r="D924" s="743" t="s">
        <v>4060</v>
      </c>
      <c r="E924" s="744" t="s">
        <v>2643</v>
      </c>
      <c r="F924" s="662" t="s">
        <v>2614</v>
      </c>
      <c r="G924" s="662" t="s">
        <v>2997</v>
      </c>
      <c r="H924" s="662" t="s">
        <v>545</v>
      </c>
      <c r="I924" s="662" t="s">
        <v>3352</v>
      </c>
      <c r="J924" s="662" t="s">
        <v>1647</v>
      </c>
      <c r="K924" s="662" t="s">
        <v>3353</v>
      </c>
      <c r="L924" s="663">
        <v>0</v>
      </c>
      <c r="M924" s="663">
        <v>0</v>
      </c>
      <c r="N924" s="662">
        <v>8</v>
      </c>
      <c r="O924" s="745">
        <v>3.5</v>
      </c>
      <c r="P924" s="663">
        <v>0</v>
      </c>
      <c r="Q924" s="678"/>
      <c r="R924" s="662">
        <v>4</v>
      </c>
      <c r="S924" s="678">
        <v>0.5</v>
      </c>
      <c r="T924" s="745">
        <v>2</v>
      </c>
      <c r="U924" s="701">
        <v>0.5714285714285714</v>
      </c>
    </row>
    <row r="925" spans="1:21" ht="14.4" customHeight="1" x14ac:dyDescent="0.3">
      <c r="A925" s="661">
        <v>18</v>
      </c>
      <c r="B925" s="662" t="s">
        <v>544</v>
      </c>
      <c r="C925" s="662" t="s">
        <v>2618</v>
      </c>
      <c r="D925" s="743" t="s">
        <v>4060</v>
      </c>
      <c r="E925" s="744" t="s">
        <v>2643</v>
      </c>
      <c r="F925" s="662" t="s">
        <v>2614</v>
      </c>
      <c r="G925" s="662" t="s">
        <v>2763</v>
      </c>
      <c r="H925" s="662" t="s">
        <v>545</v>
      </c>
      <c r="I925" s="662" t="s">
        <v>675</v>
      </c>
      <c r="J925" s="662" t="s">
        <v>2764</v>
      </c>
      <c r="K925" s="662" t="s">
        <v>2765</v>
      </c>
      <c r="L925" s="663">
        <v>23.61</v>
      </c>
      <c r="M925" s="663">
        <v>2313.7800000000002</v>
      </c>
      <c r="N925" s="662">
        <v>98</v>
      </c>
      <c r="O925" s="745">
        <v>32</v>
      </c>
      <c r="P925" s="663">
        <v>802.74000000000024</v>
      </c>
      <c r="Q925" s="678">
        <v>0.34693877551020413</v>
      </c>
      <c r="R925" s="662">
        <v>34</v>
      </c>
      <c r="S925" s="678">
        <v>0.34693877551020408</v>
      </c>
      <c r="T925" s="745">
        <v>12.5</v>
      </c>
      <c r="U925" s="701">
        <v>0.390625</v>
      </c>
    </row>
    <row r="926" spans="1:21" ht="14.4" customHeight="1" x14ac:dyDescent="0.3">
      <c r="A926" s="661">
        <v>18</v>
      </c>
      <c r="B926" s="662" t="s">
        <v>544</v>
      </c>
      <c r="C926" s="662" t="s">
        <v>2618</v>
      </c>
      <c r="D926" s="743" t="s">
        <v>4060</v>
      </c>
      <c r="E926" s="744" t="s">
        <v>2643</v>
      </c>
      <c r="F926" s="662" t="s">
        <v>2614</v>
      </c>
      <c r="G926" s="662" t="s">
        <v>2763</v>
      </c>
      <c r="H926" s="662" t="s">
        <v>545</v>
      </c>
      <c r="I926" s="662" t="s">
        <v>919</v>
      </c>
      <c r="J926" s="662" t="s">
        <v>920</v>
      </c>
      <c r="K926" s="662" t="s">
        <v>1744</v>
      </c>
      <c r="L926" s="663">
        <v>37.369999999999997</v>
      </c>
      <c r="M926" s="663">
        <v>523.17999999999995</v>
      </c>
      <c r="N926" s="662">
        <v>14</v>
      </c>
      <c r="O926" s="745">
        <v>5.5</v>
      </c>
      <c r="P926" s="663">
        <v>149.47999999999999</v>
      </c>
      <c r="Q926" s="678">
        <v>0.2857142857142857</v>
      </c>
      <c r="R926" s="662">
        <v>4</v>
      </c>
      <c r="S926" s="678">
        <v>0.2857142857142857</v>
      </c>
      <c r="T926" s="745">
        <v>1.5</v>
      </c>
      <c r="U926" s="701">
        <v>0.27272727272727271</v>
      </c>
    </row>
    <row r="927" spans="1:21" ht="14.4" customHeight="1" x14ac:dyDescent="0.3">
      <c r="A927" s="661">
        <v>18</v>
      </c>
      <c r="B927" s="662" t="s">
        <v>544</v>
      </c>
      <c r="C927" s="662" t="s">
        <v>2618</v>
      </c>
      <c r="D927" s="743" t="s">
        <v>4060</v>
      </c>
      <c r="E927" s="744" t="s">
        <v>2643</v>
      </c>
      <c r="F927" s="662" t="s">
        <v>2614</v>
      </c>
      <c r="G927" s="662" t="s">
        <v>2833</v>
      </c>
      <c r="H927" s="662" t="s">
        <v>545</v>
      </c>
      <c r="I927" s="662" t="s">
        <v>1101</v>
      </c>
      <c r="J927" s="662" t="s">
        <v>1102</v>
      </c>
      <c r="K927" s="662" t="s">
        <v>3000</v>
      </c>
      <c r="L927" s="663">
        <v>153.31</v>
      </c>
      <c r="M927" s="663">
        <v>1839.72</v>
      </c>
      <c r="N927" s="662">
        <v>12</v>
      </c>
      <c r="O927" s="745">
        <v>4</v>
      </c>
      <c r="P927" s="663">
        <v>613.24</v>
      </c>
      <c r="Q927" s="678">
        <v>0.33333333333333331</v>
      </c>
      <c r="R927" s="662">
        <v>4</v>
      </c>
      <c r="S927" s="678">
        <v>0.33333333333333331</v>
      </c>
      <c r="T927" s="745">
        <v>1.5</v>
      </c>
      <c r="U927" s="701">
        <v>0.375</v>
      </c>
    </row>
    <row r="928" spans="1:21" ht="14.4" customHeight="1" x14ac:dyDescent="0.3">
      <c r="A928" s="661">
        <v>18</v>
      </c>
      <c r="B928" s="662" t="s">
        <v>544</v>
      </c>
      <c r="C928" s="662" t="s">
        <v>2618</v>
      </c>
      <c r="D928" s="743" t="s">
        <v>4060</v>
      </c>
      <c r="E928" s="744" t="s">
        <v>2643</v>
      </c>
      <c r="F928" s="662" t="s">
        <v>2614</v>
      </c>
      <c r="G928" s="662" t="s">
        <v>2833</v>
      </c>
      <c r="H928" s="662" t="s">
        <v>545</v>
      </c>
      <c r="I928" s="662" t="s">
        <v>1104</v>
      </c>
      <c r="J928" s="662" t="s">
        <v>1105</v>
      </c>
      <c r="K928" s="662" t="s">
        <v>2834</v>
      </c>
      <c r="L928" s="663">
        <v>613.24</v>
      </c>
      <c r="M928" s="663">
        <v>7358.88</v>
      </c>
      <c r="N928" s="662">
        <v>12</v>
      </c>
      <c r="O928" s="745">
        <v>3</v>
      </c>
      <c r="P928" s="663">
        <v>3066.2</v>
      </c>
      <c r="Q928" s="678">
        <v>0.41666666666666663</v>
      </c>
      <c r="R928" s="662">
        <v>5</v>
      </c>
      <c r="S928" s="678">
        <v>0.41666666666666669</v>
      </c>
      <c r="T928" s="745">
        <v>1</v>
      </c>
      <c r="U928" s="701">
        <v>0.33333333333333331</v>
      </c>
    </row>
    <row r="929" spans="1:21" ht="14.4" customHeight="1" x14ac:dyDescent="0.3">
      <c r="A929" s="661">
        <v>18</v>
      </c>
      <c r="B929" s="662" t="s">
        <v>544</v>
      </c>
      <c r="C929" s="662" t="s">
        <v>2618</v>
      </c>
      <c r="D929" s="743" t="s">
        <v>4060</v>
      </c>
      <c r="E929" s="744" t="s">
        <v>2643</v>
      </c>
      <c r="F929" s="662" t="s">
        <v>2614</v>
      </c>
      <c r="G929" s="662" t="s">
        <v>2833</v>
      </c>
      <c r="H929" s="662" t="s">
        <v>545</v>
      </c>
      <c r="I929" s="662" t="s">
        <v>3001</v>
      </c>
      <c r="J929" s="662" t="s">
        <v>3002</v>
      </c>
      <c r="K929" s="662" t="s">
        <v>2171</v>
      </c>
      <c r="L929" s="663">
        <v>367.94</v>
      </c>
      <c r="M929" s="663">
        <v>1839.7</v>
      </c>
      <c r="N929" s="662">
        <v>5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18</v>
      </c>
      <c r="B930" s="662" t="s">
        <v>544</v>
      </c>
      <c r="C930" s="662" t="s">
        <v>2618</v>
      </c>
      <c r="D930" s="743" t="s">
        <v>4060</v>
      </c>
      <c r="E930" s="744" t="s">
        <v>2643</v>
      </c>
      <c r="F930" s="662" t="s">
        <v>2614</v>
      </c>
      <c r="G930" s="662" t="s">
        <v>2833</v>
      </c>
      <c r="H930" s="662" t="s">
        <v>545</v>
      </c>
      <c r="I930" s="662" t="s">
        <v>3485</v>
      </c>
      <c r="J930" s="662" t="s">
        <v>1105</v>
      </c>
      <c r="K930" s="662" t="s">
        <v>2744</v>
      </c>
      <c r="L930" s="663">
        <v>613.24</v>
      </c>
      <c r="M930" s="663">
        <v>1839.72</v>
      </c>
      <c r="N930" s="662">
        <v>3</v>
      </c>
      <c r="O930" s="745">
        <v>2</v>
      </c>
      <c r="P930" s="663">
        <v>1226.48</v>
      </c>
      <c r="Q930" s="678">
        <v>0.66666666666666663</v>
      </c>
      <c r="R930" s="662">
        <v>2</v>
      </c>
      <c r="S930" s="678">
        <v>0.66666666666666663</v>
      </c>
      <c r="T930" s="745">
        <v>1</v>
      </c>
      <c r="U930" s="701">
        <v>0.5</v>
      </c>
    </row>
    <row r="931" spans="1:21" ht="14.4" customHeight="1" x14ac:dyDescent="0.3">
      <c r="A931" s="661">
        <v>18</v>
      </c>
      <c r="B931" s="662" t="s">
        <v>544</v>
      </c>
      <c r="C931" s="662" t="s">
        <v>2618</v>
      </c>
      <c r="D931" s="743" t="s">
        <v>4060</v>
      </c>
      <c r="E931" s="744" t="s">
        <v>2643</v>
      </c>
      <c r="F931" s="662" t="s">
        <v>2614</v>
      </c>
      <c r="G931" s="662" t="s">
        <v>2833</v>
      </c>
      <c r="H931" s="662" t="s">
        <v>545</v>
      </c>
      <c r="I931" s="662" t="s">
        <v>3486</v>
      </c>
      <c r="J931" s="662" t="s">
        <v>3002</v>
      </c>
      <c r="K931" s="662" t="s">
        <v>3487</v>
      </c>
      <c r="L931" s="663">
        <v>0</v>
      </c>
      <c r="M931" s="663">
        <v>0</v>
      </c>
      <c r="N931" s="662">
        <v>1</v>
      </c>
      <c r="O931" s="745">
        <v>0.5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18</v>
      </c>
      <c r="B932" s="662" t="s">
        <v>544</v>
      </c>
      <c r="C932" s="662" t="s">
        <v>2618</v>
      </c>
      <c r="D932" s="743" t="s">
        <v>4060</v>
      </c>
      <c r="E932" s="744" t="s">
        <v>2643</v>
      </c>
      <c r="F932" s="662" t="s">
        <v>2614</v>
      </c>
      <c r="G932" s="662" t="s">
        <v>3005</v>
      </c>
      <c r="H932" s="662" t="s">
        <v>545</v>
      </c>
      <c r="I932" s="662" t="s">
        <v>1514</v>
      </c>
      <c r="J932" s="662" t="s">
        <v>1515</v>
      </c>
      <c r="K932" s="662" t="s">
        <v>3006</v>
      </c>
      <c r="L932" s="663">
        <v>36.97</v>
      </c>
      <c r="M932" s="663">
        <v>73.94</v>
      </c>
      <c r="N932" s="662">
        <v>2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18</v>
      </c>
      <c r="B933" s="662" t="s">
        <v>544</v>
      </c>
      <c r="C933" s="662" t="s">
        <v>2618</v>
      </c>
      <c r="D933" s="743" t="s">
        <v>4060</v>
      </c>
      <c r="E933" s="744" t="s">
        <v>2643</v>
      </c>
      <c r="F933" s="662" t="s">
        <v>2614</v>
      </c>
      <c r="G933" s="662" t="s">
        <v>2835</v>
      </c>
      <c r="H933" s="662" t="s">
        <v>545</v>
      </c>
      <c r="I933" s="662" t="s">
        <v>3488</v>
      </c>
      <c r="J933" s="662" t="s">
        <v>3489</v>
      </c>
      <c r="K933" s="662" t="s">
        <v>3314</v>
      </c>
      <c r="L933" s="663">
        <v>393.63</v>
      </c>
      <c r="M933" s="663">
        <v>1968.1499999999999</v>
      </c>
      <c r="N933" s="662">
        <v>5</v>
      </c>
      <c r="O933" s="745">
        <v>1.5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18</v>
      </c>
      <c r="B934" s="662" t="s">
        <v>544</v>
      </c>
      <c r="C934" s="662" t="s">
        <v>2618</v>
      </c>
      <c r="D934" s="743" t="s">
        <v>4060</v>
      </c>
      <c r="E934" s="744" t="s">
        <v>2643</v>
      </c>
      <c r="F934" s="662" t="s">
        <v>2614</v>
      </c>
      <c r="G934" s="662" t="s">
        <v>2835</v>
      </c>
      <c r="H934" s="662" t="s">
        <v>1236</v>
      </c>
      <c r="I934" s="662" t="s">
        <v>2836</v>
      </c>
      <c r="J934" s="662" t="s">
        <v>2837</v>
      </c>
      <c r="K934" s="662" t="s">
        <v>1570</v>
      </c>
      <c r="L934" s="663">
        <v>393.63</v>
      </c>
      <c r="M934" s="663">
        <v>15745.199999999999</v>
      </c>
      <c r="N934" s="662">
        <v>40</v>
      </c>
      <c r="O934" s="745">
        <v>21</v>
      </c>
      <c r="P934" s="663">
        <v>5117.1900000000005</v>
      </c>
      <c r="Q934" s="678">
        <v>0.32500000000000007</v>
      </c>
      <c r="R934" s="662">
        <v>13</v>
      </c>
      <c r="S934" s="678">
        <v>0.32500000000000001</v>
      </c>
      <c r="T934" s="745">
        <v>5</v>
      </c>
      <c r="U934" s="701">
        <v>0.23809523809523808</v>
      </c>
    </row>
    <row r="935" spans="1:21" ht="14.4" customHeight="1" x14ac:dyDescent="0.3">
      <c r="A935" s="661">
        <v>18</v>
      </c>
      <c r="B935" s="662" t="s">
        <v>544</v>
      </c>
      <c r="C935" s="662" t="s">
        <v>2618</v>
      </c>
      <c r="D935" s="743" t="s">
        <v>4060</v>
      </c>
      <c r="E935" s="744" t="s">
        <v>2643</v>
      </c>
      <c r="F935" s="662" t="s">
        <v>2614</v>
      </c>
      <c r="G935" s="662" t="s">
        <v>2835</v>
      </c>
      <c r="H935" s="662" t="s">
        <v>1236</v>
      </c>
      <c r="I935" s="662" t="s">
        <v>2838</v>
      </c>
      <c r="J935" s="662" t="s">
        <v>2839</v>
      </c>
      <c r="K935" s="662" t="s">
        <v>586</v>
      </c>
      <c r="L935" s="663">
        <v>0</v>
      </c>
      <c r="M935" s="663">
        <v>0</v>
      </c>
      <c r="N935" s="662">
        <v>4</v>
      </c>
      <c r="O935" s="745">
        <v>1.5</v>
      </c>
      <c r="P935" s="663">
        <v>0</v>
      </c>
      <c r="Q935" s="678"/>
      <c r="R935" s="662">
        <v>1</v>
      </c>
      <c r="S935" s="678">
        <v>0.25</v>
      </c>
      <c r="T935" s="745">
        <v>0.5</v>
      </c>
      <c r="U935" s="701">
        <v>0.33333333333333331</v>
      </c>
    </row>
    <row r="936" spans="1:21" ht="14.4" customHeight="1" x14ac:dyDescent="0.3">
      <c r="A936" s="661">
        <v>18</v>
      </c>
      <c r="B936" s="662" t="s">
        <v>544</v>
      </c>
      <c r="C936" s="662" t="s">
        <v>2618</v>
      </c>
      <c r="D936" s="743" t="s">
        <v>4060</v>
      </c>
      <c r="E936" s="744" t="s">
        <v>2643</v>
      </c>
      <c r="F936" s="662" t="s">
        <v>2614</v>
      </c>
      <c r="G936" s="662" t="s">
        <v>2835</v>
      </c>
      <c r="H936" s="662" t="s">
        <v>1236</v>
      </c>
      <c r="I936" s="662" t="s">
        <v>2838</v>
      </c>
      <c r="J936" s="662" t="s">
        <v>2839</v>
      </c>
      <c r="K936" s="662" t="s">
        <v>586</v>
      </c>
      <c r="L936" s="663">
        <v>147.61000000000001</v>
      </c>
      <c r="M936" s="663">
        <v>2509.37</v>
      </c>
      <c r="N936" s="662">
        <v>17</v>
      </c>
      <c r="O936" s="745">
        <v>8.5</v>
      </c>
      <c r="P936" s="663">
        <v>590.44000000000005</v>
      </c>
      <c r="Q936" s="678">
        <v>0.23529411764705885</v>
      </c>
      <c r="R936" s="662">
        <v>4</v>
      </c>
      <c r="S936" s="678">
        <v>0.23529411764705882</v>
      </c>
      <c r="T936" s="745">
        <v>2</v>
      </c>
      <c r="U936" s="701">
        <v>0.23529411764705882</v>
      </c>
    </row>
    <row r="937" spans="1:21" ht="14.4" customHeight="1" x14ac:dyDescent="0.3">
      <c r="A937" s="661">
        <v>18</v>
      </c>
      <c r="B937" s="662" t="s">
        <v>544</v>
      </c>
      <c r="C937" s="662" t="s">
        <v>2618</v>
      </c>
      <c r="D937" s="743" t="s">
        <v>4060</v>
      </c>
      <c r="E937" s="744" t="s">
        <v>2643</v>
      </c>
      <c r="F937" s="662" t="s">
        <v>2614</v>
      </c>
      <c r="G937" s="662" t="s">
        <v>2835</v>
      </c>
      <c r="H937" s="662" t="s">
        <v>1236</v>
      </c>
      <c r="I937" s="662" t="s">
        <v>2840</v>
      </c>
      <c r="J937" s="662" t="s">
        <v>2841</v>
      </c>
      <c r="K937" s="662" t="s">
        <v>579</v>
      </c>
      <c r="L937" s="663">
        <v>36.909999999999997</v>
      </c>
      <c r="M937" s="663">
        <v>4798.3</v>
      </c>
      <c r="N937" s="662">
        <v>130</v>
      </c>
      <c r="O937" s="745">
        <v>28</v>
      </c>
      <c r="P937" s="663">
        <v>1254.9399999999996</v>
      </c>
      <c r="Q937" s="678">
        <v>0.26153846153846144</v>
      </c>
      <c r="R937" s="662">
        <v>34</v>
      </c>
      <c r="S937" s="678">
        <v>0.26153846153846155</v>
      </c>
      <c r="T937" s="745">
        <v>9</v>
      </c>
      <c r="U937" s="701">
        <v>0.32142857142857145</v>
      </c>
    </row>
    <row r="938" spans="1:21" ht="14.4" customHeight="1" x14ac:dyDescent="0.3">
      <c r="A938" s="661">
        <v>18</v>
      </c>
      <c r="B938" s="662" t="s">
        <v>544</v>
      </c>
      <c r="C938" s="662" t="s">
        <v>2618</v>
      </c>
      <c r="D938" s="743" t="s">
        <v>4060</v>
      </c>
      <c r="E938" s="744" t="s">
        <v>2643</v>
      </c>
      <c r="F938" s="662" t="s">
        <v>2614</v>
      </c>
      <c r="G938" s="662" t="s">
        <v>2835</v>
      </c>
      <c r="H938" s="662" t="s">
        <v>545</v>
      </c>
      <c r="I938" s="662" t="s">
        <v>3007</v>
      </c>
      <c r="J938" s="662" t="s">
        <v>3008</v>
      </c>
      <c r="K938" s="662" t="s">
        <v>586</v>
      </c>
      <c r="L938" s="663">
        <v>147.62</v>
      </c>
      <c r="M938" s="663">
        <v>147.62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18</v>
      </c>
      <c r="B939" s="662" t="s">
        <v>544</v>
      </c>
      <c r="C939" s="662" t="s">
        <v>2618</v>
      </c>
      <c r="D939" s="743" t="s">
        <v>4060</v>
      </c>
      <c r="E939" s="744" t="s">
        <v>2643</v>
      </c>
      <c r="F939" s="662" t="s">
        <v>2614</v>
      </c>
      <c r="G939" s="662" t="s">
        <v>2835</v>
      </c>
      <c r="H939" s="662" t="s">
        <v>545</v>
      </c>
      <c r="I939" s="662" t="s">
        <v>3490</v>
      </c>
      <c r="J939" s="662" t="s">
        <v>2837</v>
      </c>
      <c r="K939" s="662" t="s">
        <v>583</v>
      </c>
      <c r="L939" s="663">
        <v>196.81</v>
      </c>
      <c r="M939" s="663">
        <v>590.43000000000006</v>
      </c>
      <c r="N939" s="662">
        <v>3</v>
      </c>
      <c r="O939" s="745">
        <v>0.5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18</v>
      </c>
      <c r="B940" s="662" t="s">
        <v>544</v>
      </c>
      <c r="C940" s="662" t="s">
        <v>2618</v>
      </c>
      <c r="D940" s="743" t="s">
        <v>4060</v>
      </c>
      <c r="E940" s="744" t="s">
        <v>2643</v>
      </c>
      <c r="F940" s="662" t="s">
        <v>2614</v>
      </c>
      <c r="G940" s="662" t="s">
        <v>2835</v>
      </c>
      <c r="H940" s="662" t="s">
        <v>545</v>
      </c>
      <c r="I940" s="662" t="s">
        <v>596</v>
      </c>
      <c r="J940" s="662" t="s">
        <v>597</v>
      </c>
      <c r="K940" s="662" t="s">
        <v>598</v>
      </c>
      <c r="L940" s="663">
        <v>1704.6</v>
      </c>
      <c r="M940" s="663">
        <v>1704.6</v>
      </c>
      <c r="N940" s="662">
        <v>1</v>
      </c>
      <c r="O940" s="745">
        <v>1</v>
      </c>
      <c r="P940" s="663">
        <v>1704.6</v>
      </c>
      <c r="Q940" s="678">
        <v>1</v>
      </c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18</v>
      </c>
      <c r="B941" s="662" t="s">
        <v>544</v>
      </c>
      <c r="C941" s="662" t="s">
        <v>2618</v>
      </c>
      <c r="D941" s="743" t="s">
        <v>4060</v>
      </c>
      <c r="E941" s="744" t="s">
        <v>2643</v>
      </c>
      <c r="F941" s="662" t="s">
        <v>2614</v>
      </c>
      <c r="G941" s="662" t="s">
        <v>2835</v>
      </c>
      <c r="H941" s="662" t="s">
        <v>545</v>
      </c>
      <c r="I941" s="662" t="s">
        <v>3491</v>
      </c>
      <c r="J941" s="662" t="s">
        <v>3313</v>
      </c>
      <c r="K941" s="662" t="s">
        <v>3314</v>
      </c>
      <c r="L941" s="663">
        <v>1702.95</v>
      </c>
      <c r="M941" s="663">
        <v>5108.8500000000004</v>
      </c>
      <c r="N941" s="662">
        <v>3</v>
      </c>
      <c r="O941" s="745">
        <v>0.5</v>
      </c>
      <c r="P941" s="663">
        <v>5108.8500000000004</v>
      </c>
      <c r="Q941" s="678">
        <v>1</v>
      </c>
      <c r="R941" s="662">
        <v>3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18</v>
      </c>
      <c r="B942" s="662" t="s">
        <v>544</v>
      </c>
      <c r="C942" s="662" t="s">
        <v>2618</v>
      </c>
      <c r="D942" s="743" t="s">
        <v>4060</v>
      </c>
      <c r="E942" s="744" t="s">
        <v>2643</v>
      </c>
      <c r="F942" s="662" t="s">
        <v>2614</v>
      </c>
      <c r="G942" s="662" t="s">
        <v>2835</v>
      </c>
      <c r="H942" s="662" t="s">
        <v>545</v>
      </c>
      <c r="I942" s="662" t="s">
        <v>3312</v>
      </c>
      <c r="J942" s="662" t="s">
        <v>3313</v>
      </c>
      <c r="K942" s="662" t="s">
        <v>3314</v>
      </c>
      <c r="L942" s="663">
        <v>1702.95</v>
      </c>
      <c r="M942" s="663">
        <v>5108.8500000000004</v>
      </c>
      <c r="N942" s="662">
        <v>3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18</v>
      </c>
      <c r="B943" s="662" t="s">
        <v>544</v>
      </c>
      <c r="C943" s="662" t="s">
        <v>2618</v>
      </c>
      <c r="D943" s="743" t="s">
        <v>4060</v>
      </c>
      <c r="E943" s="744" t="s">
        <v>2643</v>
      </c>
      <c r="F943" s="662" t="s">
        <v>2614</v>
      </c>
      <c r="G943" s="662" t="s">
        <v>2835</v>
      </c>
      <c r="H943" s="662" t="s">
        <v>545</v>
      </c>
      <c r="I943" s="662" t="s">
        <v>3009</v>
      </c>
      <c r="J943" s="662" t="s">
        <v>597</v>
      </c>
      <c r="K943" s="662" t="s">
        <v>598</v>
      </c>
      <c r="L943" s="663">
        <v>1704.6</v>
      </c>
      <c r="M943" s="663">
        <v>1704.6</v>
      </c>
      <c r="N943" s="662">
        <v>1</v>
      </c>
      <c r="O943" s="745">
        <v>0.5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18</v>
      </c>
      <c r="B944" s="662" t="s">
        <v>544</v>
      </c>
      <c r="C944" s="662" t="s">
        <v>2618</v>
      </c>
      <c r="D944" s="743" t="s">
        <v>4060</v>
      </c>
      <c r="E944" s="744" t="s">
        <v>2643</v>
      </c>
      <c r="F944" s="662" t="s">
        <v>2614</v>
      </c>
      <c r="G944" s="662" t="s">
        <v>2835</v>
      </c>
      <c r="H944" s="662" t="s">
        <v>545</v>
      </c>
      <c r="I944" s="662" t="s">
        <v>3010</v>
      </c>
      <c r="J944" s="662" t="s">
        <v>3011</v>
      </c>
      <c r="K944" s="662" t="s">
        <v>3012</v>
      </c>
      <c r="L944" s="663">
        <v>2332.63</v>
      </c>
      <c r="M944" s="663">
        <v>2332.63</v>
      </c>
      <c r="N944" s="662">
        <v>1</v>
      </c>
      <c r="O944" s="745">
        <v>0.5</v>
      </c>
      <c r="P944" s="663">
        <v>2332.63</v>
      </c>
      <c r="Q944" s="678">
        <v>1</v>
      </c>
      <c r="R944" s="662">
        <v>1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18</v>
      </c>
      <c r="B945" s="662" t="s">
        <v>544</v>
      </c>
      <c r="C945" s="662" t="s">
        <v>2618</v>
      </c>
      <c r="D945" s="743" t="s">
        <v>4060</v>
      </c>
      <c r="E945" s="744" t="s">
        <v>2643</v>
      </c>
      <c r="F945" s="662" t="s">
        <v>2614</v>
      </c>
      <c r="G945" s="662" t="s">
        <v>2835</v>
      </c>
      <c r="H945" s="662" t="s">
        <v>545</v>
      </c>
      <c r="I945" s="662" t="s">
        <v>3247</v>
      </c>
      <c r="J945" s="662" t="s">
        <v>3248</v>
      </c>
      <c r="K945" s="662" t="s">
        <v>586</v>
      </c>
      <c r="L945" s="663">
        <v>0</v>
      </c>
      <c r="M945" s="663">
        <v>0</v>
      </c>
      <c r="N945" s="662">
        <v>2</v>
      </c>
      <c r="O945" s="745">
        <v>0.5</v>
      </c>
      <c r="P945" s="663">
        <v>0</v>
      </c>
      <c r="Q945" s="678"/>
      <c r="R945" s="662">
        <v>2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18</v>
      </c>
      <c r="B946" s="662" t="s">
        <v>544</v>
      </c>
      <c r="C946" s="662" t="s">
        <v>2618</v>
      </c>
      <c r="D946" s="743" t="s">
        <v>4060</v>
      </c>
      <c r="E946" s="744" t="s">
        <v>2643</v>
      </c>
      <c r="F946" s="662" t="s">
        <v>2614</v>
      </c>
      <c r="G946" s="662" t="s">
        <v>2835</v>
      </c>
      <c r="H946" s="662" t="s">
        <v>545</v>
      </c>
      <c r="I946" s="662" t="s">
        <v>3020</v>
      </c>
      <c r="J946" s="662" t="s">
        <v>3011</v>
      </c>
      <c r="K946" s="662" t="s">
        <v>1570</v>
      </c>
      <c r="L946" s="663">
        <v>393.63</v>
      </c>
      <c r="M946" s="663">
        <v>2361.7799999999997</v>
      </c>
      <c r="N946" s="662">
        <v>6</v>
      </c>
      <c r="O946" s="745">
        <v>2</v>
      </c>
      <c r="P946" s="663">
        <v>1180.8899999999999</v>
      </c>
      <c r="Q946" s="678">
        <v>0.5</v>
      </c>
      <c r="R946" s="662">
        <v>3</v>
      </c>
      <c r="S946" s="678">
        <v>0.5</v>
      </c>
      <c r="T946" s="745">
        <v>0.5</v>
      </c>
      <c r="U946" s="701">
        <v>0.25</v>
      </c>
    </row>
    <row r="947" spans="1:21" ht="14.4" customHeight="1" x14ac:dyDescent="0.3">
      <c r="A947" s="661">
        <v>18</v>
      </c>
      <c r="B947" s="662" t="s">
        <v>544</v>
      </c>
      <c r="C947" s="662" t="s">
        <v>2618</v>
      </c>
      <c r="D947" s="743" t="s">
        <v>4060</v>
      </c>
      <c r="E947" s="744" t="s">
        <v>2643</v>
      </c>
      <c r="F947" s="662" t="s">
        <v>2614</v>
      </c>
      <c r="G947" s="662" t="s">
        <v>2835</v>
      </c>
      <c r="H947" s="662" t="s">
        <v>545</v>
      </c>
      <c r="I947" s="662" t="s">
        <v>1569</v>
      </c>
      <c r="J947" s="662" t="s">
        <v>592</v>
      </c>
      <c r="K947" s="662" t="s">
        <v>1570</v>
      </c>
      <c r="L947" s="663">
        <v>393.63</v>
      </c>
      <c r="M947" s="663">
        <v>393.63</v>
      </c>
      <c r="N947" s="662">
        <v>1</v>
      </c>
      <c r="O947" s="745">
        <v>1</v>
      </c>
      <c r="P947" s="663">
        <v>393.63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18</v>
      </c>
      <c r="B948" s="662" t="s">
        <v>544</v>
      </c>
      <c r="C948" s="662" t="s">
        <v>2618</v>
      </c>
      <c r="D948" s="743" t="s">
        <v>4060</v>
      </c>
      <c r="E948" s="744" t="s">
        <v>2643</v>
      </c>
      <c r="F948" s="662" t="s">
        <v>2614</v>
      </c>
      <c r="G948" s="662" t="s">
        <v>2835</v>
      </c>
      <c r="H948" s="662" t="s">
        <v>545</v>
      </c>
      <c r="I948" s="662" t="s">
        <v>3492</v>
      </c>
      <c r="J948" s="662" t="s">
        <v>2843</v>
      </c>
      <c r="K948" s="662" t="s">
        <v>3098</v>
      </c>
      <c r="L948" s="663">
        <v>0</v>
      </c>
      <c r="M948" s="663">
        <v>0</v>
      </c>
      <c r="N948" s="662">
        <v>1</v>
      </c>
      <c r="O948" s="745">
        <v>1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18</v>
      </c>
      <c r="B949" s="662" t="s">
        <v>544</v>
      </c>
      <c r="C949" s="662" t="s">
        <v>2618</v>
      </c>
      <c r="D949" s="743" t="s">
        <v>4060</v>
      </c>
      <c r="E949" s="744" t="s">
        <v>2643</v>
      </c>
      <c r="F949" s="662" t="s">
        <v>2614</v>
      </c>
      <c r="G949" s="662" t="s">
        <v>2835</v>
      </c>
      <c r="H949" s="662" t="s">
        <v>545</v>
      </c>
      <c r="I949" s="662" t="s">
        <v>3493</v>
      </c>
      <c r="J949" s="662" t="s">
        <v>3494</v>
      </c>
      <c r="K949" s="662" t="s">
        <v>579</v>
      </c>
      <c r="L949" s="663">
        <v>122.25</v>
      </c>
      <c r="M949" s="663">
        <v>244.5</v>
      </c>
      <c r="N949" s="662">
        <v>2</v>
      </c>
      <c r="O949" s="745">
        <v>0.5</v>
      </c>
      <c r="P949" s="663">
        <v>244.5</v>
      </c>
      <c r="Q949" s="678">
        <v>1</v>
      </c>
      <c r="R949" s="662">
        <v>2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18</v>
      </c>
      <c r="B950" s="662" t="s">
        <v>544</v>
      </c>
      <c r="C950" s="662" t="s">
        <v>2618</v>
      </c>
      <c r="D950" s="743" t="s">
        <v>4060</v>
      </c>
      <c r="E950" s="744" t="s">
        <v>2643</v>
      </c>
      <c r="F950" s="662" t="s">
        <v>2614</v>
      </c>
      <c r="G950" s="662" t="s">
        <v>2730</v>
      </c>
      <c r="H950" s="662" t="s">
        <v>1236</v>
      </c>
      <c r="I950" s="662" t="s">
        <v>1439</v>
      </c>
      <c r="J950" s="662" t="s">
        <v>2517</v>
      </c>
      <c r="K950" s="662" t="s">
        <v>2518</v>
      </c>
      <c r="L950" s="663">
        <v>445.45</v>
      </c>
      <c r="M950" s="663">
        <v>12918.05</v>
      </c>
      <c r="N950" s="662">
        <v>29</v>
      </c>
      <c r="O950" s="745">
        <v>13</v>
      </c>
      <c r="P950" s="663">
        <v>4454.5</v>
      </c>
      <c r="Q950" s="678">
        <v>0.34482758620689657</v>
      </c>
      <c r="R950" s="662">
        <v>10</v>
      </c>
      <c r="S950" s="678">
        <v>0.34482758620689657</v>
      </c>
      <c r="T950" s="745">
        <v>3</v>
      </c>
      <c r="U950" s="701">
        <v>0.23076923076923078</v>
      </c>
    </row>
    <row r="951" spans="1:21" ht="14.4" customHeight="1" x14ac:dyDescent="0.3">
      <c r="A951" s="661">
        <v>18</v>
      </c>
      <c r="B951" s="662" t="s">
        <v>544</v>
      </c>
      <c r="C951" s="662" t="s">
        <v>2618</v>
      </c>
      <c r="D951" s="743" t="s">
        <v>4060</v>
      </c>
      <c r="E951" s="744" t="s">
        <v>2643</v>
      </c>
      <c r="F951" s="662" t="s">
        <v>2614</v>
      </c>
      <c r="G951" s="662" t="s">
        <v>2730</v>
      </c>
      <c r="H951" s="662" t="s">
        <v>1236</v>
      </c>
      <c r="I951" s="662" t="s">
        <v>1435</v>
      </c>
      <c r="J951" s="662" t="s">
        <v>2519</v>
      </c>
      <c r="K951" s="662" t="s">
        <v>2520</v>
      </c>
      <c r="L951" s="663">
        <v>360.37</v>
      </c>
      <c r="M951" s="663">
        <v>2162.2200000000003</v>
      </c>
      <c r="N951" s="662">
        <v>6</v>
      </c>
      <c r="O951" s="745">
        <v>3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18</v>
      </c>
      <c r="B952" s="662" t="s">
        <v>544</v>
      </c>
      <c r="C952" s="662" t="s">
        <v>2618</v>
      </c>
      <c r="D952" s="743" t="s">
        <v>4060</v>
      </c>
      <c r="E952" s="744" t="s">
        <v>2643</v>
      </c>
      <c r="F952" s="662" t="s">
        <v>2614</v>
      </c>
      <c r="G952" s="662" t="s">
        <v>2730</v>
      </c>
      <c r="H952" s="662" t="s">
        <v>1236</v>
      </c>
      <c r="I952" s="662" t="s">
        <v>1382</v>
      </c>
      <c r="J952" s="662" t="s">
        <v>2517</v>
      </c>
      <c r="K952" s="662" t="s">
        <v>2521</v>
      </c>
      <c r="L952" s="663">
        <v>133.63999999999999</v>
      </c>
      <c r="M952" s="663">
        <v>133.63999999999999</v>
      </c>
      <c r="N952" s="662">
        <v>1</v>
      </c>
      <c r="O952" s="745">
        <v>0.5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18</v>
      </c>
      <c r="B953" s="662" t="s">
        <v>544</v>
      </c>
      <c r="C953" s="662" t="s">
        <v>2618</v>
      </c>
      <c r="D953" s="743" t="s">
        <v>4060</v>
      </c>
      <c r="E953" s="744" t="s">
        <v>2643</v>
      </c>
      <c r="F953" s="662" t="s">
        <v>2614</v>
      </c>
      <c r="G953" s="662" t="s">
        <v>3495</v>
      </c>
      <c r="H953" s="662" t="s">
        <v>1236</v>
      </c>
      <c r="I953" s="662" t="s">
        <v>1271</v>
      </c>
      <c r="J953" s="662" t="s">
        <v>1272</v>
      </c>
      <c r="K953" s="662" t="s">
        <v>1273</v>
      </c>
      <c r="L953" s="663">
        <v>0</v>
      </c>
      <c r="M953" s="663">
        <v>0</v>
      </c>
      <c r="N953" s="662">
        <v>1</v>
      </c>
      <c r="O953" s="745">
        <v>1</v>
      </c>
      <c r="P953" s="663"/>
      <c r="Q953" s="678"/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18</v>
      </c>
      <c r="B954" s="662" t="s">
        <v>544</v>
      </c>
      <c r="C954" s="662" t="s">
        <v>2618</v>
      </c>
      <c r="D954" s="743" t="s">
        <v>4060</v>
      </c>
      <c r="E954" s="744" t="s">
        <v>2643</v>
      </c>
      <c r="F954" s="662" t="s">
        <v>2614</v>
      </c>
      <c r="G954" s="662" t="s">
        <v>2845</v>
      </c>
      <c r="H954" s="662" t="s">
        <v>1236</v>
      </c>
      <c r="I954" s="662" t="s">
        <v>1420</v>
      </c>
      <c r="J954" s="662" t="s">
        <v>1421</v>
      </c>
      <c r="K954" s="662" t="s">
        <v>1422</v>
      </c>
      <c r="L954" s="663">
        <v>232.29</v>
      </c>
      <c r="M954" s="663">
        <v>1626.03</v>
      </c>
      <c r="N954" s="662">
        <v>7</v>
      </c>
      <c r="O954" s="745">
        <v>2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18</v>
      </c>
      <c r="B955" s="662" t="s">
        <v>544</v>
      </c>
      <c r="C955" s="662" t="s">
        <v>2618</v>
      </c>
      <c r="D955" s="743" t="s">
        <v>4060</v>
      </c>
      <c r="E955" s="744" t="s">
        <v>2643</v>
      </c>
      <c r="F955" s="662" t="s">
        <v>2614</v>
      </c>
      <c r="G955" s="662" t="s">
        <v>2845</v>
      </c>
      <c r="H955" s="662" t="s">
        <v>1236</v>
      </c>
      <c r="I955" s="662" t="s">
        <v>1882</v>
      </c>
      <c r="J955" s="662" t="s">
        <v>1421</v>
      </c>
      <c r="K955" s="662" t="s">
        <v>1883</v>
      </c>
      <c r="L955" s="663">
        <v>542.03</v>
      </c>
      <c r="M955" s="663">
        <v>1626.09</v>
      </c>
      <c r="N955" s="662">
        <v>3</v>
      </c>
      <c r="O955" s="745">
        <v>1.5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18</v>
      </c>
      <c r="B956" s="662" t="s">
        <v>544</v>
      </c>
      <c r="C956" s="662" t="s">
        <v>2618</v>
      </c>
      <c r="D956" s="743" t="s">
        <v>4060</v>
      </c>
      <c r="E956" s="744" t="s">
        <v>2643</v>
      </c>
      <c r="F956" s="662" t="s">
        <v>2614</v>
      </c>
      <c r="G956" s="662" t="s">
        <v>2845</v>
      </c>
      <c r="H956" s="662" t="s">
        <v>1236</v>
      </c>
      <c r="I956" s="662" t="s">
        <v>3318</v>
      </c>
      <c r="J956" s="662" t="s">
        <v>1872</v>
      </c>
      <c r="K956" s="662" t="s">
        <v>1031</v>
      </c>
      <c r="L956" s="663">
        <v>0</v>
      </c>
      <c r="M956" s="663">
        <v>0</v>
      </c>
      <c r="N956" s="662">
        <v>1</v>
      </c>
      <c r="O956" s="745">
        <v>0.5</v>
      </c>
      <c r="P956" s="663"/>
      <c r="Q956" s="678"/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18</v>
      </c>
      <c r="B957" s="662" t="s">
        <v>544</v>
      </c>
      <c r="C957" s="662" t="s">
        <v>2618</v>
      </c>
      <c r="D957" s="743" t="s">
        <v>4060</v>
      </c>
      <c r="E957" s="744" t="s">
        <v>2643</v>
      </c>
      <c r="F957" s="662" t="s">
        <v>2614</v>
      </c>
      <c r="G957" s="662" t="s">
        <v>2845</v>
      </c>
      <c r="H957" s="662" t="s">
        <v>1236</v>
      </c>
      <c r="I957" s="662" t="s">
        <v>1871</v>
      </c>
      <c r="J957" s="662" t="s">
        <v>1872</v>
      </c>
      <c r="K957" s="662" t="s">
        <v>1873</v>
      </c>
      <c r="L957" s="663">
        <v>87.11</v>
      </c>
      <c r="M957" s="663">
        <v>1045.32</v>
      </c>
      <c r="N957" s="662">
        <v>12</v>
      </c>
      <c r="O957" s="745">
        <v>4.5</v>
      </c>
      <c r="P957" s="663">
        <v>348.44</v>
      </c>
      <c r="Q957" s="678">
        <v>0.33333333333333337</v>
      </c>
      <c r="R957" s="662">
        <v>4</v>
      </c>
      <c r="S957" s="678">
        <v>0.33333333333333331</v>
      </c>
      <c r="T957" s="745">
        <v>2</v>
      </c>
      <c r="U957" s="701">
        <v>0.44444444444444442</v>
      </c>
    </row>
    <row r="958" spans="1:21" ht="14.4" customHeight="1" x14ac:dyDescent="0.3">
      <c r="A958" s="661">
        <v>18</v>
      </c>
      <c r="B958" s="662" t="s">
        <v>544</v>
      </c>
      <c r="C958" s="662" t="s">
        <v>2618</v>
      </c>
      <c r="D958" s="743" t="s">
        <v>4060</v>
      </c>
      <c r="E958" s="744" t="s">
        <v>2643</v>
      </c>
      <c r="F958" s="662" t="s">
        <v>2614</v>
      </c>
      <c r="G958" s="662" t="s">
        <v>2845</v>
      </c>
      <c r="H958" s="662" t="s">
        <v>1236</v>
      </c>
      <c r="I958" s="662" t="s">
        <v>2846</v>
      </c>
      <c r="J958" s="662" t="s">
        <v>1425</v>
      </c>
      <c r="K958" s="662" t="s">
        <v>1584</v>
      </c>
      <c r="L958" s="663">
        <v>0</v>
      </c>
      <c r="M958" s="663">
        <v>0</v>
      </c>
      <c r="N958" s="662">
        <v>25</v>
      </c>
      <c r="O958" s="745">
        <v>6.5</v>
      </c>
      <c r="P958" s="663">
        <v>0</v>
      </c>
      <c r="Q958" s="678"/>
      <c r="R958" s="662">
        <v>14</v>
      </c>
      <c r="S958" s="678">
        <v>0.56000000000000005</v>
      </c>
      <c r="T958" s="745">
        <v>4</v>
      </c>
      <c r="U958" s="701">
        <v>0.61538461538461542</v>
      </c>
    </row>
    <row r="959" spans="1:21" ht="14.4" customHeight="1" x14ac:dyDescent="0.3">
      <c r="A959" s="661">
        <v>18</v>
      </c>
      <c r="B959" s="662" t="s">
        <v>544</v>
      </c>
      <c r="C959" s="662" t="s">
        <v>2618</v>
      </c>
      <c r="D959" s="743" t="s">
        <v>4060</v>
      </c>
      <c r="E959" s="744" t="s">
        <v>2643</v>
      </c>
      <c r="F959" s="662" t="s">
        <v>2614</v>
      </c>
      <c r="G959" s="662" t="s">
        <v>2845</v>
      </c>
      <c r="H959" s="662" t="s">
        <v>1236</v>
      </c>
      <c r="I959" s="662" t="s">
        <v>1424</v>
      </c>
      <c r="J959" s="662" t="s">
        <v>1425</v>
      </c>
      <c r="K959" s="662" t="s">
        <v>1426</v>
      </c>
      <c r="L959" s="663">
        <v>174.22</v>
      </c>
      <c r="M959" s="663">
        <v>2264.86</v>
      </c>
      <c r="N959" s="662">
        <v>13</v>
      </c>
      <c r="O959" s="745">
        <v>4.5</v>
      </c>
      <c r="P959" s="663">
        <v>522.66</v>
      </c>
      <c r="Q959" s="678">
        <v>0.23076923076923075</v>
      </c>
      <c r="R959" s="662">
        <v>3</v>
      </c>
      <c r="S959" s="678">
        <v>0.23076923076923078</v>
      </c>
      <c r="T959" s="745">
        <v>1</v>
      </c>
      <c r="U959" s="701">
        <v>0.22222222222222221</v>
      </c>
    </row>
    <row r="960" spans="1:21" ht="14.4" customHeight="1" x14ac:dyDescent="0.3">
      <c r="A960" s="661">
        <v>18</v>
      </c>
      <c r="B960" s="662" t="s">
        <v>544</v>
      </c>
      <c r="C960" s="662" t="s">
        <v>2618</v>
      </c>
      <c r="D960" s="743" t="s">
        <v>4060</v>
      </c>
      <c r="E960" s="744" t="s">
        <v>2643</v>
      </c>
      <c r="F960" s="662" t="s">
        <v>2614</v>
      </c>
      <c r="G960" s="662" t="s">
        <v>2845</v>
      </c>
      <c r="H960" s="662" t="s">
        <v>1236</v>
      </c>
      <c r="I960" s="662" t="s">
        <v>3319</v>
      </c>
      <c r="J960" s="662" t="s">
        <v>1421</v>
      </c>
      <c r="K960" s="662" t="s">
        <v>2171</v>
      </c>
      <c r="L960" s="663">
        <v>0</v>
      </c>
      <c r="M960" s="663">
        <v>0</v>
      </c>
      <c r="N960" s="662">
        <v>4</v>
      </c>
      <c r="O960" s="745">
        <v>1.5</v>
      </c>
      <c r="P960" s="663">
        <v>0</v>
      </c>
      <c r="Q960" s="678"/>
      <c r="R960" s="662">
        <v>2</v>
      </c>
      <c r="S960" s="678">
        <v>0.5</v>
      </c>
      <c r="T960" s="745">
        <v>1</v>
      </c>
      <c r="U960" s="701">
        <v>0.66666666666666663</v>
      </c>
    </row>
    <row r="961" spans="1:21" ht="14.4" customHeight="1" x14ac:dyDescent="0.3">
      <c r="A961" s="661">
        <v>18</v>
      </c>
      <c r="B961" s="662" t="s">
        <v>544</v>
      </c>
      <c r="C961" s="662" t="s">
        <v>2618</v>
      </c>
      <c r="D961" s="743" t="s">
        <v>4060</v>
      </c>
      <c r="E961" s="744" t="s">
        <v>2643</v>
      </c>
      <c r="F961" s="662" t="s">
        <v>2614</v>
      </c>
      <c r="G961" s="662" t="s">
        <v>2845</v>
      </c>
      <c r="H961" s="662" t="s">
        <v>1236</v>
      </c>
      <c r="I961" s="662" t="s">
        <v>3029</v>
      </c>
      <c r="J961" s="662" t="s">
        <v>1421</v>
      </c>
      <c r="K961" s="662" t="s">
        <v>3030</v>
      </c>
      <c r="L961" s="663">
        <v>0</v>
      </c>
      <c r="M961" s="663">
        <v>0</v>
      </c>
      <c r="N961" s="662">
        <v>12</v>
      </c>
      <c r="O961" s="745">
        <v>7</v>
      </c>
      <c r="P961" s="663">
        <v>0</v>
      </c>
      <c r="Q961" s="678"/>
      <c r="R961" s="662">
        <v>1</v>
      </c>
      <c r="S961" s="678">
        <v>8.3333333333333329E-2</v>
      </c>
      <c r="T961" s="745">
        <v>1</v>
      </c>
      <c r="U961" s="701">
        <v>0.14285714285714285</v>
      </c>
    </row>
    <row r="962" spans="1:21" ht="14.4" customHeight="1" x14ac:dyDescent="0.3">
      <c r="A962" s="661">
        <v>18</v>
      </c>
      <c r="B962" s="662" t="s">
        <v>544</v>
      </c>
      <c r="C962" s="662" t="s">
        <v>2618</v>
      </c>
      <c r="D962" s="743" t="s">
        <v>4060</v>
      </c>
      <c r="E962" s="744" t="s">
        <v>2643</v>
      </c>
      <c r="F962" s="662" t="s">
        <v>2614</v>
      </c>
      <c r="G962" s="662" t="s">
        <v>3496</v>
      </c>
      <c r="H962" s="662" t="s">
        <v>545</v>
      </c>
      <c r="I962" s="662" t="s">
        <v>3497</v>
      </c>
      <c r="J962" s="662" t="s">
        <v>3498</v>
      </c>
      <c r="K962" s="662" t="s">
        <v>1174</v>
      </c>
      <c r="L962" s="663">
        <v>189.43</v>
      </c>
      <c r="M962" s="663">
        <v>189.43</v>
      </c>
      <c r="N962" s="662">
        <v>1</v>
      </c>
      <c r="O962" s="745">
        <v>0.5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18</v>
      </c>
      <c r="B963" s="662" t="s">
        <v>544</v>
      </c>
      <c r="C963" s="662" t="s">
        <v>2618</v>
      </c>
      <c r="D963" s="743" t="s">
        <v>4060</v>
      </c>
      <c r="E963" s="744" t="s">
        <v>2643</v>
      </c>
      <c r="F963" s="662" t="s">
        <v>2614</v>
      </c>
      <c r="G963" s="662" t="s">
        <v>2734</v>
      </c>
      <c r="H963" s="662" t="s">
        <v>545</v>
      </c>
      <c r="I963" s="662" t="s">
        <v>829</v>
      </c>
      <c r="J963" s="662" t="s">
        <v>830</v>
      </c>
      <c r="K963" s="662" t="s">
        <v>2735</v>
      </c>
      <c r="L963" s="663">
        <v>57.6</v>
      </c>
      <c r="M963" s="663">
        <v>2707.2000000000003</v>
      </c>
      <c r="N963" s="662">
        <v>47</v>
      </c>
      <c r="O963" s="745">
        <v>13</v>
      </c>
      <c r="P963" s="663">
        <v>1209.6000000000001</v>
      </c>
      <c r="Q963" s="678">
        <v>0.44680851063829785</v>
      </c>
      <c r="R963" s="662">
        <v>21</v>
      </c>
      <c r="S963" s="678">
        <v>0.44680851063829785</v>
      </c>
      <c r="T963" s="745">
        <v>7</v>
      </c>
      <c r="U963" s="701">
        <v>0.53846153846153844</v>
      </c>
    </row>
    <row r="964" spans="1:21" ht="14.4" customHeight="1" x14ac:dyDescent="0.3">
      <c r="A964" s="661">
        <v>18</v>
      </c>
      <c r="B964" s="662" t="s">
        <v>544</v>
      </c>
      <c r="C964" s="662" t="s">
        <v>2618</v>
      </c>
      <c r="D964" s="743" t="s">
        <v>4060</v>
      </c>
      <c r="E964" s="744" t="s">
        <v>2643</v>
      </c>
      <c r="F964" s="662" t="s">
        <v>2614</v>
      </c>
      <c r="G964" s="662" t="s">
        <v>2734</v>
      </c>
      <c r="H964" s="662" t="s">
        <v>545</v>
      </c>
      <c r="I964" s="662" t="s">
        <v>1057</v>
      </c>
      <c r="J964" s="662" t="s">
        <v>830</v>
      </c>
      <c r="K964" s="662" t="s">
        <v>3499</v>
      </c>
      <c r="L964" s="663">
        <v>81.44</v>
      </c>
      <c r="M964" s="663">
        <v>162.88</v>
      </c>
      <c r="N964" s="662">
        <v>2</v>
      </c>
      <c r="O964" s="745">
        <v>0.5</v>
      </c>
      <c r="P964" s="663">
        <v>162.88</v>
      </c>
      <c r="Q964" s="678">
        <v>1</v>
      </c>
      <c r="R964" s="662">
        <v>2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18</v>
      </c>
      <c r="B965" s="662" t="s">
        <v>544</v>
      </c>
      <c r="C965" s="662" t="s">
        <v>2618</v>
      </c>
      <c r="D965" s="743" t="s">
        <v>4060</v>
      </c>
      <c r="E965" s="744" t="s">
        <v>2643</v>
      </c>
      <c r="F965" s="662" t="s">
        <v>2614</v>
      </c>
      <c r="G965" s="662" t="s">
        <v>2847</v>
      </c>
      <c r="H965" s="662" t="s">
        <v>545</v>
      </c>
      <c r="I965" s="662" t="s">
        <v>1753</v>
      </c>
      <c r="J965" s="662" t="s">
        <v>1754</v>
      </c>
      <c r="K965" s="662" t="s">
        <v>2848</v>
      </c>
      <c r="L965" s="663">
        <v>202.03</v>
      </c>
      <c r="M965" s="663">
        <v>404.06</v>
      </c>
      <c r="N965" s="662">
        <v>2</v>
      </c>
      <c r="O965" s="745">
        <v>1</v>
      </c>
      <c r="P965" s="663">
        <v>404.06</v>
      </c>
      <c r="Q965" s="678">
        <v>1</v>
      </c>
      <c r="R965" s="662">
        <v>2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18</v>
      </c>
      <c r="B966" s="662" t="s">
        <v>544</v>
      </c>
      <c r="C966" s="662" t="s">
        <v>2618</v>
      </c>
      <c r="D966" s="743" t="s">
        <v>4060</v>
      </c>
      <c r="E966" s="744" t="s">
        <v>2643</v>
      </c>
      <c r="F966" s="662" t="s">
        <v>2614</v>
      </c>
      <c r="G966" s="662" t="s">
        <v>3500</v>
      </c>
      <c r="H966" s="662" t="s">
        <v>545</v>
      </c>
      <c r="I966" s="662" t="s">
        <v>3501</v>
      </c>
      <c r="J966" s="662" t="s">
        <v>1994</v>
      </c>
      <c r="K966" s="662" t="s">
        <v>3502</v>
      </c>
      <c r="L966" s="663">
        <v>0</v>
      </c>
      <c r="M966" s="663">
        <v>0</v>
      </c>
      <c r="N966" s="662">
        <v>1</v>
      </c>
      <c r="O966" s="745">
        <v>0.5</v>
      </c>
      <c r="P966" s="663">
        <v>0</v>
      </c>
      <c r="Q966" s="678"/>
      <c r="R966" s="662">
        <v>1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18</v>
      </c>
      <c r="B967" s="662" t="s">
        <v>544</v>
      </c>
      <c r="C967" s="662" t="s">
        <v>2618</v>
      </c>
      <c r="D967" s="743" t="s">
        <v>4060</v>
      </c>
      <c r="E967" s="744" t="s">
        <v>2643</v>
      </c>
      <c r="F967" s="662" t="s">
        <v>2614</v>
      </c>
      <c r="G967" s="662" t="s">
        <v>3503</v>
      </c>
      <c r="H967" s="662" t="s">
        <v>545</v>
      </c>
      <c r="I967" s="662" t="s">
        <v>1589</v>
      </c>
      <c r="J967" s="662" t="s">
        <v>3504</v>
      </c>
      <c r="K967" s="662" t="s">
        <v>3505</v>
      </c>
      <c r="L967" s="663">
        <v>0</v>
      </c>
      <c r="M967" s="663">
        <v>0</v>
      </c>
      <c r="N967" s="662">
        <v>1</v>
      </c>
      <c r="O967" s="745">
        <v>1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18</v>
      </c>
      <c r="B968" s="662" t="s">
        <v>544</v>
      </c>
      <c r="C968" s="662" t="s">
        <v>2618</v>
      </c>
      <c r="D968" s="743" t="s">
        <v>4060</v>
      </c>
      <c r="E968" s="744" t="s">
        <v>2643</v>
      </c>
      <c r="F968" s="662" t="s">
        <v>2614</v>
      </c>
      <c r="G968" s="662" t="s">
        <v>3031</v>
      </c>
      <c r="H968" s="662" t="s">
        <v>545</v>
      </c>
      <c r="I968" s="662" t="s">
        <v>3506</v>
      </c>
      <c r="J968" s="662" t="s">
        <v>3033</v>
      </c>
      <c r="K968" s="662" t="s">
        <v>3507</v>
      </c>
      <c r="L968" s="663">
        <v>0</v>
      </c>
      <c r="M968" s="663">
        <v>0</v>
      </c>
      <c r="N968" s="662">
        <v>6</v>
      </c>
      <c r="O968" s="745">
        <v>2</v>
      </c>
      <c r="P968" s="663">
        <v>0</v>
      </c>
      <c r="Q968" s="678"/>
      <c r="R968" s="662">
        <v>2</v>
      </c>
      <c r="S968" s="678">
        <v>0.33333333333333331</v>
      </c>
      <c r="T968" s="745">
        <v>0.5</v>
      </c>
      <c r="U968" s="701">
        <v>0.25</v>
      </c>
    </row>
    <row r="969" spans="1:21" ht="14.4" customHeight="1" x14ac:dyDescent="0.3">
      <c r="A969" s="661">
        <v>18</v>
      </c>
      <c r="B969" s="662" t="s">
        <v>544</v>
      </c>
      <c r="C969" s="662" t="s">
        <v>2618</v>
      </c>
      <c r="D969" s="743" t="s">
        <v>4060</v>
      </c>
      <c r="E969" s="744" t="s">
        <v>2643</v>
      </c>
      <c r="F969" s="662" t="s">
        <v>2614</v>
      </c>
      <c r="G969" s="662" t="s">
        <v>3031</v>
      </c>
      <c r="H969" s="662" t="s">
        <v>545</v>
      </c>
      <c r="I969" s="662" t="s">
        <v>3032</v>
      </c>
      <c r="J969" s="662" t="s">
        <v>3033</v>
      </c>
      <c r="K969" s="662" t="s">
        <v>3034</v>
      </c>
      <c r="L969" s="663">
        <v>0</v>
      </c>
      <c r="M969" s="663">
        <v>0</v>
      </c>
      <c r="N969" s="662">
        <v>2</v>
      </c>
      <c r="O969" s="745">
        <v>0.5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18</v>
      </c>
      <c r="B970" s="662" t="s">
        <v>544</v>
      </c>
      <c r="C970" s="662" t="s">
        <v>2618</v>
      </c>
      <c r="D970" s="743" t="s">
        <v>4060</v>
      </c>
      <c r="E970" s="744" t="s">
        <v>2643</v>
      </c>
      <c r="F970" s="662" t="s">
        <v>2614</v>
      </c>
      <c r="G970" s="662" t="s">
        <v>2771</v>
      </c>
      <c r="H970" s="662" t="s">
        <v>545</v>
      </c>
      <c r="I970" s="662" t="s">
        <v>2772</v>
      </c>
      <c r="J970" s="662" t="s">
        <v>977</v>
      </c>
      <c r="K970" s="662" t="s">
        <v>978</v>
      </c>
      <c r="L970" s="663">
        <v>94.04</v>
      </c>
      <c r="M970" s="663">
        <v>282.12</v>
      </c>
      <c r="N970" s="662">
        <v>3</v>
      </c>
      <c r="O970" s="745">
        <v>0.5</v>
      </c>
      <c r="P970" s="663">
        <v>282.12</v>
      </c>
      <c r="Q970" s="678">
        <v>1</v>
      </c>
      <c r="R970" s="662">
        <v>3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18</v>
      </c>
      <c r="B971" s="662" t="s">
        <v>544</v>
      </c>
      <c r="C971" s="662" t="s">
        <v>2618</v>
      </c>
      <c r="D971" s="743" t="s">
        <v>4060</v>
      </c>
      <c r="E971" s="744" t="s">
        <v>2643</v>
      </c>
      <c r="F971" s="662" t="s">
        <v>2614</v>
      </c>
      <c r="G971" s="662" t="s">
        <v>2771</v>
      </c>
      <c r="H971" s="662" t="s">
        <v>545</v>
      </c>
      <c r="I971" s="662" t="s">
        <v>3035</v>
      </c>
      <c r="J971" s="662" t="s">
        <v>977</v>
      </c>
      <c r="K971" s="662" t="s">
        <v>978</v>
      </c>
      <c r="L971" s="663">
        <v>94.04</v>
      </c>
      <c r="M971" s="663">
        <v>846.36000000000013</v>
      </c>
      <c r="N971" s="662">
        <v>9</v>
      </c>
      <c r="O971" s="745">
        <v>3.5</v>
      </c>
      <c r="P971" s="663">
        <v>658.28000000000009</v>
      </c>
      <c r="Q971" s="678">
        <v>0.77777777777777779</v>
      </c>
      <c r="R971" s="662">
        <v>7</v>
      </c>
      <c r="S971" s="678">
        <v>0.77777777777777779</v>
      </c>
      <c r="T971" s="745">
        <v>2.5</v>
      </c>
      <c r="U971" s="701">
        <v>0.7142857142857143</v>
      </c>
    </row>
    <row r="972" spans="1:21" ht="14.4" customHeight="1" x14ac:dyDescent="0.3">
      <c r="A972" s="661">
        <v>18</v>
      </c>
      <c r="B972" s="662" t="s">
        <v>544</v>
      </c>
      <c r="C972" s="662" t="s">
        <v>2618</v>
      </c>
      <c r="D972" s="743" t="s">
        <v>4060</v>
      </c>
      <c r="E972" s="744" t="s">
        <v>2643</v>
      </c>
      <c r="F972" s="662" t="s">
        <v>2614</v>
      </c>
      <c r="G972" s="662" t="s">
        <v>2771</v>
      </c>
      <c r="H972" s="662" t="s">
        <v>545</v>
      </c>
      <c r="I972" s="662" t="s">
        <v>3035</v>
      </c>
      <c r="J972" s="662" t="s">
        <v>977</v>
      </c>
      <c r="K972" s="662" t="s">
        <v>978</v>
      </c>
      <c r="L972" s="663">
        <v>122.73</v>
      </c>
      <c r="M972" s="663">
        <v>1718.22</v>
      </c>
      <c r="N972" s="662">
        <v>14</v>
      </c>
      <c r="O972" s="745">
        <v>4</v>
      </c>
      <c r="P972" s="663">
        <v>1595.49</v>
      </c>
      <c r="Q972" s="678">
        <v>0.9285714285714286</v>
      </c>
      <c r="R972" s="662">
        <v>13</v>
      </c>
      <c r="S972" s="678">
        <v>0.9285714285714286</v>
      </c>
      <c r="T972" s="745">
        <v>3.5</v>
      </c>
      <c r="U972" s="701">
        <v>0.875</v>
      </c>
    </row>
    <row r="973" spans="1:21" ht="14.4" customHeight="1" x14ac:dyDescent="0.3">
      <c r="A973" s="661">
        <v>18</v>
      </c>
      <c r="B973" s="662" t="s">
        <v>544</v>
      </c>
      <c r="C973" s="662" t="s">
        <v>2618</v>
      </c>
      <c r="D973" s="743" t="s">
        <v>4060</v>
      </c>
      <c r="E973" s="744" t="s">
        <v>2643</v>
      </c>
      <c r="F973" s="662" t="s">
        <v>2614</v>
      </c>
      <c r="G973" s="662" t="s">
        <v>2771</v>
      </c>
      <c r="H973" s="662" t="s">
        <v>545</v>
      </c>
      <c r="I973" s="662" t="s">
        <v>3508</v>
      </c>
      <c r="J973" s="662" t="s">
        <v>977</v>
      </c>
      <c r="K973" s="662" t="s">
        <v>978</v>
      </c>
      <c r="L973" s="663">
        <v>94.04</v>
      </c>
      <c r="M973" s="663">
        <v>188.08</v>
      </c>
      <c r="N973" s="662">
        <v>2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18</v>
      </c>
      <c r="B974" s="662" t="s">
        <v>544</v>
      </c>
      <c r="C974" s="662" t="s">
        <v>2618</v>
      </c>
      <c r="D974" s="743" t="s">
        <v>4060</v>
      </c>
      <c r="E974" s="744" t="s">
        <v>2643</v>
      </c>
      <c r="F974" s="662" t="s">
        <v>2614</v>
      </c>
      <c r="G974" s="662" t="s">
        <v>3036</v>
      </c>
      <c r="H974" s="662" t="s">
        <v>545</v>
      </c>
      <c r="I974" s="662" t="s">
        <v>3037</v>
      </c>
      <c r="J974" s="662" t="s">
        <v>928</v>
      </c>
      <c r="K974" s="662" t="s">
        <v>2543</v>
      </c>
      <c r="L974" s="663">
        <v>0</v>
      </c>
      <c r="M974" s="663">
        <v>0</v>
      </c>
      <c r="N974" s="662">
        <v>20</v>
      </c>
      <c r="O974" s="745">
        <v>11.5</v>
      </c>
      <c r="P974" s="663">
        <v>0</v>
      </c>
      <c r="Q974" s="678"/>
      <c r="R974" s="662">
        <v>1</v>
      </c>
      <c r="S974" s="678">
        <v>0.05</v>
      </c>
      <c r="T974" s="745">
        <v>1</v>
      </c>
      <c r="U974" s="701">
        <v>8.6956521739130432E-2</v>
      </c>
    </row>
    <row r="975" spans="1:21" ht="14.4" customHeight="1" x14ac:dyDescent="0.3">
      <c r="A975" s="661">
        <v>18</v>
      </c>
      <c r="B975" s="662" t="s">
        <v>544</v>
      </c>
      <c r="C975" s="662" t="s">
        <v>2618</v>
      </c>
      <c r="D975" s="743" t="s">
        <v>4060</v>
      </c>
      <c r="E975" s="744" t="s">
        <v>2643</v>
      </c>
      <c r="F975" s="662" t="s">
        <v>2614</v>
      </c>
      <c r="G975" s="662" t="s">
        <v>3036</v>
      </c>
      <c r="H975" s="662" t="s">
        <v>545</v>
      </c>
      <c r="I975" s="662" t="s">
        <v>927</v>
      </c>
      <c r="J975" s="662" t="s">
        <v>928</v>
      </c>
      <c r="K975" s="662" t="s">
        <v>3038</v>
      </c>
      <c r="L975" s="663">
        <v>1228</v>
      </c>
      <c r="M975" s="663">
        <v>30700</v>
      </c>
      <c r="N975" s="662">
        <v>25</v>
      </c>
      <c r="O975" s="745">
        <v>11</v>
      </c>
      <c r="P975" s="663">
        <v>4912</v>
      </c>
      <c r="Q975" s="678">
        <v>0.16</v>
      </c>
      <c r="R975" s="662">
        <v>4</v>
      </c>
      <c r="S975" s="678">
        <v>0.16</v>
      </c>
      <c r="T975" s="745">
        <v>1.5</v>
      </c>
      <c r="U975" s="701">
        <v>0.13636363636363635</v>
      </c>
    </row>
    <row r="976" spans="1:21" ht="14.4" customHeight="1" x14ac:dyDescent="0.3">
      <c r="A976" s="661">
        <v>18</v>
      </c>
      <c r="B976" s="662" t="s">
        <v>544</v>
      </c>
      <c r="C976" s="662" t="s">
        <v>2618</v>
      </c>
      <c r="D976" s="743" t="s">
        <v>4060</v>
      </c>
      <c r="E976" s="744" t="s">
        <v>2643</v>
      </c>
      <c r="F976" s="662" t="s">
        <v>2614</v>
      </c>
      <c r="G976" s="662" t="s">
        <v>3036</v>
      </c>
      <c r="H976" s="662" t="s">
        <v>545</v>
      </c>
      <c r="I976" s="662" t="s">
        <v>3039</v>
      </c>
      <c r="J976" s="662" t="s">
        <v>3040</v>
      </c>
      <c r="K976" s="662" t="s">
        <v>3041</v>
      </c>
      <c r="L976" s="663">
        <v>1228</v>
      </c>
      <c r="M976" s="663">
        <v>77364</v>
      </c>
      <c r="N976" s="662">
        <v>63</v>
      </c>
      <c r="O976" s="745">
        <v>22</v>
      </c>
      <c r="P976" s="663">
        <v>8596</v>
      </c>
      <c r="Q976" s="678">
        <v>0.1111111111111111</v>
      </c>
      <c r="R976" s="662">
        <v>7</v>
      </c>
      <c r="S976" s="678">
        <v>0.1111111111111111</v>
      </c>
      <c r="T976" s="745">
        <v>2.5</v>
      </c>
      <c r="U976" s="701">
        <v>0.11363636363636363</v>
      </c>
    </row>
    <row r="977" spans="1:21" ht="14.4" customHeight="1" x14ac:dyDescent="0.3">
      <c r="A977" s="661">
        <v>18</v>
      </c>
      <c r="B977" s="662" t="s">
        <v>544</v>
      </c>
      <c r="C977" s="662" t="s">
        <v>2618</v>
      </c>
      <c r="D977" s="743" t="s">
        <v>4060</v>
      </c>
      <c r="E977" s="744" t="s">
        <v>2643</v>
      </c>
      <c r="F977" s="662" t="s">
        <v>2614</v>
      </c>
      <c r="G977" s="662" t="s">
        <v>3036</v>
      </c>
      <c r="H977" s="662" t="s">
        <v>545</v>
      </c>
      <c r="I977" s="662" t="s">
        <v>3509</v>
      </c>
      <c r="J977" s="662" t="s">
        <v>928</v>
      </c>
      <c r="K977" s="662" t="s">
        <v>3510</v>
      </c>
      <c r="L977" s="663">
        <v>0</v>
      </c>
      <c r="M977" s="663">
        <v>0</v>
      </c>
      <c r="N977" s="662">
        <v>3</v>
      </c>
      <c r="O977" s="745">
        <v>1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18</v>
      </c>
      <c r="B978" s="662" t="s">
        <v>544</v>
      </c>
      <c r="C978" s="662" t="s">
        <v>2618</v>
      </c>
      <c r="D978" s="743" t="s">
        <v>4060</v>
      </c>
      <c r="E978" s="744" t="s">
        <v>2643</v>
      </c>
      <c r="F978" s="662" t="s">
        <v>2614</v>
      </c>
      <c r="G978" s="662" t="s">
        <v>3036</v>
      </c>
      <c r="H978" s="662" t="s">
        <v>545</v>
      </c>
      <c r="I978" s="662" t="s">
        <v>3511</v>
      </c>
      <c r="J978" s="662" t="s">
        <v>3040</v>
      </c>
      <c r="K978" s="662" t="s">
        <v>3512</v>
      </c>
      <c r="L978" s="663">
        <v>0</v>
      </c>
      <c r="M978" s="663">
        <v>0</v>
      </c>
      <c r="N978" s="662">
        <v>7</v>
      </c>
      <c r="O978" s="745">
        <v>3.5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18</v>
      </c>
      <c r="B979" s="662" t="s">
        <v>544</v>
      </c>
      <c r="C979" s="662" t="s">
        <v>2618</v>
      </c>
      <c r="D979" s="743" t="s">
        <v>4060</v>
      </c>
      <c r="E979" s="744" t="s">
        <v>2643</v>
      </c>
      <c r="F979" s="662" t="s">
        <v>2614</v>
      </c>
      <c r="G979" s="662" t="s">
        <v>3036</v>
      </c>
      <c r="H979" s="662" t="s">
        <v>545</v>
      </c>
      <c r="I979" s="662" t="s">
        <v>3513</v>
      </c>
      <c r="J979" s="662" t="s">
        <v>3514</v>
      </c>
      <c r="K979" s="662" t="s">
        <v>929</v>
      </c>
      <c r="L979" s="663">
        <v>1228</v>
      </c>
      <c r="M979" s="663">
        <v>1228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18</v>
      </c>
      <c r="B980" s="662" t="s">
        <v>544</v>
      </c>
      <c r="C980" s="662" t="s">
        <v>2618</v>
      </c>
      <c r="D980" s="743" t="s">
        <v>4060</v>
      </c>
      <c r="E980" s="744" t="s">
        <v>2643</v>
      </c>
      <c r="F980" s="662" t="s">
        <v>2614</v>
      </c>
      <c r="G980" s="662" t="s">
        <v>3036</v>
      </c>
      <c r="H980" s="662" t="s">
        <v>545</v>
      </c>
      <c r="I980" s="662" t="s">
        <v>3515</v>
      </c>
      <c r="J980" s="662" t="s">
        <v>928</v>
      </c>
      <c r="K980" s="662" t="s">
        <v>3516</v>
      </c>
      <c r="L980" s="663">
        <v>0</v>
      </c>
      <c r="M980" s="663">
        <v>0</v>
      </c>
      <c r="N980" s="662">
        <v>2</v>
      </c>
      <c r="O980" s="745">
        <v>0.5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18</v>
      </c>
      <c r="B981" s="662" t="s">
        <v>544</v>
      </c>
      <c r="C981" s="662" t="s">
        <v>2618</v>
      </c>
      <c r="D981" s="743" t="s">
        <v>4060</v>
      </c>
      <c r="E981" s="744" t="s">
        <v>2643</v>
      </c>
      <c r="F981" s="662" t="s">
        <v>2614</v>
      </c>
      <c r="G981" s="662" t="s">
        <v>3036</v>
      </c>
      <c r="H981" s="662" t="s">
        <v>545</v>
      </c>
      <c r="I981" s="662" t="s">
        <v>3517</v>
      </c>
      <c r="J981" s="662" t="s">
        <v>3518</v>
      </c>
      <c r="K981" s="662" t="s">
        <v>572</v>
      </c>
      <c r="L981" s="663">
        <v>614</v>
      </c>
      <c r="M981" s="663">
        <v>614</v>
      </c>
      <c r="N981" s="662">
        <v>1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18</v>
      </c>
      <c r="B982" s="662" t="s">
        <v>544</v>
      </c>
      <c r="C982" s="662" t="s">
        <v>2618</v>
      </c>
      <c r="D982" s="743" t="s">
        <v>4060</v>
      </c>
      <c r="E982" s="744" t="s">
        <v>2643</v>
      </c>
      <c r="F982" s="662" t="s">
        <v>2614</v>
      </c>
      <c r="G982" s="662" t="s">
        <v>3036</v>
      </c>
      <c r="H982" s="662" t="s">
        <v>545</v>
      </c>
      <c r="I982" s="662" t="s">
        <v>3519</v>
      </c>
      <c r="J982" s="662" t="s">
        <v>3520</v>
      </c>
      <c r="K982" s="662" t="s">
        <v>1285</v>
      </c>
      <c r="L982" s="663">
        <v>657.85</v>
      </c>
      <c r="M982" s="663">
        <v>1315.7</v>
      </c>
      <c r="N982" s="662">
        <v>2</v>
      </c>
      <c r="O982" s="745">
        <v>2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18</v>
      </c>
      <c r="B983" s="662" t="s">
        <v>544</v>
      </c>
      <c r="C983" s="662" t="s">
        <v>2618</v>
      </c>
      <c r="D983" s="743" t="s">
        <v>4060</v>
      </c>
      <c r="E983" s="744" t="s">
        <v>2643</v>
      </c>
      <c r="F983" s="662" t="s">
        <v>2614</v>
      </c>
      <c r="G983" s="662" t="s">
        <v>3036</v>
      </c>
      <c r="H983" s="662" t="s">
        <v>545</v>
      </c>
      <c r="I983" s="662" t="s">
        <v>3521</v>
      </c>
      <c r="J983" s="662" t="s">
        <v>3522</v>
      </c>
      <c r="K983" s="662" t="s">
        <v>572</v>
      </c>
      <c r="L983" s="663">
        <v>614</v>
      </c>
      <c r="M983" s="663">
        <v>614</v>
      </c>
      <c r="N983" s="662">
        <v>1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18</v>
      </c>
      <c r="B984" s="662" t="s">
        <v>544</v>
      </c>
      <c r="C984" s="662" t="s">
        <v>2618</v>
      </c>
      <c r="D984" s="743" t="s">
        <v>4060</v>
      </c>
      <c r="E984" s="744" t="s">
        <v>2643</v>
      </c>
      <c r="F984" s="662" t="s">
        <v>2614</v>
      </c>
      <c r="G984" s="662" t="s">
        <v>3523</v>
      </c>
      <c r="H984" s="662" t="s">
        <v>545</v>
      </c>
      <c r="I984" s="662" t="s">
        <v>3524</v>
      </c>
      <c r="J984" s="662" t="s">
        <v>3525</v>
      </c>
      <c r="K984" s="662" t="s">
        <v>812</v>
      </c>
      <c r="L984" s="663">
        <v>84.27</v>
      </c>
      <c r="M984" s="663">
        <v>505.62</v>
      </c>
      <c r="N984" s="662">
        <v>6</v>
      </c>
      <c r="O984" s="745">
        <v>0.5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18</v>
      </c>
      <c r="B985" s="662" t="s">
        <v>544</v>
      </c>
      <c r="C985" s="662" t="s">
        <v>2618</v>
      </c>
      <c r="D985" s="743" t="s">
        <v>4060</v>
      </c>
      <c r="E985" s="744" t="s">
        <v>2643</v>
      </c>
      <c r="F985" s="662" t="s">
        <v>2614</v>
      </c>
      <c r="G985" s="662" t="s">
        <v>2853</v>
      </c>
      <c r="H985" s="662" t="s">
        <v>545</v>
      </c>
      <c r="I985" s="662" t="s">
        <v>1593</v>
      </c>
      <c r="J985" s="662" t="s">
        <v>711</v>
      </c>
      <c r="K985" s="662" t="s">
        <v>3526</v>
      </c>
      <c r="L985" s="663">
        <v>10.65</v>
      </c>
      <c r="M985" s="663">
        <v>10.65</v>
      </c>
      <c r="N985" s="662">
        <v>1</v>
      </c>
      <c r="O985" s="745">
        <v>1</v>
      </c>
      <c r="P985" s="663">
        <v>10.65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18</v>
      </c>
      <c r="B986" s="662" t="s">
        <v>544</v>
      </c>
      <c r="C986" s="662" t="s">
        <v>2618</v>
      </c>
      <c r="D986" s="743" t="s">
        <v>4060</v>
      </c>
      <c r="E986" s="744" t="s">
        <v>2643</v>
      </c>
      <c r="F986" s="662" t="s">
        <v>2614</v>
      </c>
      <c r="G986" s="662" t="s">
        <v>3044</v>
      </c>
      <c r="H986" s="662" t="s">
        <v>545</v>
      </c>
      <c r="I986" s="662" t="s">
        <v>3045</v>
      </c>
      <c r="J986" s="662" t="s">
        <v>3046</v>
      </c>
      <c r="K986" s="662" t="s">
        <v>3047</v>
      </c>
      <c r="L986" s="663">
        <v>54.86</v>
      </c>
      <c r="M986" s="663">
        <v>109.72</v>
      </c>
      <c r="N986" s="662">
        <v>2</v>
      </c>
      <c r="O986" s="745">
        <v>1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18</v>
      </c>
      <c r="B987" s="662" t="s">
        <v>544</v>
      </c>
      <c r="C987" s="662" t="s">
        <v>2618</v>
      </c>
      <c r="D987" s="743" t="s">
        <v>4060</v>
      </c>
      <c r="E987" s="744" t="s">
        <v>2643</v>
      </c>
      <c r="F987" s="662" t="s">
        <v>2614</v>
      </c>
      <c r="G987" s="662" t="s">
        <v>3044</v>
      </c>
      <c r="H987" s="662" t="s">
        <v>545</v>
      </c>
      <c r="I987" s="662" t="s">
        <v>3256</v>
      </c>
      <c r="J987" s="662" t="s">
        <v>3257</v>
      </c>
      <c r="K987" s="662" t="s">
        <v>3047</v>
      </c>
      <c r="L987" s="663">
        <v>54.86</v>
      </c>
      <c r="M987" s="663">
        <v>329.16</v>
      </c>
      <c r="N987" s="662">
        <v>6</v>
      </c>
      <c r="O987" s="745">
        <v>2</v>
      </c>
      <c r="P987" s="663">
        <v>274.3</v>
      </c>
      <c r="Q987" s="678">
        <v>0.83333333333333326</v>
      </c>
      <c r="R987" s="662">
        <v>5</v>
      </c>
      <c r="S987" s="678">
        <v>0.83333333333333337</v>
      </c>
      <c r="T987" s="745">
        <v>1.5</v>
      </c>
      <c r="U987" s="701">
        <v>0.75</v>
      </c>
    </row>
    <row r="988" spans="1:21" ht="14.4" customHeight="1" x14ac:dyDescent="0.3">
      <c r="A988" s="661">
        <v>18</v>
      </c>
      <c r="B988" s="662" t="s">
        <v>544</v>
      </c>
      <c r="C988" s="662" t="s">
        <v>2618</v>
      </c>
      <c r="D988" s="743" t="s">
        <v>4060</v>
      </c>
      <c r="E988" s="744" t="s">
        <v>2643</v>
      </c>
      <c r="F988" s="662" t="s">
        <v>2614</v>
      </c>
      <c r="G988" s="662" t="s">
        <v>3044</v>
      </c>
      <c r="H988" s="662" t="s">
        <v>545</v>
      </c>
      <c r="I988" s="662" t="s">
        <v>3050</v>
      </c>
      <c r="J988" s="662" t="s">
        <v>3051</v>
      </c>
      <c r="K988" s="662" t="s">
        <v>3052</v>
      </c>
      <c r="L988" s="663">
        <v>164.58</v>
      </c>
      <c r="M988" s="663">
        <v>493.74</v>
      </c>
      <c r="N988" s="662">
        <v>3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18</v>
      </c>
      <c r="B989" s="662" t="s">
        <v>544</v>
      </c>
      <c r="C989" s="662" t="s">
        <v>2618</v>
      </c>
      <c r="D989" s="743" t="s">
        <v>4060</v>
      </c>
      <c r="E989" s="744" t="s">
        <v>2643</v>
      </c>
      <c r="F989" s="662" t="s">
        <v>2614</v>
      </c>
      <c r="G989" s="662" t="s">
        <v>3053</v>
      </c>
      <c r="H989" s="662" t="s">
        <v>1236</v>
      </c>
      <c r="I989" s="662" t="s">
        <v>3054</v>
      </c>
      <c r="J989" s="662" t="s">
        <v>3055</v>
      </c>
      <c r="K989" s="662" t="s">
        <v>3056</v>
      </c>
      <c r="L989" s="663">
        <v>0</v>
      </c>
      <c r="M989" s="663">
        <v>0</v>
      </c>
      <c r="N989" s="662">
        <v>6</v>
      </c>
      <c r="O989" s="745">
        <v>1.5</v>
      </c>
      <c r="P989" s="663">
        <v>0</v>
      </c>
      <c r="Q989" s="678"/>
      <c r="R989" s="662">
        <v>3</v>
      </c>
      <c r="S989" s="678">
        <v>0.5</v>
      </c>
      <c r="T989" s="745">
        <v>1</v>
      </c>
      <c r="U989" s="701">
        <v>0.66666666666666663</v>
      </c>
    </row>
    <row r="990" spans="1:21" ht="14.4" customHeight="1" x14ac:dyDescent="0.3">
      <c r="A990" s="661">
        <v>18</v>
      </c>
      <c r="B990" s="662" t="s">
        <v>544</v>
      </c>
      <c r="C990" s="662" t="s">
        <v>2618</v>
      </c>
      <c r="D990" s="743" t="s">
        <v>4060</v>
      </c>
      <c r="E990" s="744" t="s">
        <v>2643</v>
      </c>
      <c r="F990" s="662" t="s">
        <v>2614</v>
      </c>
      <c r="G990" s="662" t="s">
        <v>2736</v>
      </c>
      <c r="H990" s="662" t="s">
        <v>1236</v>
      </c>
      <c r="I990" s="662" t="s">
        <v>1855</v>
      </c>
      <c r="J990" s="662" t="s">
        <v>575</v>
      </c>
      <c r="K990" s="662" t="s">
        <v>1856</v>
      </c>
      <c r="L990" s="663">
        <v>400.18</v>
      </c>
      <c r="M990" s="663">
        <v>5202.34</v>
      </c>
      <c r="N990" s="662">
        <v>13</v>
      </c>
      <c r="O990" s="745">
        <v>5.5</v>
      </c>
      <c r="P990" s="663">
        <v>1600.72</v>
      </c>
      <c r="Q990" s="678">
        <v>0.30769230769230771</v>
      </c>
      <c r="R990" s="662">
        <v>4</v>
      </c>
      <c r="S990" s="678">
        <v>0.30769230769230771</v>
      </c>
      <c r="T990" s="745">
        <v>1.5</v>
      </c>
      <c r="U990" s="701">
        <v>0.27272727272727271</v>
      </c>
    </row>
    <row r="991" spans="1:21" ht="14.4" customHeight="1" x14ac:dyDescent="0.3">
      <c r="A991" s="661">
        <v>18</v>
      </c>
      <c r="B991" s="662" t="s">
        <v>544</v>
      </c>
      <c r="C991" s="662" t="s">
        <v>2618</v>
      </c>
      <c r="D991" s="743" t="s">
        <v>4060</v>
      </c>
      <c r="E991" s="744" t="s">
        <v>2643</v>
      </c>
      <c r="F991" s="662" t="s">
        <v>2614</v>
      </c>
      <c r="G991" s="662" t="s">
        <v>2736</v>
      </c>
      <c r="H991" s="662" t="s">
        <v>545</v>
      </c>
      <c r="I991" s="662" t="s">
        <v>3057</v>
      </c>
      <c r="J991" s="662" t="s">
        <v>3058</v>
      </c>
      <c r="K991" s="662" t="s">
        <v>2677</v>
      </c>
      <c r="L991" s="663">
        <v>133.38999999999999</v>
      </c>
      <c r="M991" s="663">
        <v>4535.26</v>
      </c>
      <c r="N991" s="662">
        <v>34</v>
      </c>
      <c r="O991" s="745">
        <v>8.5</v>
      </c>
      <c r="P991" s="663">
        <v>666.94999999999993</v>
      </c>
      <c r="Q991" s="678">
        <v>0.14705882352941174</v>
      </c>
      <c r="R991" s="662">
        <v>5</v>
      </c>
      <c r="S991" s="678">
        <v>0.14705882352941177</v>
      </c>
      <c r="T991" s="745">
        <v>1.5</v>
      </c>
      <c r="U991" s="701">
        <v>0.17647058823529413</v>
      </c>
    </row>
    <row r="992" spans="1:21" ht="14.4" customHeight="1" x14ac:dyDescent="0.3">
      <c r="A992" s="661">
        <v>18</v>
      </c>
      <c r="B992" s="662" t="s">
        <v>544</v>
      </c>
      <c r="C992" s="662" t="s">
        <v>2618</v>
      </c>
      <c r="D992" s="743" t="s">
        <v>4060</v>
      </c>
      <c r="E992" s="744" t="s">
        <v>2643</v>
      </c>
      <c r="F992" s="662" t="s">
        <v>2614</v>
      </c>
      <c r="G992" s="662" t="s">
        <v>2736</v>
      </c>
      <c r="H992" s="662" t="s">
        <v>1236</v>
      </c>
      <c r="I992" s="662" t="s">
        <v>1477</v>
      </c>
      <c r="J992" s="662" t="s">
        <v>2545</v>
      </c>
      <c r="K992" s="662" t="s">
        <v>1479</v>
      </c>
      <c r="L992" s="663">
        <v>210.5</v>
      </c>
      <c r="M992" s="663">
        <v>8420</v>
      </c>
      <c r="N992" s="662">
        <v>40</v>
      </c>
      <c r="O992" s="745">
        <v>13</v>
      </c>
      <c r="P992" s="663">
        <v>2526</v>
      </c>
      <c r="Q992" s="678">
        <v>0.3</v>
      </c>
      <c r="R992" s="662">
        <v>12</v>
      </c>
      <c r="S992" s="678">
        <v>0.3</v>
      </c>
      <c r="T992" s="745">
        <v>4.5</v>
      </c>
      <c r="U992" s="701">
        <v>0.34615384615384615</v>
      </c>
    </row>
    <row r="993" spans="1:21" ht="14.4" customHeight="1" x14ac:dyDescent="0.3">
      <c r="A993" s="661">
        <v>18</v>
      </c>
      <c r="B993" s="662" t="s">
        <v>544</v>
      </c>
      <c r="C993" s="662" t="s">
        <v>2618</v>
      </c>
      <c r="D993" s="743" t="s">
        <v>4060</v>
      </c>
      <c r="E993" s="744" t="s">
        <v>2643</v>
      </c>
      <c r="F993" s="662" t="s">
        <v>2614</v>
      </c>
      <c r="G993" s="662" t="s">
        <v>2736</v>
      </c>
      <c r="H993" s="662" t="s">
        <v>1236</v>
      </c>
      <c r="I993" s="662" t="s">
        <v>1455</v>
      </c>
      <c r="J993" s="662" t="s">
        <v>2546</v>
      </c>
      <c r="K993" s="662" t="s">
        <v>1457</v>
      </c>
      <c r="L993" s="663">
        <v>177.82</v>
      </c>
      <c r="M993" s="663">
        <v>24716.979999999985</v>
      </c>
      <c r="N993" s="662">
        <v>139</v>
      </c>
      <c r="O993" s="745">
        <v>48.5</v>
      </c>
      <c r="P993" s="663">
        <v>5156.78</v>
      </c>
      <c r="Q993" s="678">
        <v>0.20863309352517997</v>
      </c>
      <c r="R993" s="662">
        <v>29</v>
      </c>
      <c r="S993" s="678">
        <v>0.20863309352517986</v>
      </c>
      <c r="T993" s="745">
        <v>9.5</v>
      </c>
      <c r="U993" s="701">
        <v>0.19587628865979381</v>
      </c>
    </row>
    <row r="994" spans="1:21" ht="14.4" customHeight="1" x14ac:dyDescent="0.3">
      <c r="A994" s="661">
        <v>18</v>
      </c>
      <c r="B994" s="662" t="s">
        <v>544</v>
      </c>
      <c r="C994" s="662" t="s">
        <v>2618</v>
      </c>
      <c r="D994" s="743" t="s">
        <v>4060</v>
      </c>
      <c r="E994" s="744" t="s">
        <v>2643</v>
      </c>
      <c r="F994" s="662" t="s">
        <v>2614</v>
      </c>
      <c r="G994" s="662" t="s">
        <v>2736</v>
      </c>
      <c r="H994" s="662" t="s">
        <v>545</v>
      </c>
      <c r="I994" s="662" t="s">
        <v>3527</v>
      </c>
      <c r="J994" s="662" t="s">
        <v>3058</v>
      </c>
      <c r="K994" s="662" t="s">
        <v>3528</v>
      </c>
      <c r="L994" s="663">
        <v>0</v>
      </c>
      <c r="M994" s="663">
        <v>0</v>
      </c>
      <c r="N994" s="662">
        <v>1</v>
      </c>
      <c r="O994" s="745">
        <v>0.5</v>
      </c>
      <c r="P994" s="663">
        <v>0</v>
      </c>
      <c r="Q994" s="678"/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18</v>
      </c>
      <c r="B995" s="662" t="s">
        <v>544</v>
      </c>
      <c r="C995" s="662" t="s">
        <v>2618</v>
      </c>
      <c r="D995" s="743" t="s">
        <v>4060</v>
      </c>
      <c r="E995" s="744" t="s">
        <v>2643</v>
      </c>
      <c r="F995" s="662" t="s">
        <v>2614</v>
      </c>
      <c r="G995" s="662" t="s">
        <v>3059</v>
      </c>
      <c r="H995" s="662" t="s">
        <v>545</v>
      </c>
      <c r="I995" s="662" t="s">
        <v>2160</v>
      </c>
      <c r="J995" s="662" t="s">
        <v>2161</v>
      </c>
      <c r="K995" s="662" t="s">
        <v>2162</v>
      </c>
      <c r="L995" s="663">
        <v>249.45</v>
      </c>
      <c r="M995" s="663">
        <v>997.8</v>
      </c>
      <c r="N995" s="662">
        <v>4</v>
      </c>
      <c r="O995" s="745">
        <v>1.5</v>
      </c>
      <c r="P995" s="663">
        <v>498.9</v>
      </c>
      <c r="Q995" s="678">
        <v>0.5</v>
      </c>
      <c r="R995" s="662">
        <v>2</v>
      </c>
      <c r="S995" s="678">
        <v>0.5</v>
      </c>
      <c r="T995" s="745">
        <v>1</v>
      </c>
      <c r="U995" s="701">
        <v>0.66666666666666663</v>
      </c>
    </row>
    <row r="996" spans="1:21" ht="14.4" customHeight="1" x14ac:dyDescent="0.3">
      <c r="A996" s="661">
        <v>18</v>
      </c>
      <c r="B996" s="662" t="s">
        <v>544</v>
      </c>
      <c r="C996" s="662" t="s">
        <v>2618</v>
      </c>
      <c r="D996" s="743" t="s">
        <v>4060</v>
      </c>
      <c r="E996" s="744" t="s">
        <v>2643</v>
      </c>
      <c r="F996" s="662" t="s">
        <v>2614</v>
      </c>
      <c r="G996" s="662" t="s">
        <v>2678</v>
      </c>
      <c r="H996" s="662" t="s">
        <v>545</v>
      </c>
      <c r="I996" s="662" t="s">
        <v>3060</v>
      </c>
      <c r="J996" s="662" t="s">
        <v>3061</v>
      </c>
      <c r="K996" s="662" t="s">
        <v>827</v>
      </c>
      <c r="L996" s="663">
        <v>700.43</v>
      </c>
      <c r="M996" s="663">
        <v>2101.29</v>
      </c>
      <c r="N996" s="662">
        <v>3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18</v>
      </c>
      <c r="B997" s="662" t="s">
        <v>544</v>
      </c>
      <c r="C997" s="662" t="s">
        <v>2618</v>
      </c>
      <c r="D997" s="743" t="s">
        <v>4060</v>
      </c>
      <c r="E997" s="744" t="s">
        <v>2643</v>
      </c>
      <c r="F997" s="662" t="s">
        <v>2614</v>
      </c>
      <c r="G997" s="662" t="s">
        <v>2678</v>
      </c>
      <c r="H997" s="662" t="s">
        <v>545</v>
      </c>
      <c r="I997" s="662" t="s">
        <v>1108</v>
      </c>
      <c r="J997" s="662" t="s">
        <v>1109</v>
      </c>
      <c r="K997" s="662" t="s">
        <v>1110</v>
      </c>
      <c r="L997" s="663">
        <v>211.96</v>
      </c>
      <c r="M997" s="663">
        <v>2543.52</v>
      </c>
      <c r="N997" s="662">
        <v>12</v>
      </c>
      <c r="O997" s="745">
        <v>2.5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18</v>
      </c>
      <c r="B998" s="662" t="s">
        <v>544</v>
      </c>
      <c r="C998" s="662" t="s">
        <v>2618</v>
      </c>
      <c r="D998" s="743" t="s">
        <v>4060</v>
      </c>
      <c r="E998" s="744" t="s">
        <v>2643</v>
      </c>
      <c r="F998" s="662" t="s">
        <v>2614</v>
      </c>
      <c r="G998" s="662" t="s">
        <v>2678</v>
      </c>
      <c r="H998" s="662" t="s">
        <v>545</v>
      </c>
      <c r="I998" s="662" t="s">
        <v>1112</v>
      </c>
      <c r="J998" s="662" t="s">
        <v>1113</v>
      </c>
      <c r="K998" s="662" t="s">
        <v>1114</v>
      </c>
      <c r="L998" s="663">
        <v>282.60000000000002</v>
      </c>
      <c r="M998" s="663">
        <v>847.80000000000007</v>
      </c>
      <c r="N998" s="662">
        <v>3</v>
      </c>
      <c r="O998" s="745">
        <v>2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18</v>
      </c>
      <c r="B999" s="662" t="s">
        <v>544</v>
      </c>
      <c r="C999" s="662" t="s">
        <v>2618</v>
      </c>
      <c r="D999" s="743" t="s">
        <v>4060</v>
      </c>
      <c r="E999" s="744" t="s">
        <v>2643</v>
      </c>
      <c r="F999" s="662" t="s">
        <v>2614</v>
      </c>
      <c r="G999" s="662" t="s">
        <v>2678</v>
      </c>
      <c r="H999" s="662" t="s">
        <v>545</v>
      </c>
      <c r="I999" s="662" t="s">
        <v>1653</v>
      </c>
      <c r="J999" s="662" t="s">
        <v>1654</v>
      </c>
      <c r="K999" s="662" t="s">
        <v>1655</v>
      </c>
      <c r="L999" s="663">
        <v>211.96</v>
      </c>
      <c r="M999" s="663">
        <v>18652.479999999989</v>
      </c>
      <c r="N999" s="662">
        <v>88</v>
      </c>
      <c r="O999" s="745">
        <v>41.5</v>
      </c>
      <c r="P999" s="663">
        <v>1695.68</v>
      </c>
      <c r="Q999" s="678">
        <v>9.0909090909090967E-2</v>
      </c>
      <c r="R999" s="662">
        <v>8</v>
      </c>
      <c r="S999" s="678">
        <v>9.0909090909090912E-2</v>
      </c>
      <c r="T999" s="745">
        <v>4</v>
      </c>
      <c r="U999" s="701">
        <v>9.6385542168674704E-2</v>
      </c>
    </row>
    <row r="1000" spans="1:21" ht="14.4" customHeight="1" x14ac:dyDescent="0.3">
      <c r="A1000" s="661">
        <v>18</v>
      </c>
      <c r="B1000" s="662" t="s">
        <v>544</v>
      </c>
      <c r="C1000" s="662" t="s">
        <v>2618</v>
      </c>
      <c r="D1000" s="743" t="s">
        <v>4060</v>
      </c>
      <c r="E1000" s="744" t="s">
        <v>2643</v>
      </c>
      <c r="F1000" s="662" t="s">
        <v>2614</v>
      </c>
      <c r="G1000" s="662" t="s">
        <v>2678</v>
      </c>
      <c r="H1000" s="662" t="s">
        <v>545</v>
      </c>
      <c r="I1000" s="662" t="s">
        <v>2037</v>
      </c>
      <c r="J1000" s="662" t="s">
        <v>1117</v>
      </c>
      <c r="K1000" s="662" t="s">
        <v>572</v>
      </c>
      <c r="L1000" s="663">
        <v>282.60000000000002</v>
      </c>
      <c r="M1000" s="663">
        <v>26564.399999999987</v>
      </c>
      <c r="N1000" s="662">
        <v>94</v>
      </c>
      <c r="O1000" s="745">
        <v>27.5</v>
      </c>
      <c r="P1000" s="663">
        <v>565.20000000000005</v>
      </c>
      <c r="Q1000" s="678">
        <v>2.1276595744680864E-2</v>
      </c>
      <c r="R1000" s="662">
        <v>2</v>
      </c>
      <c r="S1000" s="678">
        <v>2.1276595744680851E-2</v>
      </c>
      <c r="T1000" s="745">
        <v>1</v>
      </c>
      <c r="U1000" s="701">
        <v>3.6363636363636362E-2</v>
      </c>
    </row>
    <row r="1001" spans="1:21" ht="14.4" customHeight="1" x14ac:dyDescent="0.3">
      <c r="A1001" s="661">
        <v>18</v>
      </c>
      <c r="B1001" s="662" t="s">
        <v>544</v>
      </c>
      <c r="C1001" s="662" t="s">
        <v>2618</v>
      </c>
      <c r="D1001" s="743" t="s">
        <v>4060</v>
      </c>
      <c r="E1001" s="744" t="s">
        <v>2643</v>
      </c>
      <c r="F1001" s="662" t="s">
        <v>2614</v>
      </c>
      <c r="G1001" s="662" t="s">
        <v>2678</v>
      </c>
      <c r="H1001" s="662" t="s">
        <v>545</v>
      </c>
      <c r="I1001" s="662" t="s">
        <v>3062</v>
      </c>
      <c r="J1001" s="662" t="s">
        <v>3063</v>
      </c>
      <c r="K1001" s="662" t="s">
        <v>1099</v>
      </c>
      <c r="L1001" s="663">
        <v>1580.52</v>
      </c>
      <c r="M1001" s="663">
        <v>4741.5599999999995</v>
      </c>
      <c r="N1001" s="662">
        <v>3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18</v>
      </c>
      <c r="B1002" s="662" t="s">
        <v>544</v>
      </c>
      <c r="C1002" s="662" t="s">
        <v>2618</v>
      </c>
      <c r="D1002" s="743" t="s">
        <v>4060</v>
      </c>
      <c r="E1002" s="744" t="s">
        <v>2643</v>
      </c>
      <c r="F1002" s="662" t="s">
        <v>2614</v>
      </c>
      <c r="G1002" s="662" t="s">
        <v>2678</v>
      </c>
      <c r="H1002" s="662" t="s">
        <v>545</v>
      </c>
      <c r="I1002" s="662" t="s">
        <v>3064</v>
      </c>
      <c r="J1002" s="662" t="s">
        <v>3065</v>
      </c>
      <c r="K1002" s="662" t="s">
        <v>1114</v>
      </c>
      <c r="L1002" s="663">
        <v>934.66</v>
      </c>
      <c r="M1002" s="663">
        <v>934.66</v>
      </c>
      <c r="N1002" s="662">
        <v>1</v>
      </c>
      <c r="O1002" s="745">
        <v>1</v>
      </c>
      <c r="P1002" s="663">
        <v>934.66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18</v>
      </c>
      <c r="B1003" s="662" t="s">
        <v>544</v>
      </c>
      <c r="C1003" s="662" t="s">
        <v>2618</v>
      </c>
      <c r="D1003" s="743" t="s">
        <v>4060</v>
      </c>
      <c r="E1003" s="744" t="s">
        <v>2643</v>
      </c>
      <c r="F1003" s="662" t="s">
        <v>2614</v>
      </c>
      <c r="G1003" s="662" t="s">
        <v>2678</v>
      </c>
      <c r="H1003" s="662" t="s">
        <v>545</v>
      </c>
      <c r="I1003" s="662" t="s">
        <v>1116</v>
      </c>
      <c r="J1003" s="662" t="s">
        <v>1117</v>
      </c>
      <c r="K1003" s="662" t="s">
        <v>3529</v>
      </c>
      <c r="L1003" s="663">
        <v>0</v>
      </c>
      <c r="M1003" s="663">
        <v>0</v>
      </c>
      <c r="N1003" s="662">
        <v>4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18</v>
      </c>
      <c r="B1004" s="662" t="s">
        <v>544</v>
      </c>
      <c r="C1004" s="662" t="s">
        <v>2618</v>
      </c>
      <c r="D1004" s="743" t="s">
        <v>4060</v>
      </c>
      <c r="E1004" s="744" t="s">
        <v>2643</v>
      </c>
      <c r="F1004" s="662" t="s">
        <v>2614</v>
      </c>
      <c r="G1004" s="662" t="s">
        <v>3077</v>
      </c>
      <c r="H1004" s="662" t="s">
        <v>545</v>
      </c>
      <c r="I1004" s="662" t="s">
        <v>3530</v>
      </c>
      <c r="J1004" s="662" t="s">
        <v>3531</v>
      </c>
      <c r="K1004" s="662" t="s">
        <v>689</v>
      </c>
      <c r="L1004" s="663">
        <v>57.64</v>
      </c>
      <c r="M1004" s="663">
        <v>57.64</v>
      </c>
      <c r="N1004" s="662">
        <v>1</v>
      </c>
      <c r="O1004" s="745">
        <v>1</v>
      </c>
      <c r="P1004" s="663">
        <v>57.64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18</v>
      </c>
      <c r="B1005" s="662" t="s">
        <v>544</v>
      </c>
      <c r="C1005" s="662" t="s">
        <v>2618</v>
      </c>
      <c r="D1005" s="743" t="s">
        <v>4060</v>
      </c>
      <c r="E1005" s="744" t="s">
        <v>2643</v>
      </c>
      <c r="F1005" s="662" t="s">
        <v>2614</v>
      </c>
      <c r="G1005" s="662" t="s">
        <v>2856</v>
      </c>
      <c r="H1005" s="662" t="s">
        <v>545</v>
      </c>
      <c r="I1005" s="662" t="s">
        <v>911</v>
      </c>
      <c r="J1005" s="662" t="s">
        <v>2857</v>
      </c>
      <c r="K1005" s="662" t="s">
        <v>2810</v>
      </c>
      <c r="L1005" s="663">
        <v>18.809999999999999</v>
      </c>
      <c r="M1005" s="663">
        <v>395.01</v>
      </c>
      <c r="N1005" s="662">
        <v>21</v>
      </c>
      <c r="O1005" s="745">
        <v>6</v>
      </c>
      <c r="P1005" s="663">
        <v>18.809999999999999</v>
      </c>
      <c r="Q1005" s="678">
        <v>4.7619047619047616E-2</v>
      </c>
      <c r="R1005" s="662">
        <v>1</v>
      </c>
      <c r="S1005" s="678">
        <v>4.7619047619047616E-2</v>
      </c>
      <c r="T1005" s="745">
        <v>1</v>
      </c>
      <c r="U1005" s="701">
        <v>0.16666666666666666</v>
      </c>
    </row>
    <row r="1006" spans="1:21" ht="14.4" customHeight="1" x14ac:dyDescent="0.3">
      <c r="A1006" s="661">
        <v>18</v>
      </c>
      <c r="B1006" s="662" t="s">
        <v>544</v>
      </c>
      <c r="C1006" s="662" t="s">
        <v>2618</v>
      </c>
      <c r="D1006" s="743" t="s">
        <v>4060</v>
      </c>
      <c r="E1006" s="744" t="s">
        <v>2643</v>
      </c>
      <c r="F1006" s="662" t="s">
        <v>2614</v>
      </c>
      <c r="G1006" s="662" t="s">
        <v>2858</v>
      </c>
      <c r="H1006" s="662" t="s">
        <v>545</v>
      </c>
      <c r="I1006" s="662" t="s">
        <v>2115</v>
      </c>
      <c r="J1006" s="662" t="s">
        <v>2116</v>
      </c>
      <c r="K1006" s="662" t="s">
        <v>2859</v>
      </c>
      <c r="L1006" s="663">
        <v>5997.15</v>
      </c>
      <c r="M1006" s="663">
        <v>17991.449999999997</v>
      </c>
      <c r="N1006" s="662">
        <v>3</v>
      </c>
      <c r="O1006" s="745">
        <v>1.5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18</v>
      </c>
      <c r="B1007" s="662" t="s">
        <v>544</v>
      </c>
      <c r="C1007" s="662" t="s">
        <v>2618</v>
      </c>
      <c r="D1007" s="743" t="s">
        <v>4060</v>
      </c>
      <c r="E1007" s="744" t="s">
        <v>2643</v>
      </c>
      <c r="F1007" s="662" t="s">
        <v>2614</v>
      </c>
      <c r="G1007" s="662" t="s">
        <v>2858</v>
      </c>
      <c r="H1007" s="662" t="s">
        <v>545</v>
      </c>
      <c r="I1007" s="662" t="s">
        <v>3532</v>
      </c>
      <c r="J1007" s="662" t="s">
        <v>2116</v>
      </c>
      <c r="K1007" s="662" t="s">
        <v>3533</v>
      </c>
      <c r="L1007" s="663">
        <v>0</v>
      </c>
      <c r="M1007" s="663">
        <v>0</v>
      </c>
      <c r="N1007" s="662">
        <v>4</v>
      </c>
      <c r="O1007" s="745">
        <v>1</v>
      </c>
      <c r="P1007" s="663"/>
      <c r="Q1007" s="678"/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18</v>
      </c>
      <c r="B1008" s="662" t="s">
        <v>544</v>
      </c>
      <c r="C1008" s="662" t="s">
        <v>2618</v>
      </c>
      <c r="D1008" s="743" t="s">
        <v>4060</v>
      </c>
      <c r="E1008" s="744" t="s">
        <v>2643</v>
      </c>
      <c r="F1008" s="662" t="s">
        <v>2614</v>
      </c>
      <c r="G1008" s="662" t="s">
        <v>2858</v>
      </c>
      <c r="H1008" s="662" t="s">
        <v>545</v>
      </c>
      <c r="I1008" s="662" t="s">
        <v>3534</v>
      </c>
      <c r="J1008" s="662" t="s">
        <v>3535</v>
      </c>
      <c r="K1008" s="662" t="s">
        <v>3536</v>
      </c>
      <c r="L1008" s="663">
        <v>0</v>
      </c>
      <c r="M1008" s="663">
        <v>0</v>
      </c>
      <c r="N1008" s="662">
        <v>1</v>
      </c>
      <c r="O1008" s="745">
        <v>1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18</v>
      </c>
      <c r="B1009" s="662" t="s">
        <v>544</v>
      </c>
      <c r="C1009" s="662" t="s">
        <v>2618</v>
      </c>
      <c r="D1009" s="743" t="s">
        <v>4060</v>
      </c>
      <c r="E1009" s="744" t="s">
        <v>2643</v>
      </c>
      <c r="F1009" s="662" t="s">
        <v>2614</v>
      </c>
      <c r="G1009" s="662" t="s">
        <v>2858</v>
      </c>
      <c r="H1009" s="662" t="s">
        <v>545</v>
      </c>
      <c r="I1009" s="662" t="s">
        <v>3537</v>
      </c>
      <c r="J1009" s="662" t="s">
        <v>2112</v>
      </c>
      <c r="K1009" s="662" t="s">
        <v>3538</v>
      </c>
      <c r="L1009" s="663">
        <v>0</v>
      </c>
      <c r="M1009" s="663">
        <v>0</v>
      </c>
      <c r="N1009" s="662">
        <v>1</v>
      </c>
      <c r="O1009" s="745">
        <v>1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18</v>
      </c>
      <c r="B1010" s="662" t="s">
        <v>544</v>
      </c>
      <c r="C1010" s="662" t="s">
        <v>2618</v>
      </c>
      <c r="D1010" s="743" t="s">
        <v>4060</v>
      </c>
      <c r="E1010" s="744" t="s">
        <v>2643</v>
      </c>
      <c r="F1010" s="662" t="s">
        <v>2614</v>
      </c>
      <c r="G1010" s="662" t="s">
        <v>3090</v>
      </c>
      <c r="H1010" s="662" t="s">
        <v>1236</v>
      </c>
      <c r="I1010" s="662" t="s">
        <v>1287</v>
      </c>
      <c r="J1010" s="662" t="s">
        <v>600</v>
      </c>
      <c r="K1010" s="662" t="s">
        <v>601</v>
      </c>
      <c r="L1010" s="663">
        <v>28.81</v>
      </c>
      <c r="M1010" s="663">
        <v>28.81</v>
      </c>
      <c r="N1010" s="662">
        <v>1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18</v>
      </c>
      <c r="B1011" s="662" t="s">
        <v>544</v>
      </c>
      <c r="C1011" s="662" t="s">
        <v>2618</v>
      </c>
      <c r="D1011" s="743" t="s">
        <v>4060</v>
      </c>
      <c r="E1011" s="744" t="s">
        <v>2643</v>
      </c>
      <c r="F1011" s="662" t="s">
        <v>2614</v>
      </c>
      <c r="G1011" s="662" t="s">
        <v>2860</v>
      </c>
      <c r="H1011" s="662" t="s">
        <v>1236</v>
      </c>
      <c r="I1011" s="662" t="s">
        <v>1864</v>
      </c>
      <c r="J1011" s="662" t="s">
        <v>1865</v>
      </c>
      <c r="K1011" s="662" t="s">
        <v>1501</v>
      </c>
      <c r="L1011" s="663">
        <v>132</v>
      </c>
      <c r="M1011" s="663">
        <v>1848</v>
      </c>
      <c r="N1011" s="662">
        <v>14</v>
      </c>
      <c r="O1011" s="745">
        <v>3.5</v>
      </c>
      <c r="P1011" s="663">
        <v>396</v>
      </c>
      <c r="Q1011" s="678">
        <v>0.21428571428571427</v>
      </c>
      <c r="R1011" s="662">
        <v>3</v>
      </c>
      <c r="S1011" s="678">
        <v>0.21428571428571427</v>
      </c>
      <c r="T1011" s="745">
        <v>1</v>
      </c>
      <c r="U1011" s="701">
        <v>0.2857142857142857</v>
      </c>
    </row>
    <row r="1012" spans="1:21" ht="14.4" customHeight="1" x14ac:dyDescent="0.3">
      <c r="A1012" s="661">
        <v>18</v>
      </c>
      <c r="B1012" s="662" t="s">
        <v>544</v>
      </c>
      <c r="C1012" s="662" t="s">
        <v>2618</v>
      </c>
      <c r="D1012" s="743" t="s">
        <v>4060</v>
      </c>
      <c r="E1012" s="744" t="s">
        <v>2643</v>
      </c>
      <c r="F1012" s="662" t="s">
        <v>2614</v>
      </c>
      <c r="G1012" s="662" t="s">
        <v>2860</v>
      </c>
      <c r="H1012" s="662" t="s">
        <v>1236</v>
      </c>
      <c r="I1012" s="662" t="s">
        <v>1885</v>
      </c>
      <c r="J1012" s="662" t="s">
        <v>1865</v>
      </c>
      <c r="K1012" s="662" t="s">
        <v>1886</v>
      </c>
      <c r="L1012" s="663">
        <v>439.98</v>
      </c>
      <c r="M1012" s="663">
        <v>2639.88</v>
      </c>
      <c r="N1012" s="662">
        <v>6</v>
      </c>
      <c r="O1012" s="745">
        <v>5</v>
      </c>
      <c r="P1012" s="663">
        <v>439.98</v>
      </c>
      <c r="Q1012" s="678">
        <v>0.16666666666666666</v>
      </c>
      <c r="R1012" s="662">
        <v>1</v>
      </c>
      <c r="S1012" s="678">
        <v>0.16666666666666666</v>
      </c>
      <c r="T1012" s="745">
        <v>1</v>
      </c>
      <c r="U1012" s="701">
        <v>0.2</v>
      </c>
    </row>
    <row r="1013" spans="1:21" ht="14.4" customHeight="1" x14ac:dyDescent="0.3">
      <c r="A1013" s="661">
        <v>18</v>
      </c>
      <c r="B1013" s="662" t="s">
        <v>544</v>
      </c>
      <c r="C1013" s="662" t="s">
        <v>2618</v>
      </c>
      <c r="D1013" s="743" t="s">
        <v>4060</v>
      </c>
      <c r="E1013" s="744" t="s">
        <v>2643</v>
      </c>
      <c r="F1013" s="662" t="s">
        <v>2614</v>
      </c>
      <c r="G1013" s="662" t="s">
        <v>2860</v>
      </c>
      <c r="H1013" s="662" t="s">
        <v>545</v>
      </c>
      <c r="I1013" s="662" t="s">
        <v>3330</v>
      </c>
      <c r="J1013" s="662" t="s">
        <v>3331</v>
      </c>
      <c r="K1013" s="662" t="s">
        <v>3332</v>
      </c>
      <c r="L1013" s="663">
        <v>132</v>
      </c>
      <c r="M1013" s="663">
        <v>396</v>
      </c>
      <c r="N1013" s="662">
        <v>3</v>
      </c>
      <c r="O1013" s="745">
        <v>1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18</v>
      </c>
      <c r="B1014" s="662" t="s">
        <v>544</v>
      </c>
      <c r="C1014" s="662" t="s">
        <v>2618</v>
      </c>
      <c r="D1014" s="743" t="s">
        <v>4060</v>
      </c>
      <c r="E1014" s="744" t="s">
        <v>2643</v>
      </c>
      <c r="F1014" s="662" t="s">
        <v>2614</v>
      </c>
      <c r="G1014" s="662" t="s">
        <v>3099</v>
      </c>
      <c r="H1014" s="662" t="s">
        <v>545</v>
      </c>
      <c r="I1014" s="662" t="s">
        <v>3539</v>
      </c>
      <c r="J1014" s="662" t="s">
        <v>3540</v>
      </c>
      <c r="K1014" s="662" t="s">
        <v>3101</v>
      </c>
      <c r="L1014" s="663">
        <v>0</v>
      </c>
      <c r="M1014" s="663">
        <v>0</v>
      </c>
      <c r="N1014" s="662">
        <v>2</v>
      </c>
      <c r="O1014" s="745">
        <v>1</v>
      </c>
      <c r="P1014" s="663"/>
      <c r="Q1014" s="678"/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18</v>
      </c>
      <c r="B1015" s="662" t="s">
        <v>544</v>
      </c>
      <c r="C1015" s="662" t="s">
        <v>2618</v>
      </c>
      <c r="D1015" s="743" t="s">
        <v>4060</v>
      </c>
      <c r="E1015" s="744" t="s">
        <v>2643</v>
      </c>
      <c r="F1015" s="662" t="s">
        <v>2614</v>
      </c>
      <c r="G1015" s="662" t="s">
        <v>3099</v>
      </c>
      <c r="H1015" s="662" t="s">
        <v>545</v>
      </c>
      <c r="I1015" s="662" t="s">
        <v>3541</v>
      </c>
      <c r="J1015" s="662" t="s">
        <v>3540</v>
      </c>
      <c r="K1015" s="662" t="s">
        <v>3542</v>
      </c>
      <c r="L1015" s="663">
        <v>0</v>
      </c>
      <c r="M1015" s="663">
        <v>0</v>
      </c>
      <c r="N1015" s="662">
        <v>3</v>
      </c>
      <c r="O1015" s="745">
        <v>2</v>
      </c>
      <c r="P1015" s="663">
        <v>0</v>
      </c>
      <c r="Q1015" s="678"/>
      <c r="R1015" s="662">
        <v>2</v>
      </c>
      <c r="S1015" s="678">
        <v>0.66666666666666663</v>
      </c>
      <c r="T1015" s="745">
        <v>1.5</v>
      </c>
      <c r="U1015" s="701">
        <v>0.75</v>
      </c>
    </row>
    <row r="1016" spans="1:21" ht="14.4" customHeight="1" x14ac:dyDescent="0.3">
      <c r="A1016" s="661">
        <v>18</v>
      </c>
      <c r="B1016" s="662" t="s">
        <v>544</v>
      </c>
      <c r="C1016" s="662" t="s">
        <v>2618</v>
      </c>
      <c r="D1016" s="743" t="s">
        <v>4060</v>
      </c>
      <c r="E1016" s="744" t="s">
        <v>2643</v>
      </c>
      <c r="F1016" s="662" t="s">
        <v>2614</v>
      </c>
      <c r="G1016" s="662" t="s">
        <v>3106</v>
      </c>
      <c r="H1016" s="662" t="s">
        <v>1236</v>
      </c>
      <c r="I1016" s="662" t="s">
        <v>1851</v>
      </c>
      <c r="J1016" s="662" t="s">
        <v>1852</v>
      </c>
      <c r="K1016" s="662" t="s">
        <v>2565</v>
      </c>
      <c r="L1016" s="663">
        <v>1286.2</v>
      </c>
      <c r="M1016" s="663">
        <v>32155</v>
      </c>
      <c r="N1016" s="662">
        <v>25</v>
      </c>
      <c r="O1016" s="745">
        <v>8.5</v>
      </c>
      <c r="P1016" s="663">
        <v>11575.800000000001</v>
      </c>
      <c r="Q1016" s="678">
        <v>0.36000000000000004</v>
      </c>
      <c r="R1016" s="662">
        <v>9</v>
      </c>
      <c r="S1016" s="678">
        <v>0.36</v>
      </c>
      <c r="T1016" s="745">
        <v>3</v>
      </c>
      <c r="U1016" s="701">
        <v>0.35294117647058826</v>
      </c>
    </row>
    <row r="1017" spans="1:21" ht="14.4" customHeight="1" x14ac:dyDescent="0.3">
      <c r="A1017" s="661">
        <v>18</v>
      </c>
      <c r="B1017" s="662" t="s">
        <v>544</v>
      </c>
      <c r="C1017" s="662" t="s">
        <v>2618</v>
      </c>
      <c r="D1017" s="743" t="s">
        <v>4060</v>
      </c>
      <c r="E1017" s="744" t="s">
        <v>2643</v>
      </c>
      <c r="F1017" s="662" t="s">
        <v>2614</v>
      </c>
      <c r="G1017" s="662" t="s">
        <v>3106</v>
      </c>
      <c r="H1017" s="662" t="s">
        <v>1236</v>
      </c>
      <c r="I1017" s="662" t="s">
        <v>1858</v>
      </c>
      <c r="J1017" s="662" t="s">
        <v>1859</v>
      </c>
      <c r="K1017" s="662" t="s">
        <v>2566</v>
      </c>
      <c r="L1017" s="663">
        <v>1715.48</v>
      </c>
      <c r="M1017" s="663">
        <v>61757.279999999999</v>
      </c>
      <c r="N1017" s="662">
        <v>36</v>
      </c>
      <c r="O1017" s="745">
        <v>12.5</v>
      </c>
      <c r="P1017" s="663">
        <v>24016.720000000001</v>
      </c>
      <c r="Q1017" s="678">
        <v>0.3888888888888889</v>
      </c>
      <c r="R1017" s="662">
        <v>14</v>
      </c>
      <c r="S1017" s="678">
        <v>0.3888888888888889</v>
      </c>
      <c r="T1017" s="745">
        <v>5</v>
      </c>
      <c r="U1017" s="701">
        <v>0.4</v>
      </c>
    </row>
    <row r="1018" spans="1:21" ht="14.4" customHeight="1" x14ac:dyDescent="0.3">
      <c r="A1018" s="661">
        <v>18</v>
      </c>
      <c r="B1018" s="662" t="s">
        <v>544</v>
      </c>
      <c r="C1018" s="662" t="s">
        <v>2618</v>
      </c>
      <c r="D1018" s="743" t="s">
        <v>4060</v>
      </c>
      <c r="E1018" s="744" t="s">
        <v>2643</v>
      </c>
      <c r="F1018" s="662" t="s">
        <v>2614</v>
      </c>
      <c r="G1018" s="662" t="s">
        <v>2667</v>
      </c>
      <c r="H1018" s="662" t="s">
        <v>545</v>
      </c>
      <c r="I1018" s="662" t="s">
        <v>818</v>
      </c>
      <c r="J1018" s="662" t="s">
        <v>819</v>
      </c>
      <c r="K1018" s="662" t="s">
        <v>820</v>
      </c>
      <c r="L1018" s="663">
        <v>54.55</v>
      </c>
      <c r="M1018" s="663">
        <v>10364.5</v>
      </c>
      <c r="N1018" s="662">
        <v>190</v>
      </c>
      <c r="O1018" s="745">
        <v>32</v>
      </c>
      <c r="P1018" s="663">
        <v>5236.8</v>
      </c>
      <c r="Q1018" s="678">
        <v>0.50526315789473686</v>
      </c>
      <c r="R1018" s="662">
        <v>96</v>
      </c>
      <c r="S1018" s="678">
        <v>0.50526315789473686</v>
      </c>
      <c r="T1018" s="745">
        <v>16</v>
      </c>
      <c r="U1018" s="701">
        <v>0.5</v>
      </c>
    </row>
    <row r="1019" spans="1:21" ht="14.4" customHeight="1" x14ac:dyDescent="0.3">
      <c r="A1019" s="661">
        <v>18</v>
      </c>
      <c r="B1019" s="662" t="s">
        <v>544</v>
      </c>
      <c r="C1019" s="662" t="s">
        <v>2618</v>
      </c>
      <c r="D1019" s="743" t="s">
        <v>4060</v>
      </c>
      <c r="E1019" s="744" t="s">
        <v>2643</v>
      </c>
      <c r="F1019" s="662" t="s">
        <v>2614</v>
      </c>
      <c r="G1019" s="662" t="s">
        <v>2738</v>
      </c>
      <c r="H1019" s="662" t="s">
        <v>1236</v>
      </c>
      <c r="I1019" s="662" t="s">
        <v>1463</v>
      </c>
      <c r="J1019" s="662" t="s">
        <v>1464</v>
      </c>
      <c r="K1019" s="662" t="s">
        <v>2531</v>
      </c>
      <c r="L1019" s="663">
        <v>94.95</v>
      </c>
      <c r="M1019" s="663">
        <v>2183.8500000000004</v>
      </c>
      <c r="N1019" s="662">
        <v>23</v>
      </c>
      <c r="O1019" s="745">
        <v>8.5</v>
      </c>
      <c r="P1019" s="663">
        <v>1139.4000000000001</v>
      </c>
      <c r="Q1019" s="678">
        <v>0.52173913043478259</v>
      </c>
      <c r="R1019" s="662">
        <v>12</v>
      </c>
      <c r="S1019" s="678">
        <v>0.52173913043478259</v>
      </c>
      <c r="T1019" s="745">
        <v>5.5</v>
      </c>
      <c r="U1019" s="701">
        <v>0.6470588235294118</v>
      </c>
    </row>
    <row r="1020" spans="1:21" ht="14.4" customHeight="1" x14ac:dyDescent="0.3">
      <c r="A1020" s="661">
        <v>18</v>
      </c>
      <c r="B1020" s="662" t="s">
        <v>544</v>
      </c>
      <c r="C1020" s="662" t="s">
        <v>2618</v>
      </c>
      <c r="D1020" s="743" t="s">
        <v>4060</v>
      </c>
      <c r="E1020" s="744" t="s">
        <v>2643</v>
      </c>
      <c r="F1020" s="662" t="s">
        <v>2614</v>
      </c>
      <c r="G1020" s="662" t="s">
        <v>2738</v>
      </c>
      <c r="H1020" s="662" t="s">
        <v>1236</v>
      </c>
      <c r="I1020" s="662" t="s">
        <v>1473</v>
      </c>
      <c r="J1020" s="662" t="s">
        <v>1474</v>
      </c>
      <c r="K1020" s="662" t="s">
        <v>1475</v>
      </c>
      <c r="L1020" s="663">
        <v>126.6</v>
      </c>
      <c r="M1020" s="663">
        <v>2658.5999999999995</v>
      </c>
      <c r="N1020" s="662">
        <v>21</v>
      </c>
      <c r="O1020" s="745">
        <v>5.5</v>
      </c>
      <c r="P1020" s="663">
        <v>379.79999999999995</v>
      </c>
      <c r="Q1020" s="678">
        <v>0.14285714285714288</v>
      </c>
      <c r="R1020" s="662">
        <v>3</v>
      </c>
      <c r="S1020" s="678">
        <v>0.14285714285714285</v>
      </c>
      <c r="T1020" s="745">
        <v>0.5</v>
      </c>
      <c r="U1020" s="701">
        <v>9.0909090909090912E-2</v>
      </c>
    </row>
    <row r="1021" spans="1:21" ht="14.4" customHeight="1" x14ac:dyDescent="0.3">
      <c r="A1021" s="661">
        <v>18</v>
      </c>
      <c r="B1021" s="662" t="s">
        <v>544</v>
      </c>
      <c r="C1021" s="662" t="s">
        <v>2618</v>
      </c>
      <c r="D1021" s="743" t="s">
        <v>4060</v>
      </c>
      <c r="E1021" s="744" t="s">
        <v>2643</v>
      </c>
      <c r="F1021" s="662" t="s">
        <v>2614</v>
      </c>
      <c r="G1021" s="662" t="s">
        <v>2738</v>
      </c>
      <c r="H1021" s="662" t="s">
        <v>1236</v>
      </c>
      <c r="I1021" s="662" t="s">
        <v>1469</v>
      </c>
      <c r="J1021" s="662" t="s">
        <v>1470</v>
      </c>
      <c r="K1021" s="662" t="s">
        <v>1471</v>
      </c>
      <c r="L1021" s="663">
        <v>169</v>
      </c>
      <c r="M1021" s="663">
        <v>5408</v>
      </c>
      <c r="N1021" s="662">
        <v>32</v>
      </c>
      <c r="O1021" s="745">
        <v>6</v>
      </c>
      <c r="P1021" s="663">
        <v>1014</v>
      </c>
      <c r="Q1021" s="678">
        <v>0.1875</v>
      </c>
      <c r="R1021" s="662">
        <v>6</v>
      </c>
      <c r="S1021" s="678">
        <v>0.1875</v>
      </c>
      <c r="T1021" s="745">
        <v>1.5</v>
      </c>
      <c r="U1021" s="701">
        <v>0.25</v>
      </c>
    </row>
    <row r="1022" spans="1:21" ht="14.4" customHeight="1" x14ac:dyDescent="0.3">
      <c r="A1022" s="661">
        <v>18</v>
      </c>
      <c r="B1022" s="662" t="s">
        <v>544</v>
      </c>
      <c r="C1022" s="662" t="s">
        <v>2618</v>
      </c>
      <c r="D1022" s="743" t="s">
        <v>4060</v>
      </c>
      <c r="E1022" s="744" t="s">
        <v>2643</v>
      </c>
      <c r="F1022" s="662" t="s">
        <v>2614</v>
      </c>
      <c r="G1022" s="662" t="s">
        <v>2738</v>
      </c>
      <c r="H1022" s="662" t="s">
        <v>545</v>
      </c>
      <c r="I1022" s="662" t="s">
        <v>1150</v>
      </c>
      <c r="J1022" s="662" t="s">
        <v>2739</v>
      </c>
      <c r="K1022" s="662" t="s">
        <v>2740</v>
      </c>
      <c r="L1022" s="663">
        <v>253.18</v>
      </c>
      <c r="M1022" s="663">
        <v>8101.7599999999993</v>
      </c>
      <c r="N1022" s="662">
        <v>32</v>
      </c>
      <c r="O1022" s="745">
        <v>13</v>
      </c>
      <c r="P1022" s="663">
        <v>2784.9799999999996</v>
      </c>
      <c r="Q1022" s="678">
        <v>0.34375</v>
      </c>
      <c r="R1022" s="662">
        <v>11</v>
      </c>
      <c r="S1022" s="678">
        <v>0.34375</v>
      </c>
      <c r="T1022" s="745">
        <v>4.5</v>
      </c>
      <c r="U1022" s="701">
        <v>0.34615384615384615</v>
      </c>
    </row>
    <row r="1023" spans="1:21" ht="14.4" customHeight="1" x14ac:dyDescent="0.3">
      <c r="A1023" s="661">
        <v>18</v>
      </c>
      <c r="B1023" s="662" t="s">
        <v>544</v>
      </c>
      <c r="C1023" s="662" t="s">
        <v>2618</v>
      </c>
      <c r="D1023" s="743" t="s">
        <v>4060</v>
      </c>
      <c r="E1023" s="744" t="s">
        <v>2643</v>
      </c>
      <c r="F1023" s="662" t="s">
        <v>2614</v>
      </c>
      <c r="G1023" s="662" t="s">
        <v>2738</v>
      </c>
      <c r="H1023" s="662" t="s">
        <v>545</v>
      </c>
      <c r="I1023" s="662" t="s">
        <v>1142</v>
      </c>
      <c r="J1023" s="662" t="s">
        <v>2778</v>
      </c>
      <c r="K1023" s="662" t="s">
        <v>2779</v>
      </c>
      <c r="L1023" s="663">
        <v>338</v>
      </c>
      <c r="M1023" s="663">
        <v>6760</v>
      </c>
      <c r="N1023" s="662">
        <v>20</v>
      </c>
      <c r="O1023" s="745">
        <v>7.5</v>
      </c>
      <c r="P1023" s="663">
        <v>2028</v>
      </c>
      <c r="Q1023" s="678">
        <v>0.3</v>
      </c>
      <c r="R1023" s="662">
        <v>6</v>
      </c>
      <c r="S1023" s="678">
        <v>0.3</v>
      </c>
      <c r="T1023" s="745">
        <v>2.5</v>
      </c>
      <c r="U1023" s="701">
        <v>0.33333333333333331</v>
      </c>
    </row>
    <row r="1024" spans="1:21" ht="14.4" customHeight="1" x14ac:dyDescent="0.3">
      <c r="A1024" s="661">
        <v>18</v>
      </c>
      <c r="B1024" s="662" t="s">
        <v>544</v>
      </c>
      <c r="C1024" s="662" t="s">
        <v>2618</v>
      </c>
      <c r="D1024" s="743" t="s">
        <v>4060</v>
      </c>
      <c r="E1024" s="744" t="s">
        <v>2643</v>
      </c>
      <c r="F1024" s="662" t="s">
        <v>2614</v>
      </c>
      <c r="G1024" s="662" t="s">
        <v>2738</v>
      </c>
      <c r="H1024" s="662" t="s">
        <v>545</v>
      </c>
      <c r="I1024" s="662" t="s">
        <v>3543</v>
      </c>
      <c r="J1024" s="662" t="s">
        <v>3107</v>
      </c>
      <c r="K1024" s="662" t="s">
        <v>3544</v>
      </c>
      <c r="L1024" s="663">
        <v>506.99</v>
      </c>
      <c r="M1024" s="663">
        <v>1013.98</v>
      </c>
      <c r="N1024" s="662">
        <v>2</v>
      </c>
      <c r="O1024" s="745">
        <v>0.5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18</v>
      </c>
      <c r="B1025" s="662" t="s">
        <v>544</v>
      </c>
      <c r="C1025" s="662" t="s">
        <v>2618</v>
      </c>
      <c r="D1025" s="743" t="s">
        <v>4060</v>
      </c>
      <c r="E1025" s="744" t="s">
        <v>2643</v>
      </c>
      <c r="F1025" s="662" t="s">
        <v>2614</v>
      </c>
      <c r="G1025" s="662" t="s">
        <v>3109</v>
      </c>
      <c r="H1025" s="662" t="s">
        <v>545</v>
      </c>
      <c r="I1025" s="662" t="s">
        <v>3110</v>
      </c>
      <c r="J1025" s="662" t="s">
        <v>3111</v>
      </c>
      <c r="K1025" s="662" t="s">
        <v>3112</v>
      </c>
      <c r="L1025" s="663">
        <v>203.36</v>
      </c>
      <c r="M1025" s="663">
        <v>3050.4</v>
      </c>
      <c r="N1025" s="662">
        <v>15</v>
      </c>
      <c r="O1025" s="745">
        <v>4.5</v>
      </c>
      <c r="P1025" s="663">
        <v>610.08000000000004</v>
      </c>
      <c r="Q1025" s="678">
        <v>0.2</v>
      </c>
      <c r="R1025" s="662">
        <v>3</v>
      </c>
      <c r="S1025" s="678">
        <v>0.2</v>
      </c>
      <c r="T1025" s="745">
        <v>1</v>
      </c>
      <c r="U1025" s="701">
        <v>0.22222222222222221</v>
      </c>
    </row>
    <row r="1026" spans="1:21" ht="14.4" customHeight="1" x14ac:dyDescent="0.3">
      <c r="A1026" s="661">
        <v>18</v>
      </c>
      <c r="B1026" s="662" t="s">
        <v>544</v>
      </c>
      <c r="C1026" s="662" t="s">
        <v>2618</v>
      </c>
      <c r="D1026" s="743" t="s">
        <v>4060</v>
      </c>
      <c r="E1026" s="744" t="s">
        <v>2643</v>
      </c>
      <c r="F1026" s="662" t="s">
        <v>2614</v>
      </c>
      <c r="G1026" s="662" t="s">
        <v>3109</v>
      </c>
      <c r="H1026" s="662" t="s">
        <v>545</v>
      </c>
      <c r="I1026" s="662" t="s">
        <v>3113</v>
      </c>
      <c r="J1026" s="662" t="s">
        <v>3114</v>
      </c>
      <c r="K1026" s="662" t="s">
        <v>3115</v>
      </c>
      <c r="L1026" s="663">
        <v>352.3</v>
      </c>
      <c r="M1026" s="663">
        <v>3170.7000000000003</v>
      </c>
      <c r="N1026" s="662">
        <v>9</v>
      </c>
      <c r="O1026" s="745">
        <v>2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18</v>
      </c>
      <c r="B1027" s="662" t="s">
        <v>544</v>
      </c>
      <c r="C1027" s="662" t="s">
        <v>2618</v>
      </c>
      <c r="D1027" s="743" t="s">
        <v>4060</v>
      </c>
      <c r="E1027" s="744" t="s">
        <v>2643</v>
      </c>
      <c r="F1027" s="662" t="s">
        <v>2614</v>
      </c>
      <c r="G1027" s="662" t="s">
        <v>3109</v>
      </c>
      <c r="H1027" s="662" t="s">
        <v>545</v>
      </c>
      <c r="I1027" s="662" t="s">
        <v>3116</v>
      </c>
      <c r="J1027" s="662" t="s">
        <v>3117</v>
      </c>
      <c r="K1027" s="662" t="s">
        <v>3118</v>
      </c>
      <c r="L1027" s="663">
        <v>528.44000000000005</v>
      </c>
      <c r="M1027" s="663">
        <v>6341.2800000000007</v>
      </c>
      <c r="N1027" s="662">
        <v>12</v>
      </c>
      <c r="O1027" s="745">
        <v>3.5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18</v>
      </c>
      <c r="B1028" s="662" t="s">
        <v>544</v>
      </c>
      <c r="C1028" s="662" t="s">
        <v>2618</v>
      </c>
      <c r="D1028" s="743" t="s">
        <v>4060</v>
      </c>
      <c r="E1028" s="744" t="s">
        <v>2643</v>
      </c>
      <c r="F1028" s="662" t="s">
        <v>2614</v>
      </c>
      <c r="G1028" s="662" t="s">
        <v>3109</v>
      </c>
      <c r="H1028" s="662" t="s">
        <v>545</v>
      </c>
      <c r="I1028" s="662" t="s">
        <v>3119</v>
      </c>
      <c r="J1028" s="662" t="s">
        <v>3120</v>
      </c>
      <c r="K1028" s="662" t="s">
        <v>3121</v>
      </c>
      <c r="L1028" s="663">
        <v>704.58</v>
      </c>
      <c r="M1028" s="663">
        <v>2113.7400000000002</v>
      </c>
      <c r="N1028" s="662">
        <v>3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18</v>
      </c>
      <c r="B1029" s="662" t="s">
        <v>544</v>
      </c>
      <c r="C1029" s="662" t="s">
        <v>2618</v>
      </c>
      <c r="D1029" s="743" t="s">
        <v>4060</v>
      </c>
      <c r="E1029" s="744" t="s">
        <v>2643</v>
      </c>
      <c r="F1029" s="662" t="s">
        <v>2614</v>
      </c>
      <c r="G1029" s="662" t="s">
        <v>3109</v>
      </c>
      <c r="H1029" s="662" t="s">
        <v>545</v>
      </c>
      <c r="I1029" s="662" t="s">
        <v>3119</v>
      </c>
      <c r="J1029" s="662" t="s">
        <v>3120</v>
      </c>
      <c r="K1029" s="662" t="s">
        <v>3121</v>
      </c>
      <c r="L1029" s="663">
        <v>704.59</v>
      </c>
      <c r="M1029" s="663">
        <v>8455.08</v>
      </c>
      <c r="N1029" s="662">
        <v>12</v>
      </c>
      <c r="O1029" s="745">
        <v>3</v>
      </c>
      <c r="P1029" s="663">
        <v>2113.77</v>
      </c>
      <c r="Q1029" s="678">
        <v>0.25</v>
      </c>
      <c r="R1029" s="662">
        <v>3</v>
      </c>
      <c r="S1029" s="678">
        <v>0.25</v>
      </c>
      <c r="T1029" s="745">
        <v>1</v>
      </c>
      <c r="U1029" s="701">
        <v>0.33333333333333331</v>
      </c>
    </row>
    <row r="1030" spans="1:21" ht="14.4" customHeight="1" x14ac:dyDescent="0.3">
      <c r="A1030" s="661">
        <v>18</v>
      </c>
      <c r="B1030" s="662" t="s">
        <v>544</v>
      </c>
      <c r="C1030" s="662" t="s">
        <v>2618</v>
      </c>
      <c r="D1030" s="743" t="s">
        <v>4060</v>
      </c>
      <c r="E1030" s="744" t="s">
        <v>2643</v>
      </c>
      <c r="F1030" s="662" t="s">
        <v>2614</v>
      </c>
      <c r="G1030" s="662" t="s">
        <v>3109</v>
      </c>
      <c r="H1030" s="662" t="s">
        <v>545</v>
      </c>
      <c r="I1030" s="662" t="s">
        <v>3122</v>
      </c>
      <c r="J1030" s="662" t="s">
        <v>3123</v>
      </c>
      <c r="K1030" s="662" t="s">
        <v>3124</v>
      </c>
      <c r="L1030" s="663">
        <v>566.19000000000005</v>
      </c>
      <c r="M1030" s="663">
        <v>1698.5700000000002</v>
      </c>
      <c r="N1030" s="662">
        <v>3</v>
      </c>
      <c r="O1030" s="745">
        <v>0.5</v>
      </c>
      <c r="P1030" s="663">
        <v>1698.5700000000002</v>
      </c>
      <c r="Q1030" s="678">
        <v>1</v>
      </c>
      <c r="R1030" s="662">
        <v>3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18</v>
      </c>
      <c r="B1031" s="662" t="s">
        <v>544</v>
      </c>
      <c r="C1031" s="662" t="s">
        <v>2618</v>
      </c>
      <c r="D1031" s="743" t="s">
        <v>4060</v>
      </c>
      <c r="E1031" s="744" t="s">
        <v>2643</v>
      </c>
      <c r="F1031" s="662" t="s">
        <v>2614</v>
      </c>
      <c r="G1031" s="662" t="s">
        <v>3109</v>
      </c>
      <c r="H1031" s="662" t="s">
        <v>545</v>
      </c>
      <c r="I1031" s="662" t="s">
        <v>3545</v>
      </c>
      <c r="J1031" s="662" t="s">
        <v>3546</v>
      </c>
      <c r="K1031" s="662" t="s">
        <v>3112</v>
      </c>
      <c r="L1031" s="663">
        <v>0</v>
      </c>
      <c r="M1031" s="663">
        <v>0</v>
      </c>
      <c r="N1031" s="662">
        <v>3</v>
      </c>
      <c r="O1031" s="745">
        <v>0.5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18</v>
      </c>
      <c r="B1032" s="662" t="s">
        <v>544</v>
      </c>
      <c r="C1032" s="662" t="s">
        <v>2618</v>
      </c>
      <c r="D1032" s="743" t="s">
        <v>4060</v>
      </c>
      <c r="E1032" s="744" t="s">
        <v>2643</v>
      </c>
      <c r="F1032" s="662" t="s">
        <v>2614</v>
      </c>
      <c r="G1032" s="662" t="s">
        <v>3109</v>
      </c>
      <c r="H1032" s="662" t="s">
        <v>545</v>
      </c>
      <c r="I1032" s="662" t="s">
        <v>3547</v>
      </c>
      <c r="J1032" s="662" t="s">
        <v>3548</v>
      </c>
      <c r="K1032" s="662" t="s">
        <v>3549</v>
      </c>
      <c r="L1032" s="663">
        <v>176.15</v>
      </c>
      <c r="M1032" s="663">
        <v>352.3</v>
      </c>
      <c r="N1032" s="662">
        <v>2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18</v>
      </c>
      <c r="B1033" s="662" t="s">
        <v>544</v>
      </c>
      <c r="C1033" s="662" t="s">
        <v>2618</v>
      </c>
      <c r="D1033" s="743" t="s">
        <v>4060</v>
      </c>
      <c r="E1033" s="744" t="s">
        <v>2643</v>
      </c>
      <c r="F1033" s="662" t="s">
        <v>2614</v>
      </c>
      <c r="G1033" s="662" t="s">
        <v>2669</v>
      </c>
      <c r="H1033" s="662" t="s">
        <v>1236</v>
      </c>
      <c r="I1033" s="662" t="s">
        <v>1352</v>
      </c>
      <c r="J1033" s="662" t="s">
        <v>1353</v>
      </c>
      <c r="K1033" s="662" t="s">
        <v>937</v>
      </c>
      <c r="L1033" s="663">
        <v>132</v>
      </c>
      <c r="M1033" s="663">
        <v>3696</v>
      </c>
      <c r="N1033" s="662">
        <v>28</v>
      </c>
      <c r="O1033" s="745">
        <v>9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18</v>
      </c>
      <c r="B1034" s="662" t="s">
        <v>544</v>
      </c>
      <c r="C1034" s="662" t="s">
        <v>2618</v>
      </c>
      <c r="D1034" s="743" t="s">
        <v>4060</v>
      </c>
      <c r="E1034" s="744" t="s">
        <v>2643</v>
      </c>
      <c r="F1034" s="662" t="s">
        <v>2614</v>
      </c>
      <c r="G1034" s="662" t="s">
        <v>2669</v>
      </c>
      <c r="H1034" s="662" t="s">
        <v>1236</v>
      </c>
      <c r="I1034" s="662" t="s">
        <v>1447</v>
      </c>
      <c r="J1034" s="662" t="s">
        <v>1448</v>
      </c>
      <c r="K1034" s="662" t="s">
        <v>1449</v>
      </c>
      <c r="L1034" s="663">
        <v>264</v>
      </c>
      <c r="M1034" s="663">
        <v>13464</v>
      </c>
      <c r="N1034" s="662">
        <v>51</v>
      </c>
      <c r="O1034" s="745">
        <v>16.5</v>
      </c>
      <c r="P1034" s="663">
        <v>528</v>
      </c>
      <c r="Q1034" s="678">
        <v>3.9215686274509803E-2</v>
      </c>
      <c r="R1034" s="662">
        <v>2</v>
      </c>
      <c r="S1034" s="678">
        <v>3.9215686274509803E-2</v>
      </c>
      <c r="T1034" s="745">
        <v>1</v>
      </c>
      <c r="U1034" s="701">
        <v>6.0606060606060608E-2</v>
      </c>
    </row>
    <row r="1035" spans="1:21" ht="14.4" customHeight="1" x14ac:dyDescent="0.3">
      <c r="A1035" s="661">
        <v>18</v>
      </c>
      <c r="B1035" s="662" t="s">
        <v>544</v>
      </c>
      <c r="C1035" s="662" t="s">
        <v>2618</v>
      </c>
      <c r="D1035" s="743" t="s">
        <v>4060</v>
      </c>
      <c r="E1035" s="744" t="s">
        <v>2643</v>
      </c>
      <c r="F1035" s="662" t="s">
        <v>2614</v>
      </c>
      <c r="G1035" s="662" t="s">
        <v>2669</v>
      </c>
      <c r="H1035" s="662" t="s">
        <v>545</v>
      </c>
      <c r="I1035" s="662" t="s">
        <v>3550</v>
      </c>
      <c r="J1035" s="662" t="s">
        <v>2540</v>
      </c>
      <c r="K1035" s="662" t="s">
        <v>1634</v>
      </c>
      <c r="L1035" s="663">
        <v>0</v>
      </c>
      <c r="M1035" s="663">
        <v>0</v>
      </c>
      <c r="N1035" s="662">
        <v>1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18</v>
      </c>
      <c r="B1036" s="662" t="s">
        <v>544</v>
      </c>
      <c r="C1036" s="662" t="s">
        <v>2618</v>
      </c>
      <c r="D1036" s="743" t="s">
        <v>4060</v>
      </c>
      <c r="E1036" s="744" t="s">
        <v>2643</v>
      </c>
      <c r="F1036" s="662" t="s">
        <v>2614</v>
      </c>
      <c r="G1036" s="662" t="s">
        <v>2669</v>
      </c>
      <c r="H1036" s="662" t="s">
        <v>545</v>
      </c>
      <c r="I1036" s="662" t="s">
        <v>2741</v>
      </c>
      <c r="J1036" s="662" t="s">
        <v>2742</v>
      </c>
      <c r="K1036" s="662" t="s">
        <v>2539</v>
      </c>
      <c r="L1036" s="663">
        <v>123.2</v>
      </c>
      <c r="M1036" s="663">
        <v>123.2</v>
      </c>
      <c r="N1036" s="662">
        <v>1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18</v>
      </c>
      <c r="B1037" s="662" t="s">
        <v>544</v>
      </c>
      <c r="C1037" s="662" t="s">
        <v>2618</v>
      </c>
      <c r="D1037" s="743" t="s">
        <v>4060</v>
      </c>
      <c r="E1037" s="744" t="s">
        <v>2643</v>
      </c>
      <c r="F1037" s="662" t="s">
        <v>2614</v>
      </c>
      <c r="G1037" s="662" t="s">
        <v>2669</v>
      </c>
      <c r="H1037" s="662" t="s">
        <v>1236</v>
      </c>
      <c r="I1037" s="662" t="s">
        <v>1431</v>
      </c>
      <c r="J1037" s="662" t="s">
        <v>1575</v>
      </c>
      <c r="K1037" s="662" t="s">
        <v>2539</v>
      </c>
      <c r="L1037" s="663">
        <v>123.2</v>
      </c>
      <c r="M1037" s="663">
        <v>20204.799999999996</v>
      </c>
      <c r="N1037" s="662">
        <v>164</v>
      </c>
      <c r="O1037" s="745">
        <v>62.5</v>
      </c>
      <c r="P1037" s="663">
        <v>1724.8000000000002</v>
      </c>
      <c r="Q1037" s="678">
        <v>8.536585365853662E-2</v>
      </c>
      <c r="R1037" s="662">
        <v>14</v>
      </c>
      <c r="S1037" s="678">
        <v>8.5365853658536592E-2</v>
      </c>
      <c r="T1037" s="745">
        <v>5</v>
      </c>
      <c r="U1037" s="701">
        <v>0.08</v>
      </c>
    </row>
    <row r="1038" spans="1:21" ht="14.4" customHeight="1" x14ac:dyDescent="0.3">
      <c r="A1038" s="661">
        <v>18</v>
      </c>
      <c r="B1038" s="662" t="s">
        <v>544</v>
      </c>
      <c r="C1038" s="662" t="s">
        <v>2618</v>
      </c>
      <c r="D1038" s="743" t="s">
        <v>4060</v>
      </c>
      <c r="E1038" s="744" t="s">
        <v>2643</v>
      </c>
      <c r="F1038" s="662" t="s">
        <v>2614</v>
      </c>
      <c r="G1038" s="662" t="s">
        <v>2669</v>
      </c>
      <c r="H1038" s="662" t="s">
        <v>1236</v>
      </c>
      <c r="I1038" s="662" t="s">
        <v>1410</v>
      </c>
      <c r="J1038" s="662" t="s">
        <v>2540</v>
      </c>
      <c r="K1038" s="662" t="s">
        <v>2541</v>
      </c>
      <c r="L1038" s="663">
        <v>246.39</v>
      </c>
      <c r="M1038" s="663">
        <v>56669.699999999939</v>
      </c>
      <c r="N1038" s="662">
        <v>230</v>
      </c>
      <c r="O1038" s="745">
        <v>66</v>
      </c>
      <c r="P1038" s="663">
        <v>7638.0899999999992</v>
      </c>
      <c r="Q1038" s="678">
        <v>0.13478260869565231</v>
      </c>
      <c r="R1038" s="662">
        <v>31</v>
      </c>
      <c r="S1038" s="678">
        <v>0.13478260869565217</v>
      </c>
      <c r="T1038" s="745">
        <v>9</v>
      </c>
      <c r="U1038" s="701">
        <v>0.13636363636363635</v>
      </c>
    </row>
    <row r="1039" spans="1:21" ht="14.4" customHeight="1" x14ac:dyDescent="0.3">
      <c r="A1039" s="661">
        <v>18</v>
      </c>
      <c r="B1039" s="662" t="s">
        <v>544</v>
      </c>
      <c r="C1039" s="662" t="s">
        <v>2618</v>
      </c>
      <c r="D1039" s="743" t="s">
        <v>4060</v>
      </c>
      <c r="E1039" s="744" t="s">
        <v>2643</v>
      </c>
      <c r="F1039" s="662" t="s">
        <v>2614</v>
      </c>
      <c r="G1039" s="662" t="s">
        <v>3139</v>
      </c>
      <c r="H1039" s="662" t="s">
        <v>545</v>
      </c>
      <c r="I1039" s="662" t="s">
        <v>1781</v>
      </c>
      <c r="J1039" s="662" t="s">
        <v>3140</v>
      </c>
      <c r="K1039" s="662" t="s">
        <v>590</v>
      </c>
      <c r="L1039" s="663">
        <v>145.15</v>
      </c>
      <c r="M1039" s="663">
        <v>435.45000000000005</v>
      </c>
      <c r="N1039" s="662">
        <v>3</v>
      </c>
      <c r="O1039" s="745">
        <v>1.5</v>
      </c>
      <c r="P1039" s="663">
        <v>145.15</v>
      </c>
      <c r="Q1039" s="678">
        <v>0.33333333333333331</v>
      </c>
      <c r="R1039" s="662">
        <v>1</v>
      </c>
      <c r="S1039" s="678">
        <v>0.33333333333333331</v>
      </c>
      <c r="T1039" s="745">
        <v>0.5</v>
      </c>
      <c r="U1039" s="701">
        <v>0.33333333333333331</v>
      </c>
    </row>
    <row r="1040" spans="1:21" ht="14.4" customHeight="1" x14ac:dyDescent="0.3">
      <c r="A1040" s="661">
        <v>18</v>
      </c>
      <c r="B1040" s="662" t="s">
        <v>544</v>
      </c>
      <c r="C1040" s="662" t="s">
        <v>2618</v>
      </c>
      <c r="D1040" s="743" t="s">
        <v>4060</v>
      </c>
      <c r="E1040" s="744" t="s">
        <v>2643</v>
      </c>
      <c r="F1040" s="662" t="s">
        <v>2614</v>
      </c>
      <c r="G1040" s="662" t="s">
        <v>3139</v>
      </c>
      <c r="H1040" s="662" t="s">
        <v>545</v>
      </c>
      <c r="I1040" s="662" t="s">
        <v>935</v>
      </c>
      <c r="J1040" s="662" t="s">
        <v>936</v>
      </c>
      <c r="K1040" s="662" t="s">
        <v>937</v>
      </c>
      <c r="L1040" s="663">
        <v>72.58</v>
      </c>
      <c r="M1040" s="663">
        <v>1669.3400000000001</v>
      </c>
      <c r="N1040" s="662">
        <v>23</v>
      </c>
      <c r="O1040" s="745">
        <v>4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18</v>
      </c>
      <c r="B1041" s="662" t="s">
        <v>544</v>
      </c>
      <c r="C1041" s="662" t="s">
        <v>2618</v>
      </c>
      <c r="D1041" s="743" t="s">
        <v>4060</v>
      </c>
      <c r="E1041" s="744" t="s">
        <v>2643</v>
      </c>
      <c r="F1041" s="662" t="s">
        <v>2614</v>
      </c>
      <c r="G1041" s="662" t="s">
        <v>3139</v>
      </c>
      <c r="H1041" s="662" t="s">
        <v>545</v>
      </c>
      <c r="I1041" s="662" t="s">
        <v>1719</v>
      </c>
      <c r="J1041" s="662" t="s">
        <v>3140</v>
      </c>
      <c r="K1041" s="662" t="s">
        <v>1584</v>
      </c>
      <c r="L1041" s="663">
        <v>72.58</v>
      </c>
      <c r="M1041" s="663">
        <v>217.74</v>
      </c>
      <c r="N1041" s="662">
        <v>3</v>
      </c>
      <c r="O1041" s="745">
        <v>2</v>
      </c>
      <c r="P1041" s="663">
        <v>72.58</v>
      </c>
      <c r="Q1041" s="678">
        <v>0.33333333333333331</v>
      </c>
      <c r="R1041" s="662">
        <v>1</v>
      </c>
      <c r="S1041" s="678">
        <v>0.33333333333333331</v>
      </c>
      <c r="T1041" s="745">
        <v>1</v>
      </c>
      <c r="U1041" s="701">
        <v>0.5</v>
      </c>
    </row>
    <row r="1042" spans="1:21" ht="14.4" customHeight="1" x14ac:dyDescent="0.3">
      <c r="A1042" s="661">
        <v>18</v>
      </c>
      <c r="B1042" s="662" t="s">
        <v>544</v>
      </c>
      <c r="C1042" s="662" t="s">
        <v>2618</v>
      </c>
      <c r="D1042" s="743" t="s">
        <v>4060</v>
      </c>
      <c r="E1042" s="744" t="s">
        <v>2643</v>
      </c>
      <c r="F1042" s="662" t="s">
        <v>2614</v>
      </c>
      <c r="G1042" s="662" t="s">
        <v>3139</v>
      </c>
      <c r="H1042" s="662" t="s">
        <v>545</v>
      </c>
      <c r="I1042" s="662" t="s">
        <v>3141</v>
      </c>
      <c r="J1042" s="662" t="s">
        <v>3142</v>
      </c>
      <c r="K1042" s="662" t="s">
        <v>3143</v>
      </c>
      <c r="L1042" s="663">
        <v>250.57</v>
      </c>
      <c r="M1042" s="663">
        <v>501.14</v>
      </c>
      <c r="N1042" s="662">
        <v>2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18</v>
      </c>
      <c r="B1043" s="662" t="s">
        <v>544</v>
      </c>
      <c r="C1043" s="662" t="s">
        <v>2618</v>
      </c>
      <c r="D1043" s="743" t="s">
        <v>4060</v>
      </c>
      <c r="E1043" s="744" t="s">
        <v>2643</v>
      </c>
      <c r="F1043" s="662" t="s">
        <v>2614</v>
      </c>
      <c r="G1043" s="662" t="s">
        <v>3139</v>
      </c>
      <c r="H1043" s="662" t="s">
        <v>545</v>
      </c>
      <c r="I1043" s="662" t="s">
        <v>3551</v>
      </c>
      <c r="J1043" s="662" t="s">
        <v>3552</v>
      </c>
      <c r="K1043" s="662" t="s">
        <v>3553</v>
      </c>
      <c r="L1043" s="663">
        <v>501.15</v>
      </c>
      <c r="M1043" s="663">
        <v>501.15</v>
      </c>
      <c r="N1043" s="662">
        <v>1</v>
      </c>
      <c r="O1043" s="745">
        <v>0.5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18</v>
      </c>
      <c r="B1044" s="662" t="s">
        <v>544</v>
      </c>
      <c r="C1044" s="662" t="s">
        <v>2618</v>
      </c>
      <c r="D1044" s="743" t="s">
        <v>4060</v>
      </c>
      <c r="E1044" s="744" t="s">
        <v>2643</v>
      </c>
      <c r="F1044" s="662" t="s">
        <v>2614</v>
      </c>
      <c r="G1044" s="662" t="s">
        <v>3554</v>
      </c>
      <c r="H1044" s="662" t="s">
        <v>1236</v>
      </c>
      <c r="I1044" s="662" t="s">
        <v>3555</v>
      </c>
      <c r="J1044" s="662" t="s">
        <v>3556</v>
      </c>
      <c r="K1044" s="662" t="s">
        <v>3557</v>
      </c>
      <c r="L1044" s="663">
        <v>30.2</v>
      </c>
      <c r="M1044" s="663">
        <v>30.2</v>
      </c>
      <c r="N1044" s="662">
        <v>1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18</v>
      </c>
      <c r="B1045" s="662" t="s">
        <v>544</v>
      </c>
      <c r="C1045" s="662" t="s">
        <v>2618</v>
      </c>
      <c r="D1045" s="743" t="s">
        <v>4060</v>
      </c>
      <c r="E1045" s="744" t="s">
        <v>2643</v>
      </c>
      <c r="F1045" s="662" t="s">
        <v>2614</v>
      </c>
      <c r="G1045" s="662" t="s">
        <v>2861</v>
      </c>
      <c r="H1045" s="662" t="s">
        <v>545</v>
      </c>
      <c r="I1045" s="662" t="s">
        <v>1704</v>
      </c>
      <c r="J1045" s="662" t="s">
        <v>1705</v>
      </c>
      <c r="K1045" s="662" t="s">
        <v>2862</v>
      </c>
      <c r="L1045" s="663">
        <v>132</v>
      </c>
      <c r="M1045" s="663">
        <v>924</v>
      </c>
      <c r="N1045" s="662">
        <v>7</v>
      </c>
      <c r="O1045" s="745">
        <v>3</v>
      </c>
      <c r="P1045" s="663">
        <v>792</v>
      </c>
      <c r="Q1045" s="678">
        <v>0.8571428571428571</v>
      </c>
      <c r="R1045" s="662">
        <v>6</v>
      </c>
      <c r="S1045" s="678">
        <v>0.8571428571428571</v>
      </c>
      <c r="T1045" s="745">
        <v>2</v>
      </c>
      <c r="U1045" s="701">
        <v>0.66666666666666663</v>
      </c>
    </row>
    <row r="1046" spans="1:21" ht="14.4" customHeight="1" x14ac:dyDescent="0.3">
      <c r="A1046" s="661">
        <v>18</v>
      </c>
      <c r="B1046" s="662" t="s">
        <v>544</v>
      </c>
      <c r="C1046" s="662" t="s">
        <v>2618</v>
      </c>
      <c r="D1046" s="743" t="s">
        <v>4060</v>
      </c>
      <c r="E1046" s="744" t="s">
        <v>2643</v>
      </c>
      <c r="F1046" s="662" t="s">
        <v>2614</v>
      </c>
      <c r="G1046" s="662" t="s">
        <v>2861</v>
      </c>
      <c r="H1046" s="662" t="s">
        <v>545</v>
      </c>
      <c r="I1046" s="662" t="s">
        <v>3146</v>
      </c>
      <c r="J1046" s="662" t="s">
        <v>3147</v>
      </c>
      <c r="K1046" s="662" t="s">
        <v>3148</v>
      </c>
      <c r="L1046" s="663">
        <v>206.76</v>
      </c>
      <c r="M1046" s="663">
        <v>620.28</v>
      </c>
      <c r="N1046" s="662">
        <v>3</v>
      </c>
      <c r="O1046" s="745">
        <v>1</v>
      </c>
      <c r="P1046" s="663">
        <v>620.28</v>
      </c>
      <c r="Q1046" s="678">
        <v>1</v>
      </c>
      <c r="R1046" s="662">
        <v>3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18</v>
      </c>
      <c r="B1047" s="662" t="s">
        <v>544</v>
      </c>
      <c r="C1047" s="662" t="s">
        <v>2618</v>
      </c>
      <c r="D1047" s="743" t="s">
        <v>4060</v>
      </c>
      <c r="E1047" s="744" t="s">
        <v>2643</v>
      </c>
      <c r="F1047" s="662" t="s">
        <v>2614</v>
      </c>
      <c r="G1047" s="662" t="s">
        <v>2743</v>
      </c>
      <c r="H1047" s="662" t="s">
        <v>545</v>
      </c>
      <c r="I1047" s="662" t="s">
        <v>2865</v>
      </c>
      <c r="J1047" s="662" t="s">
        <v>719</v>
      </c>
      <c r="K1047" s="662" t="s">
        <v>2866</v>
      </c>
      <c r="L1047" s="663">
        <v>0</v>
      </c>
      <c r="M1047" s="663">
        <v>0</v>
      </c>
      <c r="N1047" s="662">
        <v>2</v>
      </c>
      <c r="O1047" s="745">
        <v>1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18</v>
      </c>
      <c r="B1048" s="662" t="s">
        <v>544</v>
      </c>
      <c r="C1048" s="662" t="s">
        <v>2618</v>
      </c>
      <c r="D1048" s="743" t="s">
        <v>4060</v>
      </c>
      <c r="E1048" s="744" t="s">
        <v>2643</v>
      </c>
      <c r="F1048" s="662" t="s">
        <v>2614</v>
      </c>
      <c r="G1048" s="662" t="s">
        <v>2743</v>
      </c>
      <c r="H1048" s="662" t="s">
        <v>545</v>
      </c>
      <c r="I1048" s="662" t="s">
        <v>718</v>
      </c>
      <c r="J1048" s="662" t="s">
        <v>719</v>
      </c>
      <c r="K1048" s="662" t="s">
        <v>2744</v>
      </c>
      <c r="L1048" s="663">
        <v>94.04</v>
      </c>
      <c r="M1048" s="663">
        <v>3479.4799999999996</v>
      </c>
      <c r="N1048" s="662">
        <v>37</v>
      </c>
      <c r="O1048" s="745">
        <v>12</v>
      </c>
      <c r="P1048" s="663">
        <v>846.36</v>
      </c>
      <c r="Q1048" s="678">
        <v>0.24324324324324328</v>
      </c>
      <c r="R1048" s="662">
        <v>9</v>
      </c>
      <c r="S1048" s="678">
        <v>0.24324324324324326</v>
      </c>
      <c r="T1048" s="745">
        <v>3.5</v>
      </c>
      <c r="U1048" s="701">
        <v>0.29166666666666669</v>
      </c>
    </row>
    <row r="1049" spans="1:21" ht="14.4" customHeight="1" x14ac:dyDescent="0.3">
      <c r="A1049" s="661">
        <v>18</v>
      </c>
      <c r="B1049" s="662" t="s">
        <v>544</v>
      </c>
      <c r="C1049" s="662" t="s">
        <v>2618</v>
      </c>
      <c r="D1049" s="743" t="s">
        <v>4060</v>
      </c>
      <c r="E1049" s="744" t="s">
        <v>2643</v>
      </c>
      <c r="F1049" s="662" t="s">
        <v>2614</v>
      </c>
      <c r="G1049" s="662" t="s">
        <v>2743</v>
      </c>
      <c r="H1049" s="662" t="s">
        <v>545</v>
      </c>
      <c r="I1049" s="662" t="s">
        <v>718</v>
      </c>
      <c r="J1049" s="662" t="s">
        <v>719</v>
      </c>
      <c r="K1049" s="662" t="s">
        <v>2744</v>
      </c>
      <c r="L1049" s="663">
        <v>122.73</v>
      </c>
      <c r="M1049" s="663">
        <v>3313.71</v>
      </c>
      <c r="N1049" s="662">
        <v>27</v>
      </c>
      <c r="O1049" s="745">
        <v>11.5</v>
      </c>
      <c r="P1049" s="663">
        <v>736.38</v>
      </c>
      <c r="Q1049" s="678">
        <v>0.22222222222222221</v>
      </c>
      <c r="R1049" s="662">
        <v>6</v>
      </c>
      <c r="S1049" s="678">
        <v>0.22222222222222221</v>
      </c>
      <c r="T1049" s="745">
        <v>3</v>
      </c>
      <c r="U1049" s="701">
        <v>0.2608695652173913</v>
      </c>
    </row>
    <row r="1050" spans="1:21" ht="14.4" customHeight="1" x14ac:dyDescent="0.3">
      <c r="A1050" s="661">
        <v>18</v>
      </c>
      <c r="B1050" s="662" t="s">
        <v>544</v>
      </c>
      <c r="C1050" s="662" t="s">
        <v>2618</v>
      </c>
      <c r="D1050" s="743" t="s">
        <v>4060</v>
      </c>
      <c r="E1050" s="744" t="s">
        <v>2643</v>
      </c>
      <c r="F1050" s="662" t="s">
        <v>2614</v>
      </c>
      <c r="G1050" s="662" t="s">
        <v>2743</v>
      </c>
      <c r="H1050" s="662" t="s">
        <v>545</v>
      </c>
      <c r="I1050" s="662" t="s">
        <v>3558</v>
      </c>
      <c r="J1050" s="662" t="s">
        <v>3338</v>
      </c>
      <c r="K1050" s="662" t="s">
        <v>3559</v>
      </c>
      <c r="L1050" s="663">
        <v>122.73</v>
      </c>
      <c r="M1050" s="663">
        <v>122.73</v>
      </c>
      <c r="N1050" s="662">
        <v>1</v>
      </c>
      <c r="O1050" s="745">
        <v>1</v>
      </c>
      <c r="P1050" s="663">
        <v>122.73</v>
      </c>
      <c r="Q1050" s="678">
        <v>1</v>
      </c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18</v>
      </c>
      <c r="B1051" s="662" t="s">
        <v>544</v>
      </c>
      <c r="C1051" s="662" t="s">
        <v>2618</v>
      </c>
      <c r="D1051" s="743" t="s">
        <v>4060</v>
      </c>
      <c r="E1051" s="744" t="s">
        <v>2643</v>
      </c>
      <c r="F1051" s="662" t="s">
        <v>2614</v>
      </c>
      <c r="G1051" s="662" t="s">
        <v>3156</v>
      </c>
      <c r="H1051" s="662" t="s">
        <v>545</v>
      </c>
      <c r="I1051" s="662" t="s">
        <v>1615</v>
      </c>
      <c r="J1051" s="662" t="s">
        <v>3157</v>
      </c>
      <c r="K1051" s="662" t="s">
        <v>1794</v>
      </c>
      <c r="L1051" s="663">
        <v>77.13</v>
      </c>
      <c r="M1051" s="663">
        <v>77.13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18</v>
      </c>
      <c r="B1052" s="662" t="s">
        <v>544</v>
      </c>
      <c r="C1052" s="662" t="s">
        <v>2618</v>
      </c>
      <c r="D1052" s="743" t="s">
        <v>4060</v>
      </c>
      <c r="E1052" s="744" t="s">
        <v>2643</v>
      </c>
      <c r="F1052" s="662" t="s">
        <v>2614</v>
      </c>
      <c r="G1052" s="662" t="s">
        <v>3156</v>
      </c>
      <c r="H1052" s="662" t="s">
        <v>545</v>
      </c>
      <c r="I1052" s="662" t="s">
        <v>1615</v>
      </c>
      <c r="J1052" s="662" t="s">
        <v>3157</v>
      </c>
      <c r="K1052" s="662" t="s">
        <v>1794</v>
      </c>
      <c r="L1052" s="663">
        <v>81.78</v>
      </c>
      <c r="M1052" s="663">
        <v>163.56</v>
      </c>
      <c r="N1052" s="662">
        <v>2</v>
      </c>
      <c r="O1052" s="745">
        <v>1.5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18</v>
      </c>
      <c r="B1053" s="662" t="s">
        <v>544</v>
      </c>
      <c r="C1053" s="662" t="s">
        <v>2618</v>
      </c>
      <c r="D1053" s="743" t="s">
        <v>4060</v>
      </c>
      <c r="E1053" s="744" t="s">
        <v>2643</v>
      </c>
      <c r="F1053" s="662" t="s">
        <v>2614</v>
      </c>
      <c r="G1053" s="662" t="s">
        <v>2745</v>
      </c>
      <c r="H1053" s="662" t="s">
        <v>545</v>
      </c>
      <c r="I1053" s="662" t="s">
        <v>965</v>
      </c>
      <c r="J1053" s="662" t="s">
        <v>966</v>
      </c>
      <c r="K1053" s="662" t="s">
        <v>2746</v>
      </c>
      <c r="L1053" s="663">
        <v>264</v>
      </c>
      <c r="M1053" s="663">
        <v>32208</v>
      </c>
      <c r="N1053" s="662">
        <v>122</v>
      </c>
      <c r="O1053" s="745">
        <v>64.5</v>
      </c>
      <c r="P1053" s="663">
        <v>10032</v>
      </c>
      <c r="Q1053" s="678">
        <v>0.31147540983606559</v>
      </c>
      <c r="R1053" s="662">
        <v>38</v>
      </c>
      <c r="S1053" s="678">
        <v>0.31147540983606559</v>
      </c>
      <c r="T1053" s="745">
        <v>23</v>
      </c>
      <c r="U1053" s="701">
        <v>0.35658914728682173</v>
      </c>
    </row>
    <row r="1054" spans="1:21" ht="14.4" customHeight="1" x14ac:dyDescent="0.3">
      <c r="A1054" s="661">
        <v>18</v>
      </c>
      <c r="B1054" s="662" t="s">
        <v>544</v>
      </c>
      <c r="C1054" s="662" t="s">
        <v>2618</v>
      </c>
      <c r="D1054" s="743" t="s">
        <v>4060</v>
      </c>
      <c r="E1054" s="744" t="s">
        <v>2643</v>
      </c>
      <c r="F1054" s="662" t="s">
        <v>2614</v>
      </c>
      <c r="G1054" s="662" t="s">
        <v>2745</v>
      </c>
      <c r="H1054" s="662" t="s">
        <v>545</v>
      </c>
      <c r="I1054" s="662" t="s">
        <v>3161</v>
      </c>
      <c r="J1054" s="662" t="s">
        <v>966</v>
      </c>
      <c r="K1054" s="662" t="s">
        <v>3162</v>
      </c>
      <c r="L1054" s="663">
        <v>0</v>
      </c>
      <c r="M1054" s="663">
        <v>0</v>
      </c>
      <c r="N1054" s="662">
        <v>3</v>
      </c>
      <c r="O1054" s="745">
        <v>2</v>
      </c>
      <c r="P1054" s="663">
        <v>0</v>
      </c>
      <c r="Q1054" s="678"/>
      <c r="R1054" s="662">
        <v>1</v>
      </c>
      <c r="S1054" s="678">
        <v>0.33333333333333331</v>
      </c>
      <c r="T1054" s="745">
        <v>1</v>
      </c>
      <c r="U1054" s="701">
        <v>0.5</v>
      </c>
    </row>
    <row r="1055" spans="1:21" ht="14.4" customHeight="1" x14ac:dyDescent="0.3">
      <c r="A1055" s="661">
        <v>18</v>
      </c>
      <c r="B1055" s="662" t="s">
        <v>544</v>
      </c>
      <c r="C1055" s="662" t="s">
        <v>2618</v>
      </c>
      <c r="D1055" s="743" t="s">
        <v>4060</v>
      </c>
      <c r="E1055" s="744" t="s">
        <v>2643</v>
      </c>
      <c r="F1055" s="662" t="s">
        <v>2614</v>
      </c>
      <c r="G1055" s="662" t="s">
        <v>2745</v>
      </c>
      <c r="H1055" s="662" t="s">
        <v>545</v>
      </c>
      <c r="I1055" s="662" t="s">
        <v>864</v>
      </c>
      <c r="J1055" s="662" t="s">
        <v>865</v>
      </c>
      <c r="K1055" s="662" t="s">
        <v>2867</v>
      </c>
      <c r="L1055" s="663">
        <v>65.989999999999995</v>
      </c>
      <c r="M1055" s="663">
        <v>461.93</v>
      </c>
      <c r="N1055" s="662">
        <v>7</v>
      </c>
      <c r="O1055" s="745">
        <v>4.5</v>
      </c>
      <c r="P1055" s="663">
        <v>65.989999999999995</v>
      </c>
      <c r="Q1055" s="678">
        <v>0.14285714285714285</v>
      </c>
      <c r="R1055" s="662">
        <v>1</v>
      </c>
      <c r="S1055" s="678">
        <v>0.14285714285714285</v>
      </c>
      <c r="T1055" s="745">
        <v>0.5</v>
      </c>
      <c r="U1055" s="701">
        <v>0.1111111111111111</v>
      </c>
    </row>
    <row r="1056" spans="1:21" ht="14.4" customHeight="1" x14ac:dyDescent="0.3">
      <c r="A1056" s="661">
        <v>18</v>
      </c>
      <c r="B1056" s="662" t="s">
        <v>544</v>
      </c>
      <c r="C1056" s="662" t="s">
        <v>2618</v>
      </c>
      <c r="D1056" s="743" t="s">
        <v>4060</v>
      </c>
      <c r="E1056" s="744" t="s">
        <v>2643</v>
      </c>
      <c r="F1056" s="662" t="s">
        <v>2614</v>
      </c>
      <c r="G1056" s="662" t="s">
        <v>2745</v>
      </c>
      <c r="H1056" s="662" t="s">
        <v>545</v>
      </c>
      <c r="I1056" s="662" t="s">
        <v>3560</v>
      </c>
      <c r="J1056" s="662" t="s">
        <v>3561</v>
      </c>
      <c r="K1056" s="662" t="s">
        <v>3562</v>
      </c>
      <c r="L1056" s="663">
        <v>0</v>
      </c>
      <c r="M1056" s="663">
        <v>0</v>
      </c>
      <c r="N1056" s="662">
        <v>5</v>
      </c>
      <c r="O1056" s="745">
        <v>3.5</v>
      </c>
      <c r="P1056" s="663">
        <v>0</v>
      </c>
      <c r="Q1056" s="678"/>
      <c r="R1056" s="662">
        <v>3</v>
      </c>
      <c r="S1056" s="678">
        <v>0.6</v>
      </c>
      <c r="T1056" s="745">
        <v>2</v>
      </c>
      <c r="U1056" s="701">
        <v>0.5714285714285714</v>
      </c>
    </row>
    <row r="1057" spans="1:21" ht="14.4" customHeight="1" x14ac:dyDescent="0.3">
      <c r="A1057" s="661">
        <v>18</v>
      </c>
      <c r="B1057" s="662" t="s">
        <v>544</v>
      </c>
      <c r="C1057" s="662" t="s">
        <v>2618</v>
      </c>
      <c r="D1057" s="743" t="s">
        <v>4060</v>
      </c>
      <c r="E1057" s="744" t="s">
        <v>2643</v>
      </c>
      <c r="F1057" s="662" t="s">
        <v>2614</v>
      </c>
      <c r="G1057" s="662" t="s">
        <v>2745</v>
      </c>
      <c r="H1057" s="662" t="s">
        <v>545</v>
      </c>
      <c r="I1057" s="662" t="s">
        <v>1816</v>
      </c>
      <c r="J1057" s="662" t="s">
        <v>3561</v>
      </c>
      <c r="K1057" s="662" t="s">
        <v>1818</v>
      </c>
      <c r="L1057" s="663">
        <v>96.49</v>
      </c>
      <c r="M1057" s="663">
        <v>771.92</v>
      </c>
      <c r="N1057" s="662">
        <v>8</v>
      </c>
      <c r="O1057" s="745">
        <v>4.5</v>
      </c>
      <c r="P1057" s="663">
        <v>192.98</v>
      </c>
      <c r="Q1057" s="678">
        <v>0.25</v>
      </c>
      <c r="R1057" s="662">
        <v>2</v>
      </c>
      <c r="S1057" s="678">
        <v>0.25</v>
      </c>
      <c r="T1057" s="745">
        <v>1</v>
      </c>
      <c r="U1057" s="701">
        <v>0.22222222222222221</v>
      </c>
    </row>
    <row r="1058" spans="1:21" ht="14.4" customHeight="1" x14ac:dyDescent="0.3">
      <c r="A1058" s="661">
        <v>18</v>
      </c>
      <c r="B1058" s="662" t="s">
        <v>544</v>
      </c>
      <c r="C1058" s="662" t="s">
        <v>2618</v>
      </c>
      <c r="D1058" s="743" t="s">
        <v>4060</v>
      </c>
      <c r="E1058" s="744" t="s">
        <v>2643</v>
      </c>
      <c r="F1058" s="662" t="s">
        <v>2614</v>
      </c>
      <c r="G1058" s="662" t="s">
        <v>2745</v>
      </c>
      <c r="H1058" s="662" t="s">
        <v>545</v>
      </c>
      <c r="I1058" s="662" t="s">
        <v>3563</v>
      </c>
      <c r="J1058" s="662" t="s">
        <v>3564</v>
      </c>
      <c r="K1058" s="662" t="s">
        <v>3565</v>
      </c>
      <c r="L1058" s="663">
        <v>413.52</v>
      </c>
      <c r="M1058" s="663">
        <v>413.52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18</v>
      </c>
      <c r="B1059" s="662" t="s">
        <v>544</v>
      </c>
      <c r="C1059" s="662" t="s">
        <v>2618</v>
      </c>
      <c r="D1059" s="743" t="s">
        <v>4060</v>
      </c>
      <c r="E1059" s="744" t="s">
        <v>2643</v>
      </c>
      <c r="F1059" s="662" t="s">
        <v>2614</v>
      </c>
      <c r="G1059" s="662" t="s">
        <v>2670</v>
      </c>
      <c r="H1059" s="662" t="s">
        <v>545</v>
      </c>
      <c r="I1059" s="662" t="s">
        <v>1697</v>
      </c>
      <c r="J1059" s="662" t="s">
        <v>1698</v>
      </c>
      <c r="K1059" s="662" t="s">
        <v>1699</v>
      </c>
      <c r="L1059" s="663">
        <v>133.38999999999999</v>
      </c>
      <c r="M1059" s="663">
        <v>3868.31</v>
      </c>
      <c r="N1059" s="662">
        <v>29</v>
      </c>
      <c r="O1059" s="745">
        <v>8.5</v>
      </c>
      <c r="P1059" s="663">
        <v>400.16999999999996</v>
      </c>
      <c r="Q1059" s="678">
        <v>0.10344827586206895</v>
      </c>
      <c r="R1059" s="662">
        <v>3</v>
      </c>
      <c r="S1059" s="678">
        <v>0.10344827586206896</v>
      </c>
      <c r="T1059" s="745">
        <v>0.5</v>
      </c>
      <c r="U1059" s="701">
        <v>5.8823529411764705E-2</v>
      </c>
    </row>
    <row r="1060" spans="1:21" ht="14.4" customHeight="1" x14ac:dyDescent="0.3">
      <c r="A1060" s="661">
        <v>18</v>
      </c>
      <c r="B1060" s="662" t="s">
        <v>544</v>
      </c>
      <c r="C1060" s="662" t="s">
        <v>2618</v>
      </c>
      <c r="D1060" s="743" t="s">
        <v>4060</v>
      </c>
      <c r="E1060" s="744" t="s">
        <v>2643</v>
      </c>
      <c r="F1060" s="662" t="s">
        <v>2614</v>
      </c>
      <c r="G1060" s="662" t="s">
        <v>2670</v>
      </c>
      <c r="H1060" s="662" t="s">
        <v>545</v>
      </c>
      <c r="I1060" s="662" t="s">
        <v>2127</v>
      </c>
      <c r="J1060" s="662" t="s">
        <v>1698</v>
      </c>
      <c r="K1060" s="662" t="s">
        <v>2128</v>
      </c>
      <c r="L1060" s="663">
        <v>444.65</v>
      </c>
      <c r="M1060" s="663">
        <v>889.3</v>
      </c>
      <c r="N1060" s="662">
        <v>2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18</v>
      </c>
      <c r="B1061" s="662" t="s">
        <v>544</v>
      </c>
      <c r="C1061" s="662" t="s">
        <v>2618</v>
      </c>
      <c r="D1061" s="743" t="s">
        <v>4060</v>
      </c>
      <c r="E1061" s="744" t="s">
        <v>2643</v>
      </c>
      <c r="F1061" s="662" t="s">
        <v>2614</v>
      </c>
      <c r="G1061" s="662" t="s">
        <v>2670</v>
      </c>
      <c r="H1061" s="662" t="s">
        <v>545</v>
      </c>
      <c r="I1061" s="662" t="s">
        <v>2747</v>
      </c>
      <c r="J1061" s="662" t="s">
        <v>2748</v>
      </c>
      <c r="K1061" s="662" t="s">
        <v>1785</v>
      </c>
      <c r="L1061" s="663">
        <v>177.82</v>
      </c>
      <c r="M1061" s="663">
        <v>9957.92</v>
      </c>
      <c r="N1061" s="662">
        <v>56</v>
      </c>
      <c r="O1061" s="745">
        <v>11.5</v>
      </c>
      <c r="P1061" s="663">
        <v>1956.02</v>
      </c>
      <c r="Q1061" s="678">
        <v>0.19642857142857142</v>
      </c>
      <c r="R1061" s="662">
        <v>11</v>
      </c>
      <c r="S1061" s="678">
        <v>0.19642857142857142</v>
      </c>
      <c r="T1061" s="745">
        <v>2</v>
      </c>
      <c r="U1061" s="701">
        <v>0.17391304347826086</v>
      </c>
    </row>
    <row r="1062" spans="1:21" ht="14.4" customHeight="1" x14ac:dyDescent="0.3">
      <c r="A1062" s="661">
        <v>18</v>
      </c>
      <c r="B1062" s="662" t="s">
        <v>544</v>
      </c>
      <c r="C1062" s="662" t="s">
        <v>2618</v>
      </c>
      <c r="D1062" s="743" t="s">
        <v>4060</v>
      </c>
      <c r="E1062" s="744" t="s">
        <v>2643</v>
      </c>
      <c r="F1062" s="662" t="s">
        <v>2614</v>
      </c>
      <c r="G1062" s="662" t="s">
        <v>2670</v>
      </c>
      <c r="H1062" s="662" t="s">
        <v>545</v>
      </c>
      <c r="I1062" s="662" t="s">
        <v>3163</v>
      </c>
      <c r="J1062" s="662" t="s">
        <v>2748</v>
      </c>
      <c r="K1062" s="662" t="s">
        <v>3164</v>
      </c>
      <c r="L1062" s="663">
        <v>592.72</v>
      </c>
      <c r="M1062" s="663">
        <v>2370.88</v>
      </c>
      <c r="N1062" s="662">
        <v>4</v>
      </c>
      <c r="O1062" s="745">
        <v>2.5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18</v>
      </c>
      <c r="B1063" s="662" t="s">
        <v>544</v>
      </c>
      <c r="C1063" s="662" t="s">
        <v>2618</v>
      </c>
      <c r="D1063" s="743" t="s">
        <v>4060</v>
      </c>
      <c r="E1063" s="744" t="s">
        <v>2643</v>
      </c>
      <c r="F1063" s="662" t="s">
        <v>2614</v>
      </c>
      <c r="G1063" s="662" t="s">
        <v>2670</v>
      </c>
      <c r="H1063" s="662" t="s">
        <v>545</v>
      </c>
      <c r="I1063" s="662" t="s">
        <v>3166</v>
      </c>
      <c r="J1063" s="662" t="s">
        <v>3167</v>
      </c>
      <c r="K1063" s="662" t="s">
        <v>590</v>
      </c>
      <c r="L1063" s="663">
        <v>150.26</v>
      </c>
      <c r="M1063" s="663">
        <v>450.78</v>
      </c>
      <c r="N1063" s="662">
        <v>3</v>
      </c>
      <c r="O1063" s="745">
        <v>1</v>
      </c>
      <c r="P1063" s="663">
        <v>450.78</v>
      </c>
      <c r="Q1063" s="678">
        <v>1</v>
      </c>
      <c r="R1063" s="662">
        <v>3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18</v>
      </c>
      <c r="B1064" s="662" t="s">
        <v>544</v>
      </c>
      <c r="C1064" s="662" t="s">
        <v>2618</v>
      </c>
      <c r="D1064" s="743" t="s">
        <v>4060</v>
      </c>
      <c r="E1064" s="744" t="s">
        <v>2643</v>
      </c>
      <c r="F1064" s="662" t="s">
        <v>2614</v>
      </c>
      <c r="G1064" s="662" t="s">
        <v>2670</v>
      </c>
      <c r="H1064" s="662" t="s">
        <v>545</v>
      </c>
      <c r="I1064" s="662" t="s">
        <v>1053</v>
      </c>
      <c r="J1064" s="662" t="s">
        <v>1054</v>
      </c>
      <c r="K1064" s="662" t="s">
        <v>1055</v>
      </c>
      <c r="L1064" s="663">
        <v>133.38999999999999</v>
      </c>
      <c r="M1064" s="663">
        <v>2401.02</v>
      </c>
      <c r="N1064" s="662">
        <v>18</v>
      </c>
      <c r="O1064" s="745">
        <v>7.5</v>
      </c>
      <c r="P1064" s="663">
        <v>933.7299999999999</v>
      </c>
      <c r="Q1064" s="678">
        <v>0.38888888888888884</v>
      </c>
      <c r="R1064" s="662">
        <v>7</v>
      </c>
      <c r="S1064" s="678">
        <v>0.3888888888888889</v>
      </c>
      <c r="T1064" s="745">
        <v>1.5</v>
      </c>
      <c r="U1064" s="701">
        <v>0.2</v>
      </c>
    </row>
    <row r="1065" spans="1:21" ht="14.4" customHeight="1" x14ac:dyDescent="0.3">
      <c r="A1065" s="661">
        <v>18</v>
      </c>
      <c r="B1065" s="662" t="s">
        <v>544</v>
      </c>
      <c r="C1065" s="662" t="s">
        <v>2618</v>
      </c>
      <c r="D1065" s="743" t="s">
        <v>4060</v>
      </c>
      <c r="E1065" s="744" t="s">
        <v>2643</v>
      </c>
      <c r="F1065" s="662" t="s">
        <v>2614</v>
      </c>
      <c r="G1065" s="662" t="s">
        <v>2670</v>
      </c>
      <c r="H1065" s="662" t="s">
        <v>545</v>
      </c>
      <c r="I1065" s="662" t="s">
        <v>1190</v>
      </c>
      <c r="J1065" s="662" t="s">
        <v>1191</v>
      </c>
      <c r="K1065" s="662" t="s">
        <v>1192</v>
      </c>
      <c r="L1065" s="663">
        <v>177.82</v>
      </c>
      <c r="M1065" s="663">
        <v>2311.66</v>
      </c>
      <c r="N1065" s="662">
        <v>13</v>
      </c>
      <c r="O1065" s="745">
        <v>5</v>
      </c>
      <c r="P1065" s="663">
        <v>1422.56</v>
      </c>
      <c r="Q1065" s="678">
        <v>0.61538461538461542</v>
      </c>
      <c r="R1065" s="662">
        <v>8</v>
      </c>
      <c r="S1065" s="678">
        <v>0.61538461538461542</v>
      </c>
      <c r="T1065" s="745">
        <v>2</v>
      </c>
      <c r="U1065" s="701">
        <v>0.4</v>
      </c>
    </row>
    <row r="1066" spans="1:21" ht="14.4" customHeight="1" x14ac:dyDescent="0.3">
      <c r="A1066" s="661">
        <v>18</v>
      </c>
      <c r="B1066" s="662" t="s">
        <v>544</v>
      </c>
      <c r="C1066" s="662" t="s">
        <v>2618</v>
      </c>
      <c r="D1066" s="743" t="s">
        <v>4060</v>
      </c>
      <c r="E1066" s="744" t="s">
        <v>2643</v>
      </c>
      <c r="F1066" s="662" t="s">
        <v>2614</v>
      </c>
      <c r="G1066" s="662" t="s">
        <v>2670</v>
      </c>
      <c r="H1066" s="662" t="s">
        <v>545</v>
      </c>
      <c r="I1066" s="662" t="s">
        <v>3566</v>
      </c>
      <c r="J1066" s="662" t="s">
        <v>1191</v>
      </c>
      <c r="K1066" s="662" t="s">
        <v>2658</v>
      </c>
      <c r="L1066" s="663">
        <v>0</v>
      </c>
      <c r="M1066" s="663">
        <v>0</v>
      </c>
      <c r="N1066" s="662">
        <v>1</v>
      </c>
      <c r="O1066" s="745">
        <v>0.5</v>
      </c>
      <c r="P1066" s="663">
        <v>0</v>
      </c>
      <c r="Q1066" s="678"/>
      <c r="R1066" s="662">
        <v>1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18</v>
      </c>
      <c r="B1067" s="662" t="s">
        <v>544</v>
      </c>
      <c r="C1067" s="662" t="s">
        <v>2618</v>
      </c>
      <c r="D1067" s="743" t="s">
        <v>4060</v>
      </c>
      <c r="E1067" s="744" t="s">
        <v>2643</v>
      </c>
      <c r="F1067" s="662" t="s">
        <v>2614</v>
      </c>
      <c r="G1067" s="662" t="s">
        <v>2670</v>
      </c>
      <c r="H1067" s="662" t="s">
        <v>545</v>
      </c>
      <c r="I1067" s="662" t="s">
        <v>2868</v>
      </c>
      <c r="J1067" s="662" t="s">
        <v>2748</v>
      </c>
      <c r="K1067" s="662" t="s">
        <v>2869</v>
      </c>
      <c r="L1067" s="663">
        <v>0</v>
      </c>
      <c r="M1067" s="663">
        <v>0</v>
      </c>
      <c r="N1067" s="662">
        <v>52</v>
      </c>
      <c r="O1067" s="745">
        <v>16</v>
      </c>
      <c r="P1067" s="663">
        <v>0</v>
      </c>
      <c r="Q1067" s="678"/>
      <c r="R1067" s="662">
        <v>5</v>
      </c>
      <c r="S1067" s="678">
        <v>9.6153846153846159E-2</v>
      </c>
      <c r="T1067" s="745">
        <v>1.5</v>
      </c>
      <c r="U1067" s="701">
        <v>9.375E-2</v>
      </c>
    </row>
    <row r="1068" spans="1:21" ht="14.4" customHeight="1" x14ac:dyDescent="0.3">
      <c r="A1068" s="661">
        <v>18</v>
      </c>
      <c r="B1068" s="662" t="s">
        <v>544</v>
      </c>
      <c r="C1068" s="662" t="s">
        <v>2618</v>
      </c>
      <c r="D1068" s="743" t="s">
        <v>4060</v>
      </c>
      <c r="E1068" s="744" t="s">
        <v>2643</v>
      </c>
      <c r="F1068" s="662" t="s">
        <v>2614</v>
      </c>
      <c r="G1068" s="662" t="s">
        <v>2670</v>
      </c>
      <c r="H1068" s="662" t="s">
        <v>545</v>
      </c>
      <c r="I1068" s="662" t="s">
        <v>3168</v>
      </c>
      <c r="J1068" s="662" t="s">
        <v>3169</v>
      </c>
      <c r="K1068" s="662" t="s">
        <v>2869</v>
      </c>
      <c r="L1068" s="663">
        <v>165.96</v>
      </c>
      <c r="M1068" s="663">
        <v>14604.48</v>
      </c>
      <c r="N1068" s="662">
        <v>88</v>
      </c>
      <c r="O1068" s="745">
        <v>29.5</v>
      </c>
      <c r="P1068" s="663">
        <v>4646.88</v>
      </c>
      <c r="Q1068" s="678">
        <v>0.31818181818181818</v>
      </c>
      <c r="R1068" s="662">
        <v>28</v>
      </c>
      <c r="S1068" s="678">
        <v>0.31818181818181818</v>
      </c>
      <c r="T1068" s="745">
        <v>8.5</v>
      </c>
      <c r="U1068" s="701">
        <v>0.28813559322033899</v>
      </c>
    </row>
    <row r="1069" spans="1:21" ht="14.4" customHeight="1" x14ac:dyDescent="0.3">
      <c r="A1069" s="661">
        <v>18</v>
      </c>
      <c r="B1069" s="662" t="s">
        <v>544</v>
      </c>
      <c r="C1069" s="662" t="s">
        <v>2618</v>
      </c>
      <c r="D1069" s="743" t="s">
        <v>4060</v>
      </c>
      <c r="E1069" s="744" t="s">
        <v>2643</v>
      </c>
      <c r="F1069" s="662" t="s">
        <v>2614</v>
      </c>
      <c r="G1069" s="662" t="s">
        <v>2670</v>
      </c>
      <c r="H1069" s="662" t="s">
        <v>545</v>
      </c>
      <c r="I1069" s="662" t="s">
        <v>2683</v>
      </c>
      <c r="J1069" s="662" t="s">
        <v>2684</v>
      </c>
      <c r="K1069" s="662" t="s">
        <v>1699</v>
      </c>
      <c r="L1069" s="663">
        <v>133.38999999999999</v>
      </c>
      <c r="M1069" s="663">
        <v>933.7299999999999</v>
      </c>
      <c r="N1069" s="662">
        <v>7</v>
      </c>
      <c r="O1069" s="745">
        <v>3</v>
      </c>
      <c r="P1069" s="663">
        <v>400.16999999999996</v>
      </c>
      <c r="Q1069" s="678">
        <v>0.42857142857142855</v>
      </c>
      <c r="R1069" s="662">
        <v>3</v>
      </c>
      <c r="S1069" s="678">
        <v>0.42857142857142855</v>
      </c>
      <c r="T1069" s="745">
        <v>1</v>
      </c>
      <c r="U1069" s="701">
        <v>0.33333333333333331</v>
      </c>
    </row>
    <row r="1070" spans="1:21" ht="14.4" customHeight="1" x14ac:dyDescent="0.3">
      <c r="A1070" s="661">
        <v>18</v>
      </c>
      <c r="B1070" s="662" t="s">
        <v>544</v>
      </c>
      <c r="C1070" s="662" t="s">
        <v>2618</v>
      </c>
      <c r="D1070" s="743" t="s">
        <v>4060</v>
      </c>
      <c r="E1070" s="744" t="s">
        <v>2643</v>
      </c>
      <c r="F1070" s="662" t="s">
        <v>2614</v>
      </c>
      <c r="G1070" s="662" t="s">
        <v>2670</v>
      </c>
      <c r="H1070" s="662" t="s">
        <v>545</v>
      </c>
      <c r="I1070" s="662" t="s">
        <v>3170</v>
      </c>
      <c r="J1070" s="662" t="s">
        <v>3171</v>
      </c>
      <c r="K1070" s="662" t="s">
        <v>3172</v>
      </c>
      <c r="L1070" s="663">
        <v>124.5</v>
      </c>
      <c r="M1070" s="663">
        <v>6100.5</v>
      </c>
      <c r="N1070" s="662">
        <v>49</v>
      </c>
      <c r="O1070" s="745">
        <v>19.5</v>
      </c>
      <c r="P1070" s="663">
        <v>1992</v>
      </c>
      <c r="Q1070" s="678">
        <v>0.32653061224489793</v>
      </c>
      <c r="R1070" s="662">
        <v>16</v>
      </c>
      <c r="S1070" s="678">
        <v>0.32653061224489793</v>
      </c>
      <c r="T1070" s="745">
        <v>6.5</v>
      </c>
      <c r="U1070" s="701">
        <v>0.33333333333333331</v>
      </c>
    </row>
    <row r="1071" spans="1:21" ht="14.4" customHeight="1" x14ac:dyDescent="0.3">
      <c r="A1071" s="661">
        <v>18</v>
      </c>
      <c r="B1071" s="662" t="s">
        <v>544</v>
      </c>
      <c r="C1071" s="662" t="s">
        <v>2618</v>
      </c>
      <c r="D1071" s="743" t="s">
        <v>4060</v>
      </c>
      <c r="E1071" s="744" t="s">
        <v>2643</v>
      </c>
      <c r="F1071" s="662" t="s">
        <v>2614</v>
      </c>
      <c r="G1071" s="662" t="s">
        <v>2670</v>
      </c>
      <c r="H1071" s="662" t="s">
        <v>545</v>
      </c>
      <c r="I1071" s="662" t="s">
        <v>1783</v>
      </c>
      <c r="J1071" s="662" t="s">
        <v>1784</v>
      </c>
      <c r="K1071" s="662" t="s">
        <v>1785</v>
      </c>
      <c r="L1071" s="663">
        <v>177.82</v>
      </c>
      <c r="M1071" s="663">
        <v>711.28</v>
      </c>
      <c r="N1071" s="662">
        <v>4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18</v>
      </c>
      <c r="B1072" s="662" t="s">
        <v>544</v>
      </c>
      <c r="C1072" s="662" t="s">
        <v>2618</v>
      </c>
      <c r="D1072" s="743" t="s">
        <v>4060</v>
      </c>
      <c r="E1072" s="744" t="s">
        <v>2643</v>
      </c>
      <c r="F1072" s="662" t="s">
        <v>2614</v>
      </c>
      <c r="G1072" s="662" t="s">
        <v>2670</v>
      </c>
      <c r="H1072" s="662" t="s">
        <v>545</v>
      </c>
      <c r="I1072" s="662" t="s">
        <v>2870</v>
      </c>
      <c r="J1072" s="662" t="s">
        <v>1784</v>
      </c>
      <c r="K1072" s="662" t="s">
        <v>2869</v>
      </c>
      <c r="L1072" s="663">
        <v>0</v>
      </c>
      <c r="M1072" s="663">
        <v>0</v>
      </c>
      <c r="N1072" s="662">
        <v>6</v>
      </c>
      <c r="O1072" s="745">
        <v>1</v>
      </c>
      <c r="P1072" s="663">
        <v>0</v>
      </c>
      <c r="Q1072" s="678"/>
      <c r="R1072" s="662">
        <v>6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18</v>
      </c>
      <c r="B1073" s="662" t="s">
        <v>544</v>
      </c>
      <c r="C1073" s="662" t="s">
        <v>2618</v>
      </c>
      <c r="D1073" s="743" t="s">
        <v>4060</v>
      </c>
      <c r="E1073" s="744" t="s">
        <v>2643</v>
      </c>
      <c r="F1073" s="662" t="s">
        <v>2614</v>
      </c>
      <c r="G1073" s="662" t="s">
        <v>2670</v>
      </c>
      <c r="H1073" s="662" t="s">
        <v>545</v>
      </c>
      <c r="I1073" s="662" t="s">
        <v>3342</v>
      </c>
      <c r="J1073" s="662" t="s">
        <v>1698</v>
      </c>
      <c r="K1073" s="662" t="s">
        <v>3172</v>
      </c>
      <c r="L1073" s="663">
        <v>0</v>
      </c>
      <c r="M1073" s="663">
        <v>0</v>
      </c>
      <c r="N1073" s="662">
        <v>52</v>
      </c>
      <c r="O1073" s="745">
        <v>18.5</v>
      </c>
      <c r="P1073" s="663">
        <v>0</v>
      </c>
      <c r="Q1073" s="678"/>
      <c r="R1073" s="662">
        <v>6</v>
      </c>
      <c r="S1073" s="678">
        <v>0.11538461538461539</v>
      </c>
      <c r="T1073" s="745">
        <v>1.5</v>
      </c>
      <c r="U1073" s="701">
        <v>8.1081081081081086E-2</v>
      </c>
    </row>
    <row r="1074" spans="1:21" ht="14.4" customHeight="1" x14ac:dyDescent="0.3">
      <c r="A1074" s="661">
        <v>18</v>
      </c>
      <c r="B1074" s="662" t="s">
        <v>544</v>
      </c>
      <c r="C1074" s="662" t="s">
        <v>2618</v>
      </c>
      <c r="D1074" s="743" t="s">
        <v>4060</v>
      </c>
      <c r="E1074" s="744" t="s">
        <v>2643</v>
      </c>
      <c r="F1074" s="662" t="s">
        <v>2614</v>
      </c>
      <c r="G1074" s="662" t="s">
        <v>2670</v>
      </c>
      <c r="H1074" s="662" t="s">
        <v>545</v>
      </c>
      <c r="I1074" s="662" t="s">
        <v>3567</v>
      </c>
      <c r="J1074" s="662" t="s">
        <v>3568</v>
      </c>
      <c r="K1074" s="662" t="s">
        <v>3569</v>
      </c>
      <c r="L1074" s="663">
        <v>0</v>
      </c>
      <c r="M1074" s="663">
        <v>0</v>
      </c>
      <c r="N1074" s="662">
        <v>1</v>
      </c>
      <c r="O1074" s="745">
        <v>1</v>
      </c>
      <c r="P1074" s="663"/>
      <c r="Q1074" s="678"/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18</v>
      </c>
      <c r="B1075" s="662" t="s">
        <v>544</v>
      </c>
      <c r="C1075" s="662" t="s">
        <v>2618</v>
      </c>
      <c r="D1075" s="743" t="s">
        <v>4060</v>
      </c>
      <c r="E1075" s="744" t="s">
        <v>2643</v>
      </c>
      <c r="F1075" s="662" t="s">
        <v>2614</v>
      </c>
      <c r="G1075" s="662" t="s">
        <v>2670</v>
      </c>
      <c r="H1075" s="662" t="s">
        <v>545</v>
      </c>
      <c r="I1075" s="662" t="s">
        <v>3358</v>
      </c>
      <c r="J1075" s="662" t="s">
        <v>1054</v>
      </c>
      <c r="K1075" s="662" t="s">
        <v>3359</v>
      </c>
      <c r="L1075" s="663">
        <v>0</v>
      </c>
      <c r="M1075" s="663">
        <v>0</v>
      </c>
      <c r="N1075" s="662">
        <v>2</v>
      </c>
      <c r="O1075" s="745">
        <v>1.5</v>
      </c>
      <c r="P1075" s="663">
        <v>0</v>
      </c>
      <c r="Q1075" s="678"/>
      <c r="R1075" s="662">
        <v>1</v>
      </c>
      <c r="S1075" s="678">
        <v>0.5</v>
      </c>
      <c r="T1075" s="745">
        <v>0.5</v>
      </c>
      <c r="U1075" s="701">
        <v>0.33333333333333331</v>
      </c>
    </row>
    <row r="1076" spans="1:21" ht="14.4" customHeight="1" x14ac:dyDescent="0.3">
      <c r="A1076" s="661">
        <v>18</v>
      </c>
      <c r="B1076" s="662" t="s">
        <v>544</v>
      </c>
      <c r="C1076" s="662" t="s">
        <v>2618</v>
      </c>
      <c r="D1076" s="743" t="s">
        <v>4060</v>
      </c>
      <c r="E1076" s="744" t="s">
        <v>2643</v>
      </c>
      <c r="F1076" s="662" t="s">
        <v>2614</v>
      </c>
      <c r="G1076" s="662" t="s">
        <v>2670</v>
      </c>
      <c r="H1076" s="662" t="s">
        <v>545</v>
      </c>
      <c r="I1076" s="662" t="s">
        <v>3273</v>
      </c>
      <c r="J1076" s="662" t="s">
        <v>2684</v>
      </c>
      <c r="K1076" s="662" t="s">
        <v>3172</v>
      </c>
      <c r="L1076" s="663">
        <v>0</v>
      </c>
      <c r="M1076" s="663">
        <v>0</v>
      </c>
      <c r="N1076" s="662">
        <v>6</v>
      </c>
      <c r="O1076" s="745">
        <v>1</v>
      </c>
      <c r="P1076" s="663">
        <v>0</v>
      </c>
      <c r="Q1076" s="678"/>
      <c r="R1076" s="662">
        <v>6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18</v>
      </c>
      <c r="B1077" s="662" t="s">
        <v>544</v>
      </c>
      <c r="C1077" s="662" t="s">
        <v>2618</v>
      </c>
      <c r="D1077" s="743" t="s">
        <v>4060</v>
      </c>
      <c r="E1077" s="744" t="s">
        <v>2643</v>
      </c>
      <c r="F1077" s="662" t="s">
        <v>2614</v>
      </c>
      <c r="G1077" s="662" t="s">
        <v>2670</v>
      </c>
      <c r="H1077" s="662" t="s">
        <v>545</v>
      </c>
      <c r="I1077" s="662" t="s">
        <v>3570</v>
      </c>
      <c r="J1077" s="662" t="s">
        <v>2781</v>
      </c>
      <c r="K1077" s="662" t="s">
        <v>3571</v>
      </c>
      <c r="L1077" s="663">
        <v>0</v>
      </c>
      <c r="M1077" s="663">
        <v>0</v>
      </c>
      <c r="N1077" s="662">
        <v>2</v>
      </c>
      <c r="O1077" s="745">
        <v>0.5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18</v>
      </c>
      <c r="B1078" s="662" t="s">
        <v>544</v>
      </c>
      <c r="C1078" s="662" t="s">
        <v>2618</v>
      </c>
      <c r="D1078" s="743" t="s">
        <v>4060</v>
      </c>
      <c r="E1078" s="744" t="s">
        <v>2643</v>
      </c>
      <c r="F1078" s="662" t="s">
        <v>2614</v>
      </c>
      <c r="G1078" s="662" t="s">
        <v>2670</v>
      </c>
      <c r="H1078" s="662" t="s">
        <v>545</v>
      </c>
      <c r="I1078" s="662" t="s">
        <v>3174</v>
      </c>
      <c r="J1078" s="662" t="s">
        <v>3175</v>
      </c>
      <c r="K1078" s="662" t="s">
        <v>1699</v>
      </c>
      <c r="L1078" s="663">
        <v>133.38999999999999</v>
      </c>
      <c r="M1078" s="663">
        <v>533.55999999999995</v>
      </c>
      <c r="N1078" s="662">
        <v>4</v>
      </c>
      <c r="O1078" s="745">
        <v>1.5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18</v>
      </c>
      <c r="B1079" s="662" t="s">
        <v>544</v>
      </c>
      <c r="C1079" s="662" t="s">
        <v>2618</v>
      </c>
      <c r="D1079" s="743" t="s">
        <v>4060</v>
      </c>
      <c r="E1079" s="744" t="s">
        <v>2643</v>
      </c>
      <c r="F1079" s="662" t="s">
        <v>2614</v>
      </c>
      <c r="G1079" s="662" t="s">
        <v>2670</v>
      </c>
      <c r="H1079" s="662" t="s">
        <v>545</v>
      </c>
      <c r="I1079" s="662" t="s">
        <v>3572</v>
      </c>
      <c r="J1079" s="662" t="s">
        <v>2748</v>
      </c>
      <c r="K1079" s="662" t="s">
        <v>3573</v>
      </c>
      <c r="L1079" s="663">
        <v>0</v>
      </c>
      <c r="M1079" s="663">
        <v>0</v>
      </c>
      <c r="N1079" s="662">
        <v>1</v>
      </c>
      <c r="O1079" s="745">
        <v>0.5</v>
      </c>
      <c r="P1079" s="663">
        <v>0</v>
      </c>
      <c r="Q1079" s="678"/>
      <c r="R1079" s="662">
        <v>1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18</v>
      </c>
      <c r="B1080" s="662" t="s">
        <v>544</v>
      </c>
      <c r="C1080" s="662" t="s">
        <v>2618</v>
      </c>
      <c r="D1080" s="743" t="s">
        <v>4060</v>
      </c>
      <c r="E1080" s="744" t="s">
        <v>2643</v>
      </c>
      <c r="F1080" s="662" t="s">
        <v>2614</v>
      </c>
      <c r="G1080" s="662" t="s">
        <v>2670</v>
      </c>
      <c r="H1080" s="662" t="s">
        <v>545</v>
      </c>
      <c r="I1080" s="662" t="s">
        <v>3178</v>
      </c>
      <c r="J1080" s="662" t="s">
        <v>3179</v>
      </c>
      <c r="K1080" s="662" t="s">
        <v>1785</v>
      </c>
      <c r="L1080" s="663">
        <v>177.82</v>
      </c>
      <c r="M1080" s="663">
        <v>1244.74</v>
      </c>
      <c r="N1080" s="662">
        <v>7</v>
      </c>
      <c r="O1080" s="745">
        <v>2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18</v>
      </c>
      <c r="B1081" s="662" t="s">
        <v>544</v>
      </c>
      <c r="C1081" s="662" t="s">
        <v>2618</v>
      </c>
      <c r="D1081" s="743" t="s">
        <v>4060</v>
      </c>
      <c r="E1081" s="744" t="s">
        <v>2643</v>
      </c>
      <c r="F1081" s="662" t="s">
        <v>2614</v>
      </c>
      <c r="G1081" s="662" t="s">
        <v>2670</v>
      </c>
      <c r="H1081" s="662" t="s">
        <v>545</v>
      </c>
      <c r="I1081" s="662" t="s">
        <v>3574</v>
      </c>
      <c r="J1081" s="662" t="s">
        <v>3575</v>
      </c>
      <c r="K1081" s="662" t="s">
        <v>3576</v>
      </c>
      <c r="L1081" s="663">
        <v>0</v>
      </c>
      <c r="M1081" s="663">
        <v>0</v>
      </c>
      <c r="N1081" s="662">
        <v>2</v>
      </c>
      <c r="O1081" s="745">
        <v>0.5</v>
      </c>
      <c r="P1081" s="663">
        <v>0</v>
      </c>
      <c r="Q1081" s="678"/>
      <c r="R1081" s="662">
        <v>2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18</v>
      </c>
      <c r="B1082" s="662" t="s">
        <v>544</v>
      </c>
      <c r="C1082" s="662" t="s">
        <v>2618</v>
      </c>
      <c r="D1082" s="743" t="s">
        <v>4060</v>
      </c>
      <c r="E1082" s="744" t="s">
        <v>2643</v>
      </c>
      <c r="F1082" s="662" t="s">
        <v>2614</v>
      </c>
      <c r="G1082" s="662" t="s">
        <v>3276</v>
      </c>
      <c r="H1082" s="662" t="s">
        <v>1236</v>
      </c>
      <c r="I1082" s="662" t="s">
        <v>3363</v>
      </c>
      <c r="J1082" s="662" t="s">
        <v>3364</v>
      </c>
      <c r="K1082" s="662" t="s">
        <v>812</v>
      </c>
      <c r="L1082" s="663">
        <v>0</v>
      </c>
      <c r="M1082" s="663">
        <v>0</v>
      </c>
      <c r="N1082" s="662">
        <v>4</v>
      </c>
      <c r="O1082" s="745">
        <v>0.5</v>
      </c>
      <c r="P1082" s="663">
        <v>0</v>
      </c>
      <c r="Q1082" s="678"/>
      <c r="R1082" s="662">
        <v>4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18</v>
      </c>
      <c r="B1083" s="662" t="s">
        <v>544</v>
      </c>
      <c r="C1083" s="662" t="s">
        <v>2618</v>
      </c>
      <c r="D1083" s="743" t="s">
        <v>4060</v>
      </c>
      <c r="E1083" s="744" t="s">
        <v>2643</v>
      </c>
      <c r="F1083" s="662" t="s">
        <v>2614</v>
      </c>
      <c r="G1083" s="662" t="s">
        <v>3276</v>
      </c>
      <c r="H1083" s="662" t="s">
        <v>1236</v>
      </c>
      <c r="I1083" s="662" t="s">
        <v>3577</v>
      </c>
      <c r="J1083" s="662" t="s">
        <v>3364</v>
      </c>
      <c r="K1083" s="662" t="s">
        <v>3578</v>
      </c>
      <c r="L1083" s="663">
        <v>0</v>
      </c>
      <c r="M1083" s="663">
        <v>0</v>
      </c>
      <c r="N1083" s="662">
        <v>4</v>
      </c>
      <c r="O1083" s="745">
        <v>1.5</v>
      </c>
      <c r="P1083" s="663">
        <v>0</v>
      </c>
      <c r="Q1083" s="678"/>
      <c r="R1083" s="662">
        <v>2</v>
      </c>
      <c r="S1083" s="678">
        <v>0.5</v>
      </c>
      <c r="T1083" s="745">
        <v>0.5</v>
      </c>
      <c r="U1083" s="701">
        <v>0.33333333333333331</v>
      </c>
    </row>
    <row r="1084" spans="1:21" ht="14.4" customHeight="1" x14ac:dyDescent="0.3">
      <c r="A1084" s="661">
        <v>18</v>
      </c>
      <c r="B1084" s="662" t="s">
        <v>544</v>
      </c>
      <c r="C1084" s="662" t="s">
        <v>2618</v>
      </c>
      <c r="D1084" s="743" t="s">
        <v>4060</v>
      </c>
      <c r="E1084" s="744" t="s">
        <v>2643</v>
      </c>
      <c r="F1084" s="662" t="s">
        <v>2614</v>
      </c>
      <c r="G1084" s="662" t="s">
        <v>2783</v>
      </c>
      <c r="H1084" s="662" t="s">
        <v>1236</v>
      </c>
      <c r="I1084" s="662" t="s">
        <v>2272</v>
      </c>
      <c r="J1084" s="662" t="s">
        <v>2601</v>
      </c>
      <c r="K1084" s="662" t="s">
        <v>2602</v>
      </c>
      <c r="L1084" s="663">
        <v>85.94</v>
      </c>
      <c r="M1084" s="663">
        <v>343.76</v>
      </c>
      <c r="N1084" s="662">
        <v>4</v>
      </c>
      <c r="O1084" s="745">
        <v>0.5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18</v>
      </c>
      <c r="B1085" s="662" t="s">
        <v>544</v>
      </c>
      <c r="C1085" s="662" t="s">
        <v>2618</v>
      </c>
      <c r="D1085" s="743" t="s">
        <v>4060</v>
      </c>
      <c r="E1085" s="744" t="s">
        <v>2643</v>
      </c>
      <c r="F1085" s="662" t="s">
        <v>2614</v>
      </c>
      <c r="G1085" s="662" t="s">
        <v>2783</v>
      </c>
      <c r="H1085" s="662" t="s">
        <v>1236</v>
      </c>
      <c r="I1085" s="662" t="s">
        <v>1481</v>
      </c>
      <c r="J1085" s="662" t="s">
        <v>1482</v>
      </c>
      <c r="K1085" s="662" t="s">
        <v>2526</v>
      </c>
      <c r="L1085" s="663">
        <v>128.91</v>
      </c>
      <c r="M1085" s="663">
        <v>644.54999999999995</v>
      </c>
      <c r="N1085" s="662">
        <v>5</v>
      </c>
      <c r="O1085" s="745">
        <v>4</v>
      </c>
      <c r="P1085" s="663">
        <v>644.54999999999995</v>
      </c>
      <c r="Q1085" s="678">
        <v>1</v>
      </c>
      <c r="R1085" s="662">
        <v>5</v>
      </c>
      <c r="S1085" s="678">
        <v>1</v>
      </c>
      <c r="T1085" s="745">
        <v>4</v>
      </c>
      <c r="U1085" s="701">
        <v>1</v>
      </c>
    </row>
    <row r="1086" spans="1:21" ht="14.4" customHeight="1" x14ac:dyDescent="0.3">
      <c r="A1086" s="661">
        <v>18</v>
      </c>
      <c r="B1086" s="662" t="s">
        <v>544</v>
      </c>
      <c r="C1086" s="662" t="s">
        <v>2618</v>
      </c>
      <c r="D1086" s="743" t="s">
        <v>4060</v>
      </c>
      <c r="E1086" s="744" t="s">
        <v>2643</v>
      </c>
      <c r="F1086" s="662" t="s">
        <v>2614</v>
      </c>
      <c r="G1086" s="662" t="s">
        <v>2783</v>
      </c>
      <c r="H1086" s="662" t="s">
        <v>1236</v>
      </c>
      <c r="I1086" s="662" t="s">
        <v>3182</v>
      </c>
      <c r="J1086" s="662" t="s">
        <v>3183</v>
      </c>
      <c r="K1086" s="662" t="s">
        <v>3184</v>
      </c>
      <c r="L1086" s="663">
        <v>145.26</v>
      </c>
      <c r="M1086" s="663">
        <v>1162.08</v>
      </c>
      <c r="N1086" s="662">
        <v>8</v>
      </c>
      <c r="O1086" s="745">
        <v>3</v>
      </c>
      <c r="P1086" s="663">
        <v>290.52</v>
      </c>
      <c r="Q1086" s="678">
        <v>0.25</v>
      </c>
      <c r="R1086" s="662">
        <v>2</v>
      </c>
      <c r="S1086" s="678">
        <v>0.25</v>
      </c>
      <c r="T1086" s="745">
        <v>1.5</v>
      </c>
      <c r="U1086" s="701">
        <v>0.5</v>
      </c>
    </row>
    <row r="1087" spans="1:21" ht="14.4" customHeight="1" x14ac:dyDescent="0.3">
      <c r="A1087" s="661">
        <v>18</v>
      </c>
      <c r="B1087" s="662" t="s">
        <v>544</v>
      </c>
      <c r="C1087" s="662" t="s">
        <v>2618</v>
      </c>
      <c r="D1087" s="743" t="s">
        <v>4060</v>
      </c>
      <c r="E1087" s="744" t="s">
        <v>2643</v>
      </c>
      <c r="F1087" s="662" t="s">
        <v>2614</v>
      </c>
      <c r="G1087" s="662" t="s">
        <v>2685</v>
      </c>
      <c r="H1087" s="662" t="s">
        <v>545</v>
      </c>
      <c r="I1087" s="662" t="s">
        <v>3579</v>
      </c>
      <c r="J1087" s="662" t="s">
        <v>3580</v>
      </c>
      <c r="K1087" s="662" t="s">
        <v>1200</v>
      </c>
      <c r="L1087" s="663">
        <v>0</v>
      </c>
      <c r="M1087" s="663">
        <v>0</v>
      </c>
      <c r="N1087" s="662">
        <v>1</v>
      </c>
      <c r="O1087" s="745">
        <v>0.5</v>
      </c>
      <c r="P1087" s="663"/>
      <c r="Q1087" s="678"/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18</v>
      </c>
      <c r="B1088" s="662" t="s">
        <v>544</v>
      </c>
      <c r="C1088" s="662" t="s">
        <v>2618</v>
      </c>
      <c r="D1088" s="743" t="s">
        <v>4060</v>
      </c>
      <c r="E1088" s="744" t="s">
        <v>2643</v>
      </c>
      <c r="F1088" s="662" t="s">
        <v>2614</v>
      </c>
      <c r="G1088" s="662" t="s">
        <v>2685</v>
      </c>
      <c r="H1088" s="662" t="s">
        <v>545</v>
      </c>
      <c r="I1088" s="662" t="s">
        <v>2686</v>
      </c>
      <c r="J1088" s="662" t="s">
        <v>2687</v>
      </c>
      <c r="K1088" s="662" t="s">
        <v>1198</v>
      </c>
      <c r="L1088" s="663">
        <v>0</v>
      </c>
      <c r="M1088" s="663">
        <v>0</v>
      </c>
      <c r="N1088" s="662">
        <v>2</v>
      </c>
      <c r="O1088" s="745">
        <v>1.5</v>
      </c>
      <c r="P1088" s="663">
        <v>0</v>
      </c>
      <c r="Q1088" s="678"/>
      <c r="R1088" s="662">
        <v>2</v>
      </c>
      <c r="S1088" s="678">
        <v>1</v>
      </c>
      <c r="T1088" s="745">
        <v>1.5</v>
      </c>
      <c r="U1088" s="701">
        <v>1</v>
      </c>
    </row>
    <row r="1089" spans="1:21" ht="14.4" customHeight="1" x14ac:dyDescent="0.3">
      <c r="A1089" s="661">
        <v>18</v>
      </c>
      <c r="B1089" s="662" t="s">
        <v>544</v>
      </c>
      <c r="C1089" s="662" t="s">
        <v>2618</v>
      </c>
      <c r="D1089" s="743" t="s">
        <v>4060</v>
      </c>
      <c r="E1089" s="744" t="s">
        <v>2643</v>
      </c>
      <c r="F1089" s="662" t="s">
        <v>2614</v>
      </c>
      <c r="G1089" s="662" t="s">
        <v>2685</v>
      </c>
      <c r="H1089" s="662" t="s">
        <v>545</v>
      </c>
      <c r="I1089" s="662" t="s">
        <v>3187</v>
      </c>
      <c r="J1089" s="662" t="s">
        <v>2687</v>
      </c>
      <c r="K1089" s="662" t="s">
        <v>1198</v>
      </c>
      <c r="L1089" s="663">
        <v>0</v>
      </c>
      <c r="M1089" s="663">
        <v>0</v>
      </c>
      <c r="N1089" s="662">
        <v>1</v>
      </c>
      <c r="O1089" s="745">
        <v>0.5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18</v>
      </c>
      <c r="B1090" s="662" t="s">
        <v>544</v>
      </c>
      <c r="C1090" s="662" t="s">
        <v>2618</v>
      </c>
      <c r="D1090" s="743" t="s">
        <v>4060</v>
      </c>
      <c r="E1090" s="744" t="s">
        <v>2643</v>
      </c>
      <c r="F1090" s="662" t="s">
        <v>2614</v>
      </c>
      <c r="G1090" s="662" t="s">
        <v>2685</v>
      </c>
      <c r="H1090" s="662" t="s">
        <v>545</v>
      </c>
      <c r="I1090" s="662" t="s">
        <v>3189</v>
      </c>
      <c r="J1090" s="662" t="s">
        <v>2687</v>
      </c>
      <c r="K1090" s="662" t="s">
        <v>3190</v>
      </c>
      <c r="L1090" s="663">
        <v>0</v>
      </c>
      <c r="M1090" s="663">
        <v>0</v>
      </c>
      <c r="N1090" s="662">
        <v>1</v>
      </c>
      <c r="O1090" s="745">
        <v>1</v>
      </c>
      <c r="P1090" s="663"/>
      <c r="Q1090" s="678"/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18</v>
      </c>
      <c r="B1091" s="662" t="s">
        <v>544</v>
      </c>
      <c r="C1091" s="662" t="s">
        <v>2618</v>
      </c>
      <c r="D1091" s="743" t="s">
        <v>4060</v>
      </c>
      <c r="E1091" s="744" t="s">
        <v>2643</v>
      </c>
      <c r="F1091" s="662" t="s">
        <v>2614</v>
      </c>
      <c r="G1091" s="662" t="s">
        <v>2685</v>
      </c>
      <c r="H1091" s="662" t="s">
        <v>545</v>
      </c>
      <c r="I1091" s="662" t="s">
        <v>3192</v>
      </c>
      <c r="J1091" s="662" t="s">
        <v>3193</v>
      </c>
      <c r="K1091" s="662" t="s">
        <v>1198</v>
      </c>
      <c r="L1091" s="663">
        <v>0</v>
      </c>
      <c r="M1091" s="663">
        <v>0</v>
      </c>
      <c r="N1091" s="662">
        <v>5</v>
      </c>
      <c r="O1091" s="745">
        <v>2.5</v>
      </c>
      <c r="P1091" s="663">
        <v>0</v>
      </c>
      <c r="Q1091" s="678"/>
      <c r="R1091" s="662">
        <v>5</v>
      </c>
      <c r="S1091" s="678">
        <v>1</v>
      </c>
      <c r="T1091" s="745">
        <v>2.5</v>
      </c>
      <c r="U1091" s="701">
        <v>1</v>
      </c>
    </row>
    <row r="1092" spans="1:21" ht="14.4" customHeight="1" x14ac:dyDescent="0.3">
      <c r="A1092" s="661">
        <v>18</v>
      </c>
      <c r="B1092" s="662" t="s">
        <v>544</v>
      </c>
      <c r="C1092" s="662" t="s">
        <v>2618</v>
      </c>
      <c r="D1092" s="743" t="s">
        <v>4060</v>
      </c>
      <c r="E1092" s="744" t="s">
        <v>2643</v>
      </c>
      <c r="F1092" s="662" t="s">
        <v>2614</v>
      </c>
      <c r="G1092" s="662" t="s">
        <v>2685</v>
      </c>
      <c r="H1092" s="662" t="s">
        <v>545</v>
      </c>
      <c r="I1092" s="662" t="s">
        <v>2749</v>
      </c>
      <c r="J1092" s="662" t="s">
        <v>2750</v>
      </c>
      <c r="K1092" s="662" t="s">
        <v>1200</v>
      </c>
      <c r="L1092" s="663">
        <v>0</v>
      </c>
      <c r="M1092" s="663">
        <v>0</v>
      </c>
      <c r="N1092" s="662">
        <v>8</v>
      </c>
      <c r="O1092" s="745">
        <v>5.5</v>
      </c>
      <c r="P1092" s="663">
        <v>0</v>
      </c>
      <c r="Q1092" s="678"/>
      <c r="R1092" s="662">
        <v>4</v>
      </c>
      <c r="S1092" s="678">
        <v>0.5</v>
      </c>
      <c r="T1092" s="745">
        <v>2.5</v>
      </c>
      <c r="U1092" s="701">
        <v>0.45454545454545453</v>
      </c>
    </row>
    <row r="1093" spans="1:21" ht="14.4" customHeight="1" x14ac:dyDescent="0.3">
      <c r="A1093" s="661">
        <v>18</v>
      </c>
      <c r="B1093" s="662" t="s">
        <v>544</v>
      </c>
      <c r="C1093" s="662" t="s">
        <v>2618</v>
      </c>
      <c r="D1093" s="743" t="s">
        <v>4060</v>
      </c>
      <c r="E1093" s="744" t="s">
        <v>2643</v>
      </c>
      <c r="F1093" s="662" t="s">
        <v>2614</v>
      </c>
      <c r="G1093" s="662" t="s">
        <v>2685</v>
      </c>
      <c r="H1093" s="662" t="s">
        <v>545</v>
      </c>
      <c r="I1093" s="662" t="s">
        <v>3581</v>
      </c>
      <c r="J1093" s="662" t="s">
        <v>3198</v>
      </c>
      <c r="K1093" s="662" t="s">
        <v>1285</v>
      </c>
      <c r="L1093" s="663">
        <v>0</v>
      </c>
      <c r="M1093" s="663">
        <v>0</v>
      </c>
      <c r="N1093" s="662">
        <v>1</v>
      </c>
      <c r="O1093" s="745">
        <v>0.5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18</v>
      </c>
      <c r="B1094" s="662" t="s">
        <v>544</v>
      </c>
      <c r="C1094" s="662" t="s">
        <v>2618</v>
      </c>
      <c r="D1094" s="743" t="s">
        <v>4060</v>
      </c>
      <c r="E1094" s="744" t="s">
        <v>2643</v>
      </c>
      <c r="F1094" s="662" t="s">
        <v>2614</v>
      </c>
      <c r="G1094" s="662" t="s">
        <v>2685</v>
      </c>
      <c r="H1094" s="662" t="s">
        <v>545</v>
      </c>
      <c r="I1094" s="662" t="s">
        <v>3199</v>
      </c>
      <c r="J1094" s="662" t="s">
        <v>3198</v>
      </c>
      <c r="K1094" s="662" t="s">
        <v>3190</v>
      </c>
      <c r="L1094" s="663">
        <v>0</v>
      </c>
      <c r="M1094" s="663">
        <v>0</v>
      </c>
      <c r="N1094" s="662">
        <v>7</v>
      </c>
      <c r="O1094" s="745">
        <v>4.5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18</v>
      </c>
      <c r="B1095" s="662" t="s">
        <v>544</v>
      </c>
      <c r="C1095" s="662" t="s">
        <v>2618</v>
      </c>
      <c r="D1095" s="743" t="s">
        <v>4060</v>
      </c>
      <c r="E1095" s="744" t="s">
        <v>2643</v>
      </c>
      <c r="F1095" s="662" t="s">
        <v>2614</v>
      </c>
      <c r="G1095" s="662" t="s">
        <v>2685</v>
      </c>
      <c r="H1095" s="662" t="s">
        <v>545</v>
      </c>
      <c r="I1095" s="662" t="s">
        <v>3202</v>
      </c>
      <c r="J1095" s="662" t="s">
        <v>2687</v>
      </c>
      <c r="K1095" s="662" t="s">
        <v>1200</v>
      </c>
      <c r="L1095" s="663">
        <v>0</v>
      </c>
      <c r="M1095" s="663">
        <v>0</v>
      </c>
      <c r="N1095" s="662">
        <v>3</v>
      </c>
      <c r="O1095" s="745">
        <v>2.5</v>
      </c>
      <c r="P1095" s="663">
        <v>0</v>
      </c>
      <c r="Q1095" s="678"/>
      <c r="R1095" s="662">
        <v>2</v>
      </c>
      <c r="S1095" s="678">
        <v>0.66666666666666663</v>
      </c>
      <c r="T1095" s="745">
        <v>2</v>
      </c>
      <c r="U1095" s="701">
        <v>0.8</v>
      </c>
    </row>
    <row r="1096" spans="1:21" ht="14.4" customHeight="1" x14ac:dyDescent="0.3">
      <c r="A1096" s="661">
        <v>18</v>
      </c>
      <c r="B1096" s="662" t="s">
        <v>544</v>
      </c>
      <c r="C1096" s="662" t="s">
        <v>2618</v>
      </c>
      <c r="D1096" s="743" t="s">
        <v>4060</v>
      </c>
      <c r="E1096" s="744" t="s">
        <v>2643</v>
      </c>
      <c r="F1096" s="662" t="s">
        <v>2614</v>
      </c>
      <c r="G1096" s="662" t="s">
        <v>2685</v>
      </c>
      <c r="H1096" s="662" t="s">
        <v>545</v>
      </c>
      <c r="I1096" s="662" t="s">
        <v>1196</v>
      </c>
      <c r="J1096" s="662" t="s">
        <v>1197</v>
      </c>
      <c r="K1096" s="662" t="s">
        <v>1198</v>
      </c>
      <c r="L1096" s="663">
        <v>0</v>
      </c>
      <c r="M1096" s="663">
        <v>0</v>
      </c>
      <c r="N1096" s="662">
        <v>1</v>
      </c>
      <c r="O1096" s="745">
        <v>0.5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18</v>
      </c>
      <c r="B1097" s="662" t="s">
        <v>544</v>
      </c>
      <c r="C1097" s="662" t="s">
        <v>2618</v>
      </c>
      <c r="D1097" s="743" t="s">
        <v>4060</v>
      </c>
      <c r="E1097" s="744" t="s">
        <v>2643</v>
      </c>
      <c r="F1097" s="662" t="s">
        <v>2614</v>
      </c>
      <c r="G1097" s="662" t="s">
        <v>2685</v>
      </c>
      <c r="H1097" s="662" t="s">
        <v>545</v>
      </c>
      <c r="I1097" s="662" t="s">
        <v>3205</v>
      </c>
      <c r="J1097" s="662" t="s">
        <v>1197</v>
      </c>
      <c r="K1097" s="662" t="s">
        <v>3190</v>
      </c>
      <c r="L1097" s="663">
        <v>0</v>
      </c>
      <c r="M1097" s="663">
        <v>0</v>
      </c>
      <c r="N1097" s="662">
        <v>1</v>
      </c>
      <c r="O1097" s="745">
        <v>0.5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18</v>
      </c>
      <c r="B1098" s="662" t="s">
        <v>544</v>
      </c>
      <c r="C1098" s="662" t="s">
        <v>2618</v>
      </c>
      <c r="D1098" s="743" t="s">
        <v>4060</v>
      </c>
      <c r="E1098" s="744" t="s">
        <v>2643</v>
      </c>
      <c r="F1098" s="662" t="s">
        <v>2614</v>
      </c>
      <c r="G1098" s="662" t="s">
        <v>2685</v>
      </c>
      <c r="H1098" s="662" t="s">
        <v>545</v>
      </c>
      <c r="I1098" s="662" t="s">
        <v>3582</v>
      </c>
      <c r="J1098" s="662" t="s">
        <v>3193</v>
      </c>
      <c r="K1098" s="662" t="s">
        <v>1198</v>
      </c>
      <c r="L1098" s="663">
        <v>0</v>
      </c>
      <c r="M1098" s="663">
        <v>0</v>
      </c>
      <c r="N1098" s="662">
        <v>1</v>
      </c>
      <c r="O1098" s="745">
        <v>0.5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18</v>
      </c>
      <c r="B1099" s="662" t="s">
        <v>544</v>
      </c>
      <c r="C1099" s="662" t="s">
        <v>2618</v>
      </c>
      <c r="D1099" s="743" t="s">
        <v>4060</v>
      </c>
      <c r="E1099" s="744" t="s">
        <v>2643</v>
      </c>
      <c r="F1099" s="662" t="s">
        <v>2614</v>
      </c>
      <c r="G1099" s="662" t="s">
        <v>2685</v>
      </c>
      <c r="H1099" s="662" t="s">
        <v>545</v>
      </c>
      <c r="I1099" s="662" t="s">
        <v>3206</v>
      </c>
      <c r="J1099" s="662" t="s">
        <v>3207</v>
      </c>
      <c r="K1099" s="662" t="s">
        <v>1200</v>
      </c>
      <c r="L1099" s="663">
        <v>0</v>
      </c>
      <c r="M1099" s="663">
        <v>0</v>
      </c>
      <c r="N1099" s="662">
        <v>1</v>
      </c>
      <c r="O1099" s="745">
        <v>1</v>
      </c>
      <c r="P1099" s="663">
        <v>0</v>
      </c>
      <c r="Q1099" s="678"/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18</v>
      </c>
      <c r="B1100" s="662" t="s">
        <v>544</v>
      </c>
      <c r="C1100" s="662" t="s">
        <v>2618</v>
      </c>
      <c r="D1100" s="743" t="s">
        <v>4060</v>
      </c>
      <c r="E1100" s="744" t="s">
        <v>2643</v>
      </c>
      <c r="F1100" s="662" t="s">
        <v>2614</v>
      </c>
      <c r="G1100" s="662" t="s">
        <v>3214</v>
      </c>
      <c r="H1100" s="662" t="s">
        <v>545</v>
      </c>
      <c r="I1100" s="662" t="s">
        <v>1090</v>
      </c>
      <c r="J1100" s="662" t="s">
        <v>3215</v>
      </c>
      <c r="K1100" s="662" t="s">
        <v>3190</v>
      </c>
      <c r="L1100" s="663">
        <v>153.61000000000001</v>
      </c>
      <c r="M1100" s="663">
        <v>614.44000000000005</v>
      </c>
      <c r="N1100" s="662">
        <v>4</v>
      </c>
      <c r="O1100" s="745">
        <v>0.5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18</v>
      </c>
      <c r="B1101" s="662" t="s">
        <v>544</v>
      </c>
      <c r="C1101" s="662" t="s">
        <v>2618</v>
      </c>
      <c r="D1101" s="743" t="s">
        <v>4060</v>
      </c>
      <c r="E1101" s="744" t="s">
        <v>2643</v>
      </c>
      <c r="F1101" s="662" t="s">
        <v>2615</v>
      </c>
      <c r="G1101" s="662" t="s">
        <v>2784</v>
      </c>
      <c r="H1101" s="662" t="s">
        <v>545</v>
      </c>
      <c r="I1101" s="662" t="s">
        <v>3221</v>
      </c>
      <c r="J1101" s="662" t="s">
        <v>2786</v>
      </c>
      <c r="K1101" s="662"/>
      <c r="L1101" s="663">
        <v>0</v>
      </c>
      <c r="M1101" s="663">
        <v>0</v>
      </c>
      <c r="N1101" s="662">
        <v>5</v>
      </c>
      <c r="O1101" s="745">
        <v>4.5</v>
      </c>
      <c r="P1101" s="663">
        <v>0</v>
      </c>
      <c r="Q1101" s="678"/>
      <c r="R1101" s="662">
        <v>1</v>
      </c>
      <c r="S1101" s="678">
        <v>0.2</v>
      </c>
      <c r="T1101" s="745">
        <v>1</v>
      </c>
      <c r="U1101" s="701">
        <v>0.22222222222222221</v>
      </c>
    </row>
    <row r="1102" spans="1:21" ht="14.4" customHeight="1" x14ac:dyDescent="0.3">
      <c r="A1102" s="661">
        <v>18</v>
      </c>
      <c r="B1102" s="662" t="s">
        <v>544</v>
      </c>
      <c r="C1102" s="662" t="s">
        <v>2618</v>
      </c>
      <c r="D1102" s="743" t="s">
        <v>4060</v>
      </c>
      <c r="E1102" s="744" t="s">
        <v>2643</v>
      </c>
      <c r="F1102" s="662" t="s">
        <v>2615</v>
      </c>
      <c r="G1102" s="662" t="s">
        <v>2784</v>
      </c>
      <c r="H1102" s="662" t="s">
        <v>545</v>
      </c>
      <c r="I1102" s="662" t="s">
        <v>2785</v>
      </c>
      <c r="J1102" s="662" t="s">
        <v>2786</v>
      </c>
      <c r="K1102" s="662"/>
      <c r="L1102" s="663">
        <v>0</v>
      </c>
      <c r="M1102" s="663">
        <v>0</v>
      </c>
      <c r="N1102" s="662">
        <v>5</v>
      </c>
      <c r="O1102" s="745">
        <v>4.5</v>
      </c>
      <c r="P1102" s="663">
        <v>0</v>
      </c>
      <c r="Q1102" s="678"/>
      <c r="R1102" s="662">
        <v>4</v>
      </c>
      <c r="S1102" s="678">
        <v>0.8</v>
      </c>
      <c r="T1102" s="745">
        <v>4</v>
      </c>
      <c r="U1102" s="701">
        <v>0.88888888888888884</v>
      </c>
    </row>
    <row r="1103" spans="1:21" ht="14.4" customHeight="1" x14ac:dyDescent="0.3">
      <c r="A1103" s="661">
        <v>18</v>
      </c>
      <c r="B1103" s="662" t="s">
        <v>544</v>
      </c>
      <c r="C1103" s="662" t="s">
        <v>2618</v>
      </c>
      <c r="D1103" s="743" t="s">
        <v>4060</v>
      </c>
      <c r="E1103" s="744" t="s">
        <v>2644</v>
      </c>
      <c r="F1103" s="662" t="s">
        <v>2614</v>
      </c>
      <c r="G1103" s="662" t="s">
        <v>2688</v>
      </c>
      <c r="H1103" s="662" t="s">
        <v>545</v>
      </c>
      <c r="I1103" s="662" t="s">
        <v>1712</v>
      </c>
      <c r="J1103" s="662" t="s">
        <v>1713</v>
      </c>
      <c r="K1103" s="662" t="s">
        <v>1714</v>
      </c>
      <c r="L1103" s="663">
        <v>1048.3499999999999</v>
      </c>
      <c r="M1103" s="663">
        <v>2096.6999999999998</v>
      </c>
      <c r="N1103" s="662">
        <v>2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18</v>
      </c>
      <c r="B1104" s="662" t="s">
        <v>544</v>
      </c>
      <c r="C1104" s="662" t="s">
        <v>2618</v>
      </c>
      <c r="D1104" s="743" t="s">
        <v>4060</v>
      </c>
      <c r="E1104" s="744" t="s">
        <v>2644</v>
      </c>
      <c r="F1104" s="662" t="s">
        <v>2614</v>
      </c>
      <c r="G1104" s="662" t="s">
        <v>2688</v>
      </c>
      <c r="H1104" s="662" t="s">
        <v>545</v>
      </c>
      <c r="I1104" s="662" t="s">
        <v>3583</v>
      </c>
      <c r="J1104" s="662" t="s">
        <v>1713</v>
      </c>
      <c r="K1104" s="662" t="s">
        <v>3584</v>
      </c>
      <c r="L1104" s="663">
        <v>0</v>
      </c>
      <c r="M1104" s="663">
        <v>0</v>
      </c>
      <c r="N1104" s="662">
        <v>5</v>
      </c>
      <c r="O1104" s="745">
        <v>1</v>
      </c>
      <c r="P1104" s="663">
        <v>0</v>
      </c>
      <c r="Q1104" s="678"/>
      <c r="R1104" s="662">
        <v>1</v>
      </c>
      <c r="S1104" s="678">
        <v>0.2</v>
      </c>
      <c r="T1104" s="745">
        <v>0.5</v>
      </c>
      <c r="U1104" s="701">
        <v>0.5</v>
      </c>
    </row>
    <row r="1105" spans="1:21" ht="14.4" customHeight="1" x14ac:dyDescent="0.3">
      <c r="A1105" s="661">
        <v>18</v>
      </c>
      <c r="B1105" s="662" t="s">
        <v>544</v>
      </c>
      <c r="C1105" s="662" t="s">
        <v>2618</v>
      </c>
      <c r="D1105" s="743" t="s">
        <v>4060</v>
      </c>
      <c r="E1105" s="744" t="s">
        <v>2644</v>
      </c>
      <c r="F1105" s="662" t="s">
        <v>2614</v>
      </c>
      <c r="G1105" s="662" t="s">
        <v>2648</v>
      </c>
      <c r="H1105" s="662" t="s">
        <v>545</v>
      </c>
      <c r="I1105" s="662" t="s">
        <v>3585</v>
      </c>
      <c r="J1105" s="662" t="s">
        <v>2885</v>
      </c>
      <c r="K1105" s="662" t="s">
        <v>2571</v>
      </c>
      <c r="L1105" s="663">
        <v>6.68</v>
      </c>
      <c r="M1105" s="663">
        <v>13.36</v>
      </c>
      <c r="N1105" s="662">
        <v>2</v>
      </c>
      <c r="O1105" s="745">
        <v>0.5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18</v>
      </c>
      <c r="B1106" s="662" t="s">
        <v>544</v>
      </c>
      <c r="C1106" s="662" t="s">
        <v>2618</v>
      </c>
      <c r="D1106" s="743" t="s">
        <v>4060</v>
      </c>
      <c r="E1106" s="744" t="s">
        <v>2644</v>
      </c>
      <c r="F1106" s="662" t="s">
        <v>2614</v>
      </c>
      <c r="G1106" s="662" t="s">
        <v>2648</v>
      </c>
      <c r="H1106" s="662" t="s">
        <v>545</v>
      </c>
      <c r="I1106" s="662" t="s">
        <v>2877</v>
      </c>
      <c r="J1106" s="662" t="s">
        <v>2878</v>
      </c>
      <c r="K1106" s="662" t="s">
        <v>2879</v>
      </c>
      <c r="L1106" s="663">
        <v>56.42</v>
      </c>
      <c r="M1106" s="663">
        <v>225.68</v>
      </c>
      <c r="N1106" s="662">
        <v>4</v>
      </c>
      <c r="O1106" s="745">
        <v>1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18</v>
      </c>
      <c r="B1107" s="662" t="s">
        <v>544</v>
      </c>
      <c r="C1107" s="662" t="s">
        <v>2618</v>
      </c>
      <c r="D1107" s="743" t="s">
        <v>4060</v>
      </c>
      <c r="E1107" s="744" t="s">
        <v>2644</v>
      </c>
      <c r="F1107" s="662" t="s">
        <v>2614</v>
      </c>
      <c r="G1107" s="662" t="s">
        <v>2648</v>
      </c>
      <c r="H1107" s="662" t="s">
        <v>545</v>
      </c>
      <c r="I1107" s="662" t="s">
        <v>2880</v>
      </c>
      <c r="J1107" s="662" t="s">
        <v>2881</v>
      </c>
      <c r="K1107" s="662" t="s">
        <v>2534</v>
      </c>
      <c r="L1107" s="663">
        <v>10.26</v>
      </c>
      <c r="M1107" s="663">
        <v>20.52</v>
      </c>
      <c r="N1107" s="662">
        <v>2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18</v>
      </c>
      <c r="B1108" s="662" t="s">
        <v>544</v>
      </c>
      <c r="C1108" s="662" t="s">
        <v>2618</v>
      </c>
      <c r="D1108" s="743" t="s">
        <v>4060</v>
      </c>
      <c r="E1108" s="744" t="s">
        <v>2644</v>
      </c>
      <c r="F1108" s="662" t="s">
        <v>2614</v>
      </c>
      <c r="G1108" s="662" t="s">
        <v>2648</v>
      </c>
      <c r="H1108" s="662" t="s">
        <v>1236</v>
      </c>
      <c r="I1108" s="662" t="s">
        <v>1836</v>
      </c>
      <c r="J1108" s="662" t="s">
        <v>2568</v>
      </c>
      <c r="K1108" s="662" t="s">
        <v>2569</v>
      </c>
      <c r="L1108" s="663">
        <v>15.57</v>
      </c>
      <c r="M1108" s="663">
        <v>31.14</v>
      </c>
      <c r="N1108" s="662">
        <v>2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18</v>
      </c>
      <c r="B1109" s="662" t="s">
        <v>544</v>
      </c>
      <c r="C1109" s="662" t="s">
        <v>2618</v>
      </c>
      <c r="D1109" s="743" t="s">
        <v>4060</v>
      </c>
      <c r="E1109" s="744" t="s">
        <v>2644</v>
      </c>
      <c r="F1109" s="662" t="s">
        <v>2614</v>
      </c>
      <c r="G1109" s="662" t="s">
        <v>2648</v>
      </c>
      <c r="H1109" s="662" t="s">
        <v>1236</v>
      </c>
      <c r="I1109" s="662" t="s">
        <v>1836</v>
      </c>
      <c r="J1109" s="662" t="s">
        <v>2568</v>
      </c>
      <c r="K1109" s="662" t="s">
        <v>2569</v>
      </c>
      <c r="L1109" s="663">
        <v>14.11</v>
      </c>
      <c r="M1109" s="663">
        <v>14.11</v>
      </c>
      <c r="N1109" s="662">
        <v>1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18</v>
      </c>
      <c r="B1110" s="662" t="s">
        <v>544</v>
      </c>
      <c r="C1110" s="662" t="s">
        <v>2618</v>
      </c>
      <c r="D1110" s="743" t="s">
        <v>4060</v>
      </c>
      <c r="E1110" s="744" t="s">
        <v>2644</v>
      </c>
      <c r="F1110" s="662" t="s">
        <v>2614</v>
      </c>
      <c r="G1110" s="662" t="s">
        <v>2648</v>
      </c>
      <c r="H1110" s="662" t="s">
        <v>545</v>
      </c>
      <c r="I1110" s="662" t="s">
        <v>2882</v>
      </c>
      <c r="J1110" s="662" t="s">
        <v>2883</v>
      </c>
      <c r="K1110" s="662" t="s">
        <v>2536</v>
      </c>
      <c r="L1110" s="663">
        <v>18.809999999999999</v>
      </c>
      <c r="M1110" s="663">
        <v>56.429999999999993</v>
      </c>
      <c r="N1110" s="662">
        <v>3</v>
      </c>
      <c r="O1110" s="745">
        <v>1</v>
      </c>
      <c r="P1110" s="663">
        <v>56.429999999999993</v>
      </c>
      <c r="Q1110" s="678">
        <v>1</v>
      </c>
      <c r="R1110" s="662">
        <v>3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18</v>
      </c>
      <c r="B1111" s="662" t="s">
        <v>544</v>
      </c>
      <c r="C1111" s="662" t="s">
        <v>2618</v>
      </c>
      <c r="D1111" s="743" t="s">
        <v>4060</v>
      </c>
      <c r="E1111" s="744" t="s">
        <v>2644</v>
      </c>
      <c r="F1111" s="662" t="s">
        <v>2614</v>
      </c>
      <c r="G1111" s="662" t="s">
        <v>2648</v>
      </c>
      <c r="H1111" s="662" t="s">
        <v>545</v>
      </c>
      <c r="I1111" s="662" t="s">
        <v>2882</v>
      </c>
      <c r="J1111" s="662" t="s">
        <v>2883</v>
      </c>
      <c r="K1111" s="662" t="s">
        <v>2536</v>
      </c>
      <c r="L1111" s="663">
        <v>16.920000000000002</v>
      </c>
      <c r="M1111" s="663">
        <v>101.52000000000001</v>
      </c>
      <c r="N1111" s="662">
        <v>6</v>
      </c>
      <c r="O1111" s="745">
        <v>1</v>
      </c>
      <c r="P1111" s="663">
        <v>101.52000000000001</v>
      </c>
      <c r="Q1111" s="678">
        <v>1</v>
      </c>
      <c r="R1111" s="662">
        <v>6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18</v>
      </c>
      <c r="B1112" s="662" t="s">
        <v>544</v>
      </c>
      <c r="C1112" s="662" t="s">
        <v>2618</v>
      </c>
      <c r="D1112" s="743" t="s">
        <v>4060</v>
      </c>
      <c r="E1112" s="744" t="s">
        <v>2644</v>
      </c>
      <c r="F1112" s="662" t="s">
        <v>2614</v>
      </c>
      <c r="G1112" s="662" t="s">
        <v>2648</v>
      </c>
      <c r="H1112" s="662" t="s">
        <v>1236</v>
      </c>
      <c r="I1112" s="662" t="s">
        <v>1833</v>
      </c>
      <c r="J1112" s="662" t="s">
        <v>2570</v>
      </c>
      <c r="K1112" s="662" t="s">
        <v>2571</v>
      </c>
      <c r="L1112" s="663">
        <v>6.68</v>
      </c>
      <c r="M1112" s="663">
        <v>6.68</v>
      </c>
      <c r="N1112" s="662">
        <v>1</v>
      </c>
      <c r="O1112" s="745">
        <v>0.5</v>
      </c>
      <c r="P1112" s="663">
        <v>6.68</v>
      </c>
      <c r="Q1112" s="678">
        <v>1</v>
      </c>
      <c r="R1112" s="662">
        <v>1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18</v>
      </c>
      <c r="B1113" s="662" t="s">
        <v>544</v>
      </c>
      <c r="C1113" s="662" t="s">
        <v>2618</v>
      </c>
      <c r="D1113" s="743" t="s">
        <v>4060</v>
      </c>
      <c r="E1113" s="744" t="s">
        <v>2644</v>
      </c>
      <c r="F1113" s="662" t="s">
        <v>2614</v>
      </c>
      <c r="G1113" s="662" t="s">
        <v>2648</v>
      </c>
      <c r="H1113" s="662" t="s">
        <v>1236</v>
      </c>
      <c r="I1113" s="662" t="s">
        <v>1417</v>
      </c>
      <c r="J1113" s="662" t="s">
        <v>2533</v>
      </c>
      <c r="K1113" s="662" t="s">
        <v>2534</v>
      </c>
      <c r="L1113" s="663">
        <v>10.26</v>
      </c>
      <c r="M1113" s="663">
        <v>102.6</v>
      </c>
      <c r="N1113" s="662">
        <v>10</v>
      </c>
      <c r="O1113" s="745">
        <v>3</v>
      </c>
      <c r="P1113" s="663">
        <v>41.04</v>
      </c>
      <c r="Q1113" s="678">
        <v>0.4</v>
      </c>
      <c r="R1113" s="662">
        <v>4</v>
      </c>
      <c r="S1113" s="678">
        <v>0.4</v>
      </c>
      <c r="T1113" s="745">
        <v>1</v>
      </c>
      <c r="U1113" s="701">
        <v>0.33333333333333331</v>
      </c>
    </row>
    <row r="1114" spans="1:21" ht="14.4" customHeight="1" x14ac:dyDescent="0.3">
      <c r="A1114" s="661">
        <v>18</v>
      </c>
      <c r="B1114" s="662" t="s">
        <v>544</v>
      </c>
      <c r="C1114" s="662" t="s">
        <v>2618</v>
      </c>
      <c r="D1114" s="743" t="s">
        <v>4060</v>
      </c>
      <c r="E1114" s="744" t="s">
        <v>2644</v>
      </c>
      <c r="F1114" s="662" t="s">
        <v>2614</v>
      </c>
      <c r="G1114" s="662" t="s">
        <v>2648</v>
      </c>
      <c r="H1114" s="662" t="s">
        <v>545</v>
      </c>
      <c r="I1114" s="662" t="s">
        <v>1906</v>
      </c>
      <c r="J1114" s="662" t="s">
        <v>2603</v>
      </c>
      <c r="K1114" s="662" t="s">
        <v>2571</v>
      </c>
      <c r="L1114" s="663">
        <v>5.14</v>
      </c>
      <c r="M1114" s="663">
        <v>5.14</v>
      </c>
      <c r="N1114" s="662">
        <v>1</v>
      </c>
      <c r="O1114" s="745">
        <v>0.5</v>
      </c>
      <c r="P1114" s="663">
        <v>5.14</v>
      </c>
      <c r="Q1114" s="678">
        <v>1</v>
      </c>
      <c r="R1114" s="662">
        <v>1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18</v>
      </c>
      <c r="B1115" s="662" t="s">
        <v>544</v>
      </c>
      <c r="C1115" s="662" t="s">
        <v>2618</v>
      </c>
      <c r="D1115" s="743" t="s">
        <v>4060</v>
      </c>
      <c r="E1115" s="744" t="s">
        <v>2644</v>
      </c>
      <c r="F1115" s="662" t="s">
        <v>2614</v>
      </c>
      <c r="G1115" s="662" t="s">
        <v>2648</v>
      </c>
      <c r="H1115" s="662" t="s">
        <v>545</v>
      </c>
      <c r="I1115" s="662" t="s">
        <v>1906</v>
      </c>
      <c r="J1115" s="662" t="s">
        <v>2603</v>
      </c>
      <c r="K1115" s="662" t="s">
        <v>2571</v>
      </c>
      <c r="L1115" s="663">
        <v>4.7</v>
      </c>
      <c r="M1115" s="663">
        <v>4.7</v>
      </c>
      <c r="N1115" s="662">
        <v>1</v>
      </c>
      <c r="O1115" s="745">
        <v>1</v>
      </c>
      <c r="P1115" s="663">
        <v>4.7</v>
      </c>
      <c r="Q1115" s="678">
        <v>1</v>
      </c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18</v>
      </c>
      <c r="B1116" s="662" t="s">
        <v>544</v>
      </c>
      <c r="C1116" s="662" t="s">
        <v>2618</v>
      </c>
      <c r="D1116" s="743" t="s">
        <v>4060</v>
      </c>
      <c r="E1116" s="744" t="s">
        <v>2644</v>
      </c>
      <c r="F1116" s="662" t="s">
        <v>2614</v>
      </c>
      <c r="G1116" s="662" t="s">
        <v>2648</v>
      </c>
      <c r="H1116" s="662" t="s">
        <v>1236</v>
      </c>
      <c r="I1116" s="662" t="s">
        <v>1335</v>
      </c>
      <c r="J1116" s="662" t="s">
        <v>2535</v>
      </c>
      <c r="K1116" s="662" t="s">
        <v>2536</v>
      </c>
      <c r="L1116" s="663">
        <v>18.809999999999999</v>
      </c>
      <c r="M1116" s="663">
        <v>37.619999999999997</v>
      </c>
      <c r="N1116" s="662">
        <v>2</v>
      </c>
      <c r="O1116" s="745">
        <v>1.5</v>
      </c>
      <c r="P1116" s="663">
        <v>18.809999999999999</v>
      </c>
      <c r="Q1116" s="678">
        <v>0.5</v>
      </c>
      <c r="R1116" s="662">
        <v>1</v>
      </c>
      <c r="S1116" s="678">
        <v>0.5</v>
      </c>
      <c r="T1116" s="745">
        <v>0.5</v>
      </c>
      <c r="U1116" s="701">
        <v>0.33333333333333331</v>
      </c>
    </row>
    <row r="1117" spans="1:21" ht="14.4" customHeight="1" x14ac:dyDescent="0.3">
      <c r="A1117" s="661">
        <v>18</v>
      </c>
      <c r="B1117" s="662" t="s">
        <v>544</v>
      </c>
      <c r="C1117" s="662" t="s">
        <v>2618</v>
      </c>
      <c r="D1117" s="743" t="s">
        <v>4060</v>
      </c>
      <c r="E1117" s="744" t="s">
        <v>2644</v>
      </c>
      <c r="F1117" s="662" t="s">
        <v>2614</v>
      </c>
      <c r="G1117" s="662" t="s">
        <v>2648</v>
      </c>
      <c r="H1117" s="662" t="s">
        <v>1236</v>
      </c>
      <c r="I1117" s="662" t="s">
        <v>1335</v>
      </c>
      <c r="J1117" s="662" t="s">
        <v>2535</v>
      </c>
      <c r="K1117" s="662" t="s">
        <v>2536</v>
      </c>
      <c r="L1117" s="663">
        <v>16.920000000000002</v>
      </c>
      <c r="M1117" s="663">
        <v>203.04000000000002</v>
      </c>
      <c r="N1117" s="662">
        <v>12</v>
      </c>
      <c r="O1117" s="745">
        <v>6</v>
      </c>
      <c r="P1117" s="663">
        <v>135.36000000000001</v>
      </c>
      <c r="Q1117" s="678">
        <v>0.66666666666666663</v>
      </c>
      <c r="R1117" s="662">
        <v>8</v>
      </c>
      <c r="S1117" s="678">
        <v>0.66666666666666663</v>
      </c>
      <c r="T1117" s="745">
        <v>3.5</v>
      </c>
      <c r="U1117" s="701">
        <v>0.58333333333333337</v>
      </c>
    </row>
    <row r="1118" spans="1:21" ht="14.4" customHeight="1" x14ac:dyDescent="0.3">
      <c r="A1118" s="661">
        <v>18</v>
      </c>
      <c r="B1118" s="662" t="s">
        <v>544</v>
      </c>
      <c r="C1118" s="662" t="s">
        <v>2618</v>
      </c>
      <c r="D1118" s="743" t="s">
        <v>4060</v>
      </c>
      <c r="E1118" s="744" t="s">
        <v>2644</v>
      </c>
      <c r="F1118" s="662" t="s">
        <v>2614</v>
      </c>
      <c r="G1118" s="662" t="s">
        <v>2789</v>
      </c>
      <c r="H1118" s="662" t="s">
        <v>545</v>
      </c>
      <c r="I1118" s="662" t="s">
        <v>588</v>
      </c>
      <c r="J1118" s="662" t="s">
        <v>589</v>
      </c>
      <c r="K1118" s="662" t="s">
        <v>590</v>
      </c>
      <c r="L1118" s="663">
        <v>683.09</v>
      </c>
      <c r="M1118" s="663">
        <v>4098.54</v>
      </c>
      <c r="N1118" s="662">
        <v>6</v>
      </c>
      <c r="O1118" s="745">
        <v>2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18</v>
      </c>
      <c r="B1119" s="662" t="s">
        <v>544</v>
      </c>
      <c r="C1119" s="662" t="s">
        <v>2618</v>
      </c>
      <c r="D1119" s="743" t="s">
        <v>4060</v>
      </c>
      <c r="E1119" s="744" t="s">
        <v>2644</v>
      </c>
      <c r="F1119" s="662" t="s">
        <v>2614</v>
      </c>
      <c r="G1119" s="662" t="s">
        <v>2789</v>
      </c>
      <c r="H1119" s="662" t="s">
        <v>1236</v>
      </c>
      <c r="I1119" s="662" t="s">
        <v>2887</v>
      </c>
      <c r="J1119" s="662" t="s">
        <v>1486</v>
      </c>
      <c r="K1119" s="662" t="s">
        <v>2888</v>
      </c>
      <c r="L1119" s="663">
        <v>5537.54</v>
      </c>
      <c r="M1119" s="663">
        <v>22150.16</v>
      </c>
      <c r="N1119" s="662">
        <v>4</v>
      </c>
      <c r="O1119" s="745">
        <v>1.5</v>
      </c>
      <c r="P1119" s="663">
        <v>5537.54</v>
      </c>
      <c r="Q1119" s="678">
        <v>0.25</v>
      </c>
      <c r="R1119" s="662">
        <v>1</v>
      </c>
      <c r="S1119" s="678">
        <v>0.25</v>
      </c>
      <c r="T1119" s="745">
        <v>0.5</v>
      </c>
      <c r="U1119" s="701">
        <v>0.33333333333333331</v>
      </c>
    </row>
    <row r="1120" spans="1:21" ht="14.4" customHeight="1" x14ac:dyDescent="0.3">
      <c r="A1120" s="661">
        <v>18</v>
      </c>
      <c r="B1120" s="662" t="s">
        <v>544</v>
      </c>
      <c r="C1120" s="662" t="s">
        <v>2618</v>
      </c>
      <c r="D1120" s="743" t="s">
        <v>4060</v>
      </c>
      <c r="E1120" s="744" t="s">
        <v>2644</v>
      </c>
      <c r="F1120" s="662" t="s">
        <v>2614</v>
      </c>
      <c r="G1120" s="662" t="s">
        <v>2789</v>
      </c>
      <c r="H1120" s="662" t="s">
        <v>1236</v>
      </c>
      <c r="I1120" s="662" t="s">
        <v>1485</v>
      </c>
      <c r="J1120" s="662" t="s">
        <v>1486</v>
      </c>
      <c r="K1120" s="662" t="s">
        <v>2529</v>
      </c>
      <c r="L1120" s="663">
        <v>1107.51</v>
      </c>
      <c r="M1120" s="663">
        <v>6645.0599999999995</v>
      </c>
      <c r="N1120" s="662">
        <v>6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18</v>
      </c>
      <c r="B1121" s="662" t="s">
        <v>544</v>
      </c>
      <c r="C1121" s="662" t="s">
        <v>2618</v>
      </c>
      <c r="D1121" s="743" t="s">
        <v>4060</v>
      </c>
      <c r="E1121" s="744" t="s">
        <v>2644</v>
      </c>
      <c r="F1121" s="662" t="s">
        <v>2614</v>
      </c>
      <c r="G1121" s="662" t="s">
        <v>2790</v>
      </c>
      <c r="H1121" s="662" t="s">
        <v>545</v>
      </c>
      <c r="I1121" s="662" t="s">
        <v>1007</v>
      </c>
      <c r="J1121" s="662" t="s">
        <v>2791</v>
      </c>
      <c r="K1121" s="662" t="s">
        <v>2792</v>
      </c>
      <c r="L1121" s="663">
        <v>51.43</v>
      </c>
      <c r="M1121" s="663">
        <v>102.86</v>
      </c>
      <c r="N1121" s="662">
        <v>2</v>
      </c>
      <c r="O1121" s="745">
        <v>0.5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18</v>
      </c>
      <c r="B1122" s="662" t="s">
        <v>544</v>
      </c>
      <c r="C1122" s="662" t="s">
        <v>2618</v>
      </c>
      <c r="D1122" s="743" t="s">
        <v>4060</v>
      </c>
      <c r="E1122" s="744" t="s">
        <v>2644</v>
      </c>
      <c r="F1122" s="662" t="s">
        <v>2614</v>
      </c>
      <c r="G1122" s="662" t="s">
        <v>2691</v>
      </c>
      <c r="H1122" s="662" t="s">
        <v>545</v>
      </c>
      <c r="I1122" s="662" t="s">
        <v>2692</v>
      </c>
      <c r="J1122" s="662" t="s">
        <v>1155</v>
      </c>
      <c r="K1122" s="662" t="s">
        <v>1114</v>
      </c>
      <c r="L1122" s="663">
        <v>0</v>
      </c>
      <c r="M1122" s="663">
        <v>0</v>
      </c>
      <c r="N1122" s="662">
        <v>8</v>
      </c>
      <c r="O1122" s="745">
        <v>1.5</v>
      </c>
      <c r="P1122" s="663">
        <v>0</v>
      </c>
      <c r="Q1122" s="678"/>
      <c r="R1122" s="662">
        <v>2</v>
      </c>
      <c r="S1122" s="678">
        <v>0.25</v>
      </c>
      <c r="T1122" s="745">
        <v>0.5</v>
      </c>
      <c r="U1122" s="701">
        <v>0.33333333333333331</v>
      </c>
    </row>
    <row r="1123" spans="1:21" ht="14.4" customHeight="1" x14ac:dyDescent="0.3">
      <c r="A1123" s="661">
        <v>18</v>
      </c>
      <c r="B1123" s="662" t="s">
        <v>544</v>
      </c>
      <c r="C1123" s="662" t="s">
        <v>2618</v>
      </c>
      <c r="D1123" s="743" t="s">
        <v>4060</v>
      </c>
      <c r="E1123" s="744" t="s">
        <v>2644</v>
      </c>
      <c r="F1123" s="662" t="s">
        <v>2614</v>
      </c>
      <c r="G1123" s="662" t="s">
        <v>2691</v>
      </c>
      <c r="H1123" s="662" t="s">
        <v>545</v>
      </c>
      <c r="I1123" s="662" t="s">
        <v>1154</v>
      </c>
      <c r="J1123" s="662" t="s">
        <v>1155</v>
      </c>
      <c r="K1123" s="662" t="s">
        <v>1156</v>
      </c>
      <c r="L1123" s="663">
        <v>2381.06</v>
      </c>
      <c r="M1123" s="663">
        <v>19048.48</v>
      </c>
      <c r="N1123" s="662">
        <v>8</v>
      </c>
      <c r="O1123" s="745">
        <v>1.5</v>
      </c>
      <c r="P1123" s="663">
        <v>4762.12</v>
      </c>
      <c r="Q1123" s="678">
        <v>0.25</v>
      </c>
      <c r="R1123" s="662">
        <v>2</v>
      </c>
      <c r="S1123" s="678">
        <v>0.25</v>
      </c>
      <c r="T1123" s="745">
        <v>0.5</v>
      </c>
      <c r="U1123" s="701">
        <v>0.33333333333333331</v>
      </c>
    </row>
    <row r="1124" spans="1:21" ht="14.4" customHeight="1" x14ac:dyDescent="0.3">
      <c r="A1124" s="661">
        <v>18</v>
      </c>
      <c r="B1124" s="662" t="s">
        <v>544</v>
      </c>
      <c r="C1124" s="662" t="s">
        <v>2618</v>
      </c>
      <c r="D1124" s="743" t="s">
        <v>4060</v>
      </c>
      <c r="E1124" s="744" t="s">
        <v>2644</v>
      </c>
      <c r="F1124" s="662" t="s">
        <v>2614</v>
      </c>
      <c r="G1124" s="662" t="s">
        <v>2691</v>
      </c>
      <c r="H1124" s="662" t="s">
        <v>545</v>
      </c>
      <c r="I1124" s="662" t="s">
        <v>1179</v>
      </c>
      <c r="J1124" s="662" t="s">
        <v>1180</v>
      </c>
      <c r="K1124" s="662" t="s">
        <v>1181</v>
      </c>
      <c r="L1124" s="663">
        <v>2817.4</v>
      </c>
      <c r="M1124" s="663">
        <v>25356.600000000002</v>
      </c>
      <c r="N1124" s="662">
        <v>9</v>
      </c>
      <c r="O1124" s="745">
        <v>3.5</v>
      </c>
      <c r="P1124" s="663">
        <v>8452.2000000000007</v>
      </c>
      <c r="Q1124" s="678">
        <v>0.33333333333333331</v>
      </c>
      <c r="R1124" s="662">
        <v>3</v>
      </c>
      <c r="S1124" s="678">
        <v>0.33333333333333331</v>
      </c>
      <c r="T1124" s="745">
        <v>1.5</v>
      </c>
      <c r="U1124" s="701">
        <v>0.42857142857142855</v>
      </c>
    </row>
    <row r="1125" spans="1:21" ht="14.4" customHeight="1" x14ac:dyDescent="0.3">
      <c r="A1125" s="661">
        <v>18</v>
      </c>
      <c r="B1125" s="662" t="s">
        <v>544</v>
      </c>
      <c r="C1125" s="662" t="s">
        <v>2618</v>
      </c>
      <c r="D1125" s="743" t="s">
        <v>4060</v>
      </c>
      <c r="E1125" s="744" t="s">
        <v>2644</v>
      </c>
      <c r="F1125" s="662" t="s">
        <v>2614</v>
      </c>
      <c r="G1125" s="662" t="s">
        <v>2691</v>
      </c>
      <c r="H1125" s="662" t="s">
        <v>545</v>
      </c>
      <c r="I1125" s="662" t="s">
        <v>2795</v>
      </c>
      <c r="J1125" s="662" t="s">
        <v>1180</v>
      </c>
      <c r="K1125" s="662" t="s">
        <v>2796</v>
      </c>
      <c r="L1125" s="663">
        <v>0</v>
      </c>
      <c r="M1125" s="663">
        <v>0</v>
      </c>
      <c r="N1125" s="662">
        <v>1</v>
      </c>
      <c r="O1125" s="745">
        <v>1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18</v>
      </c>
      <c r="B1126" s="662" t="s">
        <v>544</v>
      </c>
      <c r="C1126" s="662" t="s">
        <v>2618</v>
      </c>
      <c r="D1126" s="743" t="s">
        <v>4060</v>
      </c>
      <c r="E1126" s="744" t="s">
        <v>2644</v>
      </c>
      <c r="F1126" s="662" t="s">
        <v>2614</v>
      </c>
      <c r="G1126" s="662" t="s">
        <v>2905</v>
      </c>
      <c r="H1126" s="662" t="s">
        <v>545</v>
      </c>
      <c r="I1126" s="662" t="s">
        <v>860</v>
      </c>
      <c r="J1126" s="662" t="s">
        <v>861</v>
      </c>
      <c r="K1126" s="662" t="s">
        <v>862</v>
      </c>
      <c r="L1126" s="663">
        <v>66.17</v>
      </c>
      <c r="M1126" s="663">
        <v>1323.4</v>
      </c>
      <c r="N1126" s="662">
        <v>20</v>
      </c>
      <c r="O1126" s="745">
        <v>10</v>
      </c>
      <c r="P1126" s="663">
        <v>595.53</v>
      </c>
      <c r="Q1126" s="678">
        <v>0.44999999999999996</v>
      </c>
      <c r="R1126" s="662">
        <v>9</v>
      </c>
      <c r="S1126" s="678">
        <v>0.45</v>
      </c>
      <c r="T1126" s="745">
        <v>4.5</v>
      </c>
      <c r="U1126" s="701">
        <v>0.45</v>
      </c>
    </row>
    <row r="1127" spans="1:21" ht="14.4" customHeight="1" x14ac:dyDescent="0.3">
      <c r="A1127" s="661">
        <v>18</v>
      </c>
      <c r="B1127" s="662" t="s">
        <v>544</v>
      </c>
      <c r="C1127" s="662" t="s">
        <v>2618</v>
      </c>
      <c r="D1127" s="743" t="s">
        <v>4060</v>
      </c>
      <c r="E1127" s="744" t="s">
        <v>2644</v>
      </c>
      <c r="F1127" s="662" t="s">
        <v>2614</v>
      </c>
      <c r="G1127" s="662" t="s">
        <v>2649</v>
      </c>
      <c r="H1127" s="662" t="s">
        <v>545</v>
      </c>
      <c r="I1127" s="662" t="s">
        <v>754</v>
      </c>
      <c r="J1127" s="662" t="s">
        <v>2653</v>
      </c>
      <c r="K1127" s="662" t="s">
        <v>2654</v>
      </c>
      <c r="L1127" s="663">
        <v>0</v>
      </c>
      <c r="M1127" s="663">
        <v>0</v>
      </c>
      <c r="N1127" s="662">
        <v>2</v>
      </c>
      <c r="O1127" s="745">
        <v>1.5</v>
      </c>
      <c r="P1127" s="663">
        <v>0</v>
      </c>
      <c r="Q1127" s="678"/>
      <c r="R1127" s="662">
        <v>2</v>
      </c>
      <c r="S1127" s="678">
        <v>1</v>
      </c>
      <c r="T1127" s="745">
        <v>1.5</v>
      </c>
      <c r="U1127" s="701">
        <v>1</v>
      </c>
    </row>
    <row r="1128" spans="1:21" ht="14.4" customHeight="1" x14ac:dyDescent="0.3">
      <c r="A1128" s="661">
        <v>18</v>
      </c>
      <c r="B1128" s="662" t="s">
        <v>544</v>
      </c>
      <c r="C1128" s="662" t="s">
        <v>2618</v>
      </c>
      <c r="D1128" s="743" t="s">
        <v>4060</v>
      </c>
      <c r="E1128" s="744" t="s">
        <v>2644</v>
      </c>
      <c r="F1128" s="662" t="s">
        <v>2614</v>
      </c>
      <c r="G1128" s="662" t="s">
        <v>2649</v>
      </c>
      <c r="H1128" s="662" t="s">
        <v>545</v>
      </c>
      <c r="I1128" s="662" t="s">
        <v>758</v>
      </c>
      <c r="J1128" s="662" t="s">
        <v>2650</v>
      </c>
      <c r="K1128" s="662" t="s">
        <v>2651</v>
      </c>
      <c r="L1128" s="663">
        <v>0</v>
      </c>
      <c r="M1128" s="663">
        <v>0</v>
      </c>
      <c r="N1128" s="662">
        <v>4</v>
      </c>
      <c r="O1128" s="745">
        <v>0.5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18</v>
      </c>
      <c r="B1129" s="662" t="s">
        <v>544</v>
      </c>
      <c r="C1129" s="662" t="s">
        <v>2618</v>
      </c>
      <c r="D1129" s="743" t="s">
        <v>4060</v>
      </c>
      <c r="E1129" s="744" t="s">
        <v>2644</v>
      </c>
      <c r="F1129" s="662" t="s">
        <v>2614</v>
      </c>
      <c r="G1129" s="662" t="s">
        <v>2649</v>
      </c>
      <c r="H1129" s="662" t="s">
        <v>545</v>
      </c>
      <c r="I1129" s="662" t="s">
        <v>3586</v>
      </c>
      <c r="J1129" s="662" t="s">
        <v>2650</v>
      </c>
      <c r="K1129" s="662" t="s">
        <v>2651</v>
      </c>
      <c r="L1129" s="663">
        <v>0</v>
      </c>
      <c r="M1129" s="663">
        <v>0</v>
      </c>
      <c r="N1129" s="662">
        <v>1</v>
      </c>
      <c r="O1129" s="745">
        <v>0.5</v>
      </c>
      <c r="P1129" s="663">
        <v>0</v>
      </c>
      <c r="Q1129" s="678"/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18</v>
      </c>
      <c r="B1130" s="662" t="s">
        <v>544</v>
      </c>
      <c r="C1130" s="662" t="s">
        <v>2618</v>
      </c>
      <c r="D1130" s="743" t="s">
        <v>4060</v>
      </c>
      <c r="E1130" s="744" t="s">
        <v>2644</v>
      </c>
      <c r="F1130" s="662" t="s">
        <v>2614</v>
      </c>
      <c r="G1130" s="662" t="s">
        <v>2649</v>
      </c>
      <c r="H1130" s="662" t="s">
        <v>545</v>
      </c>
      <c r="I1130" s="662" t="s">
        <v>2652</v>
      </c>
      <c r="J1130" s="662" t="s">
        <v>2653</v>
      </c>
      <c r="K1130" s="662" t="s">
        <v>2654</v>
      </c>
      <c r="L1130" s="663">
        <v>0</v>
      </c>
      <c r="M1130" s="663">
        <v>0</v>
      </c>
      <c r="N1130" s="662">
        <v>1</v>
      </c>
      <c r="O1130" s="745">
        <v>1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18</v>
      </c>
      <c r="B1131" s="662" t="s">
        <v>544</v>
      </c>
      <c r="C1131" s="662" t="s">
        <v>2618</v>
      </c>
      <c r="D1131" s="743" t="s">
        <v>4060</v>
      </c>
      <c r="E1131" s="744" t="s">
        <v>2644</v>
      </c>
      <c r="F1131" s="662" t="s">
        <v>2614</v>
      </c>
      <c r="G1131" s="662" t="s">
        <v>2649</v>
      </c>
      <c r="H1131" s="662" t="s">
        <v>545</v>
      </c>
      <c r="I1131" s="662" t="s">
        <v>3587</v>
      </c>
      <c r="J1131" s="662" t="s">
        <v>2653</v>
      </c>
      <c r="K1131" s="662" t="s">
        <v>2654</v>
      </c>
      <c r="L1131" s="663">
        <v>0</v>
      </c>
      <c r="M1131" s="663">
        <v>0</v>
      </c>
      <c r="N1131" s="662">
        <v>1</v>
      </c>
      <c r="O1131" s="745">
        <v>0.5</v>
      </c>
      <c r="P1131" s="663">
        <v>0</v>
      </c>
      <c r="Q1131" s="678"/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18</v>
      </c>
      <c r="B1132" s="662" t="s">
        <v>544</v>
      </c>
      <c r="C1132" s="662" t="s">
        <v>2618</v>
      </c>
      <c r="D1132" s="743" t="s">
        <v>4060</v>
      </c>
      <c r="E1132" s="744" t="s">
        <v>2644</v>
      </c>
      <c r="F1132" s="662" t="s">
        <v>2614</v>
      </c>
      <c r="G1132" s="662" t="s">
        <v>2656</v>
      </c>
      <c r="H1132" s="662" t="s">
        <v>545</v>
      </c>
      <c r="I1132" s="662" t="s">
        <v>2123</v>
      </c>
      <c r="J1132" s="662" t="s">
        <v>2124</v>
      </c>
      <c r="K1132" s="662" t="s">
        <v>1192</v>
      </c>
      <c r="L1132" s="663">
        <v>88.91</v>
      </c>
      <c r="M1132" s="663">
        <v>800.18999999999994</v>
      </c>
      <c r="N1132" s="662">
        <v>9</v>
      </c>
      <c r="O1132" s="745">
        <v>3.5</v>
      </c>
      <c r="P1132" s="663">
        <v>88.91</v>
      </c>
      <c r="Q1132" s="678">
        <v>0.11111111111111112</v>
      </c>
      <c r="R1132" s="662">
        <v>1</v>
      </c>
      <c r="S1132" s="678">
        <v>0.1111111111111111</v>
      </c>
      <c r="T1132" s="745">
        <v>0.5</v>
      </c>
      <c r="U1132" s="701">
        <v>0.14285714285714285</v>
      </c>
    </row>
    <row r="1133" spans="1:21" ht="14.4" customHeight="1" x14ac:dyDescent="0.3">
      <c r="A1133" s="661">
        <v>18</v>
      </c>
      <c r="B1133" s="662" t="s">
        <v>544</v>
      </c>
      <c r="C1133" s="662" t="s">
        <v>2618</v>
      </c>
      <c r="D1133" s="743" t="s">
        <v>4060</v>
      </c>
      <c r="E1133" s="744" t="s">
        <v>2644</v>
      </c>
      <c r="F1133" s="662" t="s">
        <v>2614</v>
      </c>
      <c r="G1133" s="662" t="s">
        <v>2656</v>
      </c>
      <c r="H1133" s="662" t="s">
        <v>545</v>
      </c>
      <c r="I1133" s="662" t="s">
        <v>2657</v>
      </c>
      <c r="J1133" s="662" t="s">
        <v>2124</v>
      </c>
      <c r="K1133" s="662" t="s">
        <v>2658</v>
      </c>
      <c r="L1133" s="663">
        <v>177.82</v>
      </c>
      <c r="M1133" s="663">
        <v>1422.56</v>
      </c>
      <c r="N1133" s="662">
        <v>8</v>
      </c>
      <c r="O1133" s="745">
        <v>3</v>
      </c>
      <c r="P1133" s="663">
        <v>355.64</v>
      </c>
      <c r="Q1133" s="678">
        <v>0.25</v>
      </c>
      <c r="R1133" s="662">
        <v>2</v>
      </c>
      <c r="S1133" s="678">
        <v>0.25</v>
      </c>
      <c r="T1133" s="745">
        <v>0.5</v>
      </c>
      <c r="U1133" s="701">
        <v>0.16666666666666666</v>
      </c>
    </row>
    <row r="1134" spans="1:21" ht="14.4" customHeight="1" x14ac:dyDescent="0.3">
      <c r="A1134" s="661">
        <v>18</v>
      </c>
      <c r="B1134" s="662" t="s">
        <v>544</v>
      </c>
      <c r="C1134" s="662" t="s">
        <v>2618</v>
      </c>
      <c r="D1134" s="743" t="s">
        <v>4060</v>
      </c>
      <c r="E1134" s="744" t="s">
        <v>2644</v>
      </c>
      <c r="F1134" s="662" t="s">
        <v>2614</v>
      </c>
      <c r="G1134" s="662" t="s">
        <v>2656</v>
      </c>
      <c r="H1134" s="662" t="s">
        <v>545</v>
      </c>
      <c r="I1134" s="662" t="s">
        <v>3440</v>
      </c>
      <c r="J1134" s="662" t="s">
        <v>2124</v>
      </c>
      <c r="K1134" s="662" t="s">
        <v>3441</v>
      </c>
      <c r="L1134" s="663">
        <v>0</v>
      </c>
      <c r="M1134" s="663">
        <v>0</v>
      </c>
      <c r="N1134" s="662">
        <v>3</v>
      </c>
      <c r="O1134" s="745">
        <v>2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18</v>
      </c>
      <c r="B1135" s="662" t="s">
        <v>544</v>
      </c>
      <c r="C1135" s="662" t="s">
        <v>2618</v>
      </c>
      <c r="D1135" s="743" t="s">
        <v>4060</v>
      </c>
      <c r="E1135" s="744" t="s">
        <v>2644</v>
      </c>
      <c r="F1135" s="662" t="s">
        <v>2614</v>
      </c>
      <c r="G1135" s="662" t="s">
        <v>2910</v>
      </c>
      <c r="H1135" s="662" t="s">
        <v>545</v>
      </c>
      <c r="I1135" s="662" t="s">
        <v>3588</v>
      </c>
      <c r="J1135" s="662" t="s">
        <v>2176</v>
      </c>
      <c r="K1135" s="662" t="s">
        <v>812</v>
      </c>
      <c r="L1135" s="663">
        <v>0</v>
      </c>
      <c r="M1135" s="663">
        <v>0</v>
      </c>
      <c r="N1135" s="662">
        <v>4</v>
      </c>
      <c r="O1135" s="745">
        <v>1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18</v>
      </c>
      <c r="B1136" s="662" t="s">
        <v>544</v>
      </c>
      <c r="C1136" s="662" t="s">
        <v>2618</v>
      </c>
      <c r="D1136" s="743" t="s">
        <v>4060</v>
      </c>
      <c r="E1136" s="744" t="s">
        <v>2644</v>
      </c>
      <c r="F1136" s="662" t="s">
        <v>2614</v>
      </c>
      <c r="G1136" s="662" t="s">
        <v>2705</v>
      </c>
      <c r="H1136" s="662" t="s">
        <v>545</v>
      </c>
      <c r="I1136" s="662" t="s">
        <v>3442</v>
      </c>
      <c r="J1136" s="662" t="s">
        <v>2707</v>
      </c>
      <c r="K1136" s="662" t="s">
        <v>2708</v>
      </c>
      <c r="L1136" s="663">
        <v>0</v>
      </c>
      <c r="M1136" s="663">
        <v>0</v>
      </c>
      <c r="N1136" s="662">
        <v>2</v>
      </c>
      <c r="O1136" s="745">
        <v>0.5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18</v>
      </c>
      <c r="B1137" s="662" t="s">
        <v>544</v>
      </c>
      <c r="C1137" s="662" t="s">
        <v>2618</v>
      </c>
      <c r="D1137" s="743" t="s">
        <v>4060</v>
      </c>
      <c r="E1137" s="744" t="s">
        <v>2644</v>
      </c>
      <c r="F1137" s="662" t="s">
        <v>2614</v>
      </c>
      <c r="G1137" s="662" t="s">
        <v>2705</v>
      </c>
      <c r="H1137" s="662" t="s">
        <v>545</v>
      </c>
      <c r="I1137" s="662" t="s">
        <v>2706</v>
      </c>
      <c r="J1137" s="662" t="s">
        <v>2707</v>
      </c>
      <c r="K1137" s="662" t="s">
        <v>2708</v>
      </c>
      <c r="L1137" s="663">
        <v>0</v>
      </c>
      <c r="M1137" s="663">
        <v>0</v>
      </c>
      <c r="N1137" s="662">
        <v>2</v>
      </c>
      <c r="O1137" s="745">
        <v>1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18</v>
      </c>
      <c r="B1138" s="662" t="s">
        <v>544</v>
      </c>
      <c r="C1138" s="662" t="s">
        <v>2618</v>
      </c>
      <c r="D1138" s="743" t="s">
        <v>4060</v>
      </c>
      <c r="E1138" s="744" t="s">
        <v>2644</v>
      </c>
      <c r="F1138" s="662" t="s">
        <v>2614</v>
      </c>
      <c r="G1138" s="662" t="s">
        <v>2709</v>
      </c>
      <c r="H1138" s="662" t="s">
        <v>1236</v>
      </c>
      <c r="I1138" s="662" t="s">
        <v>2912</v>
      </c>
      <c r="J1138" s="662" t="s">
        <v>1253</v>
      </c>
      <c r="K1138" s="662" t="s">
        <v>1501</v>
      </c>
      <c r="L1138" s="663">
        <v>132</v>
      </c>
      <c r="M1138" s="663">
        <v>1452</v>
      </c>
      <c r="N1138" s="662">
        <v>11</v>
      </c>
      <c r="O1138" s="745">
        <v>3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18</v>
      </c>
      <c r="B1139" s="662" t="s">
        <v>544</v>
      </c>
      <c r="C1139" s="662" t="s">
        <v>2618</v>
      </c>
      <c r="D1139" s="743" t="s">
        <v>4060</v>
      </c>
      <c r="E1139" s="744" t="s">
        <v>2644</v>
      </c>
      <c r="F1139" s="662" t="s">
        <v>2614</v>
      </c>
      <c r="G1139" s="662" t="s">
        <v>2709</v>
      </c>
      <c r="H1139" s="662" t="s">
        <v>1236</v>
      </c>
      <c r="I1139" s="662" t="s">
        <v>1365</v>
      </c>
      <c r="J1139" s="662" t="s">
        <v>1366</v>
      </c>
      <c r="K1139" s="662" t="s">
        <v>1285</v>
      </c>
      <c r="L1139" s="663">
        <v>65.989999999999995</v>
      </c>
      <c r="M1139" s="663">
        <v>65.989999999999995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18</v>
      </c>
      <c r="B1140" s="662" t="s">
        <v>544</v>
      </c>
      <c r="C1140" s="662" t="s">
        <v>2618</v>
      </c>
      <c r="D1140" s="743" t="s">
        <v>4060</v>
      </c>
      <c r="E1140" s="744" t="s">
        <v>2644</v>
      </c>
      <c r="F1140" s="662" t="s">
        <v>2614</v>
      </c>
      <c r="G1140" s="662" t="s">
        <v>2709</v>
      </c>
      <c r="H1140" s="662" t="s">
        <v>1236</v>
      </c>
      <c r="I1140" s="662" t="s">
        <v>1428</v>
      </c>
      <c r="J1140" s="662" t="s">
        <v>1253</v>
      </c>
      <c r="K1140" s="662" t="s">
        <v>1501</v>
      </c>
      <c r="L1140" s="663">
        <v>132</v>
      </c>
      <c r="M1140" s="663">
        <v>8316</v>
      </c>
      <c r="N1140" s="662">
        <v>63</v>
      </c>
      <c r="O1140" s="745">
        <v>23.5</v>
      </c>
      <c r="P1140" s="663">
        <v>2508</v>
      </c>
      <c r="Q1140" s="678">
        <v>0.30158730158730157</v>
      </c>
      <c r="R1140" s="662">
        <v>19</v>
      </c>
      <c r="S1140" s="678">
        <v>0.30158730158730157</v>
      </c>
      <c r="T1140" s="745">
        <v>5.5</v>
      </c>
      <c r="U1140" s="701">
        <v>0.23404255319148937</v>
      </c>
    </row>
    <row r="1141" spans="1:21" ht="14.4" customHeight="1" x14ac:dyDescent="0.3">
      <c r="A1141" s="661">
        <v>18</v>
      </c>
      <c r="B1141" s="662" t="s">
        <v>544</v>
      </c>
      <c r="C1141" s="662" t="s">
        <v>2618</v>
      </c>
      <c r="D1141" s="743" t="s">
        <v>4060</v>
      </c>
      <c r="E1141" s="744" t="s">
        <v>2644</v>
      </c>
      <c r="F1141" s="662" t="s">
        <v>2614</v>
      </c>
      <c r="G1141" s="662" t="s">
        <v>2709</v>
      </c>
      <c r="H1141" s="662" t="s">
        <v>1236</v>
      </c>
      <c r="I1141" s="662" t="s">
        <v>2914</v>
      </c>
      <c r="J1141" s="662" t="s">
        <v>1253</v>
      </c>
      <c r="K1141" s="662" t="s">
        <v>1501</v>
      </c>
      <c r="L1141" s="663">
        <v>132</v>
      </c>
      <c r="M1141" s="663">
        <v>396</v>
      </c>
      <c r="N1141" s="662">
        <v>3</v>
      </c>
      <c r="O1141" s="745">
        <v>1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18</v>
      </c>
      <c r="B1142" s="662" t="s">
        <v>544</v>
      </c>
      <c r="C1142" s="662" t="s">
        <v>2618</v>
      </c>
      <c r="D1142" s="743" t="s">
        <v>4060</v>
      </c>
      <c r="E1142" s="744" t="s">
        <v>2644</v>
      </c>
      <c r="F1142" s="662" t="s">
        <v>2614</v>
      </c>
      <c r="G1142" s="662" t="s">
        <v>2709</v>
      </c>
      <c r="H1142" s="662" t="s">
        <v>545</v>
      </c>
      <c r="I1142" s="662" t="s">
        <v>3589</v>
      </c>
      <c r="J1142" s="662" t="s">
        <v>3590</v>
      </c>
      <c r="K1142" s="662" t="s">
        <v>1099</v>
      </c>
      <c r="L1142" s="663">
        <v>123.2</v>
      </c>
      <c r="M1142" s="663">
        <v>123.2</v>
      </c>
      <c r="N1142" s="662">
        <v>1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18</v>
      </c>
      <c r="B1143" s="662" t="s">
        <v>544</v>
      </c>
      <c r="C1143" s="662" t="s">
        <v>2618</v>
      </c>
      <c r="D1143" s="743" t="s">
        <v>4060</v>
      </c>
      <c r="E1143" s="744" t="s">
        <v>2644</v>
      </c>
      <c r="F1143" s="662" t="s">
        <v>2614</v>
      </c>
      <c r="G1143" s="662" t="s">
        <v>2915</v>
      </c>
      <c r="H1143" s="662" t="s">
        <v>545</v>
      </c>
      <c r="I1143" s="662" t="s">
        <v>2039</v>
      </c>
      <c r="J1143" s="662" t="s">
        <v>699</v>
      </c>
      <c r="K1143" s="662" t="s">
        <v>2040</v>
      </c>
      <c r="L1143" s="663">
        <v>340.97</v>
      </c>
      <c r="M1143" s="663">
        <v>340.97</v>
      </c>
      <c r="N1143" s="662">
        <v>1</v>
      </c>
      <c r="O1143" s="745">
        <v>1</v>
      </c>
      <c r="P1143" s="663">
        <v>340.97</v>
      </c>
      <c r="Q1143" s="678">
        <v>1</v>
      </c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18</v>
      </c>
      <c r="B1144" s="662" t="s">
        <v>544</v>
      </c>
      <c r="C1144" s="662" t="s">
        <v>2618</v>
      </c>
      <c r="D1144" s="743" t="s">
        <v>4060</v>
      </c>
      <c r="E1144" s="744" t="s">
        <v>2644</v>
      </c>
      <c r="F1144" s="662" t="s">
        <v>2614</v>
      </c>
      <c r="G1144" s="662" t="s">
        <v>2806</v>
      </c>
      <c r="H1144" s="662" t="s">
        <v>545</v>
      </c>
      <c r="I1144" s="662" t="s">
        <v>642</v>
      </c>
      <c r="J1144" s="662" t="s">
        <v>2807</v>
      </c>
      <c r="K1144" s="662" t="s">
        <v>2808</v>
      </c>
      <c r="L1144" s="663">
        <v>13.58</v>
      </c>
      <c r="M1144" s="663">
        <v>54.32</v>
      </c>
      <c r="N1144" s="662">
        <v>4</v>
      </c>
      <c r="O1144" s="745">
        <v>1.5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18</v>
      </c>
      <c r="B1145" s="662" t="s">
        <v>544</v>
      </c>
      <c r="C1145" s="662" t="s">
        <v>2618</v>
      </c>
      <c r="D1145" s="743" t="s">
        <v>4060</v>
      </c>
      <c r="E1145" s="744" t="s">
        <v>2644</v>
      </c>
      <c r="F1145" s="662" t="s">
        <v>2614</v>
      </c>
      <c r="G1145" s="662" t="s">
        <v>2806</v>
      </c>
      <c r="H1145" s="662" t="s">
        <v>545</v>
      </c>
      <c r="I1145" s="662" t="s">
        <v>642</v>
      </c>
      <c r="J1145" s="662" t="s">
        <v>2807</v>
      </c>
      <c r="K1145" s="662" t="s">
        <v>2808</v>
      </c>
      <c r="L1145" s="663">
        <v>18.809999999999999</v>
      </c>
      <c r="M1145" s="663">
        <v>18.809999999999999</v>
      </c>
      <c r="N1145" s="662">
        <v>1</v>
      </c>
      <c r="O1145" s="745">
        <v>0.5</v>
      </c>
      <c r="P1145" s="663">
        <v>18.809999999999999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18</v>
      </c>
      <c r="B1146" s="662" t="s">
        <v>544</v>
      </c>
      <c r="C1146" s="662" t="s">
        <v>2618</v>
      </c>
      <c r="D1146" s="743" t="s">
        <v>4060</v>
      </c>
      <c r="E1146" s="744" t="s">
        <v>2644</v>
      </c>
      <c r="F1146" s="662" t="s">
        <v>2614</v>
      </c>
      <c r="G1146" s="662" t="s">
        <v>2806</v>
      </c>
      <c r="H1146" s="662" t="s">
        <v>545</v>
      </c>
      <c r="I1146" s="662" t="s">
        <v>645</v>
      </c>
      <c r="J1146" s="662" t="s">
        <v>2809</v>
      </c>
      <c r="K1146" s="662" t="s">
        <v>2810</v>
      </c>
      <c r="L1146" s="663">
        <v>18.11</v>
      </c>
      <c r="M1146" s="663">
        <v>199.20999999999998</v>
      </c>
      <c r="N1146" s="662">
        <v>11</v>
      </c>
      <c r="O1146" s="745">
        <v>3.5</v>
      </c>
      <c r="P1146" s="663">
        <v>90.55</v>
      </c>
      <c r="Q1146" s="678">
        <v>0.45454545454545459</v>
      </c>
      <c r="R1146" s="662">
        <v>5</v>
      </c>
      <c r="S1146" s="678">
        <v>0.45454545454545453</v>
      </c>
      <c r="T1146" s="745">
        <v>2</v>
      </c>
      <c r="U1146" s="701">
        <v>0.5714285714285714</v>
      </c>
    </row>
    <row r="1147" spans="1:21" ht="14.4" customHeight="1" x14ac:dyDescent="0.3">
      <c r="A1147" s="661">
        <v>18</v>
      </c>
      <c r="B1147" s="662" t="s">
        <v>544</v>
      </c>
      <c r="C1147" s="662" t="s">
        <v>2618</v>
      </c>
      <c r="D1147" s="743" t="s">
        <v>4060</v>
      </c>
      <c r="E1147" s="744" t="s">
        <v>2644</v>
      </c>
      <c r="F1147" s="662" t="s">
        <v>2614</v>
      </c>
      <c r="G1147" s="662" t="s">
        <v>2806</v>
      </c>
      <c r="H1147" s="662" t="s">
        <v>545</v>
      </c>
      <c r="I1147" s="662" t="s">
        <v>645</v>
      </c>
      <c r="J1147" s="662" t="s">
        <v>2809</v>
      </c>
      <c r="K1147" s="662" t="s">
        <v>2810</v>
      </c>
      <c r="L1147" s="663">
        <v>37.61</v>
      </c>
      <c r="M1147" s="663">
        <v>112.83</v>
      </c>
      <c r="N1147" s="662">
        <v>3</v>
      </c>
      <c r="O1147" s="745">
        <v>0.5</v>
      </c>
      <c r="P1147" s="663">
        <v>112.83</v>
      </c>
      <c r="Q1147" s="678">
        <v>1</v>
      </c>
      <c r="R1147" s="662">
        <v>3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18</v>
      </c>
      <c r="B1148" s="662" t="s">
        <v>544</v>
      </c>
      <c r="C1148" s="662" t="s">
        <v>2618</v>
      </c>
      <c r="D1148" s="743" t="s">
        <v>4060</v>
      </c>
      <c r="E1148" s="744" t="s">
        <v>2644</v>
      </c>
      <c r="F1148" s="662" t="s">
        <v>2614</v>
      </c>
      <c r="G1148" s="662" t="s">
        <v>2811</v>
      </c>
      <c r="H1148" s="662" t="s">
        <v>545</v>
      </c>
      <c r="I1148" s="662" t="s">
        <v>2812</v>
      </c>
      <c r="J1148" s="662" t="s">
        <v>2813</v>
      </c>
      <c r="K1148" s="662" t="s">
        <v>1200</v>
      </c>
      <c r="L1148" s="663">
        <v>1887.27</v>
      </c>
      <c r="M1148" s="663">
        <v>1887.27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18</v>
      </c>
      <c r="B1149" s="662" t="s">
        <v>544</v>
      </c>
      <c r="C1149" s="662" t="s">
        <v>2618</v>
      </c>
      <c r="D1149" s="743" t="s">
        <v>4060</v>
      </c>
      <c r="E1149" s="744" t="s">
        <v>2644</v>
      </c>
      <c r="F1149" s="662" t="s">
        <v>2614</v>
      </c>
      <c r="G1149" s="662" t="s">
        <v>2811</v>
      </c>
      <c r="H1149" s="662" t="s">
        <v>545</v>
      </c>
      <c r="I1149" s="662" t="s">
        <v>3591</v>
      </c>
      <c r="J1149" s="662" t="s">
        <v>2813</v>
      </c>
      <c r="K1149" s="662" t="s">
        <v>1285</v>
      </c>
      <c r="L1149" s="663">
        <v>566.19000000000005</v>
      </c>
      <c r="M1149" s="663">
        <v>2264.7600000000002</v>
      </c>
      <c r="N1149" s="662">
        <v>4</v>
      </c>
      <c r="O1149" s="745">
        <v>1.5</v>
      </c>
      <c r="P1149" s="663">
        <v>1132.3800000000001</v>
      </c>
      <c r="Q1149" s="678">
        <v>0.5</v>
      </c>
      <c r="R1149" s="662">
        <v>2</v>
      </c>
      <c r="S1149" s="678">
        <v>0.5</v>
      </c>
      <c r="T1149" s="745">
        <v>0.5</v>
      </c>
      <c r="U1149" s="701">
        <v>0.33333333333333331</v>
      </c>
    </row>
    <row r="1150" spans="1:21" ht="14.4" customHeight="1" x14ac:dyDescent="0.3">
      <c r="A1150" s="661">
        <v>18</v>
      </c>
      <c r="B1150" s="662" t="s">
        <v>544</v>
      </c>
      <c r="C1150" s="662" t="s">
        <v>2618</v>
      </c>
      <c r="D1150" s="743" t="s">
        <v>4060</v>
      </c>
      <c r="E1150" s="744" t="s">
        <v>2644</v>
      </c>
      <c r="F1150" s="662" t="s">
        <v>2614</v>
      </c>
      <c r="G1150" s="662" t="s">
        <v>2811</v>
      </c>
      <c r="H1150" s="662" t="s">
        <v>545</v>
      </c>
      <c r="I1150" s="662" t="s">
        <v>2930</v>
      </c>
      <c r="J1150" s="662" t="s">
        <v>2931</v>
      </c>
      <c r="K1150" s="662" t="s">
        <v>572</v>
      </c>
      <c r="L1150" s="663">
        <v>528.44000000000005</v>
      </c>
      <c r="M1150" s="663">
        <v>1585.3200000000002</v>
      </c>
      <c r="N1150" s="662">
        <v>3</v>
      </c>
      <c r="O1150" s="745">
        <v>1</v>
      </c>
      <c r="P1150" s="663">
        <v>1585.3200000000002</v>
      </c>
      <c r="Q1150" s="678">
        <v>1</v>
      </c>
      <c r="R1150" s="662">
        <v>3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18</v>
      </c>
      <c r="B1151" s="662" t="s">
        <v>544</v>
      </c>
      <c r="C1151" s="662" t="s">
        <v>2618</v>
      </c>
      <c r="D1151" s="743" t="s">
        <v>4060</v>
      </c>
      <c r="E1151" s="744" t="s">
        <v>2644</v>
      </c>
      <c r="F1151" s="662" t="s">
        <v>2614</v>
      </c>
      <c r="G1151" s="662" t="s">
        <v>2811</v>
      </c>
      <c r="H1151" s="662" t="s">
        <v>545</v>
      </c>
      <c r="I1151" s="662" t="s">
        <v>1086</v>
      </c>
      <c r="J1151" s="662" t="s">
        <v>1087</v>
      </c>
      <c r="K1151" s="662" t="s">
        <v>1655</v>
      </c>
      <c r="L1151" s="663">
        <v>264.20999999999998</v>
      </c>
      <c r="M1151" s="663">
        <v>264.20999999999998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18</v>
      </c>
      <c r="B1152" s="662" t="s">
        <v>544</v>
      </c>
      <c r="C1152" s="662" t="s">
        <v>2618</v>
      </c>
      <c r="D1152" s="743" t="s">
        <v>4060</v>
      </c>
      <c r="E1152" s="744" t="s">
        <v>2644</v>
      </c>
      <c r="F1152" s="662" t="s">
        <v>2614</v>
      </c>
      <c r="G1152" s="662" t="s">
        <v>2811</v>
      </c>
      <c r="H1152" s="662" t="s">
        <v>545</v>
      </c>
      <c r="I1152" s="662" t="s">
        <v>2934</v>
      </c>
      <c r="J1152" s="662" t="s">
        <v>2815</v>
      </c>
      <c r="K1152" s="662" t="s">
        <v>572</v>
      </c>
      <c r="L1152" s="663">
        <v>528.44000000000005</v>
      </c>
      <c r="M1152" s="663">
        <v>2642.2000000000003</v>
      </c>
      <c r="N1152" s="662">
        <v>5</v>
      </c>
      <c r="O1152" s="745">
        <v>1</v>
      </c>
      <c r="P1152" s="663">
        <v>1585.3200000000002</v>
      </c>
      <c r="Q1152" s="678">
        <v>0.6</v>
      </c>
      <c r="R1152" s="662">
        <v>3</v>
      </c>
      <c r="S1152" s="678">
        <v>0.6</v>
      </c>
      <c r="T1152" s="745">
        <v>0.5</v>
      </c>
      <c r="U1152" s="701">
        <v>0.5</v>
      </c>
    </row>
    <row r="1153" spans="1:21" ht="14.4" customHeight="1" x14ac:dyDescent="0.3">
      <c r="A1153" s="661">
        <v>18</v>
      </c>
      <c r="B1153" s="662" t="s">
        <v>544</v>
      </c>
      <c r="C1153" s="662" t="s">
        <v>2618</v>
      </c>
      <c r="D1153" s="743" t="s">
        <v>4060</v>
      </c>
      <c r="E1153" s="744" t="s">
        <v>2644</v>
      </c>
      <c r="F1153" s="662" t="s">
        <v>2614</v>
      </c>
      <c r="G1153" s="662" t="s">
        <v>2811</v>
      </c>
      <c r="H1153" s="662" t="s">
        <v>545</v>
      </c>
      <c r="I1153" s="662" t="s">
        <v>2814</v>
      </c>
      <c r="J1153" s="662" t="s">
        <v>2815</v>
      </c>
      <c r="K1153" s="662" t="s">
        <v>1285</v>
      </c>
      <c r="L1153" s="663">
        <v>0</v>
      </c>
      <c r="M1153" s="663">
        <v>0</v>
      </c>
      <c r="N1153" s="662">
        <v>3</v>
      </c>
      <c r="O1153" s="745">
        <v>1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18</v>
      </c>
      <c r="B1154" s="662" t="s">
        <v>544</v>
      </c>
      <c r="C1154" s="662" t="s">
        <v>2618</v>
      </c>
      <c r="D1154" s="743" t="s">
        <v>4060</v>
      </c>
      <c r="E1154" s="744" t="s">
        <v>2644</v>
      </c>
      <c r="F1154" s="662" t="s">
        <v>2614</v>
      </c>
      <c r="G1154" s="662" t="s">
        <v>2811</v>
      </c>
      <c r="H1154" s="662" t="s">
        <v>545</v>
      </c>
      <c r="I1154" s="662" t="s">
        <v>2935</v>
      </c>
      <c r="J1154" s="662" t="s">
        <v>2936</v>
      </c>
      <c r="K1154" s="662" t="s">
        <v>1655</v>
      </c>
      <c r="L1154" s="663">
        <v>264.20999999999998</v>
      </c>
      <c r="M1154" s="663">
        <v>792.62999999999988</v>
      </c>
      <c r="N1154" s="662">
        <v>3</v>
      </c>
      <c r="O1154" s="745">
        <v>1.5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18</v>
      </c>
      <c r="B1155" s="662" t="s">
        <v>544</v>
      </c>
      <c r="C1155" s="662" t="s">
        <v>2618</v>
      </c>
      <c r="D1155" s="743" t="s">
        <v>4060</v>
      </c>
      <c r="E1155" s="744" t="s">
        <v>2644</v>
      </c>
      <c r="F1155" s="662" t="s">
        <v>2614</v>
      </c>
      <c r="G1155" s="662" t="s">
        <v>2811</v>
      </c>
      <c r="H1155" s="662" t="s">
        <v>545</v>
      </c>
      <c r="I1155" s="662" t="s">
        <v>2937</v>
      </c>
      <c r="J1155" s="662" t="s">
        <v>2931</v>
      </c>
      <c r="K1155" s="662" t="s">
        <v>2938</v>
      </c>
      <c r="L1155" s="663">
        <v>3823.28</v>
      </c>
      <c r="M1155" s="663">
        <v>3823.28</v>
      </c>
      <c r="N1155" s="662">
        <v>1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18</v>
      </c>
      <c r="B1156" s="662" t="s">
        <v>544</v>
      </c>
      <c r="C1156" s="662" t="s">
        <v>2618</v>
      </c>
      <c r="D1156" s="743" t="s">
        <v>4060</v>
      </c>
      <c r="E1156" s="744" t="s">
        <v>2644</v>
      </c>
      <c r="F1156" s="662" t="s">
        <v>2614</v>
      </c>
      <c r="G1156" s="662" t="s">
        <v>2811</v>
      </c>
      <c r="H1156" s="662" t="s">
        <v>545</v>
      </c>
      <c r="I1156" s="662" t="s">
        <v>2937</v>
      </c>
      <c r="J1156" s="662" t="s">
        <v>2931</v>
      </c>
      <c r="K1156" s="662" t="s">
        <v>2938</v>
      </c>
      <c r="L1156" s="663">
        <v>1849.56</v>
      </c>
      <c r="M1156" s="663">
        <v>1849.56</v>
      </c>
      <c r="N1156" s="662">
        <v>1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18</v>
      </c>
      <c r="B1157" s="662" t="s">
        <v>544</v>
      </c>
      <c r="C1157" s="662" t="s">
        <v>2618</v>
      </c>
      <c r="D1157" s="743" t="s">
        <v>4060</v>
      </c>
      <c r="E1157" s="744" t="s">
        <v>2644</v>
      </c>
      <c r="F1157" s="662" t="s">
        <v>2614</v>
      </c>
      <c r="G1157" s="662" t="s">
        <v>2811</v>
      </c>
      <c r="H1157" s="662" t="s">
        <v>545</v>
      </c>
      <c r="I1157" s="662" t="s">
        <v>3592</v>
      </c>
      <c r="J1157" s="662" t="s">
        <v>3593</v>
      </c>
      <c r="K1157" s="662" t="s">
        <v>1174</v>
      </c>
      <c r="L1157" s="663">
        <v>0</v>
      </c>
      <c r="M1157" s="663">
        <v>0</v>
      </c>
      <c r="N1157" s="662">
        <v>1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18</v>
      </c>
      <c r="B1158" s="662" t="s">
        <v>544</v>
      </c>
      <c r="C1158" s="662" t="s">
        <v>2618</v>
      </c>
      <c r="D1158" s="743" t="s">
        <v>4060</v>
      </c>
      <c r="E1158" s="744" t="s">
        <v>2644</v>
      </c>
      <c r="F1158" s="662" t="s">
        <v>2614</v>
      </c>
      <c r="G1158" s="662" t="s">
        <v>2811</v>
      </c>
      <c r="H1158" s="662" t="s">
        <v>545</v>
      </c>
      <c r="I1158" s="662" t="s">
        <v>3594</v>
      </c>
      <c r="J1158" s="662" t="s">
        <v>3455</v>
      </c>
      <c r="K1158" s="662" t="s">
        <v>2938</v>
      </c>
      <c r="L1158" s="663">
        <v>0</v>
      </c>
      <c r="M1158" s="663">
        <v>0</v>
      </c>
      <c r="N1158" s="662">
        <v>1</v>
      </c>
      <c r="O1158" s="745">
        <v>1</v>
      </c>
      <c r="P1158" s="663"/>
      <c r="Q1158" s="678"/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18</v>
      </c>
      <c r="B1159" s="662" t="s">
        <v>544</v>
      </c>
      <c r="C1159" s="662" t="s">
        <v>2618</v>
      </c>
      <c r="D1159" s="743" t="s">
        <v>4060</v>
      </c>
      <c r="E1159" s="744" t="s">
        <v>2644</v>
      </c>
      <c r="F1159" s="662" t="s">
        <v>2614</v>
      </c>
      <c r="G1159" s="662" t="s">
        <v>3386</v>
      </c>
      <c r="H1159" s="662" t="s">
        <v>545</v>
      </c>
      <c r="I1159" s="662" t="s">
        <v>3595</v>
      </c>
      <c r="J1159" s="662" t="s">
        <v>3388</v>
      </c>
      <c r="K1159" s="662" t="s">
        <v>3596</v>
      </c>
      <c r="L1159" s="663">
        <v>0</v>
      </c>
      <c r="M1159" s="663">
        <v>0</v>
      </c>
      <c r="N1159" s="662">
        <v>1</v>
      </c>
      <c r="O1159" s="745">
        <v>1</v>
      </c>
      <c r="P1159" s="663">
        <v>0</v>
      </c>
      <c r="Q1159" s="678"/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18</v>
      </c>
      <c r="B1160" s="662" t="s">
        <v>544</v>
      </c>
      <c r="C1160" s="662" t="s">
        <v>2618</v>
      </c>
      <c r="D1160" s="743" t="s">
        <v>4060</v>
      </c>
      <c r="E1160" s="744" t="s">
        <v>2644</v>
      </c>
      <c r="F1160" s="662" t="s">
        <v>2614</v>
      </c>
      <c r="G1160" s="662" t="s">
        <v>2662</v>
      </c>
      <c r="H1160" s="662" t="s">
        <v>545</v>
      </c>
      <c r="I1160" s="662" t="s">
        <v>2758</v>
      </c>
      <c r="J1160" s="662" t="s">
        <v>2759</v>
      </c>
      <c r="K1160" s="662" t="s">
        <v>1929</v>
      </c>
      <c r="L1160" s="663">
        <v>132</v>
      </c>
      <c r="M1160" s="663">
        <v>264</v>
      </c>
      <c r="N1160" s="662">
        <v>2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18</v>
      </c>
      <c r="B1161" s="662" t="s">
        <v>544</v>
      </c>
      <c r="C1161" s="662" t="s">
        <v>2618</v>
      </c>
      <c r="D1161" s="743" t="s">
        <v>4060</v>
      </c>
      <c r="E1161" s="744" t="s">
        <v>2644</v>
      </c>
      <c r="F1161" s="662" t="s">
        <v>2614</v>
      </c>
      <c r="G1161" s="662" t="s">
        <v>2662</v>
      </c>
      <c r="H1161" s="662" t="s">
        <v>545</v>
      </c>
      <c r="I1161" s="662" t="s">
        <v>3597</v>
      </c>
      <c r="J1161" s="662" t="s">
        <v>571</v>
      </c>
      <c r="K1161" s="662" t="s">
        <v>3038</v>
      </c>
      <c r="L1161" s="663">
        <v>0</v>
      </c>
      <c r="M1161" s="663">
        <v>0</v>
      </c>
      <c r="N1161" s="662">
        <v>3</v>
      </c>
      <c r="O1161" s="745">
        <v>1</v>
      </c>
      <c r="P1161" s="663"/>
      <c r="Q1161" s="678"/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18</v>
      </c>
      <c r="B1162" s="662" t="s">
        <v>544</v>
      </c>
      <c r="C1162" s="662" t="s">
        <v>2618</v>
      </c>
      <c r="D1162" s="743" t="s">
        <v>4060</v>
      </c>
      <c r="E1162" s="744" t="s">
        <v>2644</v>
      </c>
      <c r="F1162" s="662" t="s">
        <v>2614</v>
      </c>
      <c r="G1162" s="662" t="s">
        <v>2662</v>
      </c>
      <c r="H1162" s="662" t="s">
        <v>545</v>
      </c>
      <c r="I1162" s="662" t="s">
        <v>2760</v>
      </c>
      <c r="J1162" s="662" t="s">
        <v>571</v>
      </c>
      <c r="K1162" s="662" t="s">
        <v>2761</v>
      </c>
      <c r="L1162" s="663">
        <v>726.27</v>
      </c>
      <c r="M1162" s="663">
        <v>2178.81</v>
      </c>
      <c r="N1162" s="662">
        <v>3</v>
      </c>
      <c r="O1162" s="745">
        <v>2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18</v>
      </c>
      <c r="B1163" s="662" t="s">
        <v>544</v>
      </c>
      <c r="C1163" s="662" t="s">
        <v>2618</v>
      </c>
      <c r="D1163" s="743" t="s">
        <v>4060</v>
      </c>
      <c r="E1163" s="744" t="s">
        <v>2644</v>
      </c>
      <c r="F1163" s="662" t="s">
        <v>2614</v>
      </c>
      <c r="G1163" s="662" t="s">
        <v>2662</v>
      </c>
      <c r="H1163" s="662" t="s">
        <v>1236</v>
      </c>
      <c r="I1163" s="662" t="s">
        <v>1397</v>
      </c>
      <c r="J1163" s="662" t="s">
        <v>1398</v>
      </c>
      <c r="K1163" s="662" t="s">
        <v>1285</v>
      </c>
      <c r="L1163" s="663">
        <v>132</v>
      </c>
      <c r="M1163" s="663">
        <v>38676</v>
      </c>
      <c r="N1163" s="662">
        <v>293</v>
      </c>
      <c r="O1163" s="745">
        <v>81</v>
      </c>
      <c r="P1163" s="663">
        <v>10560</v>
      </c>
      <c r="Q1163" s="678">
        <v>0.27303754266211605</v>
      </c>
      <c r="R1163" s="662">
        <v>80</v>
      </c>
      <c r="S1163" s="678">
        <v>0.27303754266211605</v>
      </c>
      <c r="T1163" s="745">
        <v>22</v>
      </c>
      <c r="U1163" s="701">
        <v>0.27160493827160492</v>
      </c>
    </row>
    <row r="1164" spans="1:21" ht="14.4" customHeight="1" x14ac:dyDescent="0.3">
      <c r="A1164" s="661">
        <v>18</v>
      </c>
      <c r="B1164" s="662" t="s">
        <v>544</v>
      </c>
      <c r="C1164" s="662" t="s">
        <v>2618</v>
      </c>
      <c r="D1164" s="743" t="s">
        <v>4060</v>
      </c>
      <c r="E1164" s="744" t="s">
        <v>2644</v>
      </c>
      <c r="F1164" s="662" t="s">
        <v>2614</v>
      </c>
      <c r="G1164" s="662" t="s">
        <v>2662</v>
      </c>
      <c r="H1164" s="662" t="s">
        <v>545</v>
      </c>
      <c r="I1164" s="662" t="s">
        <v>1910</v>
      </c>
      <c r="J1164" s="662" t="s">
        <v>1911</v>
      </c>
      <c r="K1164" s="662" t="s">
        <v>1912</v>
      </c>
      <c r="L1164" s="663">
        <v>132</v>
      </c>
      <c r="M1164" s="663">
        <v>264</v>
      </c>
      <c r="N1164" s="662">
        <v>2</v>
      </c>
      <c r="O1164" s="745">
        <v>1</v>
      </c>
      <c r="P1164" s="663">
        <v>264</v>
      </c>
      <c r="Q1164" s="678">
        <v>1</v>
      </c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18</v>
      </c>
      <c r="B1165" s="662" t="s">
        <v>544</v>
      </c>
      <c r="C1165" s="662" t="s">
        <v>2618</v>
      </c>
      <c r="D1165" s="743" t="s">
        <v>4060</v>
      </c>
      <c r="E1165" s="744" t="s">
        <v>2644</v>
      </c>
      <c r="F1165" s="662" t="s">
        <v>2614</v>
      </c>
      <c r="G1165" s="662" t="s">
        <v>2662</v>
      </c>
      <c r="H1165" s="662" t="s">
        <v>545</v>
      </c>
      <c r="I1165" s="662" t="s">
        <v>570</v>
      </c>
      <c r="J1165" s="662" t="s">
        <v>571</v>
      </c>
      <c r="K1165" s="662" t="s">
        <v>2543</v>
      </c>
      <c r="L1165" s="663">
        <v>123.2</v>
      </c>
      <c r="M1165" s="663">
        <v>492.8</v>
      </c>
      <c r="N1165" s="662">
        <v>4</v>
      </c>
      <c r="O1165" s="745">
        <v>1.5</v>
      </c>
      <c r="P1165" s="663">
        <v>123.2</v>
      </c>
      <c r="Q1165" s="678">
        <v>0.25</v>
      </c>
      <c r="R1165" s="662">
        <v>1</v>
      </c>
      <c r="S1165" s="678">
        <v>0.25</v>
      </c>
      <c r="T1165" s="745">
        <v>0.5</v>
      </c>
      <c r="U1165" s="701">
        <v>0.33333333333333331</v>
      </c>
    </row>
    <row r="1166" spans="1:21" ht="14.4" customHeight="1" x14ac:dyDescent="0.3">
      <c r="A1166" s="661">
        <v>18</v>
      </c>
      <c r="B1166" s="662" t="s">
        <v>544</v>
      </c>
      <c r="C1166" s="662" t="s">
        <v>2618</v>
      </c>
      <c r="D1166" s="743" t="s">
        <v>4060</v>
      </c>
      <c r="E1166" s="744" t="s">
        <v>2644</v>
      </c>
      <c r="F1166" s="662" t="s">
        <v>2614</v>
      </c>
      <c r="G1166" s="662" t="s">
        <v>2662</v>
      </c>
      <c r="H1166" s="662" t="s">
        <v>545</v>
      </c>
      <c r="I1166" s="662" t="s">
        <v>3461</v>
      </c>
      <c r="J1166" s="662" t="s">
        <v>3462</v>
      </c>
      <c r="K1166" s="662" t="s">
        <v>1099</v>
      </c>
      <c r="L1166" s="663">
        <v>246.39</v>
      </c>
      <c r="M1166" s="663">
        <v>246.39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18</v>
      </c>
      <c r="B1167" s="662" t="s">
        <v>544</v>
      </c>
      <c r="C1167" s="662" t="s">
        <v>2618</v>
      </c>
      <c r="D1167" s="743" t="s">
        <v>4060</v>
      </c>
      <c r="E1167" s="744" t="s">
        <v>2644</v>
      </c>
      <c r="F1167" s="662" t="s">
        <v>2614</v>
      </c>
      <c r="G1167" s="662" t="s">
        <v>2662</v>
      </c>
      <c r="H1167" s="662" t="s">
        <v>545</v>
      </c>
      <c r="I1167" s="662" t="s">
        <v>3598</v>
      </c>
      <c r="J1167" s="662" t="s">
        <v>2956</v>
      </c>
      <c r="K1167" s="662" t="s">
        <v>2761</v>
      </c>
      <c r="L1167" s="663">
        <v>726.27</v>
      </c>
      <c r="M1167" s="663">
        <v>2178.81</v>
      </c>
      <c r="N1167" s="662">
        <v>3</v>
      </c>
      <c r="O1167" s="745">
        <v>2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18</v>
      </c>
      <c r="B1168" s="662" t="s">
        <v>544</v>
      </c>
      <c r="C1168" s="662" t="s">
        <v>2618</v>
      </c>
      <c r="D1168" s="743" t="s">
        <v>4060</v>
      </c>
      <c r="E1168" s="744" t="s">
        <v>2644</v>
      </c>
      <c r="F1168" s="662" t="s">
        <v>2614</v>
      </c>
      <c r="G1168" s="662" t="s">
        <v>2662</v>
      </c>
      <c r="H1168" s="662" t="s">
        <v>545</v>
      </c>
      <c r="I1168" s="662" t="s">
        <v>3599</v>
      </c>
      <c r="J1168" s="662" t="s">
        <v>3462</v>
      </c>
      <c r="K1168" s="662" t="s">
        <v>1501</v>
      </c>
      <c r="L1168" s="663">
        <v>0</v>
      </c>
      <c r="M1168" s="663">
        <v>0</v>
      </c>
      <c r="N1168" s="662">
        <v>2</v>
      </c>
      <c r="O1168" s="745">
        <v>2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18</v>
      </c>
      <c r="B1169" s="662" t="s">
        <v>544</v>
      </c>
      <c r="C1169" s="662" t="s">
        <v>2618</v>
      </c>
      <c r="D1169" s="743" t="s">
        <v>4060</v>
      </c>
      <c r="E1169" s="744" t="s">
        <v>2644</v>
      </c>
      <c r="F1169" s="662" t="s">
        <v>2614</v>
      </c>
      <c r="G1169" s="662" t="s">
        <v>2718</v>
      </c>
      <c r="H1169" s="662" t="s">
        <v>545</v>
      </c>
      <c r="I1169" s="662" t="s">
        <v>1757</v>
      </c>
      <c r="J1169" s="662" t="s">
        <v>1758</v>
      </c>
      <c r="K1169" s="662" t="s">
        <v>1759</v>
      </c>
      <c r="L1169" s="663">
        <v>439.98</v>
      </c>
      <c r="M1169" s="663">
        <v>439.98</v>
      </c>
      <c r="N1169" s="662">
        <v>1</v>
      </c>
      <c r="O1169" s="745">
        <v>0.5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18</v>
      </c>
      <c r="B1170" s="662" t="s">
        <v>544</v>
      </c>
      <c r="C1170" s="662" t="s">
        <v>2618</v>
      </c>
      <c r="D1170" s="743" t="s">
        <v>4060</v>
      </c>
      <c r="E1170" s="744" t="s">
        <v>2644</v>
      </c>
      <c r="F1170" s="662" t="s">
        <v>2614</v>
      </c>
      <c r="G1170" s="662" t="s">
        <v>2718</v>
      </c>
      <c r="H1170" s="662" t="s">
        <v>545</v>
      </c>
      <c r="I1170" s="662" t="s">
        <v>2964</v>
      </c>
      <c r="J1170" s="662" t="s">
        <v>2965</v>
      </c>
      <c r="K1170" s="662" t="s">
        <v>1762</v>
      </c>
      <c r="L1170" s="663">
        <v>132</v>
      </c>
      <c r="M1170" s="663">
        <v>1056</v>
      </c>
      <c r="N1170" s="662">
        <v>8</v>
      </c>
      <c r="O1170" s="745">
        <v>3.5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18</v>
      </c>
      <c r="B1171" s="662" t="s">
        <v>544</v>
      </c>
      <c r="C1171" s="662" t="s">
        <v>2618</v>
      </c>
      <c r="D1171" s="743" t="s">
        <v>4060</v>
      </c>
      <c r="E1171" s="744" t="s">
        <v>2644</v>
      </c>
      <c r="F1171" s="662" t="s">
        <v>2614</v>
      </c>
      <c r="G1171" s="662" t="s">
        <v>2718</v>
      </c>
      <c r="H1171" s="662" t="s">
        <v>545</v>
      </c>
      <c r="I1171" s="662" t="s">
        <v>3466</v>
      </c>
      <c r="J1171" s="662" t="s">
        <v>3235</v>
      </c>
      <c r="K1171" s="662" t="s">
        <v>1759</v>
      </c>
      <c r="L1171" s="663">
        <v>439.98</v>
      </c>
      <c r="M1171" s="663">
        <v>879.96</v>
      </c>
      <c r="N1171" s="662">
        <v>2</v>
      </c>
      <c r="O1171" s="745">
        <v>2</v>
      </c>
      <c r="P1171" s="663">
        <v>879.96</v>
      </c>
      <c r="Q1171" s="678">
        <v>1</v>
      </c>
      <c r="R1171" s="662">
        <v>2</v>
      </c>
      <c r="S1171" s="678">
        <v>1</v>
      </c>
      <c r="T1171" s="745">
        <v>2</v>
      </c>
      <c r="U1171" s="701">
        <v>1</v>
      </c>
    </row>
    <row r="1172" spans="1:21" ht="14.4" customHeight="1" x14ac:dyDescent="0.3">
      <c r="A1172" s="661">
        <v>18</v>
      </c>
      <c r="B1172" s="662" t="s">
        <v>544</v>
      </c>
      <c r="C1172" s="662" t="s">
        <v>2618</v>
      </c>
      <c r="D1172" s="743" t="s">
        <v>4060</v>
      </c>
      <c r="E1172" s="744" t="s">
        <v>2644</v>
      </c>
      <c r="F1172" s="662" t="s">
        <v>2614</v>
      </c>
      <c r="G1172" s="662" t="s">
        <v>2718</v>
      </c>
      <c r="H1172" s="662" t="s">
        <v>545</v>
      </c>
      <c r="I1172" s="662" t="s">
        <v>1801</v>
      </c>
      <c r="J1172" s="662" t="s">
        <v>1802</v>
      </c>
      <c r="K1172" s="662" t="s">
        <v>1762</v>
      </c>
      <c r="L1172" s="663">
        <v>132</v>
      </c>
      <c r="M1172" s="663">
        <v>264</v>
      </c>
      <c r="N1172" s="662">
        <v>2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18</v>
      </c>
      <c r="B1173" s="662" t="s">
        <v>544</v>
      </c>
      <c r="C1173" s="662" t="s">
        <v>2618</v>
      </c>
      <c r="D1173" s="743" t="s">
        <v>4060</v>
      </c>
      <c r="E1173" s="744" t="s">
        <v>2644</v>
      </c>
      <c r="F1173" s="662" t="s">
        <v>2614</v>
      </c>
      <c r="G1173" s="662" t="s">
        <v>2718</v>
      </c>
      <c r="H1173" s="662" t="s">
        <v>545</v>
      </c>
      <c r="I1173" s="662" t="s">
        <v>3600</v>
      </c>
      <c r="J1173" s="662" t="s">
        <v>3601</v>
      </c>
      <c r="K1173" s="662" t="s">
        <v>1254</v>
      </c>
      <c r="L1173" s="663">
        <v>0</v>
      </c>
      <c r="M1173" s="663">
        <v>0</v>
      </c>
      <c r="N1173" s="662">
        <v>2</v>
      </c>
      <c r="O1173" s="745">
        <v>1</v>
      </c>
      <c r="P1173" s="663">
        <v>0</v>
      </c>
      <c r="Q1173" s="678"/>
      <c r="R1173" s="662">
        <v>2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18</v>
      </c>
      <c r="B1174" s="662" t="s">
        <v>544</v>
      </c>
      <c r="C1174" s="662" t="s">
        <v>2618</v>
      </c>
      <c r="D1174" s="743" t="s">
        <v>4060</v>
      </c>
      <c r="E1174" s="744" t="s">
        <v>2644</v>
      </c>
      <c r="F1174" s="662" t="s">
        <v>2614</v>
      </c>
      <c r="G1174" s="662" t="s">
        <v>2719</v>
      </c>
      <c r="H1174" s="662" t="s">
        <v>545</v>
      </c>
      <c r="I1174" s="662" t="s">
        <v>1746</v>
      </c>
      <c r="J1174" s="662" t="s">
        <v>1747</v>
      </c>
      <c r="K1174" s="662" t="s">
        <v>586</v>
      </c>
      <c r="L1174" s="663">
        <v>132</v>
      </c>
      <c r="M1174" s="663">
        <v>1452</v>
      </c>
      <c r="N1174" s="662">
        <v>11</v>
      </c>
      <c r="O1174" s="745">
        <v>2.5</v>
      </c>
      <c r="P1174" s="663">
        <v>792</v>
      </c>
      <c r="Q1174" s="678">
        <v>0.54545454545454541</v>
      </c>
      <c r="R1174" s="662">
        <v>6</v>
      </c>
      <c r="S1174" s="678">
        <v>0.54545454545454541</v>
      </c>
      <c r="T1174" s="745">
        <v>1.5</v>
      </c>
      <c r="U1174" s="701">
        <v>0.6</v>
      </c>
    </row>
    <row r="1175" spans="1:21" ht="14.4" customHeight="1" x14ac:dyDescent="0.3">
      <c r="A1175" s="661">
        <v>18</v>
      </c>
      <c r="B1175" s="662" t="s">
        <v>544</v>
      </c>
      <c r="C1175" s="662" t="s">
        <v>2618</v>
      </c>
      <c r="D1175" s="743" t="s">
        <v>4060</v>
      </c>
      <c r="E1175" s="744" t="s">
        <v>2644</v>
      </c>
      <c r="F1175" s="662" t="s">
        <v>2614</v>
      </c>
      <c r="G1175" s="662" t="s">
        <v>2719</v>
      </c>
      <c r="H1175" s="662" t="s">
        <v>545</v>
      </c>
      <c r="I1175" s="662" t="s">
        <v>3602</v>
      </c>
      <c r="J1175" s="662" t="s">
        <v>1772</v>
      </c>
      <c r="K1175" s="662" t="s">
        <v>3603</v>
      </c>
      <c r="L1175" s="663">
        <v>0</v>
      </c>
      <c r="M1175" s="663">
        <v>0</v>
      </c>
      <c r="N1175" s="662">
        <v>1</v>
      </c>
      <c r="O1175" s="745">
        <v>1</v>
      </c>
      <c r="P1175" s="663"/>
      <c r="Q1175" s="678"/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18</v>
      </c>
      <c r="B1176" s="662" t="s">
        <v>544</v>
      </c>
      <c r="C1176" s="662" t="s">
        <v>2618</v>
      </c>
      <c r="D1176" s="743" t="s">
        <v>4060</v>
      </c>
      <c r="E1176" s="744" t="s">
        <v>2644</v>
      </c>
      <c r="F1176" s="662" t="s">
        <v>2614</v>
      </c>
      <c r="G1176" s="662" t="s">
        <v>2720</v>
      </c>
      <c r="H1176" s="662" t="s">
        <v>1236</v>
      </c>
      <c r="I1176" s="662" t="s">
        <v>1316</v>
      </c>
      <c r="J1176" s="662" t="s">
        <v>1317</v>
      </c>
      <c r="K1176" s="662" t="s">
        <v>1318</v>
      </c>
      <c r="L1176" s="663">
        <v>848.49</v>
      </c>
      <c r="M1176" s="663">
        <v>848.49</v>
      </c>
      <c r="N1176" s="662">
        <v>1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18</v>
      </c>
      <c r="B1177" s="662" t="s">
        <v>544</v>
      </c>
      <c r="C1177" s="662" t="s">
        <v>2618</v>
      </c>
      <c r="D1177" s="743" t="s">
        <v>4060</v>
      </c>
      <c r="E1177" s="744" t="s">
        <v>2644</v>
      </c>
      <c r="F1177" s="662" t="s">
        <v>2614</v>
      </c>
      <c r="G1177" s="662" t="s">
        <v>3604</v>
      </c>
      <c r="H1177" s="662" t="s">
        <v>545</v>
      </c>
      <c r="I1177" s="662" t="s">
        <v>3605</v>
      </c>
      <c r="J1177" s="662" t="s">
        <v>3606</v>
      </c>
      <c r="K1177" s="662" t="s">
        <v>3607</v>
      </c>
      <c r="L1177" s="663">
        <v>0</v>
      </c>
      <c r="M1177" s="663">
        <v>0</v>
      </c>
      <c r="N1177" s="662">
        <v>3</v>
      </c>
      <c r="O1177" s="745">
        <v>0.5</v>
      </c>
      <c r="P1177" s="663">
        <v>0</v>
      </c>
      <c r="Q1177" s="678"/>
      <c r="R1177" s="662">
        <v>3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18</v>
      </c>
      <c r="B1178" s="662" t="s">
        <v>544</v>
      </c>
      <c r="C1178" s="662" t="s">
        <v>2618</v>
      </c>
      <c r="D1178" s="743" t="s">
        <v>4060</v>
      </c>
      <c r="E1178" s="744" t="s">
        <v>2644</v>
      </c>
      <c r="F1178" s="662" t="s">
        <v>2614</v>
      </c>
      <c r="G1178" s="662" t="s">
        <v>2973</v>
      </c>
      <c r="H1178" s="662" t="s">
        <v>545</v>
      </c>
      <c r="I1178" s="662" t="s">
        <v>652</v>
      </c>
      <c r="J1178" s="662" t="s">
        <v>2974</v>
      </c>
      <c r="K1178" s="662" t="s">
        <v>2975</v>
      </c>
      <c r="L1178" s="663">
        <v>48.74</v>
      </c>
      <c r="M1178" s="663">
        <v>2534.48</v>
      </c>
      <c r="N1178" s="662">
        <v>52</v>
      </c>
      <c r="O1178" s="745">
        <v>12.5</v>
      </c>
      <c r="P1178" s="663">
        <v>974.8</v>
      </c>
      <c r="Q1178" s="678">
        <v>0.38461538461538458</v>
      </c>
      <c r="R1178" s="662">
        <v>20</v>
      </c>
      <c r="S1178" s="678">
        <v>0.38461538461538464</v>
      </c>
      <c r="T1178" s="745">
        <v>6</v>
      </c>
      <c r="U1178" s="701">
        <v>0.48</v>
      </c>
    </row>
    <row r="1179" spans="1:21" ht="14.4" customHeight="1" x14ac:dyDescent="0.3">
      <c r="A1179" s="661">
        <v>18</v>
      </c>
      <c r="B1179" s="662" t="s">
        <v>544</v>
      </c>
      <c r="C1179" s="662" t="s">
        <v>2618</v>
      </c>
      <c r="D1179" s="743" t="s">
        <v>4060</v>
      </c>
      <c r="E1179" s="744" t="s">
        <v>2644</v>
      </c>
      <c r="F1179" s="662" t="s">
        <v>2614</v>
      </c>
      <c r="G1179" s="662" t="s">
        <v>2973</v>
      </c>
      <c r="H1179" s="662" t="s">
        <v>545</v>
      </c>
      <c r="I1179" s="662" t="s">
        <v>833</v>
      </c>
      <c r="J1179" s="662" t="s">
        <v>2976</v>
      </c>
      <c r="K1179" s="662" t="s">
        <v>2977</v>
      </c>
      <c r="L1179" s="663">
        <v>9.2799999999999994</v>
      </c>
      <c r="M1179" s="663">
        <v>167.03999999999996</v>
      </c>
      <c r="N1179" s="662">
        <v>18</v>
      </c>
      <c r="O1179" s="745">
        <v>3</v>
      </c>
      <c r="P1179" s="663">
        <v>167.03999999999996</v>
      </c>
      <c r="Q1179" s="678">
        <v>1</v>
      </c>
      <c r="R1179" s="662">
        <v>18</v>
      </c>
      <c r="S1179" s="678">
        <v>1</v>
      </c>
      <c r="T1179" s="745">
        <v>3</v>
      </c>
      <c r="U1179" s="701">
        <v>1</v>
      </c>
    </row>
    <row r="1180" spans="1:21" ht="14.4" customHeight="1" x14ac:dyDescent="0.3">
      <c r="A1180" s="661">
        <v>18</v>
      </c>
      <c r="B1180" s="662" t="s">
        <v>544</v>
      </c>
      <c r="C1180" s="662" t="s">
        <v>2618</v>
      </c>
      <c r="D1180" s="743" t="s">
        <v>4060</v>
      </c>
      <c r="E1180" s="744" t="s">
        <v>2644</v>
      </c>
      <c r="F1180" s="662" t="s">
        <v>2614</v>
      </c>
      <c r="G1180" s="662" t="s">
        <v>2978</v>
      </c>
      <c r="H1180" s="662" t="s">
        <v>545</v>
      </c>
      <c r="I1180" s="662" t="s">
        <v>1942</v>
      </c>
      <c r="J1180" s="662" t="s">
        <v>1943</v>
      </c>
      <c r="K1180" s="662" t="s">
        <v>2979</v>
      </c>
      <c r="L1180" s="663">
        <v>156.77000000000001</v>
      </c>
      <c r="M1180" s="663">
        <v>4859.8700000000008</v>
      </c>
      <c r="N1180" s="662">
        <v>31</v>
      </c>
      <c r="O1180" s="745">
        <v>9.5</v>
      </c>
      <c r="P1180" s="663">
        <v>2508.3200000000002</v>
      </c>
      <c r="Q1180" s="678">
        <v>0.5161290322580645</v>
      </c>
      <c r="R1180" s="662">
        <v>16</v>
      </c>
      <c r="S1180" s="678">
        <v>0.5161290322580645</v>
      </c>
      <c r="T1180" s="745">
        <v>5.5</v>
      </c>
      <c r="U1180" s="701">
        <v>0.57894736842105265</v>
      </c>
    </row>
    <row r="1181" spans="1:21" ht="14.4" customHeight="1" x14ac:dyDescent="0.3">
      <c r="A1181" s="661">
        <v>18</v>
      </c>
      <c r="B1181" s="662" t="s">
        <v>544</v>
      </c>
      <c r="C1181" s="662" t="s">
        <v>2618</v>
      </c>
      <c r="D1181" s="743" t="s">
        <v>4060</v>
      </c>
      <c r="E1181" s="744" t="s">
        <v>2644</v>
      </c>
      <c r="F1181" s="662" t="s">
        <v>2614</v>
      </c>
      <c r="G1181" s="662" t="s">
        <v>2978</v>
      </c>
      <c r="H1181" s="662" t="s">
        <v>545</v>
      </c>
      <c r="I1181" s="662" t="s">
        <v>1942</v>
      </c>
      <c r="J1181" s="662" t="s">
        <v>1943</v>
      </c>
      <c r="K1181" s="662" t="s">
        <v>2979</v>
      </c>
      <c r="L1181" s="663">
        <v>107.27</v>
      </c>
      <c r="M1181" s="663">
        <v>858.16</v>
      </c>
      <c r="N1181" s="662">
        <v>8</v>
      </c>
      <c r="O1181" s="745">
        <v>2</v>
      </c>
      <c r="P1181" s="663">
        <v>214.54</v>
      </c>
      <c r="Q1181" s="678">
        <v>0.25</v>
      </c>
      <c r="R1181" s="662">
        <v>2</v>
      </c>
      <c r="S1181" s="678">
        <v>0.25</v>
      </c>
      <c r="T1181" s="745">
        <v>0.5</v>
      </c>
      <c r="U1181" s="701">
        <v>0.25</v>
      </c>
    </row>
    <row r="1182" spans="1:21" ht="14.4" customHeight="1" x14ac:dyDescent="0.3">
      <c r="A1182" s="661">
        <v>18</v>
      </c>
      <c r="B1182" s="662" t="s">
        <v>544</v>
      </c>
      <c r="C1182" s="662" t="s">
        <v>2618</v>
      </c>
      <c r="D1182" s="743" t="s">
        <v>4060</v>
      </c>
      <c r="E1182" s="744" t="s">
        <v>2644</v>
      </c>
      <c r="F1182" s="662" t="s">
        <v>2614</v>
      </c>
      <c r="G1182" s="662" t="s">
        <v>2721</v>
      </c>
      <c r="H1182" s="662" t="s">
        <v>545</v>
      </c>
      <c r="I1182" s="662" t="s">
        <v>954</v>
      </c>
      <c r="J1182" s="662" t="s">
        <v>955</v>
      </c>
      <c r="K1182" s="662" t="s">
        <v>2722</v>
      </c>
      <c r="L1182" s="663">
        <v>0</v>
      </c>
      <c r="M1182" s="663">
        <v>0</v>
      </c>
      <c r="N1182" s="662">
        <v>10</v>
      </c>
      <c r="O1182" s="745">
        <v>4.5</v>
      </c>
      <c r="P1182" s="663">
        <v>0</v>
      </c>
      <c r="Q1182" s="678"/>
      <c r="R1182" s="662">
        <v>6</v>
      </c>
      <c r="S1182" s="678">
        <v>0.6</v>
      </c>
      <c r="T1182" s="745">
        <v>2</v>
      </c>
      <c r="U1182" s="701">
        <v>0.44444444444444442</v>
      </c>
    </row>
    <row r="1183" spans="1:21" ht="14.4" customHeight="1" x14ac:dyDescent="0.3">
      <c r="A1183" s="661">
        <v>18</v>
      </c>
      <c r="B1183" s="662" t="s">
        <v>544</v>
      </c>
      <c r="C1183" s="662" t="s">
        <v>2618</v>
      </c>
      <c r="D1183" s="743" t="s">
        <v>4060</v>
      </c>
      <c r="E1183" s="744" t="s">
        <v>2644</v>
      </c>
      <c r="F1183" s="662" t="s">
        <v>2614</v>
      </c>
      <c r="G1183" s="662" t="s">
        <v>2675</v>
      </c>
      <c r="H1183" s="662" t="s">
        <v>545</v>
      </c>
      <c r="I1183" s="662" t="s">
        <v>1033</v>
      </c>
      <c r="J1183" s="662" t="s">
        <v>2980</v>
      </c>
      <c r="K1183" s="662" t="s">
        <v>1341</v>
      </c>
      <c r="L1183" s="663">
        <v>36.35</v>
      </c>
      <c r="M1183" s="663">
        <v>581.6</v>
      </c>
      <c r="N1183" s="662">
        <v>16</v>
      </c>
      <c r="O1183" s="745">
        <v>3.5</v>
      </c>
      <c r="P1183" s="663">
        <v>145.4</v>
      </c>
      <c r="Q1183" s="678">
        <v>0.25</v>
      </c>
      <c r="R1183" s="662">
        <v>4</v>
      </c>
      <c r="S1183" s="678">
        <v>0.25</v>
      </c>
      <c r="T1183" s="745">
        <v>2</v>
      </c>
      <c r="U1183" s="701">
        <v>0.5714285714285714</v>
      </c>
    </row>
    <row r="1184" spans="1:21" ht="14.4" customHeight="1" x14ac:dyDescent="0.3">
      <c r="A1184" s="661">
        <v>18</v>
      </c>
      <c r="B1184" s="662" t="s">
        <v>544</v>
      </c>
      <c r="C1184" s="662" t="s">
        <v>2618</v>
      </c>
      <c r="D1184" s="743" t="s">
        <v>4060</v>
      </c>
      <c r="E1184" s="744" t="s">
        <v>2644</v>
      </c>
      <c r="F1184" s="662" t="s">
        <v>2614</v>
      </c>
      <c r="G1184" s="662" t="s">
        <v>2675</v>
      </c>
      <c r="H1184" s="662" t="s">
        <v>545</v>
      </c>
      <c r="I1184" s="662" t="s">
        <v>2827</v>
      </c>
      <c r="J1184" s="662" t="s">
        <v>2676</v>
      </c>
      <c r="K1184" s="662" t="s">
        <v>2828</v>
      </c>
      <c r="L1184" s="663">
        <v>0</v>
      </c>
      <c r="M1184" s="663">
        <v>0</v>
      </c>
      <c r="N1184" s="662">
        <v>17</v>
      </c>
      <c r="O1184" s="745">
        <v>5.5</v>
      </c>
      <c r="P1184" s="663">
        <v>0</v>
      </c>
      <c r="Q1184" s="678"/>
      <c r="R1184" s="662">
        <v>7</v>
      </c>
      <c r="S1184" s="678">
        <v>0.41176470588235292</v>
      </c>
      <c r="T1184" s="745">
        <v>3</v>
      </c>
      <c r="U1184" s="701">
        <v>0.54545454545454541</v>
      </c>
    </row>
    <row r="1185" spans="1:21" ht="14.4" customHeight="1" x14ac:dyDescent="0.3">
      <c r="A1185" s="661">
        <v>18</v>
      </c>
      <c r="B1185" s="662" t="s">
        <v>544</v>
      </c>
      <c r="C1185" s="662" t="s">
        <v>2618</v>
      </c>
      <c r="D1185" s="743" t="s">
        <v>4060</v>
      </c>
      <c r="E1185" s="744" t="s">
        <v>2644</v>
      </c>
      <c r="F1185" s="662" t="s">
        <v>2614</v>
      </c>
      <c r="G1185" s="662" t="s">
        <v>2675</v>
      </c>
      <c r="H1185" s="662" t="s">
        <v>545</v>
      </c>
      <c r="I1185" s="662" t="s">
        <v>1021</v>
      </c>
      <c r="J1185" s="662" t="s">
        <v>2676</v>
      </c>
      <c r="K1185" s="662" t="s">
        <v>2677</v>
      </c>
      <c r="L1185" s="663">
        <v>22.06</v>
      </c>
      <c r="M1185" s="663">
        <v>220.59999999999997</v>
      </c>
      <c r="N1185" s="662">
        <v>10</v>
      </c>
      <c r="O1185" s="745">
        <v>1.5</v>
      </c>
      <c r="P1185" s="663">
        <v>198.53999999999996</v>
      </c>
      <c r="Q1185" s="678">
        <v>0.9</v>
      </c>
      <c r="R1185" s="662">
        <v>9</v>
      </c>
      <c r="S1185" s="678">
        <v>0.9</v>
      </c>
      <c r="T1185" s="745">
        <v>1</v>
      </c>
      <c r="U1185" s="701">
        <v>0.66666666666666663</v>
      </c>
    </row>
    <row r="1186" spans="1:21" ht="14.4" customHeight="1" x14ac:dyDescent="0.3">
      <c r="A1186" s="661">
        <v>18</v>
      </c>
      <c r="B1186" s="662" t="s">
        <v>544</v>
      </c>
      <c r="C1186" s="662" t="s">
        <v>2618</v>
      </c>
      <c r="D1186" s="743" t="s">
        <v>4060</v>
      </c>
      <c r="E1186" s="744" t="s">
        <v>2644</v>
      </c>
      <c r="F1186" s="662" t="s">
        <v>2614</v>
      </c>
      <c r="G1186" s="662" t="s">
        <v>2675</v>
      </c>
      <c r="H1186" s="662" t="s">
        <v>545</v>
      </c>
      <c r="I1186" s="662" t="s">
        <v>3240</v>
      </c>
      <c r="J1186" s="662" t="s">
        <v>2980</v>
      </c>
      <c r="K1186" s="662" t="s">
        <v>3241</v>
      </c>
      <c r="L1186" s="663">
        <v>0</v>
      </c>
      <c r="M1186" s="663">
        <v>0</v>
      </c>
      <c r="N1186" s="662">
        <v>6</v>
      </c>
      <c r="O1186" s="745">
        <v>1.5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18</v>
      </c>
      <c r="B1187" s="662" t="s">
        <v>544</v>
      </c>
      <c r="C1187" s="662" t="s">
        <v>2618</v>
      </c>
      <c r="D1187" s="743" t="s">
        <v>4060</v>
      </c>
      <c r="E1187" s="744" t="s">
        <v>2644</v>
      </c>
      <c r="F1187" s="662" t="s">
        <v>2614</v>
      </c>
      <c r="G1187" s="662" t="s">
        <v>2675</v>
      </c>
      <c r="H1187" s="662" t="s">
        <v>545</v>
      </c>
      <c r="I1187" s="662" t="s">
        <v>3608</v>
      </c>
      <c r="J1187" s="662" t="s">
        <v>2676</v>
      </c>
      <c r="K1187" s="662" t="s">
        <v>3528</v>
      </c>
      <c r="L1187" s="663">
        <v>0</v>
      </c>
      <c r="M1187" s="663">
        <v>0</v>
      </c>
      <c r="N1187" s="662">
        <v>1</v>
      </c>
      <c r="O1187" s="745">
        <v>1</v>
      </c>
      <c r="P1187" s="663"/>
      <c r="Q1187" s="678"/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18</v>
      </c>
      <c r="B1188" s="662" t="s">
        <v>544</v>
      </c>
      <c r="C1188" s="662" t="s">
        <v>2618</v>
      </c>
      <c r="D1188" s="743" t="s">
        <v>4060</v>
      </c>
      <c r="E1188" s="744" t="s">
        <v>2644</v>
      </c>
      <c r="F1188" s="662" t="s">
        <v>2614</v>
      </c>
      <c r="G1188" s="662" t="s">
        <v>2829</v>
      </c>
      <c r="H1188" s="662" t="s">
        <v>545</v>
      </c>
      <c r="I1188" s="662" t="s">
        <v>905</v>
      </c>
      <c r="J1188" s="662" t="s">
        <v>906</v>
      </c>
      <c r="K1188" s="662" t="s">
        <v>2991</v>
      </c>
      <c r="L1188" s="663">
        <v>84.06</v>
      </c>
      <c r="M1188" s="663">
        <v>84.06</v>
      </c>
      <c r="N1188" s="662">
        <v>1</v>
      </c>
      <c r="O1188" s="745">
        <v>0.5</v>
      </c>
      <c r="P1188" s="663">
        <v>84.06</v>
      </c>
      <c r="Q1188" s="678">
        <v>1</v>
      </c>
      <c r="R1188" s="662">
        <v>1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18</v>
      </c>
      <c r="B1189" s="662" t="s">
        <v>544</v>
      </c>
      <c r="C1189" s="662" t="s">
        <v>2618</v>
      </c>
      <c r="D1189" s="743" t="s">
        <v>4060</v>
      </c>
      <c r="E1189" s="744" t="s">
        <v>2644</v>
      </c>
      <c r="F1189" s="662" t="s">
        <v>2614</v>
      </c>
      <c r="G1189" s="662" t="s">
        <v>2829</v>
      </c>
      <c r="H1189" s="662" t="s">
        <v>545</v>
      </c>
      <c r="I1189" s="662" t="s">
        <v>915</v>
      </c>
      <c r="J1189" s="662" t="s">
        <v>916</v>
      </c>
      <c r="K1189" s="662" t="s">
        <v>2992</v>
      </c>
      <c r="L1189" s="663">
        <v>70.05</v>
      </c>
      <c r="M1189" s="663">
        <v>490.35</v>
      </c>
      <c r="N1189" s="662">
        <v>7</v>
      </c>
      <c r="O1189" s="745">
        <v>4</v>
      </c>
      <c r="P1189" s="663">
        <v>140.1</v>
      </c>
      <c r="Q1189" s="678">
        <v>0.2857142857142857</v>
      </c>
      <c r="R1189" s="662">
        <v>2</v>
      </c>
      <c r="S1189" s="678">
        <v>0.2857142857142857</v>
      </c>
      <c r="T1189" s="745">
        <v>2</v>
      </c>
      <c r="U1189" s="701">
        <v>0.5</v>
      </c>
    </row>
    <row r="1190" spans="1:21" ht="14.4" customHeight="1" x14ac:dyDescent="0.3">
      <c r="A1190" s="661">
        <v>18</v>
      </c>
      <c r="B1190" s="662" t="s">
        <v>544</v>
      </c>
      <c r="C1190" s="662" t="s">
        <v>2618</v>
      </c>
      <c r="D1190" s="743" t="s">
        <v>4060</v>
      </c>
      <c r="E1190" s="744" t="s">
        <v>2644</v>
      </c>
      <c r="F1190" s="662" t="s">
        <v>2614</v>
      </c>
      <c r="G1190" s="662" t="s">
        <v>2829</v>
      </c>
      <c r="H1190" s="662" t="s">
        <v>545</v>
      </c>
      <c r="I1190" s="662" t="s">
        <v>2830</v>
      </c>
      <c r="J1190" s="662" t="s">
        <v>2831</v>
      </c>
      <c r="K1190" s="662" t="s">
        <v>2832</v>
      </c>
      <c r="L1190" s="663">
        <v>105.08</v>
      </c>
      <c r="M1190" s="663">
        <v>420.32</v>
      </c>
      <c r="N1190" s="662">
        <v>4</v>
      </c>
      <c r="O1190" s="745">
        <v>0.5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18</v>
      </c>
      <c r="B1191" s="662" t="s">
        <v>544</v>
      </c>
      <c r="C1191" s="662" t="s">
        <v>2618</v>
      </c>
      <c r="D1191" s="743" t="s">
        <v>4060</v>
      </c>
      <c r="E1191" s="744" t="s">
        <v>2644</v>
      </c>
      <c r="F1191" s="662" t="s">
        <v>2614</v>
      </c>
      <c r="G1191" s="662" t="s">
        <v>2997</v>
      </c>
      <c r="H1191" s="662" t="s">
        <v>545</v>
      </c>
      <c r="I1191" s="662" t="s">
        <v>1642</v>
      </c>
      <c r="J1191" s="662" t="s">
        <v>1643</v>
      </c>
      <c r="K1191" s="662" t="s">
        <v>2998</v>
      </c>
      <c r="L1191" s="663">
        <v>49.37</v>
      </c>
      <c r="M1191" s="663">
        <v>197.48</v>
      </c>
      <c r="N1191" s="662">
        <v>4</v>
      </c>
      <c r="O1191" s="745">
        <v>0.5</v>
      </c>
      <c r="P1191" s="663">
        <v>197.48</v>
      </c>
      <c r="Q1191" s="678">
        <v>1</v>
      </c>
      <c r="R1191" s="662">
        <v>4</v>
      </c>
      <c r="S1191" s="678">
        <v>1</v>
      </c>
      <c r="T1191" s="745">
        <v>0.5</v>
      </c>
      <c r="U1191" s="701">
        <v>1</v>
      </c>
    </row>
    <row r="1192" spans="1:21" ht="14.4" customHeight="1" x14ac:dyDescent="0.3">
      <c r="A1192" s="661">
        <v>18</v>
      </c>
      <c r="B1192" s="662" t="s">
        <v>544</v>
      </c>
      <c r="C1192" s="662" t="s">
        <v>2618</v>
      </c>
      <c r="D1192" s="743" t="s">
        <v>4060</v>
      </c>
      <c r="E1192" s="744" t="s">
        <v>2644</v>
      </c>
      <c r="F1192" s="662" t="s">
        <v>2614</v>
      </c>
      <c r="G1192" s="662" t="s">
        <v>2997</v>
      </c>
      <c r="H1192" s="662" t="s">
        <v>545</v>
      </c>
      <c r="I1192" s="662" t="s">
        <v>1646</v>
      </c>
      <c r="J1192" s="662" t="s">
        <v>1647</v>
      </c>
      <c r="K1192" s="662" t="s">
        <v>2941</v>
      </c>
      <c r="L1192" s="663">
        <v>24.68</v>
      </c>
      <c r="M1192" s="663">
        <v>74.039999999999992</v>
      </c>
      <c r="N1192" s="662">
        <v>3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18</v>
      </c>
      <c r="B1193" s="662" t="s">
        <v>544</v>
      </c>
      <c r="C1193" s="662" t="s">
        <v>2618</v>
      </c>
      <c r="D1193" s="743" t="s">
        <v>4060</v>
      </c>
      <c r="E1193" s="744" t="s">
        <v>2644</v>
      </c>
      <c r="F1193" s="662" t="s">
        <v>2614</v>
      </c>
      <c r="G1193" s="662" t="s">
        <v>2763</v>
      </c>
      <c r="H1193" s="662" t="s">
        <v>545</v>
      </c>
      <c r="I1193" s="662" t="s">
        <v>675</v>
      </c>
      <c r="J1193" s="662" t="s">
        <v>2764</v>
      </c>
      <c r="K1193" s="662" t="s">
        <v>2765</v>
      </c>
      <c r="L1193" s="663">
        <v>23.61</v>
      </c>
      <c r="M1193" s="663">
        <v>779.13000000000011</v>
      </c>
      <c r="N1193" s="662">
        <v>33</v>
      </c>
      <c r="O1193" s="745">
        <v>12.5</v>
      </c>
      <c r="P1193" s="663">
        <v>236.09999999999997</v>
      </c>
      <c r="Q1193" s="678">
        <v>0.30303030303030293</v>
      </c>
      <c r="R1193" s="662">
        <v>10</v>
      </c>
      <c r="S1193" s="678">
        <v>0.30303030303030304</v>
      </c>
      <c r="T1193" s="745">
        <v>5</v>
      </c>
      <c r="U1193" s="701">
        <v>0.4</v>
      </c>
    </row>
    <row r="1194" spans="1:21" ht="14.4" customHeight="1" x14ac:dyDescent="0.3">
      <c r="A1194" s="661">
        <v>18</v>
      </c>
      <c r="B1194" s="662" t="s">
        <v>544</v>
      </c>
      <c r="C1194" s="662" t="s">
        <v>2618</v>
      </c>
      <c r="D1194" s="743" t="s">
        <v>4060</v>
      </c>
      <c r="E1194" s="744" t="s">
        <v>2644</v>
      </c>
      <c r="F1194" s="662" t="s">
        <v>2614</v>
      </c>
      <c r="G1194" s="662" t="s">
        <v>2763</v>
      </c>
      <c r="H1194" s="662" t="s">
        <v>545</v>
      </c>
      <c r="I1194" s="662" t="s">
        <v>919</v>
      </c>
      <c r="J1194" s="662" t="s">
        <v>920</v>
      </c>
      <c r="K1194" s="662" t="s">
        <v>1744</v>
      </c>
      <c r="L1194" s="663">
        <v>37.369999999999997</v>
      </c>
      <c r="M1194" s="663">
        <v>224.21999999999997</v>
      </c>
      <c r="N1194" s="662">
        <v>6</v>
      </c>
      <c r="O1194" s="745">
        <v>2.5</v>
      </c>
      <c r="P1194" s="663">
        <v>74.739999999999995</v>
      </c>
      <c r="Q1194" s="678">
        <v>0.33333333333333337</v>
      </c>
      <c r="R1194" s="662">
        <v>2</v>
      </c>
      <c r="S1194" s="678">
        <v>0.33333333333333331</v>
      </c>
      <c r="T1194" s="745">
        <v>1.5</v>
      </c>
      <c r="U1194" s="701">
        <v>0.6</v>
      </c>
    </row>
    <row r="1195" spans="1:21" ht="14.4" customHeight="1" x14ac:dyDescent="0.3">
      <c r="A1195" s="661">
        <v>18</v>
      </c>
      <c r="B1195" s="662" t="s">
        <v>544</v>
      </c>
      <c r="C1195" s="662" t="s">
        <v>2618</v>
      </c>
      <c r="D1195" s="743" t="s">
        <v>4060</v>
      </c>
      <c r="E1195" s="744" t="s">
        <v>2644</v>
      </c>
      <c r="F1195" s="662" t="s">
        <v>2614</v>
      </c>
      <c r="G1195" s="662" t="s">
        <v>2763</v>
      </c>
      <c r="H1195" s="662" t="s">
        <v>545</v>
      </c>
      <c r="I1195" s="662" t="s">
        <v>1730</v>
      </c>
      <c r="J1195" s="662" t="s">
        <v>2999</v>
      </c>
      <c r="K1195" s="662" t="s">
        <v>2597</v>
      </c>
      <c r="L1195" s="663">
        <v>15.57</v>
      </c>
      <c r="M1195" s="663">
        <v>31.14</v>
      </c>
      <c r="N1195" s="662">
        <v>2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18</v>
      </c>
      <c r="B1196" s="662" t="s">
        <v>544</v>
      </c>
      <c r="C1196" s="662" t="s">
        <v>2618</v>
      </c>
      <c r="D1196" s="743" t="s">
        <v>4060</v>
      </c>
      <c r="E1196" s="744" t="s">
        <v>2644</v>
      </c>
      <c r="F1196" s="662" t="s">
        <v>2614</v>
      </c>
      <c r="G1196" s="662" t="s">
        <v>2833</v>
      </c>
      <c r="H1196" s="662" t="s">
        <v>545</v>
      </c>
      <c r="I1196" s="662" t="s">
        <v>1101</v>
      </c>
      <c r="J1196" s="662" t="s">
        <v>1102</v>
      </c>
      <c r="K1196" s="662" t="s">
        <v>3000</v>
      </c>
      <c r="L1196" s="663">
        <v>153.31</v>
      </c>
      <c r="M1196" s="663">
        <v>1073.17</v>
      </c>
      <c r="N1196" s="662">
        <v>7</v>
      </c>
      <c r="O1196" s="745">
        <v>1</v>
      </c>
      <c r="P1196" s="663">
        <v>766.55</v>
      </c>
      <c r="Q1196" s="678">
        <v>0.71428571428571419</v>
      </c>
      <c r="R1196" s="662">
        <v>5</v>
      </c>
      <c r="S1196" s="678">
        <v>0.7142857142857143</v>
      </c>
      <c r="T1196" s="745">
        <v>0.5</v>
      </c>
      <c r="U1196" s="701">
        <v>0.5</v>
      </c>
    </row>
    <row r="1197" spans="1:21" ht="14.4" customHeight="1" x14ac:dyDescent="0.3">
      <c r="A1197" s="661">
        <v>18</v>
      </c>
      <c r="B1197" s="662" t="s">
        <v>544</v>
      </c>
      <c r="C1197" s="662" t="s">
        <v>2618</v>
      </c>
      <c r="D1197" s="743" t="s">
        <v>4060</v>
      </c>
      <c r="E1197" s="744" t="s">
        <v>2644</v>
      </c>
      <c r="F1197" s="662" t="s">
        <v>2614</v>
      </c>
      <c r="G1197" s="662" t="s">
        <v>2833</v>
      </c>
      <c r="H1197" s="662" t="s">
        <v>545</v>
      </c>
      <c r="I1197" s="662" t="s">
        <v>1104</v>
      </c>
      <c r="J1197" s="662" t="s">
        <v>1105</v>
      </c>
      <c r="K1197" s="662" t="s">
        <v>2834</v>
      </c>
      <c r="L1197" s="663">
        <v>613.24</v>
      </c>
      <c r="M1197" s="663">
        <v>3066.2</v>
      </c>
      <c r="N1197" s="662">
        <v>5</v>
      </c>
      <c r="O1197" s="745">
        <v>2.5</v>
      </c>
      <c r="P1197" s="663">
        <v>1226.48</v>
      </c>
      <c r="Q1197" s="678">
        <v>0.4</v>
      </c>
      <c r="R1197" s="662">
        <v>2</v>
      </c>
      <c r="S1197" s="678">
        <v>0.4</v>
      </c>
      <c r="T1197" s="745">
        <v>1</v>
      </c>
      <c r="U1197" s="701">
        <v>0.4</v>
      </c>
    </row>
    <row r="1198" spans="1:21" ht="14.4" customHeight="1" x14ac:dyDescent="0.3">
      <c r="A1198" s="661">
        <v>18</v>
      </c>
      <c r="B1198" s="662" t="s">
        <v>544</v>
      </c>
      <c r="C1198" s="662" t="s">
        <v>2618</v>
      </c>
      <c r="D1198" s="743" t="s">
        <v>4060</v>
      </c>
      <c r="E1198" s="744" t="s">
        <v>2644</v>
      </c>
      <c r="F1198" s="662" t="s">
        <v>2614</v>
      </c>
      <c r="G1198" s="662" t="s">
        <v>2833</v>
      </c>
      <c r="H1198" s="662" t="s">
        <v>545</v>
      </c>
      <c r="I1198" s="662" t="s">
        <v>3485</v>
      </c>
      <c r="J1198" s="662" t="s">
        <v>1105</v>
      </c>
      <c r="K1198" s="662" t="s">
        <v>2744</v>
      </c>
      <c r="L1198" s="663">
        <v>613.24</v>
      </c>
      <c r="M1198" s="663">
        <v>1226.48</v>
      </c>
      <c r="N1198" s="662">
        <v>2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18</v>
      </c>
      <c r="B1199" s="662" t="s">
        <v>544</v>
      </c>
      <c r="C1199" s="662" t="s">
        <v>2618</v>
      </c>
      <c r="D1199" s="743" t="s">
        <v>4060</v>
      </c>
      <c r="E1199" s="744" t="s">
        <v>2644</v>
      </c>
      <c r="F1199" s="662" t="s">
        <v>2614</v>
      </c>
      <c r="G1199" s="662" t="s">
        <v>2835</v>
      </c>
      <c r="H1199" s="662" t="s">
        <v>545</v>
      </c>
      <c r="I1199" s="662" t="s">
        <v>3488</v>
      </c>
      <c r="J1199" s="662" t="s">
        <v>3489</v>
      </c>
      <c r="K1199" s="662" t="s">
        <v>3314</v>
      </c>
      <c r="L1199" s="663">
        <v>393.63</v>
      </c>
      <c r="M1199" s="663">
        <v>787.26</v>
      </c>
      <c r="N1199" s="662">
        <v>2</v>
      </c>
      <c r="O1199" s="745">
        <v>0.5</v>
      </c>
      <c r="P1199" s="663">
        <v>787.26</v>
      </c>
      <c r="Q1199" s="678">
        <v>1</v>
      </c>
      <c r="R1199" s="662">
        <v>2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18</v>
      </c>
      <c r="B1200" s="662" t="s">
        <v>544</v>
      </c>
      <c r="C1200" s="662" t="s">
        <v>2618</v>
      </c>
      <c r="D1200" s="743" t="s">
        <v>4060</v>
      </c>
      <c r="E1200" s="744" t="s">
        <v>2644</v>
      </c>
      <c r="F1200" s="662" t="s">
        <v>2614</v>
      </c>
      <c r="G1200" s="662" t="s">
        <v>2835</v>
      </c>
      <c r="H1200" s="662" t="s">
        <v>1236</v>
      </c>
      <c r="I1200" s="662" t="s">
        <v>2836</v>
      </c>
      <c r="J1200" s="662" t="s">
        <v>2837</v>
      </c>
      <c r="K1200" s="662" t="s">
        <v>1570</v>
      </c>
      <c r="L1200" s="663">
        <v>393.63</v>
      </c>
      <c r="M1200" s="663">
        <v>8266.23</v>
      </c>
      <c r="N1200" s="662">
        <v>21</v>
      </c>
      <c r="O1200" s="745">
        <v>7.5</v>
      </c>
      <c r="P1200" s="663">
        <v>2755.41</v>
      </c>
      <c r="Q1200" s="678">
        <v>0.33333333333333331</v>
      </c>
      <c r="R1200" s="662">
        <v>7</v>
      </c>
      <c r="S1200" s="678">
        <v>0.33333333333333331</v>
      </c>
      <c r="T1200" s="745">
        <v>3</v>
      </c>
      <c r="U1200" s="701">
        <v>0.4</v>
      </c>
    </row>
    <row r="1201" spans="1:21" ht="14.4" customHeight="1" x14ac:dyDescent="0.3">
      <c r="A1201" s="661">
        <v>18</v>
      </c>
      <c r="B1201" s="662" t="s">
        <v>544</v>
      </c>
      <c r="C1201" s="662" t="s">
        <v>2618</v>
      </c>
      <c r="D1201" s="743" t="s">
        <v>4060</v>
      </c>
      <c r="E1201" s="744" t="s">
        <v>2644</v>
      </c>
      <c r="F1201" s="662" t="s">
        <v>2614</v>
      </c>
      <c r="G1201" s="662" t="s">
        <v>2835</v>
      </c>
      <c r="H1201" s="662" t="s">
        <v>1236</v>
      </c>
      <c r="I1201" s="662" t="s">
        <v>2838</v>
      </c>
      <c r="J1201" s="662" t="s">
        <v>2839</v>
      </c>
      <c r="K1201" s="662" t="s">
        <v>586</v>
      </c>
      <c r="L1201" s="663">
        <v>0</v>
      </c>
      <c r="M1201" s="663">
        <v>0</v>
      </c>
      <c r="N1201" s="662">
        <v>4</v>
      </c>
      <c r="O1201" s="745">
        <v>1.5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18</v>
      </c>
      <c r="B1202" s="662" t="s">
        <v>544</v>
      </c>
      <c r="C1202" s="662" t="s">
        <v>2618</v>
      </c>
      <c r="D1202" s="743" t="s">
        <v>4060</v>
      </c>
      <c r="E1202" s="744" t="s">
        <v>2644</v>
      </c>
      <c r="F1202" s="662" t="s">
        <v>2614</v>
      </c>
      <c r="G1202" s="662" t="s">
        <v>2835</v>
      </c>
      <c r="H1202" s="662" t="s">
        <v>1236</v>
      </c>
      <c r="I1202" s="662" t="s">
        <v>2838</v>
      </c>
      <c r="J1202" s="662" t="s">
        <v>2839</v>
      </c>
      <c r="K1202" s="662" t="s">
        <v>586</v>
      </c>
      <c r="L1202" s="663">
        <v>147.61000000000001</v>
      </c>
      <c r="M1202" s="663">
        <v>3099.8100000000004</v>
      </c>
      <c r="N1202" s="662">
        <v>21</v>
      </c>
      <c r="O1202" s="745">
        <v>8</v>
      </c>
      <c r="P1202" s="663">
        <v>738.05000000000007</v>
      </c>
      <c r="Q1202" s="678">
        <v>0.23809523809523808</v>
      </c>
      <c r="R1202" s="662">
        <v>5</v>
      </c>
      <c r="S1202" s="678">
        <v>0.23809523809523808</v>
      </c>
      <c r="T1202" s="745">
        <v>1</v>
      </c>
      <c r="U1202" s="701">
        <v>0.125</v>
      </c>
    </row>
    <row r="1203" spans="1:21" ht="14.4" customHeight="1" x14ac:dyDescent="0.3">
      <c r="A1203" s="661">
        <v>18</v>
      </c>
      <c r="B1203" s="662" t="s">
        <v>544</v>
      </c>
      <c r="C1203" s="662" t="s">
        <v>2618</v>
      </c>
      <c r="D1203" s="743" t="s">
        <v>4060</v>
      </c>
      <c r="E1203" s="744" t="s">
        <v>2644</v>
      </c>
      <c r="F1203" s="662" t="s">
        <v>2614</v>
      </c>
      <c r="G1203" s="662" t="s">
        <v>2835</v>
      </c>
      <c r="H1203" s="662" t="s">
        <v>1236</v>
      </c>
      <c r="I1203" s="662" t="s">
        <v>2840</v>
      </c>
      <c r="J1203" s="662" t="s">
        <v>2841</v>
      </c>
      <c r="K1203" s="662" t="s">
        <v>579</v>
      </c>
      <c r="L1203" s="663">
        <v>36.909999999999997</v>
      </c>
      <c r="M1203" s="663">
        <v>1328.7599999999998</v>
      </c>
      <c r="N1203" s="662">
        <v>36</v>
      </c>
      <c r="O1203" s="745">
        <v>7</v>
      </c>
      <c r="P1203" s="663">
        <v>369.09999999999991</v>
      </c>
      <c r="Q1203" s="678">
        <v>0.27777777777777773</v>
      </c>
      <c r="R1203" s="662">
        <v>10</v>
      </c>
      <c r="S1203" s="678">
        <v>0.27777777777777779</v>
      </c>
      <c r="T1203" s="745">
        <v>2.5</v>
      </c>
      <c r="U1203" s="701">
        <v>0.35714285714285715</v>
      </c>
    </row>
    <row r="1204" spans="1:21" ht="14.4" customHeight="1" x14ac:dyDescent="0.3">
      <c r="A1204" s="661">
        <v>18</v>
      </c>
      <c r="B1204" s="662" t="s">
        <v>544</v>
      </c>
      <c r="C1204" s="662" t="s">
        <v>2618</v>
      </c>
      <c r="D1204" s="743" t="s">
        <v>4060</v>
      </c>
      <c r="E1204" s="744" t="s">
        <v>2644</v>
      </c>
      <c r="F1204" s="662" t="s">
        <v>2614</v>
      </c>
      <c r="G1204" s="662" t="s">
        <v>2835</v>
      </c>
      <c r="H1204" s="662" t="s">
        <v>545</v>
      </c>
      <c r="I1204" s="662" t="s">
        <v>3609</v>
      </c>
      <c r="J1204" s="662" t="s">
        <v>1909</v>
      </c>
      <c r="K1204" s="662" t="s">
        <v>3012</v>
      </c>
      <c r="L1204" s="663">
        <v>0</v>
      </c>
      <c r="M1204" s="663">
        <v>0</v>
      </c>
      <c r="N1204" s="662">
        <v>1</v>
      </c>
      <c r="O1204" s="745">
        <v>1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18</v>
      </c>
      <c r="B1205" s="662" t="s">
        <v>544</v>
      </c>
      <c r="C1205" s="662" t="s">
        <v>2618</v>
      </c>
      <c r="D1205" s="743" t="s">
        <v>4060</v>
      </c>
      <c r="E1205" s="744" t="s">
        <v>2644</v>
      </c>
      <c r="F1205" s="662" t="s">
        <v>2614</v>
      </c>
      <c r="G1205" s="662" t="s">
        <v>2835</v>
      </c>
      <c r="H1205" s="662" t="s">
        <v>545</v>
      </c>
      <c r="I1205" s="662" t="s">
        <v>3610</v>
      </c>
      <c r="J1205" s="662" t="s">
        <v>3611</v>
      </c>
      <c r="K1205" s="662" t="s">
        <v>3612</v>
      </c>
      <c r="L1205" s="663">
        <v>0</v>
      </c>
      <c r="M1205" s="663">
        <v>0</v>
      </c>
      <c r="N1205" s="662">
        <v>3</v>
      </c>
      <c r="O1205" s="745">
        <v>0.5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18</v>
      </c>
      <c r="B1206" s="662" t="s">
        <v>544</v>
      </c>
      <c r="C1206" s="662" t="s">
        <v>2618</v>
      </c>
      <c r="D1206" s="743" t="s">
        <v>4060</v>
      </c>
      <c r="E1206" s="744" t="s">
        <v>2644</v>
      </c>
      <c r="F1206" s="662" t="s">
        <v>2614</v>
      </c>
      <c r="G1206" s="662" t="s">
        <v>2835</v>
      </c>
      <c r="H1206" s="662" t="s">
        <v>545</v>
      </c>
      <c r="I1206" s="662" t="s">
        <v>3315</v>
      </c>
      <c r="J1206" s="662" t="s">
        <v>2843</v>
      </c>
      <c r="K1206" s="662" t="s">
        <v>2991</v>
      </c>
      <c r="L1206" s="663">
        <v>0</v>
      </c>
      <c r="M1206" s="663">
        <v>0</v>
      </c>
      <c r="N1206" s="662">
        <v>4</v>
      </c>
      <c r="O1206" s="745">
        <v>1</v>
      </c>
      <c r="P1206" s="663"/>
      <c r="Q1206" s="678"/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18</v>
      </c>
      <c r="B1207" s="662" t="s">
        <v>544</v>
      </c>
      <c r="C1207" s="662" t="s">
        <v>2618</v>
      </c>
      <c r="D1207" s="743" t="s">
        <v>4060</v>
      </c>
      <c r="E1207" s="744" t="s">
        <v>2644</v>
      </c>
      <c r="F1207" s="662" t="s">
        <v>2614</v>
      </c>
      <c r="G1207" s="662" t="s">
        <v>2835</v>
      </c>
      <c r="H1207" s="662" t="s">
        <v>545</v>
      </c>
      <c r="I1207" s="662" t="s">
        <v>3354</v>
      </c>
      <c r="J1207" s="662" t="s">
        <v>592</v>
      </c>
      <c r="K1207" s="662" t="s">
        <v>583</v>
      </c>
      <c r="L1207" s="663">
        <v>0</v>
      </c>
      <c r="M1207" s="663">
        <v>0</v>
      </c>
      <c r="N1207" s="662">
        <v>1</v>
      </c>
      <c r="O1207" s="745">
        <v>1</v>
      </c>
      <c r="P1207" s="663">
        <v>0</v>
      </c>
      <c r="Q1207" s="678"/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18</v>
      </c>
      <c r="B1208" s="662" t="s">
        <v>544</v>
      </c>
      <c r="C1208" s="662" t="s">
        <v>2618</v>
      </c>
      <c r="D1208" s="743" t="s">
        <v>4060</v>
      </c>
      <c r="E1208" s="744" t="s">
        <v>2644</v>
      </c>
      <c r="F1208" s="662" t="s">
        <v>2614</v>
      </c>
      <c r="G1208" s="662" t="s">
        <v>2835</v>
      </c>
      <c r="H1208" s="662" t="s">
        <v>545</v>
      </c>
      <c r="I1208" s="662" t="s">
        <v>3010</v>
      </c>
      <c r="J1208" s="662" t="s">
        <v>3011</v>
      </c>
      <c r="K1208" s="662" t="s">
        <v>3012</v>
      </c>
      <c r="L1208" s="663">
        <v>2332.63</v>
      </c>
      <c r="M1208" s="663">
        <v>9330.52</v>
      </c>
      <c r="N1208" s="662">
        <v>4</v>
      </c>
      <c r="O1208" s="745">
        <v>2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18</v>
      </c>
      <c r="B1209" s="662" t="s">
        <v>544</v>
      </c>
      <c r="C1209" s="662" t="s">
        <v>2618</v>
      </c>
      <c r="D1209" s="743" t="s">
        <v>4060</v>
      </c>
      <c r="E1209" s="744" t="s">
        <v>2644</v>
      </c>
      <c r="F1209" s="662" t="s">
        <v>2614</v>
      </c>
      <c r="G1209" s="662" t="s">
        <v>2835</v>
      </c>
      <c r="H1209" s="662" t="s">
        <v>545</v>
      </c>
      <c r="I1209" s="662" t="s">
        <v>3613</v>
      </c>
      <c r="J1209" s="662" t="s">
        <v>3311</v>
      </c>
      <c r="K1209" s="662" t="s">
        <v>3025</v>
      </c>
      <c r="L1209" s="663">
        <v>0</v>
      </c>
      <c r="M1209" s="663">
        <v>0</v>
      </c>
      <c r="N1209" s="662">
        <v>1</v>
      </c>
      <c r="O1209" s="745">
        <v>1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18</v>
      </c>
      <c r="B1210" s="662" t="s">
        <v>544</v>
      </c>
      <c r="C1210" s="662" t="s">
        <v>2618</v>
      </c>
      <c r="D1210" s="743" t="s">
        <v>4060</v>
      </c>
      <c r="E1210" s="744" t="s">
        <v>2644</v>
      </c>
      <c r="F1210" s="662" t="s">
        <v>2614</v>
      </c>
      <c r="G1210" s="662" t="s">
        <v>2730</v>
      </c>
      <c r="H1210" s="662" t="s">
        <v>1236</v>
      </c>
      <c r="I1210" s="662" t="s">
        <v>1439</v>
      </c>
      <c r="J1210" s="662" t="s">
        <v>2517</v>
      </c>
      <c r="K1210" s="662" t="s">
        <v>2518</v>
      </c>
      <c r="L1210" s="663">
        <v>445.45</v>
      </c>
      <c r="M1210" s="663">
        <v>8018.0999999999985</v>
      </c>
      <c r="N1210" s="662">
        <v>18</v>
      </c>
      <c r="O1210" s="745">
        <v>12.5</v>
      </c>
      <c r="P1210" s="663">
        <v>1336.35</v>
      </c>
      <c r="Q1210" s="678">
        <v>0.16666666666666669</v>
      </c>
      <c r="R1210" s="662">
        <v>3</v>
      </c>
      <c r="S1210" s="678">
        <v>0.16666666666666666</v>
      </c>
      <c r="T1210" s="745">
        <v>2</v>
      </c>
      <c r="U1210" s="701">
        <v>0.16</v>
      </c>
    </row>
    <row r="1211" spans="1:21" ht="14.4" customHeight="1" x14ac:dyDescent="0.3">
      <c r="A1211" s="661">
        <v>18</v>
      </c>
      <c r="B1211" s="662" t="s">
        <v>544</v>
      </c>
      <c r="C1211" s="662" t="s">
        <v>2618</v>
      </c>
      <c r="D1211" s="743" t="s">
        <v>4060</v>
      </c>
      <c r="E1211" s="744" t="s">
        <v>2644</v>
      </c>
      <c r="F1211" s="662" t="s">
        <v>2614</v>
      </c>
      <c r="G1211" s="662" t="s">
        <v>2730</v>
      </c>
      <c r="H1211" s="662" t="s">
        <v>1236</v>
      </c>
      <c r="I1211" s="662" t="s">
        <v>1435</v>
      </c>
      <c r="J1211" s="662" t="s">
        <v>2519</v>
      </c>
      <c r="K1211" s="662" t="s">
        <v>2520</v>
      </c>
      <c r="L1211" s="663">
        <v>360.37</v>
      </c>
      <c r="M1211" s="663">
        <v>2162.2199999999998</v>
      </c>
      <c r="N1211" s="662">
        <v>6</v>
      </c>
      <c r="O1211" s="745">
        <v>3</v>
      </c>
      <c r="P1211" s="663">
        <v>2162.2199999999998</v>
      </c>
      <c r="Q1211" s="678">
        <v>1</v>
      </c>
      <c r="R1211" s="662">
        <v>6</v>
      </c>
      <c r="S1211" s="678">
        <v>1</v>
      </c>
      <c r="T1211" s="745">
        <v>3</v>
      </c>
      <c r="U1211" s="701">
        <v>1</v>
      </c>
    </row>
    <row r="1212" spans="1:21" ht="14.4" customHeight="1" x14ac:dyDescent="0.3">
      <c r="A1212" s="661">
        <v>18</v>
      </c>
      <c r="B1212" s="662" t="s">
        <v>544</v>
      </c>
      <c r="C1212" s="662" t="s">
        <v>2618</v>
      </c>
      <c r="D1212" s="743" t="s">
        <v>4060</v>
      </c>
      <c r="E1212" s="744" t="s">
        <v>2644</v>
      </c>
      <c r="F1212" s="662" t="s">
        <v>2614</v>
      </c>
      <c r="G1212" s="662" t="s">
        <v>2845</v>
      </c>
      <c r="H1212" s="662" t="s">
        <v>1236</v>
      </c>
      <c r="I1212" s="662" t="s">
        <v>1420</v>
      </c>
      <c r="J1212" s="662" t="s">
        <v>1421</v>
      </c>
      <c r="K1212" s="662" t="s">
        <v>1422</v>
      </c>
      <c r="L1212" s="663">
        <v>232.29</v>
      </c>
      <c r="M1212" s="663">
        <v>464.58</v>
      </c>
      <c r="N1212" s="662">
        <v>2</v>
      </c>
      <c r="O1212" s="745">
        <v>1</v>
      </c>
      <c r="P1212" s="663">
        <v>464.58</v>
      </c>
      <c r="Q1212" s="678">
        <v>1</v>
      </c>
      <c r="R1212" s="662">
        <v>2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18</v>
      </c>
      <c r="B1213" s="662" t="s">
        <v>544</v>
      </c>
      <c r="C1213" s="662" t="s">
        <v>2618</v>
      </c>
      <c r="D1213" s="743" t="s">
        <v>4060</v>
      </c>
      <c r="E1213" s="744" t="s">
        <v>2644</v>
      </c>
      <c r="F1213" s="662" t="s">
        <v>2614</v>
      </c>
      <c r="G1213" s="662" t="s">
        <v>2845</v>
      </c>
      <c r="H1213" s="662" t="s">
        <v>1236</v>
      </c>
      <c r="I1213" s="662" t="s">
        <v>3318</v>
      </c>
      <c r="J1213" s="662" t="s">
        <v>1872</v>
      </c>
      <c r="K1213" s="662" t="s">
        <v>1031</v>
      </c>
      <c r="L1213" s="663">
        <v>0</v>
      </c>
      <c r="M1213" s="663">
        <v>0</v>
      </c>
      <c r="N1213" s="662">
        <v>3</v>
      </c>
      <c r="O1213" s="745">
        <v>0.5</v>
      </c>
      <c r="P1213" s="663"/>
      <c r="Q1213" s="678"/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18</v>
      </c>
      <c r="B1214" s="662" t="s">
        <v>544</v>
      </c>
      <c r="C1214" s="662" t="s">
        <v>2618</v>
      </c>
      <c r="D1214" s="743" t="s">
        <v>4060</v>
      </c>
      <c r="E1214" s="744" t="s">
        <v>2644</v>
      </c>
      <c r="F1214" s="662" t="s">
        <v>2614</v>
      </c>
      <c r="G1214" s="662" t="s">
        <v>2845</v>
      </c>
      <c r="H1214" s="662" t="s">
        <v>1236</v>
      </c>
      <c r="I1214" s="662" t="s">
        <v>1871</v>
      </c>
      <c r="J1214" s="662" t="s">
        <v>1872</v>
      </c>
      <c r="K1214" s="662" t="s">
        <v>1873</v>
      </c>
      <c r="L1214" s="663">
        <v>87.11</v>
      </c>
      <c r="M1214" s="663">
        <v>87.11</v>
      </c>
      <c r="N1214" s="662">
        <v>1</v>
      </c>
      <c r="O1214" s="745">
        <v>0.5</v>
      </c>
      <c r="P1214" s="663">
        <v>87.11</v>
      </c>
      <c r="Q1214" s="678">
        <v>1</v>
      </c>
      <c r="R1214" s="662">
        <v>1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18</v>
      </c>
      <c r="B1215" s="662" t="s">
        <v>544</v>
      </c>
      <c r="C1215" s="662" t="s">
        <v>2618</v>
      </c>
      <c r="D1215" s="743" t="s">
        <v>4060</v>
      </c>
      <c r="E1215" s="744" t="s">
        <v>2644</v>
      </c>
      <c r="F1215" s="662" t="s">
        <v>2614</v>
      </c>
      <c r="G1215" s="662" t="s">
        <v>2845</v>
      </c>
      <c r="H1215" s="662" t="s">
        <v>1236</v>
      </c>
      <c r="I1215" s="662" t="s">
        <v>1424</v>
      </c>
      <c r="J1215" s="662" t="s">
        <v>1425</v>
      </c>
      <c r="K1215" s="662" t="s">
        <v>1426</v>
      </c>
      <c r="L1215" s="663">
        <v>174.22</v>
      </c>
      <c r="M1215" s="663">
        <v>2264.8599999999997</v>
      </c>
      <c r="N1215" s="662">
        <v>13</v>
      </c>
      <c r="O1215" s="745">
        <v>2</v>
      </c>
      <c r="P1215" s="663">
        <v>1045.32</v>
      </c>
      <c r="Q1215" s="678">
        <v>0.46153846153846156</v>
      </c>
      <c r="R1215" s="662">
        <v>6</v>
      </c>
      <c r="S1215" s="678">
        <v>0.46153846153846156</v>
      </c>
      <c r="T1215" s="745">
        <v>1</v>
      </c>
      <c r="U1215" s="701">
        <v>0.5</v>
      </c>
    </row>
    <row r="1216" spans="1:21" ht="14.4" customHeight="1" x14ac:dyDescent="0.3">
      <c r="A1216" s="661">
        <v>18</v>
      </c>
      <c r="B1216" s="662" t="s">
        <v>544</v>
      </c>
      <c r="C1216" s="662" t="s">
        <v>2618</v>
      </c>
      <c r="D1216" s="743" t="s">
        <v>4060</v>
      </c>
      <c r="E1216" s="744" t="s">
        <v>2644</v>
      </c>
      <c r="F1216" s="662" t="s">
        <v>2614</v>
      </c>
      <c r="G1216" s="662" t="s">
        <v>2845</v>
      </c>
      <c r="H1216" s="662" t="s">
        <v>1236</v>
      </c>
      <c r="I1216" s="662" t="s">
        <v>3319</v>
      </c>
      <c r="J1216" s="662" t="s">
        <v>1421</v>
      </c>
      <c r="K1216" s="662" t="s">
        <v>2171</v>
      </c>
      <c r="L1216" s="663">
        <v>0</v>
      </c>
      <c r="M1216" s="663">
        <v>0</v>
      </c>
      <c r="N1216" s="662">
        <v>19</v>
      </c>
      <c r="O1216" s="745">
        <v>6</v>
      </c>
      <c r="P1216" s="663">
        <v>0</v>
      </c>
      <c r="Q1216" s="678"/>
      <c r="R1216" s="662">
        <v>3</v>
      </c>
      <c r="S1216" s="678">
        <v>0.15789473684210525</v>
      </c>
      <c r="T1216" s="745">
        <v>1</v>
      </c>
      <c r="U1216" s="701">
        <v>0.16666666666666666</v>
      </c>
    </row>
    <row r="1217" spans="1:21" ht="14.4" customHeight="1" x14ac:dyDescent="0.3">
      <c r="A1217" s="661">
        <v>18</v>
      </c>
      <c r="B1217" s="662" t="s">
        <v>544</v>
      </c>
      <c r="C1217" s="662" t="s">
        <v>2618</v>
      </c>
      <c r="D1217" s="743" t="s">
        <v>4060</v>
      </c>
      <c r="E1217" s="744" t="s">
        <v>2644</v>
      </c>
      <c r="F1217" s="662" t="s">
        <v>2614</v>
      </c>
      <c r="G1217" s="662" t="s">
        <v>2845</v>
      </c>
      <c r="H1217" s="662" t="s">
        <v>1236</v>
      </c>
      <c r="I1217" s="662" t="s">
        <v>3029</v>
      </c>
      <c r="J1217" s="662" t="s">
        <v>1421</v>
      </c>
      <c r="K1217" s="662" t="s">
        <v>3030</v>
      </c>
      <c r="L1217" s="663">
        <v>0</v>
      </c>
      <c r="M1217" s="663">
        <v>0</v>
      </c>
      <c r="N1217" s="662">
        <v>3</v>
      </c>
      <c r="O1217" s="745">
        <v>2</v>
      </c>
      <c r="P1217" s="663">
        <v>0</v>
      </c>
      <c r="Q1217" s="678"/>
      <c r="R1217" s="662">
        <v>3</v>
      </c>
      <c r="S1217" s="678">
        <v>1</v>
      </c>
      <c r="T1217" s="745">
        <v>2</v>
      </c>
      <c r="U1217" s="701">
        <v>1</v>
      </c>
    </row>
    <row r="1218" spans="1:21" ht="14.4" customHeight="1" x14ac:dyDescent="0.3">
      <c r="A1218" s="661">
        <v>18</v>
      </c>
      <c r="B1218" s="662" t="s">
        <v>544</v>
      </c>
      <c r="C1218" s="662" t="s">
        <v>2618</v>
      </c>
      <c r="D1218" s="743" t="s">
        <v>4060</v>
      </c>
      <c r="E1218" s="744" t="s">
        <v>2644</v>
      </c>
      <c r="F1218" s="662" t="s">
        <v>2614</v>
      </c>
      <c r="G1218" s="662" t="s">
        <v>2734</v>
      </c>
      <c r="H1218" s="662" t="s">
        <v>545</v>
      </c>
      <c r="I1218" s="662" t="s">
        <v>829</v>
      </c>
      <c r="J1218" s="662" t="s">
        <v>830</v>
      </c>
      <c r="K1218" s="662" t="s">
        <v>2735</v>
      </c>
      <c r="L1218" s="663">
        <v>57.6</v>
      </c>
      <c r="M1218" s="663">
        <v>2131.1999999999998</v>
      </c>
      <c r="N1218" s="662">
        <v>37</v>
      </c>
      <c r="O1218" s="745">
        <v>11</v>
      </c>
      <c r="P1218" s="663">
        <v>748.80000000000018</v>
      </c>
      <c r="Q1218" s="678">
        <v>0.35135135135135148</v>
      </c>
      <c r="R1218" s="662">
        <v>13</v>
      </c>
      <c r="S1218" s="678">
        <v>0.35135135135135137</v>
      </c>
      <c r="T1218" s="745">
        <v>5</v>
      </c>
      <c r="U1218" s="701">
        <v>0.45454545454545453</v>
      </c>
    </row>
    <row r="1219" spans="1:21" ht="14.4" customHeight="1" x14ac:dyDescent="0.3">
      <c r="A1219" s="661">
        <v>18</v>
      </c>
      <c r="B1219" s="662" t="s">
        <v>544</v>
      </c>
      <c r="C1219" s="662" t="s">
        <v>2618</v>
      </c>
      <c r="D1219" s="743" t="s">
        <v>4060</v>
      </c>
      <c r="E1219" s="744" t="s">
        <v>2644</v>
      </c>
      <c r="F1219" s="662" t="s">
        <v>2614</v>
      </c>
      <c r="G1219" s="662" t="s">
        <v>2847</v>
      </c>
      <c r="H1219" s="662" t="s">
        <v>545</v>
      </c>
      <c r="I1219" s="662" t="s">
        <v>1753</v>
      </c>
      <c r="J1219" s="662" t="s">
        <v>1754</v>
      </c>
      <c r="K1219" s="662" t="s">
        <v>2848</v>
      </c>
      <c r="L1219" s="663">
        <v>202.03</v>
      </c>
      <c r="M1219" s="663">
        <v>808.12</v>
      </c>
      <c r="N1219" s="662">
        <v>4</v>
      </c>
      <c r="O1219" s="745">
        <v>1.5</v>
      </c>
      <c r="P1219" s="663">
        <v>404.06</v>
      </c>
      <c r="Q1219" s="678">
        <v>0.5</v>
      </c>
      <c r="R1219" s="662">
        <v>2</v>
      </c>
      <c r="S1219" s="678">
        <v>0.5</v>
      </c>
      <c r="T1219" s="745">
        <v>1</v>
      </c>
      <c r="U1219" s="701">
        <v>0.66666666666666663</v>
      </c>
    </row>
    <row r="1220" spans="1:21" ht="14.4" customHeight="1" x14ac:dyDescent="0.3">
      <c r="A1220" s="661">
        <v>18</v>
      </c>
      <c r="B1220" s="662" t="s">
        <v>544</v>
      </c>
      <c r="C1220" s="662" t="s">
        <v>2618</v>
      </c>
      <c r="D1220" s="743" t="s">
        <v>4060</v>
      </c>
      <c r="E1220" s="744" t="s">
        <v>2644</v>
      </c>
      <c r="F1220" s="662" t="s">
        <v>2614</v>
      </c>
      <c r="G1220" s="662" t="s">
        <v>3031</v>
      </c>
      <c r="H1220" s="662" t="s">
        <v>545</v>
      </c>
      <c r="I1220" s="662" t="s">
        <v>3032</v>
      </c>
      <c r="J1220" s="662" t="s">
        <v>3033</v>
      </c>
      <c r="K1220" s="662" t="s">
        <v>3034</v>
      </c>
      <c r="L1220" s="663">
        <v>0</v>
      </c>
      <c r="M1220" s="663">
        <v>0</v>
      </c>
      <c r="N1220" s="662">
        <v>2</v>
      </c>
      <c r="O1220" s="745">
        <v>1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18</v>
      </c>
      <c r="B1221" s="662" t="s">
        <v>544</v>
      </c>
      <c r="C1221" s="662" t="s">
        <v>2618</v>
      </c>
      <c r="D1221" s="743" t="s">
        <v>4060</v>
      </c>
      <c r="E1221" s="744" t="s">
        <v>2644</v>
      </c>
      <c r="F1221" s="662" t="s">
        <v>2614</v>
      </c>
      <c r="G1221" s="662" t="s">
        <v>2771</v>
      </c>
      <c r="H1221" s="662" t="s">
        <v>545</v>
      </c>
      <c r="I1221" s="662" t="s">
        <v>3035</v>
      </c>
      <c r="J1221" s="662" t="s">
        <v>977</v>
      </c>
      <c r="K1221" s="662" t="s">
        <v>978</v>
      </c>
      <c r="L1221" s="663">
        <v>94.04</v>
      </c>
      <c r="M1221" s="663">
        <v>188.08</v>
      </c>
      <c r="N1221" s="662">
        <v>2</v>
      </c>
      <c r="O1221" s="745">
        <v>1</v>
      </c>
      <c r="P1221" s="663">
        <v>188.08</v>
      </c>
      <c r="Q1221" s="678">
        <v>1</v>
      </c>
      <c r="R1221" s="662">
        <v>2</v>
      </c>
      <c r="S1221" s="678">
        <v>1</v>
      </c>
      <c r="T1221" s="745">
        <v>1</v>
      </c>
      <c r="U1221" s="701">
        <v>1</v>
      </c>
    </row>
    <row r="1222" spans="1:21" ht="14.4" customHeight="1" x14ac:dyDescent="0.3">
      <c r="A1222" s="661">
        <v>18</v>
      </c>
      <c r="B1222" s="662" t="s">
        <v>544</v>
      </c>
      <c r="C1222" s="662" t="s">
        <v>2618</v>
      </c>
      <c r="D1222" s="743" t="s">
        <v>4060</v>
      </c>
      <c r="E1222" s="744" t="s">
        <v>2644</v>
      </c>
      <c r="F1222" s="662" t="s">
        <v>2614</v>
      </c>
      <c r="G1222" s="662" t="s">
        <v>2771</v>
      </c>
      <c r="H1222" s="662" t="s">
        <v>545</v>
      </c>
      <c r="I1222" s="662" t="s">
        <v>3035</v>
      </c>
      <c r="J1222" s="662" t="s">
        <v>977</v>
      </c>
      <c r="K1222" s="662" t="s">
        <v>978</v>
      </c>
      <c r="L1222" s="663">
        <v>122.73</v>
      </c>
      <c r="M1222" s="663">
        <v>1104.57</v>
      </c>
      <c r="N1222" s="662">
        <v>9</v>
      </c>
      <c r="O1222" s="745">
        <v>1.5</v>
      </c>
      <c r="P1222" s="663">
        <v>245.46</v>
      </c>
      <c r="Q1222" s="678">
        <v>0.22222222222222224</v>
      </c>
      <c r="R1222" s="662">
        <v>2</v>
      </c>
      <c r="S1222" s="678">
        <v>0.22222222222222221</v>
      </c>
      <c r="T1222" s="745">
        <v>0.5</v>
      </c>
      <c r="U1222" s="701">
        <v>0.33333333333333331</v>
      </c>
    </row>
    <row r="1223" spans="1:21" ht="14.4" customHeight="1" x14ac:dyDescent="0.3">
      <c r="A1223" s="661">
        <v>18</v>
      </c>
      <c r="B1223" s="662" t="s">
        <v>544</v>
      </c>
      <c r="C1223" s="662" t="s">
        <v>2618</v>
      </c>
      <c r="D1223" s="743" t="s">
        <v>4060</v>
      </c>
      <c r="E1223" s="744" t="s">
        <v>2644</v>
      </c>
      <c r="F1223" s="662" t="s">
        <v>2614</v>
      </c>
      <c r="G1223" s="662" t="s">
        <v>2771</v>
      </c>
      <c r="H1223" s="662" t="s">
        <v>545</v>
      </c>
      <c r="I1223" s="662" t="s">
        <v>3508</v>
      </c>
      <c r="J1223" s="662" t="s">
        <v>977</v>
      </c>
      <c r="K1223" s="662" t="s">
        <v>978</v>
      </c>
      <c r="L1223" s="663">
        <v>94.04</v>
      </c>
      <c r="M1223" s="663">
        <v>658.28000000000009</v>
      </c>
      <c r="N1223" s="662">
        <v>7</v>
      </c>
      <c r="O1223" s="745">
        <v>1</v>
      </c>
      <c r="P1223" s="663">
        <v>658.28000000000009</v>
      </c>
      <c r="Q1223" s="678">
        <v>1</v>
      </c>
      <c r="R1223" s="662">
        <v>7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18</v>
      </c>
      <c r="B1224" s="662" t="s">
        <v>544</v>
      </c>
      <c r="C1224" s="662" t="s">
        <v>2618</v>
      </c>
      <c r="D1224" s="743" t="s">
        <v>4060</v>
      </c>
      <c r="E1224" s="744" t="s">
        <v>2644</v>
      </c>
      <c r="F1224" s="662" t="s">
        <v>2614</v>
      </c>
      <c r="G1224" s="662" t="s">
        <v>3036</v>
      </c>
      <c r="H1224" s="662" t="s">
        <v>545</v>
      </c>
      <c r="I1224" s="662" t="s">
        <v>927</v>
      </c>
      <c r="J1224" s="662" t="s">
        <v>928</v>
      </c>
      <c r="K1224" s="662" t="s">
        <v>3038</v>
      </c>
      <c r="L1224" s="663">
        <v>1228</v>
      </c>
      <c r="M1224" s="663">
        <v>9824</v>
      </c>
      <c r="N1224" s="662">
        <v>8</v>
      </c>
      <c r="O1224" s="745">
        <v>2.5</v>
      </c>
      <c r="P1224" s="663">
        <v>4912</v>
      </c>
      <c r="Q1224" s="678">
        <v>0.5</v>
      </c>
      <c r="R1224" s="662">
        <v>4</v>
      </c>
      <c r="S1224" s="678">
        <v>0.5</v>
      </c>
      <c r="T1224" s="745">
        <v>1.5</v>
      </c>
      <c r="U1224" s="701">
        <v>0.6</v>
      </c>
    </row>
    <row r="1225" spans="1:21" ht="14.4" customHeight="1" x14ac:dyDescent="0.3">
      <c r="A1225" s="661">
        <v>18</v>
      </c>
      <c r="B1225" s="662" t="s">
        <v>544</v>
      </c>
      <c r="C1225" s="662" t="s">
        <v>2618</v>
      </c>
      <c r="D1225" s="743" t="s">
        <v>4060</v>
      </c>
      <c r="E1225" s="744" t="s">
        <v>2644</v>
      </c>
      <c r="F1225" s="662" t="s">
        <v>2614</v>
      </c>
      <c r="G1225" s="662" t="s">
        <v>3036</v>
      </c>
      <c r="H1225" s="662" t="s">
        <v>545</v>
      </c>
      <c r="I1225" s="662" t="s">
        <v>3039</v>
      </c>
      <c r="J1225" s="662" t="s">
        <v>3040</v>
      </c>
      <c r="K1225" s="662" t="s">
        <v>3041</v>
      </c>
      <c r="L1225" s="663">
        <v>1228</v>
      </c>
      <c r="M1225" s="663">
        <v>11052</v>
      </c>
      <c r="N1225" s="662">
        <v>9</v>
      </c>
      <c r="O1225" s="745">
        <v>2.5</v>
      </c>
      <c r="P1225" s="663">
        <v>3684</v>
      </c>
      <c r="Q1225" s="678">
        <v>0.33333333333333331</v>
      </c>
      <c r="R1225" s="662">
        <v>3</v>
      </c>
      <c r="S1225" s="678">
        <v>0.33333333333333331</v>
      </c>
      <c r="T1225" s="745">
        <v>0.5</v>
      </c>
      <c r="U1225" s="701">
        <v>0.2</v>
      </c>
    </row>
    <row r="1226" spans="1:21" ht="14.4" customHeight="1" x14ac:dyDescent="0.3">
      <c r="A1226" s="661">
        <v>18</v>
      </c>
      <c r="B1226" s="662" t="s">
        <v>544</v>
      </c>
      <c r="C1226" s="662" t="s">
        <v>2618</v>
      </c>
      <c r="D1226" s="743" t="s">
        <v>4060</v>
      </c>
      <c r="E1226" s="744" t="s">
        <v>2644</v>
      </c>
      <c r="F1226" s="662" t="s">
        <v>2614</v>
      </c>
      <c r="G1226" s="662" t="s">
        <v>3036</v>
      </c>
      <c r="H1226" s="662" t="s">
        <v>545</v>
      </c>
      <c r="I1226" s="662" t="s">
        <v>3614</v>
      </c>
      <c r="J1226" s="662" t="s">
        <v>3040</v>
      </c>
      <c r="K1226" s="662" t="s">
        <v>3615</v>
      </c>
      <c r="L1226" s="663">
        <v>0</v>
      </c>
      <c r="M1226" s="663">
        <v>0</v>
      </c>
      <c r="N1226" s="662">
        <v>4</v>
      </c>
      <c r="O1226" s="745">
        <v>1</v>
      </c>
      <c r="P1226" s="663"/>
      <c r="Q1226" s="678"/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18</v>
      </c>
      <c r="B1227" s="662" t="s">
        <v>544</v>
      </c>
      <c r="C1227" s="662" t="s">
        <v>2618</v>
      </c>
      <c r="D1227" s="743" t="s">
        <v>4060</v>
      </c>
      <c r="E1227" s="744" t="s">
        <v>2644</v>
      </c>
      <c r="F1227" s="662" t="s">
        <v>2614</v>
      </c>
      <c r="G1227" s="662" t="s">
        <v>3036</v>
      </c>
      <c r="H1227" s="662" t="s">
        <v>545</v>
      </c>
      <c r="I1227" s="662" t="s">
        <v>3616</v>
      </c>
      <c r="J1227" s="662" t="s">
        <v>3617</v>
      </c>
      <c r="K1227" s="662" t="s">
        <v>3332</v>
      </c>
      <c r="L1227" s="663">
        <v>0</v>
      </c>
      <c r="M1227" s="663">
        <v>0</v>
      </c>
      <c r="N1227" s="662">
        <v>2</v>
      </c>
      <c r="O1227" s="745">
        <v>1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18</v>
      </c>
      <c r="B1228" s="662" t="s">
        <v>544</v>
      </c>
      <c r="C1228" s="662" t="s">
        <v>2618</v>
      </c>
      <c r="D1228" s="743" t="s">
        <v>4060</v>
      </c>
      <c r="E1228" s="744" t="s">
        <v>2644</v>
      </c>
      <c r="F1228" s="662" t="s">
        <v>2614</v>
      </c>
      <c r="G1228" s="662" t="s">
        <v>3036</v>
      </c>
      <c r="H1228" s="662" t="s">
        <v>545</v>
      </c>
      <c r="I1228" s="662" t="s">
        <v>3618</v>
      </c>
      <c r="J1228" s="662" t="s">
        <v>3617</v>
      </c>
      <c r="K1228" s="662" t="s">
        <v>1501</v>
      </c>
      <c r="L1228" s="663">
        <v>1315.72</v>
      </c>
      <c r="M1228" s="663">
        <v>5262.88</v>
      </c>
      <c r="N1228" s="662">
        <v>4</v>
      </c>
      <c r="O1228" s="745">
        <v>1.5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18</v>
      </c>
      <c r="B1229" s="662" t="s">
        <v>544</v>
      </c>
      <c r="C1229" s="662" t="s">
        <v>2618</v>
      </c>
      <c r="D1229" s="743" t="s">
        <v>4060</v>
      </c>
      <c r="E1229" s="744" t="s">
        <v>2644</v>
      </c>
      <c r="F1229" s="662" t="s">
        <v>2614</v>
      </c>
      <c r="G1229" s="662" t="s">
        <v>3053</v>
      </c>
      <c r="H1229" s="662" t="s">
        <v>1236</v>
      </c>
      <c r="I1229" s="662" t="s">
        <v>3054</v>
      </c>
      <c r="J1229" s="662" t="s">
        <v>3055</v>
      </c>
      <c r="K1229" s="662" t="s">
        <v>3056</v>
      </c>
      <c r="L1229" s="663">
        <v>0</v>
      </c>
      <c r="M1229" s="663">
        <v>0</v>
      </c>
      <c r="N1229" s="662">
        <v>5</v>
      </c>
      <c r="O1229" s="745">
        <v>1</v>
      </c>
      <c r="P1229" s="663">
        <v>0</v>
      </c>
      <c r="Q1229" s="678"/>
      <c r="R1229" s="662">
        <v>5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18</v>
      </c>
      <c r="B1230" s="662" t="s">
        <v>544</v>
      </c>
      <c r="C1230" s="662" t="s">
        <v>2618</v>
      </c>
      <c r="D1230" s="743" t="s">
        <v>4060</v>
      </c>
      <c r="E1230" s="744" t="s">
        <v>2644</v>
      </c>
      <c r="F1230" s="662" t="s">
        <v>2614</v>
      </c>
      <c r="G1230" s="662" t="s">
        <v>2736</v>
      </c>
      <c r="H1230" s="662" t="s">
        <v>545</v>
      </c>
      <c r="I1230" s="662" t="s">
        <v>574</v>
      </c>
      <c r="J1230" s="662" t="s">
        <v>575</v>
      </c>
      <c r="K1230" s="662" t="s">
        <v>576</v>
      </c>
      <c r="L1230" s="663">
        <v>133.38999999999999</v>
      </c>
      <c r="M1230" s="663">
        <v>266.77999999999997</v>
      </c>
      <c r="N1230" s="662">
        <v>2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18</v>
      </c>
      <c r="B1231" s="662" t="s">
        <v>544</v>
      </c>
      <c r="C1231" s="662" t="s">
        <v>2618</v>
      </c>
      <c r="D1231" s="743" t="s">
        <v>4060</v>
      </c>
      <c r="E1231" s="744" t="s">
        <v>2644</v>
      </c>
      <c r="F1231" s="662" t="s">
        <v>2614</v>
      </c>
      <c r="G1231" s="662" t="s">
        <v>2736</v>
      </c>
      <c r="H1231" s="662" t="s">
        <v>1236</v>
      </c>
      <c r="I1231" s="662" t="s">
        <v>1855</v>
      </c>
      <c r="J1231" s="662" t="s">
        <v>575</v>
      </c>
      <c r="K1231" s="662" t="s">
        <v>1856</v>
      </c>
      <c r="L1231" s="663">
        <v>400.18</v>
      </c>
      <c r="M1231" s="663">
        <v>4001.7999999999997</v>
      </c>
      <c r="N1231" s="662">
        <v>10</v>
      </c>
      <c r="O1231" s="745">
        <v>8.5</v>
      </c>
      <c r="P1231" s="663">
        <v>800.36</v>
      </c>
      <c r="Q1231" s="678">
        <v>0.2</v>
      </c>
      <c r="R1231" s="662">
        <v>2</v>
      </c>
      <c r="S1231" s="678">
        <v>0.2</v>
      </c>
      <c r="T1231" s="745">
        <v>1</v>
      </c>
      <c r="U1231" s="701">
        <v>0.11764705882352941</v>
      </c>
    </row>
    <row r="1232" spans="1:21" ht="14.4" customHeight="1" x14ac:dyDescent="0.3">
      <c r="A1232" s="661">
        <v>18</v>
      </c>
      <c r="B1232" s="662" t="s">
        <v>544</v>
      </c>
      <c r="C1232" s="662" t="s">
        <v>2618</v>
      </c>
      <c r="D1232" s="743" t="s">
        <v>4060</v>
      </c>
      <c r="E1232" s="744" t="s">
        <v>2644</v>
      </c>
      <c r="F1232" s="662" t="s">
        <v>2614</v>
      </c>
      <c r="G1232" s="662" t="s">
        <v>2736</v>
      </c>
      <c r="H1232" s="662" t="s">
        <v>1236</v>
      </c>
      <c r="I1232" s="662" t="s">
        <v>1477</v>
      </c>
      <c r="J1232" s="662" t="s">
        <v>2545</v>
      </c>
      <c r="K1232" s="662" t="s">
        <v>1479</v>
      </c>
      <c r="L1232" s="663">
        <v>210.5</v>
      </c>
      <c r="M1232" s="663">
        <v>2315.5</v>
      </c>
      <c r="N1232" s="662">
        <v>11</v>
      </c>
      <c r="O1232" s="745">
        <v>2</v>
      </c>
      <c r="P1232" s="663">
        <v>1684</v>
      </c>
      <c r="Q1232" s="678">
        <v>0.72727272727272729</v>
      </c>
      <c r="R1232" s="662">
        <v>8</v>
      </c>
      <c r="S1232" s="678">
        <v>0.72727272727272729</v>
      </c>
      <c r="T1232" s="745">
        <v>1.5</v>
      </c>
      <c r="U1232" s="701">
        <v>0.75</v>
      </c>
    </row>
    <row r="1233" spans="1:21" ht="14.4" customHeight="1" x14ac:dyDescent="0.3">
      <c r="A1233" s="661">
        <v>18</v>
      </c>
      <c r="B1233" s="662" t="s">
        <v>544</v>
      </c>
      <c r="C1233" s="662" t="s">
        <v>2618</v>
      </c>
      <c r="D1233" s="743" t="s">
        <v>4060</v>
      </c>
      <c r="E1233" s="744" t="s">
        <v>2644</v>
      </c>
      <c r="F1233" s="662" t="s">
        <v>2614</v>
      </c>
      <c r="G1233" s="662" t="s">
        <v>2736</v>
      </c>
      <c r="H1233" s="662" t="s">
        <v>1236</v>
      </c>
      <c r="I1233" s="662" t="s">
        <v>1455</v>
      </c>
      <c r="J1233" s="662" t="s">
        <v>2546</v>
      </c>
      <c r="K1233" s="662" t="s">
        <v>1457</v>
      </c>
      <c r="L1233" s="663">
        <v>177.82</v>
      </c>
      <c r="M1233" s="663">
        <v>13692.14</v>
      </c>
      <c r="N1233" s="662">
        <v>77</v>
      </c>
      <c r="O1233" s="745">
        <v>26.5</v>
      </c>
      <c r="P1233" s="663">
        <v>4267.68</v>
      </c>
      <c r="Q1233" s="678">
        <v>0.31168831168831174</v>
      </c>
      <c r="R1233" s="662">
        <v>24</v>
      </c>
      <c r="S1233" s="678">
        <v>0.31168831168831168</v>
      </c>
      <c r="T1233" s="745">
        <v>8</v>
      </c>
      <c r="U1233" s="701">
        <v>0.30188679245283018</v>
      </c>
    </row>
    <row r="1234" spans="1:21" ht="14.4" customHeight="1" x14ac:dyDescent="0.3">
      <c r="A1234" s="661">
        <v>18</v>
      </c>
      <c r="B1234" s="662" t="s">
        <v>544</v>
      </c>
      <c r="C1234" s="662" t="s">
        <v>2618</v>
      </c>
      <c r="D1234" s="743" t="s">
        <v>4060</v>
      </c>
      <c r="E1234" s="744" t="s">
        <v>2644</v>
      </c>
      <c r="F1234" s="662" t="s">
        <v>2614</v>
      </c>
      <c r="G1234" s="662" t="s">
        <v>2736</v>
      </c>
      <c r="H1234" s="662" t="s">
        <v>545</v>
      </c>
      <c r="I1234" s="662" t="s">
        <v>3619</v>
      </c>
      <c r="J1234" s="662" t="s">
        <v>3620</v>
      </c>
      <c r="K1234" s="662" t="s">
        <v>3621</v>
      </c>
      <c r="L1234" s="663">
        <v>0</v>
      </c>
      <c r="M1234" s="663">
        <v>0</v>
      </c>
      <c r="N1234" s="662">
        <v>1</v>
      </c>
      <c r="O1234" s="745">
        <v>1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18</v>
      </c>
      <c r="B1235" s="662" t="s">
        <v>544</v>
      </c>
      <c r="C1235" s="662" t="s">
        <v>2618</v>
      </c>
      <c r="D1235" s="743" t="s">
        <v>4060</v>
      </c>
      <c r="E1235" s="744" t="s">
        <v>2644</v>
      </c>
      <c r="F1235" s="662" t="s">
        <v>2614</v>
      </c>
      <c r="G1235" s="662" t="s">
        <v>3059</v>
      </c>
      <c r="H1235" s="662" t="s">
        <v>545</v>
      </c>
      <c r="I1235" s="662" t="s">
        <v>1792</v>
      </c>
      <c r="J1235" s="662" t="s">
        <v>1793</v>
      </c>
      <c r="K1235" s="662" t="s">
        <v>1794</v>
      </c>
      <c r="L1235" s="663">
        <v>124.73</v>
      </c>
      <c r="M1235" s="663">
        <v>124.73</v>
      </c>
      <c r="N1235" s="662">
        <v>1</v>
      </c>
      <c r="O1235" s="745">
        <v>1</v>
      </c>
      <c r="P1235" s="663">
        <v>124.73</v>
      </c>
      <c r="Q1235" s="678">
        <v>1</v>
      </c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18</v>
      </c>
      <c r="B1236" s="662" t="s">
        <v>544</v>
      </c>
      <c r="C1236" s="662" t="s">
        <v>2618</v>
      </c>
      <c r="D1236" s="743" t="s">
        <v>4060</v>
      </c>
      <c r="E1236" s="744" t="s">
        <v>2644</v>
      </c>
      <c r="F1236" s="662" t="s">
        <v>2614</v>
      </c>
      <c r="G1236" s="662" t="s">
        <v>2678</v>
      </c>
      <c r="H1236" s="662" t="s">
        <v>1236</v>
      </c>
      <c r="I1236" s="662" t="s">
        <v>1898</v>
      </c>
      <c r="J1236" s="662" t="s">
        <v>1899</v>
      </c>
      <c r="K1236" s="662" t="s">
        <v>572</v>
      </c>
      <c r="L1236" s="663">
        <v>934.66</v>
      </c>
      <c r="M1236" s="663">
        <v>32713.1</v>
      </c>
      <c r="N1236" s="662">
        <v>35</v>
      </c>
      <c r="O1236" s="745">
        <v>7.5</v>
      </c>
      <c r="P1236" s="663">
        <v>2803.98</v>
      </c>
      <c r="Q1236" s="678">
        <v>8.5714285714285715E-2</v>
      </c>
      <c r="R1236" s="662">
        <v>3</v>
      </c>
      <c r="S1236" s="678">
        <v>8.5714285714285715E-2</v>
      </c>
      <c r="T1236" s="745">
        <v>1.5</v>
      </c>
      <c r="U1236" s="701">
        <v>0.2</v>
      </c>
    </row>
    <row r="1237" spans="1:21" ht="14.4" customHeight="1" x14ac:dyDescent="0.3">
      <c r="A1237" s="661">
        <v>18</v>
      </c>
      <c r="B1237" s="662" t="s">
        <v>544</v>
      </c>
      <c r="C1237" s="662" t="s">
        <v>2618</v>
      </c>
      <c r="D1237" s="743" t="s">
        <v>4060</v>
      </c>
      <c r="E1237" s="744" t="s">
        <v>2644</v>
      </c>
      <c r="F1237" s="662" t="s">
        <v>2614</v>
      </c>
      <c r="G1237" s="662" t="s">
        <v>2678</v>
      </c>
      <c r="H1237" s="662" t="s">
        <v>545</v>
      </c>
      <c r="I1237" s="662" t="s">
        <v>1108</v>
      </c>
      <c r="J1237" s="662" t="s">
        <v>1109</v>
      </c>
      <c r="K1237" s="662" t="s">
        <v>1110</v>
      </c>
      <c r="L1237" s="663">
        <v>211.96</v>
      </c>
      <c r="M1237" s="663">
        <v>1907.64</v>
      </c>
      <c r="N1237" s="662">
        <v>9</v>
      </c>
      <c r="O1237" s="745">
        <v>3</v>
      </c>
      <c r="P1237" s="663">
        <v>423.92</v>
      </c>
      <c r="Q1237" s="678">
        <v>0.22222222222222221</v>
      </c>
      <c r="R1237" s="662">
        <v>2</v>
      </c>
      <c r="S1237" s="678">
        <v>0.22222222222222221</v>
      </c>
      <c r="T1237" s="745">
        <v>1</v>
      </c>
      <c r="U1237" s="701">
        <v>0.33333333333333331</v>
      </c>
    </row>
    <row r="1238" spans="1:21" ht="14.4" customHeight="1" x14ac:dyDescent="0.3">
      <c r="A1238" s="661">
        <v>18</v>
      </c>
      <c r="B1238" s="662" t="s">
        <v>544</v>
      </c>
      <c r="C1238" s="662" t="s">
        <v>2618</v>
      </c>
      <c r="D1238" s="743" t="s">
        <v>4060</v>
      </c>
      <c r="E1238" s="744" t="s">
        <v>2644</v>
      </c>
      <c r="F1238" s="662" t="s">
        <v>2614</v>
      </c>
      <c r="G1238" s="662" t="s">
        <v>2678</v>
      </c>
      <c r="H1238" s="662" t="s">
        <v>545</v>
      </c>
      <c r="I1238" s="662" t="s">
        <v>1112</v>
      </c>
      <c r="J1238" s="662" t="s">
        <v>1113</v>
      </c>
      <c r="K1238" s="662" t="s">
        <v>1114</v>
      </c>
      <c r="L1238" s="663">
        <v>282.60000000000002</v>
      </c>
      <c r="M1238" s="663">
        <v>3391.2000000000003</v>
      </c>
      <c r="N1238" s="662">
        <v>12</v>
      </c>
      <c r="O1238" s="745">
        <v>3.5</v>
      </c>
      <c r="P1238" s="663">
        <v>847.80000000000007</v>
      </c>
      <c r="Q1238" s="678">
        <v>0.25</v>
      </c>
      <c r="R1238" s="662">
        <v>3</v>
      </c>
      <c r="S1238" s="678">
        <v>0.25</v>
      </c>
      <c r="T1238" s="745">
        <v>2</v>
      </c>
      <c r="U1238" s="701">
        <v>0.5714285714285714</v>
      </c>
    </row>
    <row r="1239" spans="1:21" ht="14.4" customHeight="1" x14ac:dyDescent="0.3">
      <c r="A1239" s="661">
        <v>18</v>
      </c>
      <c r="B1239" s="662" t="s">
        <v>544</v>
      </c>
      <c r="C1239" s="662" t="s">
        <v>2618</v>
      </c>
      <c r="D1239" s="743" t="s">
        <v>4060</v>
      </c>
      <c r="E1239" s="744" t="s">
        <v>2644</v>
      </c>
      <c r="F1239" s="662" t="s">
        <v>2614</v>
      </c>
      <c r="G1239" s="662" t="s">
        <v>2678</v>
      </c>
      <c r="H1239" s="662" t="s">
        <v>545</v>
      </c>
      <c r="I1239" s="662" t="s">
        <v>1653</v>
      </c>
      <c r="J1239" s="662" t="s">
        <v>1654</v>
      </c>
      <c r="K1239" s="662" t="s">
        <v>1655</v>
      </c>
      <c r="L1239" s="663">
        <v>211.96</v>
      </c>
      <c r="M1239" s="663">
        <v>9962.1200000000008</v>
      </c>
      <c r="N1239" s="662">
        <v>47</v>
      </c>
      <c r="O1239" s="745">
        <v>13.5</v>
      </c>
      <c r="P1239" s="663">
        <v>3391.36</v>
      </c>
      <c r="Q1239" s="678">
        <v>0.34042553191489361</v>
      </c>
      <c r="R1239" s="662">
        <v>16</v>
      </c>
      <c r="S1239" s="678">
        <v>0.34042553191489361</v>
      </c>
      <c r="T1239" s="745">
        <v>4.5</v>
      </c>
      <c r="U1239" s="701">
        <v>0.33333333333333331</v>
      </c>
    </row>
    <row r="1240" spans="1:21" ht="14.4" customHeight="1" x14ac:dyDescent="0.3">
      <c r="A1240" s="661">
        <v>18</v>
      </c>
      <c r="B1240" s="662" t="s">
        <v>544</v>
      </c>
      <c r="C1240" s="662" t="s">
        <v>2618</v>
      </c>
      <c r="D1240" s="743" t="s">
        <v>4060</v>
      </c>
      <c r="E1240" s="744" t="s">
        <v>2644</v>
      </c>
      <c r="F1240" s="662" t="s">
        <v>2614</v>
      </c>
      <c r="G1240" s="662" t="s">
        <v>2678</v>
      </c>
      <c r="H1240" s="662" t="s">
        <v>545</v>
      </c>
      <c r="I1240" s="662" t="s">
        <v>2037</v>
      </c>
      <c r="J1240" s="662" t="s">
        <v>1117</v>
      </c>
      <c r="K1240" s="662" t="s">
        <v>572</v>
      </c>
      <c r="L1240" s="663">
        <v>282.60000000000002</v>
      </c>
      <c r="M1240" s="663">
        <v>4804.2</v>
      </c>
      <c r="N1240" s="662">
        <v>17</v>
      </c>
      <c r="O1240" s="745">
        <v>7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18</v>
      </c>
      <c r="B1241" s="662" t="s">
        <v>544</v>
      </c>
      <c r="C1241" s="662" t="s">
        <v>2618</v>
      </c>
      <c r="D1241" s="743" t="s">
        <v>4060</v>
      </c>
      <c r="E1241" s="744" t="s">
        <v>2644</v>
      </c>
      <c r="F1241" s="662" t="s">
        <v>2614</v>
      </c>
      <c r="G1241" s="662" t="s">
        <v>2678</v>
      </c>
      <c r="H1241" s="662" t="s">
        <v>545</v>
      </c>
      <c r="I1241" s="662" t="s">
        <v>2855</v>
      </c>
      <c r="J1241" s="662" t="s">
        <v>1117</v>
      </c>
      <c r="K1241" s="662" t="s">
        <v>929</v>
      </c>
      <c r="L1241" s="663">
        <v>1869.33</v>
      </c>
      <c r="M1241" s="663">
        <v>26170.62</v>
      </c>
      <c r="N1241" s="662">
        <v>14</v>
      </c>
      <c r="O1241" s="745">
        <v>7.5</v>
      </c>
      <c r="P1241" s="663">
        <v>14954.64</v>
      </c>
      <c r="Q1241" s="678">
        <v>0.5714285714285714</v>
      </c>
      <c r="R1241" s="662">
        <v>8</v>
      </c>
      <c r="S1241" s="678">
        <v>0.5714285714285714</v>
      </c>
      <c r="T1241" s="745">
        <v>5</v>
      </c>
      <c r="U1241" s="701">
        <v>0.66666666666666663</v>
      </c>
    </row>
    <row r="1242" spans="1:21" ht="14.4" customHeight="1" x14ac:dyDescent="0.3">
      <c r="A1242" s="661">
        <v>18</v>
      </c>
      <c r="B1242" s="662" t="s">
        <v>544</v>
      </c>
      <c r="C1242" s="662" t="s">
        <v>2618</v>
      </c>
      <c r="D1242" s="743" t="s">
        <v>4060</v>
      </c>
      <c r="E1242" s="744" t="s">
        <v>2644</v>
      </c>
      <c r="F1242" s="662" t="s">
        <v>2614</v>
      </c>
      <c r="G1242" s="662" t="s">
        <v>2678</v>
      </c>
      <c r="H1242" s="662" t="s">
        <v>545</v>
      </c>
      <c r="I1242" s="662" t="s">
        <v>3062</v>
      </c>
      <c r="J1242" s="662" t="s">
        <v>3063</v>
      </c>
      <c r="K1242" s="662" t="s">
        <v>1099</v>
      </c>
      <c r="L1242" s="663">
        <v>1580.52</v>
      </c>
      <c r="M1242" s="663">
        <v>4741.5599999999995</v>
      </c>
      <c r="N1242" s="662">
        <v>3</v>
      </c>
      <c r="O1242" s="745">
        <v>1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18</v>
      </c>
      <c r="B1243" s="662" t="s">
        <v>544</v>
      </c>
      <c r="C1243" s="662" t="s">
        <v>2618</v>
      </c>
      <c r="D1243" s="743" t="s">
        <v>4060</v>
      </c>
      <c r="E1243" s="744" t="s">
        <v>2644</v>
      </c>
      <c r="F1243" s="662" t="s">
        <v>2614</v>
      </c>
      <c r="G1243" s="662" t="s">
        <v>2678</v>
      </c>
      <c r="H1243" s="662" t="s">
        <v>545</v>
      </c>
      <c r="I1243" s="662" t="s">
        <v>3064</v>
      </c>
      <c r="J1243" s="662" t="s">
        <v>3065</v>
      </c>
      <c r="K1243" s="662" t="s">
        <v>1114</v>
      </c>
      <c r="L1243" s="663">
        <v>934.66</v>
      </c>
      <c r="M1243" s="663">
        <v>1869.32</v>
      </c>
      <c r="N1243" s="662">
        <v>2</v>
      </c>
      <c r="O1243" s="745">
        <v>0.5</v>
      </c>
      <c r="P1243" s="663">
        <v>1869.32</v>
      </c>
      <c r="Q1243" s="678">
        <v>1</v>
      </c>
      <c r="R1243" s="662">
        <v>2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18</v>
      </c>
      <c r="B1244" s="662" t="s">
        <v>544</v>
      </c>
      <c r="C1244" s="662" t="s">
        <v>2618</v>
      </c>
      <c r="D1244" s="743" t="s">
        <v>4060</v>
      </c>
      <c r="E1244" s="744" t="s">
        <v>2644</v>
      </c>
      <c r="F1244" s="662" t="s">
        <v>2614</v>
      </c>
      <c r="G1244" s="662" t="s">
        <v>2678</v>
      </c>
      <c r="H1244" s="662" t="s">
        <v>545</v>
      </c>
      <c r="I1244" s="662" t="s">
        <v>3328</v>
      </c>
      <c r="J1244" s="662" t="s">
        <v>1654</v>
      </c>
      <c r="K1244" s="662" t="s">
        <v>3329</v>
      </c>
      <c r="L1244" s="663">
        <v>0</v>
      </c>
      <c r="M1244" s="663">
        <v>0</v>
      </c>
      <c r="N1244" s="662">
        <v>5</v>
      </c>
      <c r="O1244" s="745">
        <v>4.5</v>
      </c>
      <c r="P1244" s="663">
        <v>0</v>
      </c>
      <c r="Q1244" s="678"/>
      <c r="R1244" s="662">
        <v>1</v>
      </c>
      <c r="S1244" s="678">
        <v>0.2</v>
      </c>
      <c r="T1244" s="745">
        <v>1</v>
      </c>
      <c r="U1244" s="701">
        <v>0.22222222222222221</v>
      </c>
    </row>
    <row r="1245" spans="1:21" ht="14.4" customHeight="1" x14ac:dyDescent="0.3">
      <c r="A1245" s="661">
        <v>18</v>
      </c>
      <c r="B1245" s="662" t="s">
        <v>544</v>
      </c>
      <c r="C1245" s="662" t="s">
        <v>2618</v>
      </c>
      <c r="D1245" s="743" t="s">
        <v>4060</v>
      </c>
      <c r="E1245" s="744" t="s">
        <v>2644</v>
      </c>
      <c r="F1245" s="662" t="s">
        <v>2614</v>
      </c>
      <c r="G1245" s="662" t="s">
        <v>2678</v>
      </c>
      <c r="H1245" s="662" t="s">
        <v>545</v>
      </c>
      <c r="I1245" s="662" t="s">
        <v>3622</v>
      </c>
      <c r="J1245" s="662" t="s">
        <v>3623</v>
      </c>
      <c r="K1245" s="662" t="s">
        <v>827</v>
      </c>
      <c r="L1245" s="663">
        <v>700.43</v>
      </c>
      <c r="M1245" s="663">
        <v>700.43</v>
      </c>
      <c r="N1245" s="662">
        <v>1</v>
      </c>
      <c r="O1245" s="745">
        <v>0.5</v>
      </c>
      <c r="P1245" s="663">
        <v>700.43</v>
      </c>
      <c r="Q1245" s="678">
        <v>1</v>
      </c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18</v>
      </c>
      <c r="B1246" s="662" t="s">
        <v>544</v>
      </c>
      <c r="C1246" s="662" t="s">
        <v>2618</v>
      </c>
      <c r="D1246" s="743" t="s">
        <v>4060</v>
      </c>
      <c r="E1246" s="744" t="s">
        <v>2644</v>
      </c>
      <c r="F1246" s="662" t="s">
        <v>2614</v>
      </c>
      <c r="G1246" s="662" t="s">
        <v>2856</v>
      </c>
      <c r="H1246" s="662" t="s">
        <v>545</v>
      </c>
      <c r="I1246" s="662" t="s">
        <v>911</v>
      </c>
      <c r="J1246" s="662" t="s">
        <v>2857</v>
      </c>
      <c r="K1246" s="662" t="s">
        <v>2810</v>
      </c>
      <c r="L1246" s="663">
        <v>18.809999999999999</v>
      </c>
      <c r="M1246" s="663">
        <v>319.77</v>
      </c>
      <c r="N1246" s="662">
        <v>17</v>
      </c>
      <c r="O1246" s="745">
        <v>3.5</v>
      </c>
      <c r="P1246" s="663">
        <v>169.29</v>
      </c>
      <c r="Q1246" s="678">
        <v>0.52941176470588236</v>
      </c>
      <c r="R1246" s="662">
        <v>9</v>
      </c>
      <c r="S1246" s="678">
        <v>0.52941176470588236</v>
      </c>
      <c r="T1246" s="745">
        <v>2</v>
      </c>
      <c r="U1246" s="701">
        <v>0.5714285714285714</v>
      </c>
    </row>
    <row r="1247" spans="1:21" ht="14.4" customHeight="1" x14ac:dyDescent="0.3">
      <c r="A1247" s="661">
        <v>18</v>
      </c>
      <c r="B1247" s="662" t="s">
        <v>544</v>
      </c>
      <c r="C1247" s="662" t="s">
        <v>2618</v>
      </c>
      <c r="D1247" s="743" t="s">
        <v>4060</v>
      </c>
      <c r="E1247" s="744" t="s">
        <v>2644</v>
      </c>
      <c r="F1247" s="662" t="s">
        <v>2614</v>
      </c>
      <c r="G1247" s="662" t="s">
        <v>2858</v>
      </c>
      <c r="H1247" s="662" t="s">
        <v>545</v>
      </c>
      <c r="I1247" s="662" t="s">
        <v>2111</v>
      </c>
      <c r="J1247" s="662" t="s">
        <v>2112</v>
      </c>
      <c r="K1247" s="662" t="s">
        <v>2113</v>
      </c>
      <c r="L1247" s="663">
        <v>2753.55</v>
      </c>
      <c r="M1247" s="663">
        <v>5507.1</v>
      </c>
      <c r="N1247" s="662">
        <v>2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18</v>
      </c>
      <c r="B1248" s="662" t="s">
        <v>544</v>
      </c>
      <c r="C1248" s="662" t="s">
        <v>2618</v>
      </c>
      <c r="D1248" s="743" t="s">
        <v>4060</v>
      </c>
      <c r="E1248" s="744" t="s">
        <v>2644</v>
      </c>
      <c r="F1248" s="662" t="s">
        <v>2614</v>
      </c>
      <c r="G1248" s="662" t="s">
        <v>2858</v>
      </c>
      <c r="H1248" s="662" t="s">
        <v>545</v>
      </c>
      <c r="I1248" s="662" t="s">
        <v>3624</v>
      </c>
      <c r="J1248" s="662" t="s">
        <v>2112</v>
      </c>
      <c r="K1248" s="662" t="s">
        <v>3625</v>
      </c>
      <c r="L1248" s="663">
        <v>2753.55</v>
      </c>
      <c r="M1248" s="663">
        <v>5507.1</v>
      </c>
      <c r="N1248" s="662">
        <v>2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18</v>
      </c>
      <c r="B1249" s="662" t="s">
        <v>544</v>
      </c>
      <c r="C1249" s="662" t="s">
        <v>2618</v>
      </c>
      <c r="D1249" s="743" t="s">
        <v>4060</v>
      </c>
      <c r="E1249" s="744" t="s">
        <v>2644</v>
      </c>
      <c r="F1249" s="662" t="s">
        <v>2614</v>
      </c>
      <c r="G1249" s="662" t="s">
        <v>2860</v>
      </c>
      <c r="H1249" s="662" t="s">
        <v>1236</v>
      </c>
      <c r="I1249" s="662" t="s">
        <v>1864</v>
      </c>
      <c r="J1249" s="662" t="s">
        <v>1865</v>
      </c>
      <c r="K1249" s="662" t="s">
        <v>1501</v>
      </c>
      <c r="L1249" s="663">
        <v>132</v>
      </c>
      <c r="M1249" s="663">
        <v>1188</v>
      </c>
      <c r="N1249" s="662">
        <v>9</v>
      </c>
      <c r="O1249" s="745">
        <v>2.5</v>
      </c>
      <c r="P1249" s="663">
        <v>528</v>
      </c>
      <c r="Q1249" s="678">
        <v>0.44444444444444442</v>
      </c>
      <c r="R1249" s="662">
        <v>4</v>
      </c>
      <c r="S1249" s="678">
        <v>0.44444444444444442</v>
      </c>
      <c r="T1249" s="745">
        <v>1</v>
      </c>
      <c r="U1249" s="701">
        <v>0.4</v>
      </c>
    </row>
    <row r="1250" spans="1:21" ht="14.4" customHeight="1" x14ac:dyDescent="0.3">
      <c r="A1250" s="661">
        <v>18</v>
      </c>
      <c r="B1250" s="662" t="s">
        <v>544</v>
      </c>
      <c r="C1250" s="662" t="s">
        <v>2618</v>
      </c>
      <c r="D1250" s="743" t="s">
        <v>4060</v>
      </c>
      <c r="E1250" s="744" t="s">
        <v>2644</v>
      </c>
      <c r="F1250" s="662" t="s">
        <v>2614</v>
      </c>
      <c r="G1250" s="662" t="s">
        <v>2860</v>
      </c>
      <c r="H1250" s="662" t="s">
        <v>1236</v>
      </c>
      <c r="I1250" s="662" t="s">
        <v>1885</v>
      </c>
      <c r="J1250" s="662" t="s">
        <v>1865</v>
      </c>
      <c r="K1250" s="662" t="s">
        <v>1886</v>
      </c>
      <c r="L1250" s="663">
        <v>439.98</v>
      </c>
      <c r="M1250" s="663">
        <v>1319.94</v>
      </c>
      <c r="N1250" s="662">
        <v>3</v>
      </c>
      <c r="O1250" s="745">
        <v>1.5</v>
      </c>
      <c r="P1250" s="663">
        <v>439.98</v>
      </c>
      <c r="Q1250" s="678">
        <v>0.33333333333333331</v>
      </c>
      <c r="R1250" s="662">
        <v>1</v>
      </c>
      <c r="S1250" s="678">
        <v>0.33333333333333331</v>
      </c>
      <c r="T1250" s="745">
        <v>0.5</v>
      </c>
      <c r="U1250" s="701">
        <v>0.33333333333333331</v>
      </c>
    </row>
    <row r="1251" spans="1:21" ht="14.4" customHeight="1" x14ac:dyDescent="0.3">
      <c r="A1251" s="661">
        <v>18</v>
      </c>
      <c r="B1251" s="662" t="s">
        <v>544</v>
      </c>
      <c r="C1251" s="662" t="s">
        <v>2618</v>
      </c>
      <c r="D1251" s="743" t="s">
        <v>4060</v>
      </c>
      <c r="E1251" s="744" t="s">
        <v>2644</v>
      </c>
      <c r="F1251" s="662" t="s">
        <v>2614</v>
      </c>
      <c r="G1251" s="662" t="s">
        <v>3106</v>
      </c>
      <c r="H1251" s="662" t="s">
        <v>1236</v>
      </c>
      <c r="I1251" s="662" t="s">
        <v>1851</v>
      </c>
      <c r="J1251" s="662" t="s">
        <v>1852</v>
      </c>
      <c r="K1251" s="662" t="s">
        <v>2565</v>
      </c>
      <c r="L1251" s="663">
        <v>1286.2</v>
      </c>
      <c r="M1251" s="663">
        <v>5144.8</v>
      </c>
      <c r="N1251" s="662">
        <v>4</v>
      </c>
      <c r="O1251" s="745">
        <v>2.5</v>
      </c>
      <c r="P1251" s="663">
        <v>2572.4</v>
      </c>
      <c r="Q1251" s="678">
        <v>0.5</v>
      </c>
      <c r="R1251" s="662">
        <v>2</v>
      </c>
      <c r="S1251" s="678">
        <v>0.5</v>
      </c>
      <c r="T1251" s="745">
        <v>0.5</v>
      </c>
      <c r="U1251" s="701">
        <v>0.2</v>
      </c>
    </row>
    <row r="1252" spans="1:21" ht="14.4" customHeight="1" x14ac:dyDescent="0.3">
      <c r="A1252" s="661">
        <v>18</v>
      </c>
      <c r="B1252" s="662" t="s">
        <v>544</v>
      </c>
      <c r="C1252" s="662" t="s">
        <v>2618</v>
      </c>
      <c r="D1252" s="743" t="s">
        <v>4060</v>
      </c>
      <c r="E1252" s="744" t="s">
        <v>2644</v>
      </c>
      <c r="F1252" s="662" t="s">
        <v>2614</v>
      </c>
      <c r="G1252" s="662" t="s">
        <v>3106</v>
      </c>
      <c r="H1252" s="662" t="s">
        <v>1236</v>
      </c>
      <c r="I1252" s="662" t="s">
        <v>1858</v>
      </c>
      <c r="J1252" s="662" t="s">
        <v>1859</v>
      </c>
      <c r="K1252" s="662" t="s">
        <v>2566</v>
      </c>
      <c r="L1252" s="663">
        <v>1715.48</v>
      </c>
      <c r="M1252" s="663">
        <v>15439.32</v>
      </c>
      <c r="N1252" s="662">
        <v>9</v>
      </c>
      <c r="O1252" s="745">
        <v>4</v>
      </c>
      <c r="P1252" s="663">
        <v>3430.96</v>
      </c>
      <c r="Q1252" s="678">
        <v>0.22222222222222224</v>
      </c>
      <c r="R1252" s="662">
        <v>2</v>
      </c>
      <c r="S1252" s="678">
        <v>0.22222222222222221</v>
      </c>
      <c r="T1252" s="745">
        <v>1</v>
      </c>
      <c r="U1252" s="701">
        <v>0.25</v>
      </c>
    </row>
    <row r="1253" spans="1:21" ht="14.4" customHeight="1" x14ac:dyDescent="0.3">
      <c r="A1253" s="661">
        <v>18</v>
      </c>
      <c r="B1253" s="662" t="s">
        <v>544</v>
      </c>
      <c r="C1253" s="662" t="s">
        <v>2618</v>
      </c>
      <c r="D1253" s="743" t="s">
        <v>4060</v>
      </c>
      <c r="E1253" s="744" t="s">
        <v>2644</v>
      </c>
      <c r="F1253" s="662" t="s">
        <v>2614</v>
      </c>
      <c r="G1253" s="662" t="s">
        <v>2667</v>
      </c>
      <c r="H1253" s="662" t="s">
        <v>545</v>
      </c>
      <c r="I1253" s="662" t="s">
        <v>818</v>
      </c>
      <c r="J1253" s="662" t="s">
        <v>819</v>
      </c>
      <c r="K1253" s="662" t="s">
        <v>820</v>
      </c>
      <c r="L1253" s="663">
        <v>54.55</v>
      </c>
      <c r="M1253" s="663">
        <v>3327.5499999999997</v>
      </c>
      <c r="N1253" s="662">
        <v>61</v>
      </c>
      <c r="O1253" s="745">
        <v>8.5</v>
      </c>
      <c r="P1253" s="663">
        <v>1363.75</v>
      </c>
      <c r="Q1253" s="678">
        <v>0.4098360655737705</v>
      </c>
      <c r="R1253" s="662">
        <v>25</v>
      </c>
      <c r="S1253" s="678">
        <v>0.4098360655737705</v>
      </c>
      <c r="T1253" s="745">
        <v>4</v>
      </c>
      <c r="U1253" s="701">
        <v>0.47058823529411764</v>
      </c>
    </row>
    <row r="1254" spans="1:21" ht="14.4" customHeight="1" x14ac:dyDescent="0.3">
      <c r="A1254" s="661">
        <v>18</v>
      </c>
      <c r="B1254" s="662" t="s">
        <v>544</v>
      </c>
      <c r="C1254" s="662" t="s">
        <v>2618</v>
      </c>
      <c r="D1254" s="743" t="s">
        <v>4060</v>
      </c>
      <c r="E1254" s="744" t="s">
        <v>2644</v>
      </c>
      <c r="F1254" s="662" t="s">
        <v>2614</v>
      </c>
      <c r="G1254" s="662" t="s">
        <v>2738</v>
      </c>
      <c r="H1254" s="662" t="s">
        <v>1236</v>
      </c>
      <c r="I1254" s="662" t="s">
        <v>1463</v>
      </c>
      <c r="J1254" s="662" t="s">
        <v>1464</v>
      </c>
      <c r="K1254" s="662" t="s">
        <v>2531</v>
      </c>
      <c r="L1254" s="663">
        <v>94.95</v>
      </c>
      <c r="M1254" s="663">
        <v>569.70000000000005</v>
      </c>
      <c r="N1254" s="662">
        <v>6</v>
      </c>
      <c r="O1254" s="745">
        <v>2</v>
      </c>
      <c r="P1254" s="663">
        <v>284.85000000000002</v>
      </c>
      <c r="Q1254" s="678">
        <v>0.5</v>
      </c>
      <c r="R1254" s="662">
        <v>3</v>
      </c>
      <c r="S1254" s="678">
        <v>0.5</v>
      </c>
      <c r="T1254" s="745">
        <v>1</v>
      </c>
      <c r="U1254" s="701">
        <v>0.5</v>
      </c>
    </row>
    <row r="1255" spans="1:21" ht="14.4" customHeight="1" x14ac:dyDescent="0.3">
      <c r="A1255" s="661">
        <v>18</v>
      </c>
      <c r="B1255" s="662" t="s">
        <v>544</v>
      </c>
      <c r="C1255" s="662" t="s">
        <v>2618</v>
      </c>
      <c r="D1255" s="743" t="s">
        <v>4060</v>
      </c>
      <c r="E1255" s="744" t="s">
        <v>2644</v>
      </c>
      <c r="F1255" s="662" t="s">
        <v>2614</v>
      </c>
      <c r="G1255" s="662" t="s">
        <v>2738</v>
      </c>
      <c r="H1255" s="662" t="s">
        <v>1236</v>
      </c>
      <c r="I1255" s="662" t="s">
        <v>1473</v>
      </c>
      <c r="J1255" s="662" t="s">
        <v>1474</v>
      </c>
      <c r="K1255" s="662" t="s">
        <v>1475</v>
      </c>
      <c r="L1255" s="663">
        <v>126.6</v>
      </c>
      <c r="M1255" s="663">
        <v>1266</v>
      </c>
      <c r="N1255" s="662">
        <v>10</v>
      </c>
      <c r="O1255" s="745">
        <v>2.5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18</v>
      </c>
      <c r="B1256" s="662" t="s">
        <v>544</v>
      </c>
      <c r="C1256" s="662" t="s">
        <v>2618</v>
      </c>
      <c r="D1256" s="743" t="s">
        <v>4060</v>
      </c>
      <c r="E1256" s="744" t="s">
        <v>2644</v>
      </c>
      <c r="F1256" s="662" t="s">
        <v>2614</v>
      </c>
      <c r="G1256" s="662" t="s">
        <v>2738</v>
      </c>
      <c r="H1256" s="662" t="s">
        <v>1236</v>
      </c>
      <c r="I1256" s="662" t="s">
        <v>1469</v>
      </c>
      <c r="J1256" s="662" t="s">
        <v>1470</v>
      </c>
      <c r="K1256" s="662" t="s">
        <v>1471</v>
      </c>
      <c r="L1256" s="663">
        <v>169</v>
      </c>
      <c r="M1256" s="663">
        <v>1521</v>
      </c>
      <c r="N1256" s="662">
        <v>9</v>
      </c>
      <c r="O1256" s="745">
        <v>4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18</v>
      </c>
      <c r="B1257" s="662" t="s">
        <v>544</v>
      </c>
      <c r="C1257" s="662" t="s">
        <v>2618</v>
      </c>
      <c r="D1257" s="743" t="s">
        <v>4060</v>
      </c>
      <c r="E1257" s="744" t="s">
        <v>2644</v>
      </c>
      <c r="F1257" s="662" t="s">
        <v>2614</v>
      </c>
      <c r="G1257" s="662" t="s">
        <v>2738</v>
      </c>
      <c r="H1257" s="662" t="s">
        <v>545</v>
      </c>
      <c r="I1257" s="662" t="s">
        <v>1596</v>
      </c>
      <c r="J1257" s="662" t="s">
        <v>2739</v>
      </c>
      <c r="K1257" s="662" t="s">
        <v>3411</v>
      </c>
      <c r="L1257" s="663">
        <v>84.39</v>
      </c>
      <c r="M1257" s="663">
        <v>168.78</v>
      </c>
      <c r="N1257" s="662">
        <v>2</v>
      </c>
      <c r="O1257" s="745">
        <v>2</v>
      </c>
      <c r="P1257" s="663">
        <v>168.78</v>
      </c>
      <c r="Q1257" s="678">
        <v>1</v>
      </c>
      <c r="R1257" s="662">
        <v>2</v>
      </c>
      <c r="S1257" s="678">
        <v>1</v>
      </c>
      <c r="T1257" s="745">
        <v>2</v>
      </c>
      <c r="U1257" s="701">
        <v>1</v>
      </c>
    </row>
    <row r="1258" spans="1:21" ht="14.4" customHeight="1" x14ac:dyDescent="0.3">
      <c r="A1258" s="661">
        <v>18</v>
      </c>
      <c r="B1258" s="662" t="s">
        <v>544</v>
      </c>
      <c r="C1258" s="662" t="s">
        <v>2618</v>
      </c>
      <c r="D1258" s="743" t="s">
        <v>4060</v>
      </c>
      <c r="E1258" s="744" t="s">
        <v>2644</v>
      </c>
      <c r="F1258" s="662" t="s">
        <v>2614</v>
      </c>
      <c r="G1258" s="662" t="s">
        <v>2738</v>
      </c>
      <c r="H1258" s="662" t="s">
        <v>545</v>
      </c>
      <c r="I1258" s="662" t="s">
        <v>1150</v>
      </c>
      <c r="J1258" s="662" t="s">
        <v>2739</v>
      </c>
      <c r="K1258" s="662" t="s">
        <v>2740</v>
      </c>
      <c r="L1258" s="663">
        <v>253.18</v>
      </c>
      <c r="M1258" s="663">
        <v>4304.0599999999995</v>
      </c>
      <c r="N1258" s="662">
        <v>17</v>
      </c>
      <c r="O1258" s="745">
        <v>7</v>
      </c>
      <c r="P1258" s="663">
        <v>1265.9000000000001</v>
      </c>
      <c r="Q1258" s="678">
        <v>0.29411764705882359</v>
      </c>
      <c r="R1258" s="662">
        <v>5</v>
      </c>
      <c r="S1258" s="678">
        <v>0.29411764705882354</v>
      </c>
      <c r="T1258" s="745">
        <v>2</v>
      </c>
      <c r="U1258" s="701">
        <v>0.2857142857142857</v>
      </c>
    </row>
    <row r="1259" spans="1:21" ht="14.4" customHeight="1" x14ac:dyDescent="0.3">
      <c r="A1259" s="661">
        <v>18</v>
      </c>
      <c r="B1259" s="662" t="s">
        <v>544</v>
      </c>
      <c r="C1259" s="662" t="s">
        <v>2618</v>
      </c>
      <c r="D1259" s="743" t="s">
        <v>4060</v>
      </c>
      <c r="E1259" s="744" t="s">
        <v>2644</v>
      </c>
      <c r="F1259" s="662" t="s">
        <v>2614</v>
      </c>
      <c r="G1259" s="662" t="s">
        <v>2738</v>
      </c>
      <c r="H1259" s="662" t="s">
        <v>545</v>
      </c>
      <c r="I1259" s="662" t="s">
        <v>3333</v>
      </c>
      <c r="J1259" s="662" t="s">
        <v>2778</v>
      </c>
      <c r="K1259" s="662" t="s">
        <v>3334</v>
      </c>
      <c r="L1259" s="663">
        <v>112.67</v>
      </c>
      <c r="M1259" s="663">
        <v>1464.71</v>
      </c>
      <c r="N1259" s="662">
        <v>13</v>
      </c>
      <c r="O1259" s="745">
        <v>6</v>
      </c>
      <c r="P1259" s="663">
        <v>450.68</v>
      </c>
      <c r="Q1259" s="678">
        <v>0.30769230769230771</v>
      </c>
      <c r="R1259" s="662">
        <v>4</v>
      </c>
      <c r="S1259" s="678">
        <v>0.30769230769230771</v>
      </c>
      <c r="T1259" s="745">
        <v>1</v>
      </c>
      <c r="U1259" s="701">
        <v>0.16666666666666666</v>
      </c>
    </row>
    <row r="1260" spans="1:21" ht="14.4" customHeight="1" x14ac:dyDescent="0.3">
      <c r="A1260" s="661">
        <v>18</v>
      </c>
      <c r="B1260" s="662" t="s">
        <v>544</v>
      </c>
      <c r="C1260" s="662" t="s">
        <v>2618</v>
      </c>
      <c r="D1260" s="743" t="s">
        <v>4060</v>
      </c>
      <c r="E1260" s="744" t="s">
        <v>2644</v>
      </c>
      <c r="F1260" s="662" t="s">
        <v>2614</v>
      </c>
      <c r="G1260" s="662" t="s">
        <v>2738</v>
      </c>
      <c r="H1260" s="662" t="s">
        <v>545</v>
      </c>
      <c r="I1260" s="662" t="s">
        <v>1142</v>
      </c>
      <c r="J1260" s="662" t="s">
        <v>2778</v>
      </c>
      <c r="K1260" s="662" t="s">
        <v>2779</v>
      </c>
      <c r="L1260" s="663">
        <v>338</v>
      </c>
      <c r="M1260" s="663">
        <v>5070</v>
      </c>
      <c r="N1260" s="662">
        <v>15</v>
      </c>
      <c r="O1260" s="745">
        <v>10.5</v>
      </c>
      <c r="P1260" s="663">
        <v>338</v>
      </c>
      <c r="Q1260" s="678">
        <v>6.6666666666666666E-2</v>
      </c>
      <c r="R1260" s="662">
        <v>1</v>
      </c>
      <c r="S1260" s="678">
        <v>6.6666666666666666E-2</v>
      </c>
      <c r="T1260" s="745">
        <v>0.5</v>
      </c>
      <c r="U1260" s="701">
        <v>4.7619047619047616E-2</v>
      </c>
    </row>
    <row r="1261" spans="1:21" ht="14.4" customHeight="1" x14ac:dyDescent="0.3">
      <c r="A1261" s="661">
        <v>18</v>
      </c>
      <c r="B1261" s="662" t="s">
        <v>544</v>
      </c>
      <c r="C1261" s="662" t="s">
        <v>2618</v>
      </c>
      <c r="D1261" s="743" t="s">
        <v>4060</v>
      </c>
      <c r="E1261" s="744" t="s">
        <v>2644</v>
      </c>
      <c r="F1261" s="662" t="s">
        <v>2614</v>
      </c>
      <c r="G1261" s="662" t="s">
        <v>2738</v>
      </c>
      <c r="H1261" s="662" t="s">
        <v>545</v>
      </c>
      <c r="I1261" s="662" t="s">
        <v>3626</v>
      </c>
      <c r="J1261" s="662" t="s">
        <v>3627</v>
      </c>
      <c r="K1261" s="662" t="s">
        <v>2740</v>
      </c>
      <c r="L1261" s="663">
        <v>253.18</v>
      </c>
      <c r="M1261" s="663">
        <v>253.18</v>
      </c>
      <c r="N1261" s="662">
        <v>1</v>
      </c>
      <c r="O1261" s="745">
        <v>1</v>
      </c>
      <c r="P1261" s="663">
        <v>253.18</v>
      </c>
      <c r="Q1261" s="678">
        <v>1</v>
      </c>
      <c r="R1261" s="662">
        <v>1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18</v>
      </c>
      <c r="B1262" s="662" t="s">
        <v>544</v>
      </c>
      <c r="C1262" s="662" t="s">
        <v>2618</v>
      </c>
      <c r="D1262" s="743" t="s">
        <v>4060</v>
      </c>
      <c r="E1262" s="744" t="s">
        <v>2644</v>
      </c>
      <c r="F1262" s="662" t="s">
        <v>2614</v>
      </c>
      <c r="G1262" s="662" t="s">
        <v>2738</v>
      </c>
      <c r="H1262" s="662" t="s">
        <v>545</v>
      </c>
      <c r="I1262" s="662" t="s">
        <v>3628</v>
      </c>
      <c r="J1262" s="662" t="s">
        <v>1464</v>
      </c>
      <c r="K1262" s="662" t="s">
        <v>3629</v>
      </c>
      <c r="L1262" s="663">
        <v>0</v>
      </c>
      <c r="M1262" s="663">
        <v>0</v>
      </c>
      <c r="N1262" s="662">
        <v>5</v>
      </c>
      <c r="O1262" s="745">
        <v>2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18</v>
      </c>
      <c r="B1263" s="662" t="s">
        <v>544</v>
      </c>
      <c r="C1263" s="662" t="s">
        <v>2618</v>
      </c>
      <c r="D1263" s="743" t="s">
        <v>4060</v>
      </c>
      <c r="E1263" s="744" t="s">
        <v>2644</v>
      </c>
      <c r="F1263" s="662" t="s">
        <v>2614</v>
      </c>
      <c r="G1263" s="662" t="s">
        <v>2738</v>
      </c>
      <c r="H1263" s="662" t="s">
        <v>545</v>
      </c>
      <c r="I1263" s="662" t="s">
        <v>3630</v>
      </c>
      <c r="J1263" s="662" t="s">
        <v>3631</v>
      </c>
      <c r="K1263" s="662" t="s">
        <v>3632</v>
      </c>
      <c r="L1263" s="663">
        <v>281.67</v>
      </c>
      <c r="M1263" s="663">
        <v>563.34</v>
      </c>
      <c r="N1263" s="662">
        <v>2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18</v>
      </c>
      <c r="B1264" s="662" t="s">
        <v>544</v>
      </c>
      <c r="C1264" s="662" t="s">
        <v>2618</v>
      </c>
      <c r="D1264" s="743" t="s">
        <v>4060</v>
      </c>
      <c r="E1264" s="744" t="s">
        <v>2644</v>
      </c>
      <c r="F1264" s="662" t="s">
        <v>2614</v>
      </c>
      <c r="G1264" s="662" t="s">
        <v>3109</v>
      </c>
      <c r="H1264" s="662" t="s">
        <v>545</v>
      </c>
      <c r="I1264" s="662" t="s">
        <v>3545</v>
      </c>
      <c r="J1264" s="662" t="s">
        <v>3546</v>
      </c>
      <c r="K1264" s="662" t="s">
        <v>3112</v>
      </c>
      <c r="L1264" s="663">
        <v>0</v>
      </c>
      <c r="M1264" s="663">
        <v>0</v>
      </c>
      <c r="N1264" s="662">
        <v>3</v>
      </c>
      <c r="O1264" s="745">
        <v>0.5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18</v>
      </c>
      <c r="B1265" s="662" t="s">
        <v>544</v>
      </c>
      <c r="C1265" s="662" t="s">
        <v>2618</v>
      </c>
      <c r="D1265" s="743" t="s">
        <v>4060</v>
      </c>
      <c r="E1265" s="744" t="s">
        <v>2644</v>
      </c>
      <c r="F1265" s="662" t="s">
        <v>2614</v>
      </c>
      <c r="G1265" s="662" t="s">
        <v>3109</v>
      </c>
      <c r="H1265" s="662" t="s">
        <v>545</v>
      </c>
      <c r="I1265" s="662" t="s">
        <v>3633</v>
      </c>
      <c r="J1265" s="662" t="s">
        <v>3111</v>
      </c>
      <c r="K1265" s="662" t="s">
        <v>3634</v>
      </c>
      <c r="L1265" s="663">
        <v>0</v>
      </c>
      <c r="M1265" s="663">
        <v>0</v>
      </c>
      <c r="N1265" s="662">
        <v>2</v>
      </c>
      <c r="O1265" s="745">
        <v>1</v>
      </c>
      <c r="P1265" s="663">
        <v>0</v>
      </c>
      <c r="Q1265" s="678"/>
      <c r="R1265" s="662">
        <v>2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18</v>
      </c>
      <c r="B1266" s="662" t="s">
        <v>544</v>
      </c>
      <c r="C1266" s="662" t="s">
        <v>2618</v>
      </c>
      <c r="D1266" s="743" t="s">
        <v>4060</v>
      </c>
      <c r="E1266" s="744" t="s">
        <v>2644</v>
      </c>
      <c r="F1266" s="662" t="s">
        <v>2614</v>
      </c>
      <c r="G1266" s="662" t="s">
        <v>3109</v>
      </c>
      <c r="H1266" s="662" t="s">
        <v>545</v>
      </c>
      <c r="I1266" s="662" t="s">
        <v>3635</v>
      </c>
      <c r="J1266" s="662" t="s">
        <v>3636</v>
      </c>
      <c r="K1266" s="662" t="s">
        <v>3118</v>
      </c>
      <c r="L1266" s="663">
        <v>0</v>
      </c>
      <c r="M1266" s="663">
        <v>0</v>
      </c>
      <c r="N1266" s="662">
        <v>6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18</v>
      </c>
      <c r="B1267" s="662" t="s">
        <v>544</v>
      </c>
      <c r="C1267" s="662" t="s">
        <v>2618</v>
      </c>
      <c r="D1267" s="743" t="s">
        <v>4060</v>
      </c>
      <c r="E1267" s="744" t="s">
        <v>2644</v>
      </c>
      <c r="F1267" s="662" t="s">
        <v>2614</v>
      </c>
      <c r="G1267" s="662" t="s">
        <v>2669</v>
      </c>
      <c r="H1267" s="662" t="s">
        <v>1236</v>
      </c>
      <c r="I1267" s="662" t="s">
        <v>1352</v>
      </c>
      <c r="J1267" s="662" t="s">
        <v>1353</v>
      </c>
      <c r="K1267" s="662" t="s">
        <v>937</v>
      </c>
      <c r="L1267" s="663">
        <v>132</v>
      </c>
      <c r="M1267" s="663">
        <v>3432</v>
      </c>
      <c r="N1267" s="662">
        <v>26</v>
      </c>
      <c r="O1267" s="745">
        <v>10.5</v>
      </c>
      <c r="P1267" s="663">
        <v>396</v>
      </c>
      <c r="Q1267" s="678">
        <v>0.11538461538461539</v>
      </c>
      <c r="R1267" s="662">
        <v>3</v>
      </c>
      <c r="S1267" s="678">
        <v>0.11538461538461539</v>
      </c>
      <c r="T1267" s="745">
        <v>0.5</v>
      </c>
      <c r="U1267" s="701">
        <v>4.7619047619047616E-2</v>
      </c>
    </row>
    <row r="1268" spans="1:21" ht="14.4" customHeight="1" x14ac:dyDescent="0.3">
      <c r="A1268" s="661">
        <v>18</v>
      </c>
      <c r="B1268" s="662" t="s">
        <v>544</v>
      </c>
      <c r="C1268" s="662" t="s">
        <v>2618</v>
      </c>
      <c r="D1268" s="743" t="s">
        <v>4060</v>
      </c>
      <c r="E1268" s="744" t="s">
        <v>2644</v>
      </c>
      <c r="F1268" s="662" t="s">
        <v>2614</v>
      </c>
      <c r="G1268" s="662" t="s">
        <v>2669</v>
      </c>
      <c r="H1268" s="662" t="s">
        <v>1236</v>
      </c>
      <c r="I1268" s="662" t="s">
        <v>3125</v>
      </c>
      <c r="J1268" s="662" t="s">
        <v>1353</v>
      </c>
      <c r="K1268" s="662" t="s">
        <v>3126</v>
      </c>
      <c r="L1268" s="663">
        <v>439.98</v>
      </c>
      <c r="M1268" s="663">
        <v>3079.86</v>
      </c>
      <c r="N1268" s="662">
        <v>7</v>
      </c>
      <c r="O1268" s="745">
        <v>7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18</v>
      </c>
      <c r="B1269" s="662" t="s">
        <v>544</v>
      </c>
      <c r="C1269" s="662" t="s">
        <v>2618</v>
      </c>
      <c r="D1269" s="743" t="s">
        <v>4060</v>
      </c>
      <c r="E1269" s="744" t="s">
        <v>2644</v>
      </c>
      <c r="F1269" s="662" t="s">
        <v>2614</v>
      </c>
      <c r="G1269" s="662" t="s">
        <v>2669</v>
      </c>
      <c r="H1269" s="662" t="s">
        <v>1236</v>
      </c>
      <c r="I1269" s="662" t="s">
        <v>1447</v>
      </c>
      <c r="J1269" s="662" t="s">
        <v>1448</v>
      </c>
      <c r="K1269" s="662" t="s">
        <v>1449</v>
      </c>
      <c r="L1269" s="663">
        <v>264</v>
      </c>
      <c r="M1269" s="663">
        <v>21384</v>
      </c>
      <c r="N1269" s="662">
        <v>81</v>
      </c>
      <c r="O1269" s="745">
        <v>20.5</v>
      </c>
      <c r="P1269" s="663">
        <v>2904</v>
      </c>
      <c r="Q1269" s="678">
        <v>0.13580246913580246</v>
      </c>
      <c r="R1269" s="662">
        <v>11</v>
      </c>
      <c r="S1269" s="678">
        <v>0.13580246913580246</v>
      </c>
      <c r="T1269" s="745">
        <v>2</v>
      </c>
      <c r="U1269" s="701">
        <v>9.7560975609756101E-2</v>
      </c>
    </row>
    <row r="1270" spans="1:21" ht="14.4" customHeight="1" x14ac:dyDescent="0.3">
      <c r="A1270" s="661">
        <v>18</v>
      </c>
      <c r="B1270" s="662" t="s">
        <v>544</v>
      </c>
      <c r="C1270" s="662" t="s">
        <v>2618</v>
      </c>
      <c r="D1270" s="743" t="s">
        <v>4060</v>
      </c>
      <c r="E1270" s="744" t="s">
        <v>2644</v>
      </c>
      <c r="F1270" s="662" t="s">
        <v>2614</v>
      </c>
      <c r="G1270" s="662" t="s">
        <v>2669</v>
      </c>
      <c r="H1270" s="662" t="s">
        <v>545</v>
      </c>
      <c r="I1270" s="662" t="s">
        <v>1574</v>
      </c>
      <c r="J1270" s="662" t="s">
        <v>1575</v>
      </c>
      <c r="K1270" s="662" t="s">
        <v>1576</v>
      </c>
      <c r="L1270" s="663">
        <v>439.98</v>
      </c>
      <c r="M1270" s="663">
        <v>439.98</v>
      </c>
      <c r="N1270" s="662">
        <v>1</v>
      </c>
      <c r="O1270" s="745">
        <v>0.5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18</v>
      </c>
      <c r="B1271" s="662" t="s">
        <v>544</v>
      </c>
      <c r="C1271" s="662" t="s">
        <v>2618</v>
      </c>
      <c r="D1271" s="743" t="s">
        <v>4060</v>
      </c>
      <c r="E1271" s="744" t="s">
        <v>2644</v>
      </c>
      <c r="F1271" s="662" t="s">
        <v>2614</v>
      </c>
      <c r="G1271" s="662" t="s">
        <v>2669</v>
      </c>
      <c r="H1271" s="662" t="s">
        <v>545</v>
      </c>
      <c r="I1271" s="662" t="s">
        <v>3637</v>
      </c>
      <c r="J1271" s="662" t="s">
        <v>3128</v>
      </c>
      <c r="K1271" s="662" t="s">
        <v>3638</v>
      </c>
      <c r="L1271" s="663">
        <v>0</v>
      </c>
      <c r="M1271" s="663">
        <v>0</v>
      </c>
      <c r="N1271" s="662">
        <v>2</v>
      </c>
      <c r="O1271" s="745">
        <v>0.5</v>
      </c>
      <c r="P1271" s="663"/>
      <c r="Q1271" s="678"/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18</v>
      </c>
      <c r="B1272" s="662" t="s">
        <v>544</v>
      </c>
      <c r="C1272" s="662" t="s">
        <v>2618</v>
      </c>
      <c r="D1272" s="743" t="s">
        <v>4060</v>
      </c>
      <c r="E1272" s="744" t="s">
        <v>2644</v>
      </c>
      <c r="F1272" s="662" t="s">
        <v>2614</v>
      </c>
      <c r="G1272" s="662" t="s">
        <v>2669</v>
      </c>
      <c r="H1272" s="662" t="s">
        <v>1236</v>
      </c>
      <c r="I1272" s="662" t="s">
        <v>1431</v>
      </c>
      <c r="J1272" s="662" t="s">
        <v>1575</v>
      </c>
      <c r="K1272" s="662" t="s">
        <v>2539</v>
      </c>
      <c r="L1272" s="663">
        <v>123.2</v>
      </c>
      <c r="M1272" s="663">
        <v>9609.5999999999985</v>
      </c>
      <c r="N1272" s="662">
        <v>78</v>
      </c>
      <c r="O1272" s="745">
        <v>34</v>
      </c>
      <c r="P1272" s="663">
        <v>3696</v>
      </c>
      <c r="Q1272" s="678">
        <v>0.38461538461538469</v>
      </c>
      <c r="R1272" s="662">
        <v>30</v>
      </c>
      <c r="S1272" s="678">
        <v>0.38461538461538464</v>
      </c>
      <c r="T1272" s="745">
        <v>13</v>
      </c>
      <c r="U1272" s="701">
        <v>0.38235294117647056</v>
      </c>
    </row>
    <row r="1273" spans="1:21" ht="14.4" customHeight="1" x14ac:dyDescent="0.3">
      <c r="A1273" s="661">
        <v>18</v>
      </c>
      <c r="B1273" s="662" t="s">
        <v>544</v>
      </c>
      <c r="C1273" s="662" t="s">
        <v>2618</v>
      </c>
      <c r="D1273" s="743" t="s">
        <v>4060</v>
      </c>
      <c r="E1273" s="744" t="s">
        <v>2644</v>
      </c>
      <c r="F1273" s="662" t="s">
        <v>2614</v>
      </c>
      <c r="G1273" s="662" t="s">
        <v>2669</v>
      </c>
      <c r="H1273" s="662" t="s">
        <v>1236</v>
      </c>
      <c r="I1273" s="662" t="s">
        <v>1410</v>
      </c>
      <c r="J1273" s="662" t="s">
        <v>2540</v>
      </c>
      <c r="K1273" s="662" t="s">
        <v>2541</v>
      </c>
      <c r="L1273" s="663">
        <v>246.39</v>
      </c>
      <c r="M1273" s="663">
        <v>27102.899999999998</v>
      </c>
      <c r="N1273" s="662">
        <v>110</v>
      </c>
      <c r="O1273" s="745">
        <v>34</v>
      </c>
      <c r="P1273" s="663">
        <v>10841.159999999998</v>
      </c>
      <c r="Q1273" s="678">
        <v>0.39999999999999997</v>
      </c>
      <c r="R1273" s="662">
        <v>44</v>
      </c>
      <c r="S1273" s="678">
        <v>0.4</v>
      </c>
      <c r="T1273" s="745">
        <v>13</v>
      </c>
      <c r="U1273" s="701">
        <v>0.38235294117647056</v>
      </c>
    </row>
    <row r="1274" spans="1:21" ht="14.4" customHeight="1" x14ac:dyDescent="0.3">
      <c r="A1274" s="661">
        <v>18</v>
      </c>
      <c r="B1274" s="662" t="s">
        <v>544</v>
      </c>
      <c r="C1274" s="662" t="s">
        <v>2618</v>
      </c>
      <c r="D1274" s="743" t="s">
        <v>4060</v>
      </c>
      <c r="E1274" s="744" t="s">
        <v>2644</v>
      </c>
      <c r="F1274" s="662" t="s">
        <v>2614</v>
      </c>
      <c r="G1274" s="662" t="s">
        <v>2669</v>
      </c>
      <c r="H1274" s="662" t="s">
        <v>545</v>
      </c>
      <c r="I1274" s="662" t="s">
        <v>3132</v>
      </c>
      <c r="J1274" s="662" t="s">
        <v>3133</v>
      </c>
      <c r="K1274" s="662" t="s">
        <v>586</v>
      </c>
      <c r="L1274" s="663">
        <v>264</v>
      </c>
      <c r="M1274" s="663">
        <v>1584</v>
      </c>
      <c r="N1274" s="662">
        <v>6</v>
      </c>
      <c r="O1274" s="745">
        <v>0.5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18</v>
      </c>
      <c r="B1275" s="662" t="s">
        <v>544</v>
      </c>
      <c r="C1275" s="662" t="s">
        <v>2618</v>
      </c>
      <c r="D1275" s="743" t="s">
        <v>4060</v>
      </c>
      <c r="E1275" s="744" t="s">
        <v>2644</v>
      </c>
      <c r="F1275" s="662" t="s">
        <v>2614</v>
      </c>
      <c r="G1275" s="662" t="s">
        <v>2669</v>
      </c>
      <c r="H1275" s="662" t="s">
        <v>545</v>
      </c>
      <c r="I1275" s="662" t="s">
        <v>3639</v>
      </c>
      <c r="J1275" s="662" t="s">
        <v>1448</v>
      </c>
      <c r="K1275" s="662" t="s">
        <v>2563</v>
      </c>
      <c r="L1275" s="663">
        <v>0</v>
      </c>
      <c r="M1275" s="663">
        <v>0</v>
      </c>
      <c r="N1275" s="662">
        <v>7</v>
      </c>
      <c r="O1275" s="745">
        <v>7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18</v>
      </c>
      <c r="B1276" s="662" t="s">
        <v>544</v>
      </c>
      <c r="C1276" s="662" t="s">
        <v>2618</v>
      </c>
      <c r="D1276" s="743" t="s">
        <v>4060</v>
      </c>
      <c r="E1276" s="744" t="s">
        <v>2644</v>
      </c>
      <c r="F1276" s="662" t="s">
        <v>2614</v>
      </c>
      <c r="G1276" s="662" t="s">
        <v>2669</v>
      </c>
      <c r="H1276" s="662" t="s">
        <v>545</v>
      </c>
      <c r="I1276" s="662" t="s">
        <v>3640</v>
      </c>
      <c r="J1276" s="662" t="s">
        <v>3128</v>
      </c>
      <c r="K1276" s="662" t="s">
        <v>3641</v>
      </c>
      <c r="L1276" s="663">
        <v>739.17</v>
      </c>
      <c r="M1276" s="663">
        <v>1478.34</v>
      </c>
      <c r="N1276" s="662">
        <v>2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18</v>
      </c>
      <c r="B1277" s="662" t="s">
        <v>544</v>
      </c>
      <c r="C1277" s="662" t="s">
        <v>2618</v>
      </c>
      <c r="D1277" s="743" t="s">
        <v>4060</v>
      </c>
      <c r="E1277" s="744" t="s">
        <v>2644</v>
      </c>
      <c r="F1277" s="662" t="s">
        <v>2614</v>
      </c>
      <c r="G1277" s="662" t="s">
        <v>3139</v>
      </c>
      <c r="H1277" s="662" t="s">
        <v>545</v>
      </c>
      <c r="I1277" s="662" t="s">
        <v>1781</v>
      </c>
      <c r="J1277" s="662" t="s">
        <v>3140</v>
      </c>
      <c r="K1277" s="662" t="s">
        <v>590</v>
      </c>
      <c r="L1277" s="663">
        <v>145.15</v>
      </c>
      <c r="M1277" s="663">
        <v>435.45000000000005</v>
      </c>
      <c r="N1277" s="662">
        <v>3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18</v>
      </c>
      <c r="B1278" s="662" t="s">
        <v>544</v>
      </c>
      <c r="C1278" s="662" t="s">
        <v>2618</v>
      </c>
      <c r="D1278" s="743" t="s">
        <v>4060</v>
      </c>
      <c r="E1278" s="744" t="s">
        <v>2644</v>
      </c>
      <c r="F1278" s="662" t="s">
        <v>2614</v>
      </c>
      <c r="G1278" s="662" t="s">
        <v>3139</v>
      </c>
      <c r="H1278" s="662" t="s">
        <v>545</v>
      </c>
      <c r="I1278" s="662" t="s">
        <v>935</v>
      </c>
      <c r="J1278" s="662" t="s">
        <v>936</v>
      </c>
      <c r="K1278" s="662" t="s">
        <v>937</v>
      </c>
      <c r="L1278" s="663">
        <v>72.58</v>
      </c>
      <c r="M1278" s="663">
        <v>290.32</v>
      </c>
      <c r="N1278" s="662">
        <v>4</v>
      </c>
      <c r="O1278" s="745">
        <v>1</v>
      </c>
      <c r="P1278" s="663">
        <v>72.58</v>
      </c>
      <c r="Q1278" s="678">
        <v>0.25</v>
      </c>
      <c r="R1278" s="662">
        <v>1</v>
      </c>
      <c r="S1278" s="678">
        <v>0.25</v>
      </c>
      <c r="T1278" s="745">
        <v>0.5</v>
      </c>
      <c r="U1278" s="701">
        <v>0.5</v>
      </c>
    </row>
    <row r="1279" spans="1:21" ht="14.4" customHeight="1" x14ac:dyDescent="0.3">
      <c r="A1279" s="661">
        <v>18</v>
      </c>
      <c r="B1279" s="662" t="s">
        <v>544</v>
      </c>
      <c r="C1279" s="662" t="s">
        <v>2618</v>
      </c>
      <c r="D1279" s="743" t="s">
        <v>4060</v>
      </c>
      <c r="E1279" s="744" t="s">
        <v>2644</v>
      </c>
      <c r="F1279" s="662" t="s">
        <v>2614</v>
      </c>
      <c r="G1279" s="662" t="s">
        <v>2861</v>
      </c>
      <c r="H1279" s="662" t="s">
        <v>545</v>
      </c>
      <c r="I1279" s="662" t="s">
        <v>1704</v>
      </c>
      <c r="J1279" s="662" t="s">
        <v>1705</v>
      </c>
      <c r="K1279" s="662" t="s">
        <v>2862</v>
      </c>
      <c r="L1279" s="663">
        <v>132</v>
      </c>
      <c r="M1279" s="663">
        <v>528</v>
      </c>
      <c r="N1279" s="662">
        <v>4</v>
      </c>
      <c r="O1279" s="745">
        <v>1</v>
      </c>
      <c r="P1279" s="663">
        <v>528</v>
      </c>
      <c r="Q1279" s="678">
        <v>1</v>
      </c>
      <c r="R1279" s="662">
        <v>4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18</v>
      </c>
      <c r="B1280" s="662" t="s">
        <v>544</v>
      </c>
      <c r="C1280" s="662" t="s">
        <v>2618</v>
      </c>
      <c r="D1280" s="743" t="s">
        <v>4060</v>
      </c>
      <c r="E1280" s="744" t="s">
        <v>2644</v>
      </c>
      <c r="F1280" s="662" t="s">
        <v>2614</v>
      </c>
      <c r="G1280" s="662" t="s">
        <v>2743</v>
      </c>
      <c r="H1280" s="662" t="s">
        <v>545</v>
      </c>
      <c r="I1280" s="662" t="s">
        <v>718</v>
      </c>
      <c r="J1280" s="662" t="s">
        <v>719</v>
      </c>
      <c r="K1280" s="662" t="s">
        <v>2744</v>
      </c>
      <c r="L1280" s="663">
        <v>94.04</v>
      </c>
      <c r="M1280" s="663">
        <v>1974.8400000000001</v>
      </c>
      <c r="N1280" s="662">
        <v>21</v>
      </c>
      <c r="O1280" s="745">
        <v>6.5</v>
      </c>
      <c r="P1280" s="663">
        <v>470.20000000000005</v>
      </c>
      <c r="Q1280" s="678">
        <v>0.23809523809523811</v>
      </c>
      <c r="R1280" s="662">
        <v>5</v>
      </c>
      <c r="S1280" s="678">
        <v>0.23809523809523808</v>
      </c>
      <c r="T1280" s="745">
        <v>2.5</v>
      </c>
      <c r="U1280" s="701">
        <v>0.38461538461538464</v>
      </c>
    </row>
    <row r="1281" spans="1:21" ht="14.4" customHeight="1" x14ac:dyDescent="0.3">
      <c r="A1281" s="661">
        <v>18</v>
      </c>
      <c r="B1281" s="662" t="s">
        <v>544</v>
      </c>
      <c r="C1281" s="662" t="s">
        <v>2618</v>
      </c>
      <c r="D1281" s="743" t="s">
        <v>4060</v>
      </c>
      <c r="E1281" s="744" t="s">
        <v>2644</v>
      </c>
      <c r="F1281" s="662" t="s">
        <v>2614</v>
      </c>
      <c r="G1281" s="662" t="s">
        <v>2743</v>
      </c>
      <c r="H1281" s="662" t="s">
        <v>545</v>
      </c>
      <c r="I1281" s="662" t="s">
        <v>718</v>
      </c>
      <c r="J1281" s="662" t="s">
        <v>719</v>
      </c>
      <c r="K1281" s="662" t="s">
        <v>2744</v>
      </c>
      <c r="L1281" s="663">
        <v>122.73</v>
      </c>
      <c r="M1281" s="663">
        <v>2086.41</v>
      </c>
      <c r="N1281" s="662">
        <v>17</v>
      </c>
      <c r="O1281" s="745">
        <v>5</v>
      </c>
      <c r="P1281" s="663">
        <v>368.19</v>
      </c>
      <c r="Q1281" s="678">
        <v>0.17647058823529413</v>
      </c>
      <c r="R1281" s="662">
        <v>3</v>
      </c>
      <c r="S1281" s="678">
        <v>0.17647058823529413</v>
      </c>
      <c r="T1281" s="745">
        <v>1.5</v>
      </c>
      <c r="U1281" s="701">
        <v>0.3</v>
      </c>
    </row>
    <row r="1282" spans="1:21" ht="14.4" customHeight="1" x14ac:dyDescent="0.3">
      <c r="A1282" s="661">
        <v>18</v>
      </c>
      <c r="B1282" s="662" t="s">
        <v>544</v>
      </c>
      <c r="C1282" s="662" t="s">
        <v>2618</v>
      </c>
      <c r="D1282" s="743" t="s">
        <v>4060</v>
      </c>
      <c r="E1282" s="744" t="s">
        <v>2644</v>
      </c>
      <c r="F1282" s="662" t="s">
        <v>2614</v>
      </c>
      <c r="G1282" s="662" t="s">
        <v>2745</v>
      </c>
      <c r="H1282" s="662" t="s">
        <v>545</v>
      </c>
      <c r="I1282" s="662" t="s">
        <v>965</v>
      </c>
      <c r="J1282" s="662" t="s">
        <v>966</v>
      </c>
      <c r="K1282" s="662" t="s">
        <v>2746</v>
      </c>
      <c r="L1282" s="663">
        <v>264</v>
      </c>
      <c r="M1282" s="663">
        <v>8976</v>
      </c>
      <c r="N1282" s="662">
        <v>34</v>
      </c>
      <c r="O1282" s="745">
        <v>16.5</v>
      </c>
      <c r="P1282" s="663">
        <v>3960</v>
      </c>
      <c r="Q1282" s="678">
        <v>0.44117647058823528</v>
      </c>
      <c r="R1282" s="662">
        <v>15</v>
      </c>
      <c r="S1282" s="678">
        <v>0.44117647058823528</v>
      </c>
      <c r="T1282" s="745">
        <v>7.5</v>
      </c>
      <c r="U1282" s="701">
        <v>0.45454545454545453</v>
      </c>
    </row>
    <row r="1283" spans="1:21" ht="14.4" customHeight="1" x14ac:dyDescent="0.3">
      <c r="A1283" s="661">
        <v>18</v>
      </c>
      <c r="B1283" s="662" t="s">
        <v>544</v>
      </c>
      <c r="C1283" s="662" t="s">
        <v>2618</v>
      </c>
      <c r="D1283" s="743" t="s">
        <v>4060</v>
      </c>
      <c r="E1283" s="744" t="s">
        <v>2644</v>
      </c>
      <c r="F1283" s="662" t="s">
        <v>2614</v>
      </c>
      <c r="G1283" s="662" t="s">
        <v>2745</v>
      </c>
      <c r="H1283" s="662" t="s">
        <v>545</v>
      </c>
      <c r="I1283" s="662" t="s">
        <v>3161</v>
      </c>
      <c r="J1283" s="662" t="s">
        <v>966</v>
      </c>
      <c r="K1283" s="662" t="s">
        <v>3162</v>
      </c>
      <c r="L1283" s="663">
        <v>0</v>
      </c>
      <c r="M1283" s="663">
        <v>0</v>
      </c>
      <c r="N1283" s="662">
        <v>5</v>
      </c>
      <c r="O1283" s="745">
        <v>3</v>
      </c>
      <c r="P1283" s="663">
        <v>0</v>
      </c>
      <c r="Q1283" s="678"/>
      <c r="R1283" s="662">
        <v>3</v>
      </c>
      <c r="S1283" s="678">
        <v>0.6</v>
      </c>
      <c r="T1283" s="745">
        <v>1.5</v>
      </c>
      <c r="U1283" s="701">
        <v>0.5</v>
      </c>
    </row>
    <row r="1284" spans="1:21" ht="14.4" customHeight="1" x14ac:dyDescent="0.3">
      <c r="A1284" s="661">
        <v>18</v>
      </c>
      <c r="B1284" s="662" t="s">
        <v>544</v>
      </c>
      <c r="C1284" s="662" t="s">
        <v>2618</v>
      </c>
      <c r="D1284" s="743" t="s">
        <v>4060</v>
      </c>
      <c r="E1284" s="744" t="s">
        <v>2644</v>
      </c>
      <c r="F1284" s="662" t="s">
        <v>2614</v>
      </c>
      <c r="G1284" s="662" t="s">
        <v>2745</v>
      </c>
      <c r="H1284" s="662" t="s">
        <v>545</v>
      </c>
      <c r="I1284" s="662" t="s">
        <v>864</v>
      </c>
      <c r="J1284" s="662" t="s">
        <v>865</v>
      </c>
      <c r="K1284" s="662" t="s">
        <v>2867</v>
      </c>
      <c r="L1284" s="663">
        <v>65.989999999999995</v>
      </c>
      <c r="M1284" s="663">
        <v>593.90999999999985</v>
      </c>
      <c r="N1284" s="662">
        <v>9</v>
      </c>
      <c r="O1284" s="745">
        <v>3.5</v>
      </c>
      <c r="P1284" s="663">
        <v>197.96999999999997</v>
      </c>
      <c r="Q1284" s="678">
        <v>0.33333333333333337</v>
      </c>
      <c r="R1284" s="662">
        <v>3</v>
      </c>
      <c r="S1284" s="678">
        <v>0.33333333333333331</v>
      </c>
      <c r="T1284" s="745">
        <v>2.5</v>
      </c>
      <c r="U1284" s="701">
        <v>0.7142857142857143</v>
      </c>
    </row>
    <row r="1285" spans="1:21" ht="14.4" customHeight="1" x14ac:dyDescent="0.3">
      <c r="A1285" s="661">
        <v>18</v>
      </c>
      <c r="B1285" s="662" t="s">
        <v>544</v>
      </c>
      <c r="C1285" s="662" t="s">
        <v>2618</v>
      </c>
      <c r="D1285" s="743" t="s">
        <v>4060</v>
      </c>
      <c r="E1285" s="744" t="s">
        <v>2644</v>
      </c>
      <c r="F1285" s="662" t="s">
        <v>2614</v>
      </c>
      <c r="G1285" s="662" t="s">
        <v>2745</v>
      </c>
      <c r="H1285" s="662" t="s">
        <v>545</v>
      </c>
      <c r="I1285" s="662" t="s">
        <v>3642</v>
      </c>
      <c r="J1285" s="662" t="s">
        <v>3561</v>
      </c>
      <c r="K1285" s="662" t="s">
        <v>1192</v>
      </c>
      <c r="L1285" s="663">
        <v>0</v>
      </c>
      <c r="M1285" s="663">
        <v>0</v>
      </c>
      <c r="N1285" s="662">
        <v>1</v>
      </c>
      <c r="O1285" s="745">
        <v>1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18</v>
      </c>
      <c r="B1286" s="662" t="s">
        <v>544</v>
      </c>
      <c r="C1286" s="662" t="s">
        <v>2618</v>
      </c>
      <c r="D1286" s="743" t="s">
        <v>4060</v>
      </c>
      <c r="E1286" s="744" t="s">
        <v>2644</v>
      </c>
      <c r="F1286" s="662" t="s">
        <v>2614</v>
      </c>
      <c r="G1286" s="662" t="s">
        <v>2670</v>
      </c>
      <c r="H1286" s="662" t="s">
        <v>545</v>
      </c>
      <c r="I1286" s="662" t="s">
        <v>1697</v>
      </c>
      <c r="J1286" s="662" t="s">
        <v>1698</v>
      </c>
      <c r="K1286" s="662" t="s">
        <v>1699</v>
      </c>
      <c r="L1286" s="663">
        <v>133.38999999999999</v>
      </c>
      <c r="M1286" s="663">
        <v>1200.5099999999998</v>
      </c>
      <c r="N1286" s="662">
        <v>9</v>
      </c>
      <c r="O1286" s="745">
        <v>3.5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18</v>
      </c>
      <c r="B1287" s="662" t="s">
        <v>544</v>
      </c>
      <c r="C1287" s="662" t="s">
        <v>2618</v>
      </c>
      <c r="D1287" s="743" t="s">
        <v>4060</v>
      </c>
      <c r="E1287" s="744" t="s">
        <v>2644</v>
      </c>
      <c r="F1287" s="662" t="s">
        <v>2614</v>
      </c>
      <c r="G1287" s="662" t="s">
        <v>2670</v>
      </c>
      <c r="H1287" s="662" t="s">
        <v>545</v>
      </c>
      <c r="I1287" s="662" t="s">
        <v>2127</v>
      </c>
      <c r="J1287" s="662" t="s">
        <v>1698</v>
      </c>
      <c r="K1287" s="662" t="s">
        <v>2128</v>
      </c>
      <c r="L1287" s="663">
        <v>444.65</v>
      </c>
      <c r="M1287" s="663">
        <v>444.65</v>
      </c>
      <c r="N1287" s="662">
        <v>1</v>
      </c>
      <c r="O1287" s="745">
        <v>0.5</v>
      </c>
      <c r="P1287" s="663">
        <v>444.65</v>
      </c>
      <c r="Q1287" s="678">
        <v>1</v>
      </c>
      <c r="R1287" s="662">
        <v>1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18</v>
      </c>
      <c r="B1288" s="662" t="s">
        <v>544</v>
      </c>
      <c r="C1288" s="662" t="s">
        <v>2618</v>
      </c>
      <c r="D1288" s="743" t="s">
        <v>4060</v>
      </c>
      <c r="E1288" s="744" t="s">
        <v>2644</v>
      </c>
      <c r="F1288" s="662" t="s">
        <v>2614</v>
      </c>
      <c r="G1288" s="662" t="s">
        <v>2670</v>
      </c>
      <c r="H1288" s="662" t="s">
        <v>545</v>
      </c>
      <c r="I1288" s="662" t="s">
        <v>2747</v>
      </c>
      <c r="J1288" s="662" t="s">
        <v>2748</v>
      </c>
      <c r="K1288" s="662" t="s">
        <v>1785</v>
      </c>
      <c r="L1288" s="663">
        <v>177.82</v>
      </c>
      <c r="M1288" s="663">
        <v>9246.6400000000012</v>
      </c>
      <c r="N1288" s="662">
        <v>52</v>
      </c>
      <c r="O1288" s="745">
        <v>15.5</v>
      </c>
      <c r="P1288" s="663">
        <v>1244.74</v>
      </c>
      <c r="Q1288" s="678">
        <v>0.13461538461538461</v>
      </c>
      <c r="R1288" s="662">
        <v>7</v>
      </c>
      <c r="S1288" s="678">
        <v>0.13461538461538461</v>
      </c>
      <c r="T1288" s="745">
        <v>2</v>
      </c>
      <c r="U1288" s="701">
        <v>0.12903225806451613</v>
      </c>
    </row>
    <row r="1289" spans="1:21" ht="14.4" customHeight="1" x14ac:dyDescent="0.3">
      <c r="A1289" s="661">
        <v>18</v>
      </c>
      <c r="B1289" s="662" t="s">
        <v>544</v>
      </c>
      <c r="C1289" s="662" t="s">
        <v>2618</v>
      </c>
      <c r="D1289" s="743" t="s">
        <v>4060</v>
      </c>
      <c r="E1289" s="744" t="s">
        <v>2644</v>
      </c>
      <c r="F1289" s="662" t="s">
        <v>2614</v>
      </c>
      <c r="G1289" s="662" t="s">
        <v>2670</v>
      </c>
      <c r="H1289" s="662" t="s">
        <v>545</v>
      </c>
      <c r="I1289" s="662" t="s">
        <v>3163</v>
      </c>
      <c r="J1289" s="662" t="s">
        <v>2748</v>
      </c>
      <c r="K1289" s="662" t="s">
        <v>3164</v>
      </c>
      <c r="L1289" s="663">
        <v>592.72</v>
      </c>
      <c r="M1289" s="663">
        <v>1185.44</v>
      </c>
      <c r="N1289" s="662">
        <v>2</v>
      </c>
      <c r="O1289" s="745">
        <v>1.5</v>
      </c>
      <c r="P1289" s="663">
        <v>592.72</v>
      </c>
      <c r="Q1289" s="678">
        <v>0.5</v>
      </c>
      <c r="R1289" s="662">
        <v>1</v>
      </c>
      <c r="S1289" s="678">
        <v>0.5</v>
      </c>
      <c r="T1289" s="745">
        <v>0.5</v>
      </c>
      <c r="U1289" s="701">
        <v>0.33333333333333331</v>
      </c>
    </row>
    <row r="1290" spans="1:21" ht="14.4" customHeight="1" x14ac:dyDescent="0.3">
      <c r="A1290" s="661">
        <v>18</v>
      </c>
      <c r="B1290" s="662" t="s">
        <v>544</v>
      </c>
      <c r="C1290" s="662" t="s">
        <v>2618</v>
      </c>
      <c r="D1290" s="743" t="s">
        <v>4060</v>
      </c>
      <c r="E1290" s="744" t="s">
        <v>2644</v>
      </c>
      <c r="F1290" s="662" t="s">
        <v>2614</v>
      </c>
      <c r="G1290" s="662" t="s">
        <v>2670</v>
      </c>
      <c r="H1290" s="662" t="s">
        <v>545</v>
      </c>
      <c r="I1290" s="662" t="s">
        <v>3166</v>
      </c>
      <c r="J1290" s="662" t="s">
        <v>3167</v>
      </c>
      <c r="K1290" s="662" t="s">
        <v>590</v>
      </c>
      <c r="L1290" s="663">
        <v>150.26</v>
      </c>
      <c r="M1290" s="663">
        <v>1202.08</v>
      </c>
      <c r="N1290" s="662">
        <v>8</v>
      </c>
      <c r="O1290" s="745">
        <v>2.5</v>
      </c>
      <c r="P1290" s="663">
        <v>751.3</v>
      </c>
      <c r="Q1290" s="678">
        <v>0.625</v>
      </c>
      <c r="R1290" s="662">
        <v>5</v>
      </c>
      <c r="S1290" s="678">
        <v>0.625</v>
      </c>
      <c r="T1290" s="745">
        <v>2</v>
      </c>
      <c r="U1290" s="701">
        <v>0.8</v>
      </c>
    </row>
    <row r="1291" spans="1:21" ht="14.4" customHeight="1" x14ac:dyDescent="0.3">
      <c r="A1291" s="661">
        <v>18</v>
      </c>
      <c r="B1291" s="662" t="s">
        <v>544</v>
      </c>
      <c r="C1291" s="662" t="s">
        <v>2618</v>
      </c>
      <c r="D1291" s="743" t="s">
        <v>4060</v>
      </c>
      <c r="E1291" s="744" t="s">
        <v>2644</v>
      </c>
      <c r="F1291" s="662" t="s">
        <v>2614</v>
      </c>
      <c r="G1291" s="662" t="s">
        <v>2670</v>
      </c>
      <c r="H1291" s="662" t="s">
        <v>545</v>
      </c>
      <c r="I1291" s="662" t="s">
        <v>3643</v>
      </c>
      <c r="J1291" s="662" t="s">
        <v>3171</v>
      </c>
      <c r="K1291" s="662" t="s">
        <v>1699</v>
      </c>
      <c r="L1291" s="663">
        <v>0</v>
      </c>
      <c r="M1291" s="663">
        <v>0</v>
      </c>
      <c r="N1291" s="662">
        <v>7</v>
      </c>
      <c r="O1291" s="745">
        <v>1.5</v>
      </c>
      <c r="P1291" s="663">
        <v>0</v>
      </c>
      <c r="Q1291" s="678"/>
      <c r="R1291" s="662">
        <v>5</v>
      </c>
      <c r="S1291" s="678">
        <v>0.7142857142857143</v>
      </c>
      <c r="T1291" s="745">
        <v>1</v>
      </c>
      <c r="U1291" s="701">
        <v>0.66666666666666663</v>
      </c>
    </row>
    <row r="1292" spans="1:21" ht="14.4" customHeight="1" x14ac:dyDescent="0.3">
      <c r="A1292" s="661">
        <v>18</v>
      </c>
      <c r="B1292" s="662" t="s">
        <v>544</v>
      </c>
      <c r="C1292" s="662" t="s">
        <v>2618</v>
      </c>
      <c r="D1292" s="743" t="s">
        <v>4060</v>
      </c>
      <c r="E1292" s="744" t="s">
        <v>2644</v>
      </c>
      <c r="F1292" s="662" t="s">
        <v>2614</v>
      </c>
      <c r="G1292" s="662" t="s">
        <v>2670</v>
      </c>
      <c r="H1292" s="662" t="s">
        <v>545</v>
      </c>
      <c r="I1292" s="662" t="s">
        <v>1190</v>
      </c>
      <c r="J1292" s="662" t="s">
        <v>1191</v>
      </c>
      <c r="K1292" s="662" t="s">
        <v>1192</v>
      </c>
      <c r="L1292" s="663">
        <v>177.82</v>
      </c>
      <c r="M1292" s="663">
        <v>1066.92</v>
      </c>
      <c r="N1292" s="662">
        <v>6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18</v>
      </c>
      <c r="B1293" s="662" t="s">
        <v>544</v>
      </c>
      <c r="C1293" s="662" t="s">
        <v>2618</v>
      </c>
      <c r="D1293" s="743" t="s">
        <v>4060</v>
      </c>
      <c r="E1293" s="744" t="s">
        <v>2644</v>
      </c>
      <c r="F1293" s="662" t="s">
        <v>2614</v>
      </c>
      <c r="G1293" s="662" t="s">
        <v>2670</v>
      </c>
      <c r="H1293" s="662" t="s">
        <v>545</v>
      </c>
      <c r="I1293" s="662" t="s">
        <v>3168</v>
      </c>
      <c r="J1293" s="662" t="s">
        <v>3169</v>
      </c>
      <c r="K1293" s="662" t="s">
        <v>2869</v>
      </c>
      <c r="L1293" s="663">
        <v>165.96</v>
      </c>
      <c r="M1293" s="663">
        <v>497.88</v>
      </c>
      <c r="N1293" s="662">
        <v>3</v>
      </c>
      <c r="O1293" s="745">
        <v>0.5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18</v>
      </c>
      <c r="B1294" s="662" t="s">
        <v>544</v>
      </c>
      <c r="C1294" s="662" t="s">
        <v>2618</v>
      </c>
      <c r="D1294" s="743" t="s">
        <v>4060</v>
      </c>
      <c r="E1294" s="744" t="s">
        <v>2644</v>
      </c>
      <c r="F1294" s="662" t="s">
        <v>2614</v>
      </c>
      <c r="G1294" s="662" t="s">
        <v>2670</v>
      </c>
      <c r="H1294" s="662" t="s">
        <v>545</v>
      </c>
      <c r="I1294" s="662" t="s">
        <v>2683</v>
      </c>
      <c r="J1294" s="662" t="s">
        <v>2684</v>
      </c>
      <c r="K1294" s="662" t="s">
        <v>1699</v>
      </c>
      <c r="L1294" s="663">
        <v>133.38999999999999</v>
      </c>
      <c r="M1294" s="663">
        <v>800.33999999999992</v>
      </c>
      <c r="N1294" s="662">
        <v>6</v>
      </c>
      <c r="O1294" s="745">
        <v>2.5</v>
      </c>
      <c r="P1294" s="663">
        <v>266.77999999999997</v>
      </c>
      <c r="Q1294" s="678">
        <v>0.33333333333333331</v>
      </c>
      <c r="R1294" s="662">
        <v>2</v>
      </c>
      <c r="S1294" s="678">
        <v>0.33333333333333331</v>
      </c>
      <c r="T1294" s="745">
        <v>0.5</v>
      </c>
      <c r="U1294" s="701">
        <v>0.2</v>
      </c>
    </row>
    <row r="1295" spans="1:21" ht="14.4" customHeight="1" x14ac:dyDescent="0.3">
      <c r="A1295" s="661">
        <v>18</v>
      </c>
      <c r="B1295" s="662" t="s">
        <v>544</v>
      </c>
      <c r="C1295" s="662" t="s">
        <v>2618</v>
      </c>
      <c r="D1295" s="743" t="s">
        <v>4060</v>
      </c>
      <c r="E1295" s="744" t="s">
        <v>2644</v>
      </c>
      <c r="F1295" s="662" t="s">
        <v>2614</v>
      </c>
      <c r="G1295" s="662" t="s">
        <v>2670</v>
      </c>
      <c r="H1295" s="662" t="s">
        <v>545</v>
      </c>
      <c r="I1295" s="662" t="s">
        <v>1783</v>
      </c>
      <c r="J1295" s="662" t="s">
        <v>1784</v>
      </c>
      <c r="K1295" s="662" t="s">
        <v>1785</v>
      </c>
      <c r="L1295" s="663">
        <v>177.82</v>
      </c>
      <c r="M1295" s="663">
        <v>4089.86</v>
      </c>
      <c r="N1295" s="662">
        <v>23</v>
      </c>
      <c r="O1295" s="745">
        <v>5.5</v>
      </c>
      <c r="P1295" s="663">
        <v>1600.38</v>
      </c>
      <c r="Q1295" s="678">
        <v>0.39130434782608697</v>
      </c>
      <c r="R1295" s="662">
        <v>9</v>
      </c>
      <c r="S1295" s="678">
        <v>0.39130434782608697</v>
      </c>
      <c r="T1295" s="745">
        <v>2</v>
      </c>
      <c r="U1295" s="701">
        <v>0.36363636363636365</v>
      </c>
    </row>
    <row r="1296" spans="1:21" ht="14.4" customHeight="1" x14ac:dyDescent="0.3">
      <c r="A1296" s="661">
        <v>18</v>
      </c>
      <c r="B1296" s="662" t="s">
        <v>544</v>
      </c>
      <c r="C1296" s="662" t="s">
        <v>2618</v>
      </c>
      <c r="D1296" s="743" t="s">
        <v>4060</v>
      </c>
      <c r="E1296" s="744" t="s">
        <v>2644</v>
      </c>
      <c r="F1296" s="662" t="s">
        <v>2614</v>
      </c>
      <c r="G1296" s="662" t="s">
        <v>2670</v>
      </c>
      <c r="H1296" s="662" t="s">
        <v>545</v>
      </c>
      <c r="I1296" s="662" t="s">
        <v>3342</v>
      </c>
      <c r="J1296" s="662" t="s">
        <v>1698</v>
      </c>
      <c r="K1296" s="662" t="s">
        <v>3172</v>
      </c>
      <c r="L1296" s="663">
        <v>0</v>
      </c>
      <c r="M1296" s="663">
        <v>0</v>
      </c>
      <c r="N1296" s="662">
        <v>1</v>
      </c>
      <c r="O1296" s="745">
        <v>0.5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18</v>
      </c>
      <c r="B1297" s="662" t="s">
        <v>544</v>
      </c>
      <c r="C1297" s="662" t="s">
        <v>2618</v>
      </c>
      <c r="D1297" s="743" t="s">
        <v>4060</v>
      </c>
      <c r="E1297" s="744" t="s">
        <v>2644</v>
      </c>
      <c r="F1297" s="662" t="s">
        <v>2614</v>
      </c>
      <c r="G1297" s="662" t="s">
        <v>2670</v>
      </c>
      <c r="H1297" s="662" t="s">
        <v>545</v>
      </c>
      <c r="I1297" s="662" t="s">
        <v>3173</v>
      </c>
      <c r="J1297" s="662" t="s">
        <v>3169</v>
      </c>
      <c r="K1297" s="662" t="s">
        <v>1785</v>
      </c>
      <c r="L1297" s="663">
        <v>0</v>
      </c>
      <c r="M1297" s="663">
        <v>0</v>
      </c>
      <c r="N1297" s="662">
        <v>12</v>
      </c>
      <c r="O1297" s="745">
        <v>3</v>
      </c>
      <c r="P1297" s="663">
        <v>0</v>
      </c>
      <c r="Q1297" s="678"/>
      <c r="R1297" s="662">
        <v>10</v>
      </c>
      <c r="S1297" s="678">
        <v>0.83333333333333337</v>
      </c>
      <c r="T1297" s="745">
        <v>2.5</v>
      </c>
      <c r="U1297" s="701">
        <v>0.83333333333333337</v>
      </c>
    </row>
    <row r="1298" spans="1:21" ht="14.4" customHeight="1" x14ac:dyDescent="0.3">
      <c r="A1298" s="661">
        <v>18</v>
      </c>
      <c r="B1298" s="662" t="s">
        <v>544</v>
      </c>
      <c r="C1298" s="662" t="s">
        <v>2618</v>
      </c>
      <c r="D1298" s="743" t="s">
        <v>4060</v>
      </c>
      <c r="E1298" s="744" t="s">
        <v>2644</v>
      </c>
      <c r="F1298" s="662" t="s">
        <v>2614</v>
      </c>
      <c r="G1298" s="662" t="s">
        <v>2670</v>
      </c>
      <c r="H1298" s="662" t="s">
        <v>545</v>
      </c>
      <c r="I1298" s="662" t="s">
        <v>3358</v>
      </c>
      <c r="J1298" s="662" t="s">
        <v>1054</v>
      </c>
      <c r="K1298" s="662" t="s">
        <v>3359</v>
      </c>
      <c r="L1298" s="663">
        <v>0</v>
      </c>
      <c r="M1298" s="663">
        <v>0</v>
      </c>
      <c r="N1298" s="662">
        <v>4</v>
      </c>
      <c r="O1298" s="745">
        <v>1</v>
      </c>
      <c r="P1298" s="663">
        <v>0</v>
      </c>
      <c r="Q1298" s="678"/>
      <c r="R1298" s="662">
        <v>4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18</v>
      </c>
      <c r="B1299" s="662" t="s">
        <v>544</v>
      </c>
      <c r="C1299" s="662" t="s">
        <v>2618</v>
      </c>
      <c r="D1299" s="743" t="s">
        <v>4060</v>
      </c>
      <c r="E1299" s="744" t="s">
        <v>2644</v>
      </c>
      <c r="F1299" s="662" t="s">
        <v>2614</v>
      </c>
      <c r="G1299" s="662" t="s">
        <v>2670</v>
      </c>
      <c r="H1299" s="662" t="s">
        <v>545</v>
      </c>
      <c r="I1299" s="662" t="s">
        <v>3273</v>
      </c>
      <c r="J1299" s="662" t="s">
        <v>2684</v>
      </c>
      <c r="K1299" s="662" t="s">
        <v>3172</v>
      </c>
      <c r="L1299" s="663">
        <v>0</v>
      </c>
      <c r="M1299" s="663">
        <v>0</v>
      </c>
      <c r="N1299" s="662">
        <v>2</v>
      </c>
      <c r="O1299" s="745">
        <v>0.5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18</v>
      </c>
      <c r="B1300" s="662" t="s">
        <v>544</v>
      </c>
      <c r="C1300" s="662" t="s">
        <v>2618</v>
      </c>
      <c r="D1300" s="743" t="s">
        <v>4060</v>
      </c>
      <c r="E1300" s="744" t="s">
        <v>2644</v>
      </c>
      <c r="F1300" s="662" t="s">
        <v>2614</v>
      </c>
      <c r="G1300" s="662" t="s">
        <v>2670</v>
      </c>
      <c r="H1300" s="662" t="s">
        <v>545</v>
      </c>
      <c r="I1300" s="662" t="s">
        <v>3570</v>
      </c>
      <c r="J1300" s="662" t="s">
        <v>2781</v>
      </c>
      <c r="K1300" s="662" t="s">
        <v>3571</v>
      </c>
      <c r="L1300" s="663">
        <v>0</v>
      </c>
      <c r="M1300" s="663">
        <v>0</v>
      </c>
      <c r="N1300" s="662">
        <v>7</v>
      </c>
      <c r="O1300" s="745">
        <v>2.5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18</v>
      </c>
      <c r="B1301" s="662" t="s">
        <v>544</v>
      </c>
      <c r="C1301" s="662" t="s">
        <v>2618</v>
      </c>
      <c r="D1301" s="743" t="s">
        <v>4060</v>
      </c>
      <c r="E1301" s="744" t="s">
        <v>2644</v>
      </c>
      <c r="F1301" s="662" t="s">
        <v>2614</v>
      </c>
      <c r="G1301" s="662" t="s">
        <v>2670</v>
      </c>
      <c r="H1301" s="662" t="s">
        <v>545</v>
      </c>
      <c r="I1301" s="662" t="s">
        <v>3174</v>
      </c>
      <c r="J1301" s="662" t="s">
        <v>3175</v>
      </c>
      <c r="K1301" s="662" t="s">
        <v>1699</v>
      </c>
      <c r="L1301" s="663">
        <v>133.38999999999999</v>
      </c>
      <c r="M1301" s="663">
        <v>266.77999999999997</v>
      </c>
      <c r="N1301" s="662">
        <v>2</v>
      </c>
      <c r="O1301" s="745">
        <v>1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18</v>
      </c>
      <c r="B1302" s="662" t="s">
        <v>544</v>
      </c>
      <c r="C1302" s="662" t="s">
        <v>2618</v>
      </c>
      <c r="D1302" s="743" t="s">
        <v>4060</v>
      </c>
      <c r="E1302" s="744" t="s">
        <v>2644</v>
      </c>
      <c r="F1302" s="662" t="s">
        <v>2614</v>
      </c>
      <c r="G1302" s="662" t="s">
        <v>2670</v>
      </c>
      <c r="H1302" s="662" t="s">
        <v>545</v>
      </c>
      <c r="I1302" s="662" t="s">
        <v>3176</v>
      </c>
      <c r="J1302" s="662" t="s">
        <v>2684</v>
      </c>
      <c r="K1302" s="662" t="s">
        <v>3177</v>
      </c>
      <c r="L1302" s="663">
        <v>400.17</v>
      </c>
      <c r="M1302" s="663">
        <v>400.17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18</v>
      </c>
      <c r="B1303" s="662" t="s">
        <v>544</v>
      </c>
      <c r="C1303" s="662" t="s">
        <v>2618</v>
      </c>
      <c r="D1303" s="743" t="s">
        <v>4060</v>
      </c>
      <c r="E1303" s="744" t="s">
        <v>2644</v>
      </c>
      <c r="F1303" s="662" t="s">
        <v>2614</v>
      </c>
      <c r="G1303" s="662" t="s">
        <v>2670</v>
      </c>
      <c r="H1303" s="662" t="s">
        <v>545</v>
      </c>
      <c r="I1303" s="662" t="s">
        <v>3574</v>
      </c>
      <c r="J1303" s="662" t="s">
        <v>3575</v>
      </c>
      <c r="K1303" s="662" t="s">
        <v>3576</v>
      </c>
      <c r="L1303" s="663">
        <v>0</v>
      </c>
      <c r="M1303" s="663">
        <v>0</v>
      </c>
      <c r="N1303" s="662">
        <v>4</v>
      </c>
      <c r="O1303" s="745">
        <v>2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18</v>
      </c>
      <c r="B1304" s="662" t="s">
        <v>544</v>
      </c>
      <c r="C1304" s="662" t="s">
        <v>2618</v>
      </c>
      <c r="D1304" s="743" t="s">
        <v>4060</v>
      </c>
      <c r="E1304" s="744" t="s">
        <v>2644</v>
      </c>
      <c r="F1304" s="662" t="s">
        <v>2614</v>
      </c>
      <c r="G1304" s="662" t="s">
        <v>2670</v>
      </c>
      <c r="H1304" s="662" t="s">
        <v>545</v>
      </c>
      <c r="I1304" s="662" t="s">
        <v>3644</v>
      </c>
      <c r="J1304" s="662" t="s">
        <v>3169</v>
      </c>
      <c r="K1304" s="662" t="s">
        <v>3573</v>
      </c>
      <c r="L1304" s="663">
        <v>0</v>
      </c>
      <c r="M1304" s="663">
        <v>0</v>
      </c>
      <c r="N1304" s="662">
        <v>1</v>
      </c>
      <c r="O1304" s="745">
        <v>0.5</v>
      </c>
      <c r="P1304" s="663">
        <v>0</v>
      </c>
      <c r="Q1304" s="678"/>
      <c r="R1304" s="662">
        <v>1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18</v>
      </c>
      <c r="B1305" s="662" t="s">
        <v>544</v>
      </c>
      <c r="C1305" s="662" t="s">
        <v>2618</v>
      </c>
      <c r="D1305" s="743" t="s">
        <v>4060</v>
      </c>
      <c r="E1305" s="744" t="s">
        <v>2644</v>
      </c>
      <c r="F1305" s="662" t="s">
        <v>2614</v>
      </c>
      <c r="G1305" s="662" t="s">
        <v>2670</v>
      </c>
      <c r="H1305" s="662" t="s">
        <v>545</v>
      </c>
      <c r="I1305" s="662" t="s">
        <v>3645</v>
      </c>
      <c r="J1305" s="662" t="s">
        <v>3646</v>
      </c>
      <c r="K1305" s="662" t="s">
        <v>3647</v>
      </c>
      <c r="L1305" s="663">
        <v>331.92</v>
      </c>
      <c r="M1305" s="663">
        <v>331.92</v>
      </c>
      <c r="N1305" s="662">
        <v>1</v>
      </c>
      <c r="O1305" s="745">
        <v>1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18</v>
      </c>
      <c r="B1306" s="662" t="s">
        <v>544</v>
      </c>
      <c r="C1306" s="662" t="s">
        <v>2618</v>
      </c>
      <c r="D1306" s="743" t="s">
        <v>4060</v>
      </c>
      <c r="E1306" s="744" t="s">
        <v>2644</v>
      </c>
      <c r="F1306" s="662" t="s">
        <v>2614</v>
      </c>
      <c r="G1306" s="662" t="s">
        <v>3276</v>
      </c>
      <c r="H1306" s="662" t="s">
        <v>1236</v>
      </c>
      <c r="I1306" s="662" t="s">
        <v>3277</v>
      </c>
      <c r="J1306" s="662" t="s">
        <v>3278</v>
      </c>
      <c r="K1306" s="662" t="s">
        <v>3279</v>
      </c>
      <c r="L1306" s="663">
        <v>0</v>
      </c>
      <c r="M1306" s="663">
        <v>0</v>
      </c>
      <c r="N1306" s="662">
        <v>7</v>
      </c>
      <c r="O1306" s="745">
        <v>1</v>
      </c>
      <c r="P1306" s="663">
        <v>0</v>
      </c>
      <c r="Q1306" s="678"/>
      <c r="R1306" s="662">
        <v>7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18</v>
      </c>
      <c r="B1307" s="662" t="s">
        <v>544</v>
      </c>
      <c r="C1307" s="662" t="s">
        <v>2618</v>
      </c>
      <c r="D1307" s="743" t="s">
        <v>4060</v>
      </c>
      <c r="E1307" s="744" t="s">
        <v>2644</v>
      </c>
      <c r="F1307" s="662" t="s">
        <v>2614</v>
      </c>
      <c r="G1307" s="662" t="s">
        <v>2783</v>
      </c>
      <c r="H1307" s="662" t="s">
        <v>1236</v>
      </c>
      <c r="I1307" s="662" t="s">
        <v>3182</v>
      </c>
      <c r="J1307" s="662" t="s">
        <v>3183</v>
      </c>
      <c r="K1307" s="662" t="s">
        <v>3184</v>
      </c>
      <c r="L1307" s="663">
        <v>145.26</v>
      </c>
      <c r="M1307" s="663">
        <v>581.04</v>
      </c>
      <c r="N1307" s="662">
        <v>4</v>
      </c>
      <c r="O1307" s="745">
        <v>1</v>
      </c>
      <c r="P1307" s="663">
        <v>581.04</v>
      </c>
      <c r="Q1307" s="678">
        <v>1</v>
      </c>
      <c r="R1307" s="662">
        <v>4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18</v>
      </c>
      <c r="B1308" s="662" t="s">
        <v>544</v>
      </c>
      <c r="C1308" s="662" t="s">
        <v>2618</v>
      </c>
      <c r="D1308" s="743" t="s">
        <v>4060</v>
      </c>
      <c r="E1308" s="744" t="s">
        <v>2644</v>
      </c>
      <c r="F1308" s="662" t="s">
        <v>2614</v>
      </c>
      <c r="G1308" s="662" t="s">
        <v>2685</v>
      </c>
      <c r="H1308" s="662" t="s">
        <v>545</v>
      </c>
      <c r="I1308" s="662" t="s">
        <v>3343</v>
      </c>
      <c r="J1308" s="662" t="s">
        <v>2687</v>
      </c>
      <c r="K1308" s="662" t="s">
        <v>572</v>
      </c>
      <c r="L1308" s="663">
        <v>0</v>
      </c>
      <c r="M1308" s="663">
        <v>0</v>
      </c>
      <c r="N1308" s="662">
        <v>2</v>
      </c>
      <c r="O1308" s="745">
        <v>2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18</v>
      </c>
      <c r="B1309" s="662" t="s">
        <v>544</v>
      </c>
      <c r="C1309" s="662" t="s">
        <v>2618</v>
      </c>
      <c r="D1309" s="743" t="s">
        <v>4060</v>
      </c>
      <c r="E1309" s="744" t="s">
        <v>2644</v>
      </c>
      <c r="F1309" s="662" t="s">
        <v>2614</v>
      </c>
      <c r="G1309" s="662" t="s">
        <v>2685</v>
      </c>
      <c r="H1309" s="662" t="s">
        <v>545</v>
      </c>
      <c r="I1309" s="662" t="s">
        <v>3189</v>
      </c>
      <c r="J1309" s="662" t="s">
        <v>2687</v>
      </c>
      <c r="K1309" s="662" t="s">
        <v>3190</v>
      </c>
      <c r="L1309" s="663">
        <v>0</v>
      </c>
      <c r="M1309" s="663">
        <v>0</v>
      </c>
      <c r="N1309" s="662">
        <v>3</v>
      </c>
      <c r="O1309" s="745">
        <v>2</v>
      </c>
      <c r="P1309" s="663">
        <v>0</v>
      </c>
      <c r="Q1309" s="678"/>
      <c r="R1309" s="662">
        <v>2</v>
      </c>
      <c r="S1309" s="678">
        <v>0.66666666666666663</v>
      </c>
      <c r="T1309" s="745">
        <v>1.5</v>
      </c>
      <c r="U1309" s="701">
        <v>0.75</v>
      </c>
    </row>
    <row r="1310" spans="1:21" ht="14.4" customHeight="1" x14ac:dyDescent="0.3">
      <c r="A1310" s="661">
        <v>18</v>
      </c>
      <c r="B1310" s="662" t="s">
        <v>544</v>
      </c>
      <c r="C1310" s="662" t="s">
        <v>2618</v>
      </c>
      <c r="D1310" s="743" t="s">
        <v>4060</v>
      </c>
      <c r="E1310" s="744" t="s">
        <v>2644</v>
      </c>
      <c r="F1310" s="662" t="s">
        <v>2614</v>
      </c>
      <c r="G1310" s="662" t="s">
        <v>2685</v>
      </c>
      <c r="H1310" s="662" t="s">
        <v>545</v>
      </c>
      <c r="I1310" s="662" t="s">
        <v>3192</v>
      </c>
      <c r="J1310" s="662" t="s">
        <v>3193</v>
      </c>
      <c r="K1310" s="662" t="s">
        <v>1198</v>
      </c>
      <c r="L1310" s="663">
        <v>0</v>
      </c>
      <c r="M1310" s="663">
        <v>0</v>
      </c>
      <c r="N1310" s="662">
        <v>2</v>
      </c>
      <c r="O1310" s="745">
        <v>1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18</v>
      </c>
      <c r="B1311" s="662" t="s">
        <v>544</v>
      </c>
      <c r="C1311" s="662" t="s">
        <v>2618</v>
      </c>
      <c r="D1311" s="743" t="s">
        <v>4060</v>
      </c>
      <c r="E1311" s="744" t="s">
        <v>2644</v>
      </c>
      <c r="F1311" s="662" t="s">
        <v>2614</v>
      </c>
      <c r="G1311" s="662" t="s">
        <v>2685</v>
      </c>
      <c r="H1311" s="662" t="s">
        <v>545</v>
      </c>
      <c r="I1311" s="662" t="s">
        <v>3194</v>
      </c>
      <c r="J1311" s="662" t="s">
        <v>2750</v>
      </c>
      <c r="K1311" s="662" t="s">
        <v>1198</v>
      </c>
      <c r="L1311" s="663">
        <v>0</v>
      </c>
      <c r="M1311" s="663">
        <v>0</v>
      </c>
      <c r="N1311" s="662">
        <v>1</v>
      </c>
      <c r="O1311" s="745">
        <v>1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18</v>
      </c>
      <c r="B1312" s="662" t="s">
        <v>544</v>
      </c>
      <c r="C1312" s="662" t="s">
        <v>2618</v>
      </c>
      <c r="D1312" s="743" t="s">
        <v>4060</v>
      </c>
      <c r="E1312" s="744" t="s">
        <v>2644</v>
      </c>
      <c r="F1312" s="662" t="s">
        <v>2614</v>
      </c>
      <c r="G1312" s="662" t="s">
        <v>2685</v>
      </c>
      <c r="H1312" s="662" t="s">
        <v>545</v>
      </c>
      <c r="I1312" s="662" t="s">
        <v>2749</v>
      </c>
      <c r="J1312" s="662" t="s">
        <v>2750</v>
      </c>
      <c r="K1312" s="662" t="s">
        <v>1200</v>
      </c>
      <c r="L1312" s="663">
        <v>0</v>
      </c>
      <c r="M1312" s="663">
        <v>0</v>
      </c>
      <c r="N1312" s="662">
        <v>2</v>
      </c>
      <c r="O1312" s="745">
        <v>1</v>
      </c>
      <c r="P1312" s="663">
        <v>0</v>
      </c>
      <c r="Q1312" s="678"/>
      <c r="R1312" s="662">
        <v>1</v>
      </c>
      <c r="S1312" s="678">
        <v>0.5</v>
      </c>
      <c r="T1312" s="745">
        <v>0.5</v>
      </c>
      <c r="U1312" s="701">
        <v>0.5</v>
      </c>
    </row>
    <row r="1313" spans="1:21" ht="14.4" customHeight="1" x14ac:dyDescent="0.3">
      <c r="A1313" s="661">
        <v>18</v>
      </c>
      <c r="B1313" s="662" t="s">
        <v>544</v>
      </c>
      <c r="C1313" s="662" t="s">
        <v>2618</v>
      </c>
      <c r="D1313" s="743" t="s">
        <v>4060</v>
      </c>
      <c r="E1313" s="744" t="s">
        <v>2644</v>
      </c>
      <c r="F1313" s="662" t="s">
        <v>2614</v>
      </c>
      <c r="G1313" s="662" t="s">
        <v>2685</v>
      </c>
      <c r="H1313" s="662" t="s">
        <v>545</v>
      </c>
      <c r="I1313" s="662" t="s">
        <v>3197</v>
      </c>
      <c r="J1313" s="662" t="s">
        <v>3198</v>
      </c>
      <c r="K1313" s="662" t="s">
        <v>1198</v>
      </c>
      <c r="L1313" s="663">
        <v>0</v>
      </c>
      <c r="M1313" s="663">
        <v>0</v>
      </c>
      <c r="N1313" s="662">
        <v>1</v>
      </c>
      <c r="O1313" s="745">
        <v>0.5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18</v>
      </c>
      <c r="B1314" s="662" t="s">
        <v>544</v>
      </c>
      <c r="C1314" s="662" t="s">
        <v>2618</v>
      </c>
      <c r="D1314" s="743" t="s">
        <v>4060</v>
      </c>
      <c r="E1314" s="744" t="s">
        <v>2644</v>
      </c>
      <c r="F1314" s="662" t="s">
        <v>2614</v>
      </c>
      <c r="G1314" s="662" t="s">
        <v>2685</v>
      </c>
      <c r="H1314" s="662" t="s">
        <v>545</v>
      </c>
      <c r="I1314" s="662" t="s">
        <v>3201</v>
      </c>
      <c r="J1314" s="662" t="s">
        <v>2687</v>
      </c>
      <c r="K1314" s="662" t="s">
        <v>1285</v>
      </c>
      <c r="L1314" s="663">
        <v>0</v>
      </c>
      <c r="M1314" s="663">
        <v>0</v>
      </c>
      <c r="N1314" s="662">
        <v>4</v>
      </c>
      <c r="O1314" s="745">
        <v>3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18</v>
      </c>
      <c r="B1315" s="662" t="s">
        <v>544</v>
      </c>
      <c r="C1315" s="662" t="s">
        <v>2618</v>
      </c>
      <c r="D1315" s="743" t="s">
        <v>4060</v>
      </c>
      <c r="E1315" s="744" t="s">
        <v>2644</v>
      </c>
      <c r="F1315" s="662" t="s">
        <v>2614</v>
      </c>
      <c r="G1315" s="662" t="s">
        <v>2685</v>
      </c>
      <c r="H1315" s="662" t="s">
        <v>545</v>
      </c>
      <c r="I1315" s="662" t="s">
        <v>3202</v>
      </c>
      <c r="J1315" s="662" t="s">
        <v>2687</v>
      </c>
      <c r="K1315" s="662" t="s">
        <v>1200</v>
      </c>
      <c r="L1315" s="663">
        <v>0</v>
      </c>
      <c r="M1315" s="663">
        <v>0</v>
      </c>
      <c r="N1315" s="662">
        <v>4</v>
      </c>
      <c r="O1315" s="745">
        <v>3.5</v>
      </c>
      <c r="P1315" s="663">
        <v>0</v>
      </c>
      <c r="Q1315" s="678"/>
      <c r="R1315" s="662">
        <v>1</v>
      </c>
      <c r="S1315" s="678">
        <v>0.25</v>
      </c>
      <c r="T1315" s="745">
        <v>1</v>
      </c>
      <c r="U1315" s="701">
        <v>0.2857142857142857</v>
      </c>
    </row>
    <row r="1316" spans="1:21" ht="14.4" customHeight="1" x14ac:dyDescent="0.3">
      <c r="A1316" s="661">
        <v>18</v>
      </c>
      <c r="B1316" s="662" t="s">
        <v>544</v>
      </c>
      <c r="C1316" s="662" t="s">
        <v>2618</v>
      </c>
      <c r="D1316" s="743" t="s">
        <v>4060</v>
      </c>
      <c r="E1316" s="744" t="s">
        <v>2644</v>
      </c>
      <c r="F1316" s="662" t="s">
        <v>2614</v>
      </c>
      <c r="G1316" s="662" t="s">
        <v>2685</v>
      </c>
      <c r="H1316" s="662" t="s">
        <v>545</v>
      </c>
      <c r="I1316" s="662" t="s">
        <v>3648</v>
      </c>
      <c r="J1316" s="662" t="s">
        <v>3193</v>
      </c>
      <c r="K1316" s="662" t="s">
        <v>1198</v>
      </c>
      <c r="L1316" s="663">
        <v>0</v>
      </c>
      <c r="M1316" s="663">
        <v>0</v>
      </c>
      <c r="N1316" s="662">
        <v>2</v>
      </c>
      <c r="O1316" s="745">
        <v>0.5</v>
      </c>
      <c r="P1316" s="663">
        <v>0</v>
      </c>
      <c r="Q1316" s="678"/>
      <c r="R1316" s="662">
        <v>2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18</v>
      </c>
      <c r="B1317" s="662" t="s">
        <v>544</v>
      </c>
      <c r="C1317" s="662" t="s">
        <v>2618</v>
      </c>
      <c r="D1317" s="743" t="s">
        <v>4060</v>
      </c>
      <c r="E1317" s="744" t="s">
        <v>2644</v>
      </c>
      <c r="F1317" s="662" t="s">
        <v>2614</v>
      </c>
      <c r="G1317" s="662" t="s">
        <v>2685</v>
      </c>
      <c r="H1317" s="662" t="s">
        <v>545</v>
      </c>
      <c r="I1317" s="662" t="s">
        <v>1196</v>
      </c>
      <c r="J1317" s="662" t="s">
        <v>1197</v>
      </c>
      <c r="K1317" s="662" t="s">
        <v>1198</v>
      </c>
      <c r="L1317" s="663">
        <v>0</v>
      </c>
      <c r="M1317" s="663">
        <v>0</v>
      </c>
      <c r="N1317" s="662">
        <v>1</v>
      </c>
      <c r="O1317" s="745">
        <v>0.5</v>
      </c>
      <c r="P1317" s="663">
        <v>0</v>
      </c>
      <c r="Q1317" s="678"/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18</v>
      </c>
      <c r="B1318" s="662" t="s">
        <v>544</v>
      </c>
      <c r="C1318" s="662" t="s">
        <v>2618</v>
      </c>
      <c r="D1318" s="743" t="s">
        <v>4060</v>
      </c>
      <c r="E1318" s="744" t="s">
        <v>2644</v>
      </c>
      <c r="F1318" s="662" t="s">
        <v>2614</v>
      </c>
      <c r="G1318" s="662" t="s">
        <v>2685</v>
      </c>
      <c r="H1318" s="662" t="s">
        <v>545</v>
      </c>
      <c r="I1318" s="662" t="s">
        <v>3204</v>
      </c>
      <c r="J1318" s="662" t="s">
        <v>3196</v>
      </c>
      <c r="K1318" s="662" t="s">
        <v>1200</v>
      </c>
      <c r="L1318" s="663">
        <v>0</v>
      </c>
      <c r="M1318" s="663">
        <v>0</v>
      </c>
      <c r="N1318" s="662">
        <v>1</v>
      </c>
      <c r="O1318" s="745">
        <v>1</v>
      </c>
      <c r="P1318" s="663"/>
      <c r="Q1318" s="678"/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18</v>
      </c>
      <c r="B1319" s="662" t="s">
        <v>544</v>
      </c>
      <c r="C1319" s="662" t="s">
        <v>2618</v>
      </c>
      <c r="D1319" s="743" t="s">
        <v>4060</v>
      </c>
      <c r="E1319" s="744" t="s">
        <v>2644</v>
      </c>
      <c r="F1319" s="662" t="s">
        <v>2614</v>
      </c>
      <c r="G1319" s="662" t="s">
        <v>2685</v>
      </c>
      <c r="H1319" s="662" t="s">
        <v>545</v>
      </c>
      <c r="I1319" s="662" t="s">
        <v>3205</v>
      </c>
      <c r="J1319" s="662" t="s">
        <v>1197</v>
      </c>
      <c r="K1319" s="662" t="s">
        <v>3190</v>
      </c>
      <c r="L1319" s="663">
        <v>0</v>
      </c>
      <c r="M1319" s="663">
        <v>0</v>
      </c>
      <c r="N1319" s="662">
        <v>1</v>
      </c>
      <c r="O1319" s="745">
        <v>1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18</v>
      </c>
      <c r="B1320" s="662" t="s">
        <v>544</v>
      </c>
      <c r="C1320" s="662" t="s">
        <v>2618</v>
      </c>
      <c r="D1320" s="743" t="s">
        <v>4060</v>
      </c>
      <c r="E1320" s="744" t="s">
        <v>2644</v>
      </c>
      <c r="F1320" s="662" t="s">
        <v>2614</v>
      </c>
      <c r="G1320" s="662" t="s">
        <v>3649</v>
      </c>
      <c r="H1320" s="662" t="s">
        <v>545</v>
      </c>
      <c r="I1320" s="662" t="s">
        <v>3650</v>
      </c>
      <c r="J1320" s="662" t="s">
        <v>3651</v>
      </c>
      <c r="K1320" s="662" t="s">
        <v>3652</v>
      </c>
      <c r="L1320" s="663">
        <v>0</v>
      </c>
      <c r="M1320" s="663">
        <v>0</v>
      </c>
      <c r="N1320" s="662">
        <v>6</v>
      </c>
      <c r="O1320" s="745">
        <v>1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18</v>
      </c>
      <c r="B1321" s="662" t="s">
        <v>544</v>
      </c>
      <c r="C1321" s="662" t="s">
        <v>2618</v>
      </c>
      <c r="D1321" s="743" t="s">
        <v>4060</v>
      </c>
      <c r="E1321" s="744" t="s">
        <v>2644</v>
      </c>
      <c r="F1321" s="662" t="s">
        <v>2614</v>
      </c>
      <c r="G1321" s="662" t="s">
        <v>3287</v>
      </c>
      <c r="H1321" s="662" t="s">
        <v>545</v>
      </c>
      <c r="I1321" s="662" t="s">
        <v>3653</v>
      </c>
      <c r="J1321" s="662" t="s">
        <v>3289</v>
      </c>
      <c r="K1321" s="662" t="s">
        <v>3654</v>
      </c>
      <c r="L1321" s="663">
        <v>0</v>
      </c>
      <c r="M1321" s="663">
        <v>0</v>
      </c>
      <c r="N1321" s="662">
        <v>1</v>
      </c>
      <c r="O1321" s="745">
        <v>1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18</v>
      </c>
      <c r="B1322" s="662" t="s">
        <v>544</v>
      </c>
      <c r="C1322" s="662" t="s">
        <v>2618</v>
      </c>
      <c r="D1322" s="743" t="s">
        <v>4060</v>
      </c>
      <c r="E1322" s="744" t="s">
        <v>2644</v>
      </c>
      <c r="F1322" s="662" t="s">
        <v>2614</v>
      </c>
      <c r="G1322" s="662" t="s">
        <v>3291</v>
      </c>
      <c r="H1322" s="662" t="s">
        <v>1236</v>
      </c>
      <c r="I1322" s="662" t="s">
        <v>1861</v>
      </c>
      <c r="J1322" s="662" t="s">
        <v>1862</v>
      </c>
      <c r="K1322" s="662" t="s">
        <v>1576</v>
      </c>
      <c r="L1322" s="663">
        <v>133.94</v>
      </c>
      <c r="M1322" s="663">
        <v>401.82</v>
      </c>
      <c r="N1322" s="662">
        <v>3</v>
      </c>
      <c r="O1322" s="745">
        <v>0.5</v>
      </c>
      <c r="P1322" s="663">
        <v>401.82</v>
      </c>
      <c r="Q1322" s="678">
        <v>1</v>
      </c>
      <c r="R1322" s="662">
        <v>3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18</v>
      </c>
      <c r="B1323" s="662" t="s">
        <v>544</v>
      </c>
      <c r="C1323" s="662" t="s">
        <v>2618</v>
      </c>
      <c r="D1323" s="743" t="s">
        <v>4060</v>
      </c>
      <c r="E1323" s="744" t="s">
        <v>2644</v>
      </c>
      <c r="F1323" s="662" t="s">
        <v>2615</v>
      </c>
      <c r="G1323" s="662" t="s">
        <v>2784</v>
      </c>
      <c r="H1323" s="662" t="s">
        <v>545</v>
      </c>
      <c r="I1323" s="662" t="s">
        <v>2785</v>
      </c>
      <c r="J1323" s="662" t="s">
        <v>2786</v>
      </c>
      <c r="K1323" s="662"/>
      <c r="L1323" s="663">
        <v>0</v>
      </c>
      <c r="M1323" s="663">
        <v>0</v>
      </c>
      <c r="N1323" s="662">
        <v>1</v>
      </c>
      <c r="O1323" s="745">
        <v>1</v>
      </c>
      <c r="P1323" s="663">
        <v>0</v>
      </c>
      <c r="Q1323" s="678"/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18</v>
      </c>
      <c r="B1324" s="662" t="s">
        <v>544</v>
      </c>
      <c r="C1324" s="662" t="s">
        <v>2618</v>
      </c>
      <c r="D1324" s="743" t="s">
        <v>4060</v>
      </c>
      <c r="E1324" s="744" t="s">
        <v>2645</v>
      </c>
      <c r="F1324" s="662" t="s">
        <v>2614</v>
      </c>
      <c r="G1324" s="662" t="s">
        <v>2688</v>
      </c>
      <c r="H1324" s="662" t="s">
        <v>545</v>
      </c>
      <c r="I1324" s="662" t="s">
        <v>1712</v>
      </c>
      <c r="J1324" s="662" t="s">
        <v>1713</v>
      </c>
      <c r="K1324" s="662" t="s">
        <v>1714</v>
      </c>
      <c r="L1324" s="663">
        <v>1048.3499999999999</v>
      </c>
      <c r="M1324" s="663">
        <v>6290.0999999999995</v>
      </c>
      <c r="N1324" s="662">
        <v>6</v>
      </c>
      <c r="O1324" s="745">
        <v>2</v>
      </c>
      <c r="P1324" s="663">
        <v>4193.3999999999996</v>
      </c>
      <c r="Q1324" s="678">
        <v>0.66666666666666663</v>
      </c>
      <c r="R1324" s="662">
        <v>4</v>
      </c>
      <c r="S1324" s="678">
        <v>0.66666666666666663</v>
      </c>
      <c r="T1324" s="745">
        <v>1</v>
      </c>
      <c r="U1324" s="701">
        <v>0.5</v>
      </c>
    </row>
    <row r="1325" spans="1:21" ht="14.4" customHeight="1" x14ac:dyDescent="0.3">
      <c r="A1325" s="661">
        <v>18</v>
      </c>
      <c r="B1325" s="662" t="s">
        <v>544</v>
      </c>
      <c r="C1325" s="662" t="s">
        <v>2618</v>
      </c>
      <c r="D1325" s="743" t="s">
        <v>4060</v>
      </c>
      <c r="E1325" s="744" t="s">
        <v>2645</v>
      </c>
      <c r="F1325" s="662" t="s">
        <v>2614</v>
      </c>
      <c r="G1325" s="662" t="s">
        <v>2688</v>
      </c>
      <c r="H1325" s="662" t="s">
        <v>545</v>
      </c>
      <c r="I1325" s="662" t="s">
        <v>2689</v>
      </c>
      <c r="J1325" s="662" t="s">
        <v>1713</v>
      </c>
      <c r="K1325" s="662" t="s">
        <v>2690</v>
      </c>
      <c r="L1325" s="663">
        <v>3145.05</v>
      </c>
      <c r="M1325" s="663">
        <v>6290.1</v>
      </c>
      <c r="N1325" s="662">
        <v>2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18</v>
      </c>
      <c r="B1326" s="662" t="s">
        <v>544</v>
      </c>
      <c r="C1326" s="662" t="s">
        <v>2618</v>
      </c>
      <c r="D1326" s="743" t="s">
        <v>4060</v>
      </c>
      <c r="E1326" s="744" t="s">
        <v>2645</v>
      </c>
      <c r="F1326" s="662" t="s">
        <v>2614</v>
      </c>
      <c r="G1326" s="662" t="s">
        <v>2688</v>
      </c>
      <c r="H1326" s="662" t="s">
        <v>545</v>
      </c>
      <c r="I1326" s="662" t="s">
        <v>3425</v>
      </c>
      <c r="J1326" s="662" t="s">
        <v>1713</v>
      </c>
      <c r="K1326" s="662" t="s">
        <v>3426</v>
      </c>
      <c r="L1326" s="663">
        <v>0</v>
      </c>
      <c r="M1326" s="663">
        <v>0</v>
      </c>
      <c r="N1326" s="662">
        <v>1</v>
      </c>
      <c r="O1326" s="745">
        <v>1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18</v>
      </c>
      <c r="B1327" s="662" t="s">
        <v>544</v>
      </c>
      <c r="C1327" s="662" t="s">
        <v>2618</v>
      </c>
      <c r="D1327" s="743" t="s">
        <v>4060</v>
      </c>
      <c r="E1327" s="744" t="s">
        <v>2645</v>
      </c>
      <c r="F1327" s="662" t="s">
        <v>2614</v>
      </c>
      <c r="G1327" s="662" t="s">
        <v>2688</v>
      </c>
      <c r="H1327" s="662" t="s">
        <v>545</v>
      </c>
      <c r="I1327" s="662" t="s">
        <v>3583</v>
      </c>
      <c r="J1327" s="662" t="s">
        <v>1713</v>
      </c>
      <c r="K1327" s="662" t="s">
        <v>3584</v>
      </c>
      <c r="L1327" s="663">
        <v>0</v>
      </c>
      <c r="M1327" s="663">
        <v>0</v>
      </c>
      <c r="N1327" s="662">
        <v>1</v>
      </c>
      <c r="O1327" s="745">
        <v>1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18</v>
      </c>
      <c r="B1328" s="662" t="s">
        <v>544</v>
      </c>
      <c r="C1328" s="662" t="s">
        <v>2618</v>
      </c>
      <c r="D1328" s="743" t="s">
        <v>4060</v>
      </c>
      <c r="E1328" s="744" t="s">
        <v>2645</v>
      </c>
      <c r="F1328" s="662" t="s">
        <v>2614</v>
      </c>
      <c r="G1328" s="662" t="s">
        <v>2648</v>
      </c>
      <c r="H1328" s="662" t="s">
        <v>1236</v>
      </c>
      <c r="I1328" s="662" t="s">
        <v>1836</v>
      </c>
      <c r="J1328" s="662" t="s">
        <v>2568</v>
      </c>
      <c r="K1328" s="662" t="s">
        <v>2569</v>
      </c>
      <c r="L1328" s="663">
        <v>15.57</v>
      </c>
      <c r="M1328" s="663">
        <v>46.71</v>
      </c>
      <c r="N1328" s="662">
        <v>3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18</v>
      </c>
      <c r="B1329" s="662" t="s">
        <v>544</v>
      </c>
      <c r="C1329" s="662" t="s">
        <v>2618</v>
      </c>
      <c r="D1329" s="743" t="s">
        <v>4060</v>
      </c>
      <c r="E1329" s="744" t="s">
        <v>2645</v>
      </c>
      <c r="F1329" s="662" t="s">
        <v>2614</v>
      </c>
      <c r="G1329" s="662" t="s">
        <v>2648</v>
      </c>
      <c r="H1329" s="662" t="s">
        <v>545</v>
      </c>
      <c r="I1329" s="662" t="s">
        <v>2882</v>
      </c>
      <c r="J1329" s="662" t="s">
        <v>2883</v>
      </c>
      <c r="K1329" s="662" t="s">
        <v>2536</v>
      </c>
      <c r="L1329" s="663">
        <v>16.920000000000002</v>
      </c>
      <c r="M1329" s="663">
        <v>50.760000000000005</v>
      </c>
      <c r="N1329" s="662">
        <v>3</v>
      </c>
      <c r="O1329" s="745">
        <v>0.5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18</v>
      </c>
      <c r="B1330" s="662" t="s">
        <v>544</v>
      </c>
      <c r="C1330" s="662" t="s">
        <v>2618</v>
      </c>
      <c r="D1330" s="743" t="s">
        <v>4060</v>
      </c>
      <c r="E1330" s="744" t="s">
        <v>2645</v>
      </c>
      <c r="F1330" s="662" t="s">
        <v>2614</v>
      </c>
      <c r="G1330" s="662" t="s">
        <v>2648</v>
      </c>
      <c r="H1330" s="662" t="s">
        <v>1236</v>
      </c>
      <c r="I1330" s="662" t="s">
        <v>1833</v>
      </c>
      <c r="J1330" s="662" t="s">
        <v>2570</v>
      </c>
      <c r="K1330" s="662" t="s">
        <v>2571</v>
      </c>
      <c r="L1330" s="663">
        <v>6.68</v>
      </c>
      <c r="M1330" s="663">
        <v>26.72</v>
      </c>
      <c r="N1330" s="662">
        <v>4</v>
      </c>
      <c r="O1330" s="745">
        <v>2</v>
      </c>
      <c r="P1330" s="663">
        <v>6.68</v>
      </c>
      <c r="Q1330" s="678">
        <v>0.25</v>
      </c>
      <c r="R1330" s="662">
        <v>1</v>
      </c>
      <c r="S1330" s="678">
        <v>0.25</v>
      </c>
      <c r="T1330" s="745">
        <v>1</v>
      </c>
      <c r="U1330" s="701">
        <v>0.5</v>
      </c>
    </row>
    <row r="1331" spans="1:21" ht="14.4" customHeight="1" x14ac:dyDescent="0.3">
      <c r="A1331" s="661">
        <v>18</v>
      </c>
      <c r="B1331" s="662" t="s">
        <v>544</v>
      </c>
      <c r="C1331" s="662" t="s">
        <v>2618</v>
      </c>
      <c r="D1331" s="743" t="s">
        <v>4060</v>
      </c>
      <c r="E1331" s="744" t="s">
        <v>2645</v>
      </c>
      <c r="F1331" s="662" t="s">
        <v>2614</v>
      </c>
      <c r="G1331" s="662" t="s">
        <v>2648</v>
      </c>
      <c r="H1331" s="662" t="s">
        <v>1236</v>
      </c>
      <c r="I1331" s="662" t="s">
        <v>1417</v>
      </c>
      <c r="J1331" s="662" t="s">
        <v>2533</v>
      </c>
      <c r="K1331" s="662" t="s">
        <v>2534</v>
      </c>
      <c r="L1331" s="663">
        <v>10.26</v>
      </c>
      <c r="M1331" s="663">
        <v>30.78</v>
      </c>
      <c r="N1331" s="662">
        <v>3</v>
      </c>
      <c r="O1331" s="745">
        <v>2.5</v>
      </c>
      <c r="P1331" s="663">
        <v>10.26</v>
      </c>
      <c r="Q1331" s="678">
        <v>0.33333333333333331</v>
      </c>
      <c r="R1331" s="662">
        <v>1</v>
      </c>
      <c r="S1331" s="678">
        <v>0.33333333333333331</v>
      </c>
      <c r="T1331" s="745">
        <v>1</v>
      </c>
      <c r="U1331" s="701">
        <v>0.4</v>
      </c>
    </row>
    <row r="1332" spans="1:21" ht="14.4" customHeight="1" x14ac:dyDescent="0.3">
      <c r="A1332" s="661">
        <v>18</v>
      </c>
      <c r="B1332" s="662" t="s">
        <v>544</v>
      </c>
      <c r="C1332" s="662" t="s">
        <v>2618</v>
      </c>
      <c r="D1332" s="743" t="s">
        <v>4060</v>
      </c>
      <c r="E1332" s="744" t="s">
        <v>2645</v>
      </c>
      <c r="F1332" s="662" t="s">
        <v>2614</v>
      </c>
      <c r="G1332" s="662" t="s">
        <v>2648</v>
      </c>
      <c r="H1332" s="662" t="s">
        <v>1236</v>
      </c>
      <c r="I1332" s="662" t="s">
        <v>1335</v>
      </c>
      <c r="J1332" s="662" t="s">
        <v>2535</v>
      </c>
      <c r="K1332" s="662" t="s">
        <v>2536</v>
      </c>
      <c r="L1332" s="663">
        <v>16.920000000000002</v>
      </c>
      <c r="M1332" s="663">
        <v>84.600000000000009</v>
      </c>
      <c r="N1332" s="662">
        <v>5</v>
      </c>
      <c r="O1332" s="745">
        <v>3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18</v>
      </c>
      <c r="B1333" s="662" t="s">
        <v>544</v>
      </c>
      <c r="C1333" s="662" t="s">
        <v>2618</v>
      </c>
      <c r="D1333" s="743" t="s">
        <v>4060</v>
      </c>
      <c r="E1333" s="744" t="s">
        <v>2645</v>
      </c>
      <c r="F1333" s="662" t="s">
        <v>2614</v>
      </c>
      <c r="G1333" s="662" t="s">
        <v>2789</v>
      </c>
      <c r="H1333" s="662" t="s">
        <v>545</v>
      </c>
      <c r="I1333" s="662" t="s">
        <v>588</v>
      </c>
      <c r="J1333" s="662" t="s">
        <v>589</v>
      </c>
      <c r="K1333" s="662" t="s">
        <v>590</v>
      </c>
      <c r="L1333" s="663">
        <v>683.09</v>
      </c>
      <c r="M1333" s="663">
        <v>2732.36</v>
      </c>
      <c r="N1333" s="662">
        <v>4</v>
      </c>
      <c r="O1333" s="745">
        <v>2.5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18</v>
      </c>
      <c r="B1334" s="662" t="s">
        <v>544</v>
      </c>
      <c r="C1334" s="662" t="s">
        <v>2618</v>
      </c>
      <c r="D1334" s="743" t="s">
        <v>4060</v>
      </c>
      <c r="E1334" s="744" t="s">
        <v>2645</v>
      </c>
      <c r="F1334" s="662" t="s">
        <v>2614</v>
      </c>
      <c r="G1334" s="662" t="s">
        <v>2789</v>
      </c>
      <c r="H1334" s="662" t="s">
        <v>1236</v>
      </c>
      <c r="I1334" s="662" t="s">
        <v>2887</v>
      </c>
      <c r="J1334" s="662" t="s">
        <v>1486</v>
      </c>
      <c r="K1334" s="662" t="s">
        <v>2888</v>
      </c>
      <c r="L1334" s="663">
        <v>5537.54</v>
      </c>
      <c r="M1334" s="663">
        <v>16612.62</v>
      </c>
      <c r="N1334" s="662">
        <v>3</v>
      </c>
      <c r="O1334" s="745">
        <v>2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18</v>
      </c>
      <c r="B1335" s="662" t="s">
        <v>544</v>
      </c>
      <c r="C1335" s="662" t="s">
        <v>2618</v>
      </c>
      <c r="D1335" s="743" t="s">
        <v>4060</v>
      </c>
      <c r="E1335" s="744" t="s">
        <v>2645</v>
      </c>
      <c r="F1335" s="662" t="s">
        <v>2614</v>
      </c>
      <c r="G1335" s="662" t="s">
        <v>2789</v>
      </c>
      <c r="H1335" s="662" t="s">
        <v>545</v>
      </c>
      <c r="I1335" s="662" t="s">
        <v>3429</v>
      </c>
      <c r="J1335" s="662" t="s">
        <v>3430</v>
      </c>
      <c r="K1335" s="662" t="s">
        <v>590</v>
      </c>
      <c r="L1335" s="663">
        <v>786.16</v>
      </c>
      <c r="M1335" s="663">
        <v>1572.32</v>
      </c>
      <c r="N1335" s="662">
        <v>2</v>
      </c>
      <c r="O1335" s="745">
        <v>1.5</v>
      </c>
      <c r="P1335" s="663">
        <v>786.16</v>
      </c>
      <c r="Q1335" s="678">
        <v>0.5</v>
      </c>
      <c r="R1335" s="662">
        <v>1</v>
      </c>
      <c r="S1335" s="678">
        <v>0.5</v>
      </c>
      <c r="T1335" s="745">
        <v>0.5</v>
      </c>
      <c r="U1335" s="701">
        <v>0.33333333333333331</v>
      </c>
    </row>
    <row r="1336" spans="1:21" ht="14.4" customHeight="1" x14ac:dyDescent="0.3">
      <c r="A1336" s="661">
        <v>18</v>
      </c>
      <c r="B1336" s="662" t="s">
        <v>544</v>
      </c>
      <c r="C1336" s="662" t="s">
        <v>2618</v>
      </c>
      <c r="D1336" s="743" t="s">
        <v>4060</v>
      </c>
      <c r="E1336" s="744" t="s">
        <v>2645</v>
      </c>
      <c r="F1336" s="662" t="s">
        <v>2614</v>
      </c>
      <c r="G1336" s="662" t="s">
        <v>2789</v>
      </c>
      <c r="H1336" s="662" t="s">
        <v>545</v>
      </c>
      <c r="I1336" s="662" t="s">
        <v>2889</v>
      </c>
      <c r="J1336" s="662" t="s">
        <v>2890</v>
      </c>
      <c r="K1336" s="662" t="s">
        <v>590</v>
      </c>
      <c r="L1336" s="663">
        <v>786.16</v>
      </c>
      <c r="M1336" s="663">
        <v>786.16</v>
      </c>
      <c r="N1336" s="662">
        <v>1</v>
      </c>
      <c r="O1336" s="745">
        <v>0.5</v>
      </c>
      <c r="P1336" s="663">
        <v>786.16</v>
      </c>
      <c r="Q1336" s="678">
        <v>1</v>
      </c>
      <c r="R1336" s="662">
        <v>1</v>
      </c>
      <c r="S1336" s="678">
        <v>1</v>
      </c>
      <c r="T1336" s="745">
        <v>0.5</v>
      </c>
      <c r="U1336" s="701">
        <v>1</v>
      </c>
    </row>
    <row r="1337" spans="1:21" ht="14.4" customHeight="1" x14ac:dyDescent="0.3">
      <c r="A1337" s="661">
        <v>18</v>
      </c>
      <c r="B1337" s="662" t="s">
        <v>544</v>
      </c>
      <c r="C1337" s="662" t="s">
        <v>2618</v>
      </c>
      <c r="D1337" s="743" t="s">
        <v>4060</v>
      </c>
      <c r="E1337" s="744" t="s">
        <v>2645</v>
      </c>
      <c r="F1337" s="662" t="s">
        <v>2614</v>
      </c>
      <c r="G1337" s="662" t="s">
        <v>2790</v>
      </c>
      <c r="H1337" s="662" t="s">
        <v>545</v>
      </c>
      <c r="I1337" s="662" t="s">
        <v>1007</v>
      </c>
      <c r="J1337" s="662" t="s">
        <v>2791</v>
      </c>
      <c r="K1337" s="662" t="s">
        <v>2792</v>
      </c>
      <c r="L1337" s="663">
        <v>51.43</v>
      </c>
      <c r="M1337" s="663">
        <v>411.44</v>
      </c>
      <c r="N1337" s="662">
        <v>8</v>
      </c>
      <c r="O1337" s="745">
        <v>2.5</v>
      </c>
      <c r="P1337" s="663">
        <v>205.72</v>
      </c>
      <c r="Q1337" s="678">
        <v>0.5</v>
      </c>
      <c r="R1337" s="662">
        <v>4</v>
      </c>
      <c r="S1337" s="678">
        <v>0.5</v>
      </c>
      <c r="T1337" s="745">
        <v>1</v>
      </c>
      <c r="U1337" s="701">
        <v>0.4</v>
      </c>
    </row>
    <row r="1338" spans="1:21" ht="14.4" customHeight="1" x14ac:dyDescent="0.3">
      <c r="A1338" s="661">
        <v>18</v>
      </c>
      <c r="B1338" s="662" t="s">
        <v>544</v>
      </c>
      <c r="C1338" s="662" t="s">
        <v>2618</v>
      </c>
      <c r="D1338" s="743" t="s">
        <v>4060</v>
      </c>
      <c r="E1338" s="744" t="s">
        <v>2645</v>
      </c>
      <c r="F1338" s="662" t="s">
        <v>2614</v>
      </c>
      <c r="G1338" s="662" t="s">
        <v>2691</v>
      </c>
      <c r="H1338" s="662" t="s">
        <v>545</v>
      </c>
      <c r="I1338" s="662" t="s">
        <v>2692</v>
      </c>
      <c r="J1338" s="662" t="s">
        <v>1155</v>
      </c>
      <c r="K1338" s="662" t="s">
        <v>1114</v>
      </c>
      <c r="L1338" s="663">
        <v>0</v>
      </c>
      <c r="M1338" s="663">
        <v>0</v>
      </c>
      <c r="N1338" s="662">
        <v>4</v>
      </c>
      <c r="O1338" s="745">
        <v>1</v>
      </c>
      <c r="P1338" s="663">
        <v>0</v>
      </c>
      <c r="Q1338" s="678"/>
      <c r="R1338" s="662">
        <v>4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18</v>
      </c>
      <c r="B1339" s="662" t="s">
        <v>544</v>
      </c>
      <c r="C1339" s="662" t="s">
        <v>2618</v>
      </c>
      <c r="D1339" s="743" t="s">
        <v>4060</v>
      </c>
      <c r="E1339" s="744" t="s">
        <v>2645</v>
      </c>
      <c r="F1339" s="662" t="s">
        <v>2614</v>
      </c>
      <c r="G1339" s="662" t="s">
        <v>2691</v>
      </c>
      <c r="H1339" s="662" t="s">
        <v>545</v>
      </c>
      <c r="I1339" s="662" t="s">
        <v>1154</v>
      </c>
      <c r="J1339" s="662" t="s">
        <v>1155</v>
      </c>
      <c r="K1339" s="662" t="s">
        <v>1156</v>
      </c>
      <c r="L1339" s="663">
        <v>2381.06</v>
      </c>
      <c r="M1339" s="663">
        <v>14286.36</v>
      </c>
      <c r="N1339" s="662">
        <v>6</v>
      </c>
      <c r="O1339" s="745">
        <v>2.5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18</v>
      </c>
      <c r="B1340" s="662" t="s">
        <v>544</v>
      </c>
      <c r="C1340" s="662" t="s">
        <v>2618</v>
      </c>
      <c r="D1340" s="743" t="s">
        <v>4060</v>
      </c>
      <c r="E1340" s="744" t="s">
        <v>2645</v>
      </c>
      <c r="F1340" s="662" t="s">
        <v>2614</v>
      </c>
      <c r="G1340" s="662" t="s">
        <v>2691</v>
      </c>
      <c r="H1340" s="662" t="s">
        <v>545</v>
      </c>
      <c r="I1340" s="662" t="s">
        <v>1179</v>
      </c>
      <c r="J1340" s="662" t="s">
        <v>1180</v>
      </c>
      <c r="K1340" s="662" t="s">
        <v>1181</v>
      </c>
      <c r="L1340" s="663">
        <v>2817.4</v>
      </c>
      <c r="M1340" s="663">
        <v>22539.200000000001</v>
      </c>
      <c r="N1340" s="662">
        <v>8</v>
      </c>
      <c r="O1340" s="745">
        <v>1</v>
      </c>
      <c r="P1340" s="663">
        <v>11269.6</v>
      </c>
      <c r="Q1340" s="678">
        <v>0.5</v>
      </c>
      <c r="R1340" s="662">
        <v>4</v>
      </c>
      <c r="S1340" s="678">
        <v>0.5</v>
      </c>
      <c r="T1340" s="745">
        <v>0.5</v>
      </c>
      <c r="U1340" s="701">
        <v>0.5</v>
      </c>
    </row>
    <row r="1341" spans="1:21" ht="14.4" customHeight="1" x14ac:dyDescent="0.3">
      <c r="A1341" s="661">
        <v>18</v>
      </c>
      <c r="B1341" s="662" t="s">
        <v>544</v>
      </c>
      <c r="C1341" s="662" t="s">
        <v>2618</v>
      </c>
      <c r="D1341" s="743" t="s">
        <v>4060</v>
      </c>
      <c r="E1341" s="744" t="s">
        <v>2645</v>
      </c>
      <c r="F1341" s="662" t="s">
        <v>2614</v>
      </c>
      <c r="G1341" s="662" t="s">
        <v>2691</v>
      </c>
      <c r="H1341" s="662" t="s">
        <v>545</v>
      </c>
      <c r="I1341" s="662" t="s">
        <v>2795</v>
      </c>
      <c r="J1341" s="662" t="s">
        <v>1180</v>
      </c>
      <c r="K1341" s="662" t="s">
        <v>2796</v>
      </c>
      <c r="L1341" s="663">
        <v>0</v>
      </c>
      <c r="M1341" s="663">
        <v>0</v>
      </c>
      <c r="N1341" s="662">
        <v>7</v>
      </c>
      <c r="O1341" s="745">
        <v>4</v>
      </c>
      <c r="P1341" s="663">
        <v>0</v>
      </c>
      <c r="Q1341" s="678"/>
      <c r="R1341" s="662">
        <v>3</v>
      </c>
      <c r="S1341" s="678">
        <v>0.42857142857142855</v>
      </c>
      <c r="T1341" s="745">
        <v>1</v>
      </c>
      <c r="U1341" s="701">
        <v>0.25</v>
      </c>
    </row>
    <row r="1342" spans="1:21" ht="14.4" customHeight="1" x14ac:dyDescent="0.3">
      <c r="A1342" s="661">
        <v>18</v>
      </c>
      <c r="B1342" s="662" t="s">
        <v>544</v>
      </c>
      <c r="C1342" s="662" t="s">
        <v>2618</v>
      </c>
      <c r="D1342" s="743" t="s">
        <v>4060</v>
      </c>
      <c r="E1342" s="744" t="s">
        <v>2645</v>
      </c>
      <c r="F1342" s="662" t="s">
        <v>2614</v>
      </c>
      <c r="G1342" s="662" t="s">
        <v>2691</v>
      </c>
      <c r="H1342" s="662" t="s">
        <v>545</v>
      </c>
      <c r="I1342" s="662" t="s">
        <v>3655</v>
      </c>
      <c r="J1342" s="662" t="s">
        <v>1155</v>
      </c>
      <c r="K1342" s="662" t="s">
        <v>3656</v>
      </c>
      <c r="L1342" s="663">
        <v>0</v>
      </c>
      <c r="M1342" s="663">
        <v>0</v>
      </c>
      <c r="N1342" s="662">
        <v>1</v>
      </c>
      <c r="O1342" s="745">
        <v>0.5</v>
      </c>
      <c r="P1342" s="663">
        <v>0</v>
      </c>
      <c r="Q1342" s="678"/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18</v>
      </c>
      <c r="B1343" s="662" t="s">
        <v>544</v>
      </c>
      <c r="C1343" s="662" t="s">
        <v>2618</v>
      </c>
      <c r="D1343" s="743" t="s">
        <v>4060</v>
      </c>
      <c r="E1343" s="744" t="s">
        <v>2645</v>
      </c>
      <c r="F1343" s="662" t="s">
        <v>2614</v>
      </c>
      <c r="G1343" s="662" t="s">
        <v>2691</v>
      </c>
      <c r="H1343" s="662" t="s">
        <v>545</v>
      </c>
      <c r="I1343" s="662" t="s">
        <v>3657</v>
      </c>
      <c r="J1343" s="662" t="s">
        <v>1155</v>
      </c>
      <c r="K1343" s="662" t="s">
        <v>3658</v>
      </c>
      <c r="L1343" s="663">
        <v>0</v>
      </c>
      <c r="M1343" s="663">
        <v>0</v>
      </c>
      <c r="N1343" s="662">
        <v>1</v>
      </c>
      <c r="O1343" s="745">
        <v>1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18</v>
      </c>
      <c r="B1344" s="662" t="s">
        <v>544</v>
      </c>
      <c r="C1344" s="662" t="s">
        <v>2618</v>
      </c>
      <c r="D1344" s="743" t="s">
        <v>4060</v>
      </c>
      <c r="E1344" s="744" t="s">
        <v>2645</v>
      </c>
      <c r="F1344" s="662" t="s">
        <v>2614</v>
      </c>
      <c r="G1344" s="662" t="s">
        <v>2693</v>
      </c>
      <c r="H1344" s="662" t="s">
        <v>545</v>
      </c>
      <c r="I1344" s="662" t="s">
        <v>2751</v>
      </c>
      <c r="J1344" s="662" t="s">
        <v>2752</v>
      </c>
      <c r="K1344" s="662" t="s">
        <v>2753</v>
      </c>
      <c r="L1344" s="663">
        <v>2161.0100000000002</v>
      </c>
      <c r="M1344" s="663">
        <v>2161.0100000000002</v>
      </c>
      <c r="N1344" s="662">
        <v>1</v>
      </c>
      <c r="O1344" s="745">
        <v>1</v>
      </c>
      <c r="P1344" s="663">
        <v>2161.0100000000002</v>
      </c>
      <c r="Q1344" s="678">
        <v>1</v>
      </c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18</v>
      </c>
      <c r="B1345" s="662" t="s">
        <v>544</v>
      </c>
      <c r="C1345" s="662" t="s">
        <v>2618</v>
      </c>
      <c r="D1345" s="743" t="s">
        <v>4060</v>
      </c>
      <c r="E1345" s="744" t="s">
        <v>2645</v>
      </c>
      <c r="F1345" s="662" t="s">
        <v>2614</v>
      </c>
      <c r="G1345" s="662" t="s">
        <v>2693</v>
      </c>
      <c r="H1345" s="662" t="s">
        <v>545</v>
      </c>
      <c r="I1345" s="662" t="s">
        <v>2896</v>
      </c>
      <c r="J1345" s="662" t="s">
        <v>2698</v>
      </c>
      <c r="K1345" s="662" t="s">
        <v>2897</v>
      </c>
      <c r="L1345" s="663">
        <v>540.23</v>
      </c>
      <c r="M1345" s="663">
        <v>540.23</v>
      </c>
      <c r="N1345" s="662">
        <v>1</v>
      </c>
      <c r="O1345" s="745">
        <v>0.5</v>
      </c>
      <c r="P1345" s="663">
        <v>540.23</v>
      </c>
      <c r="Q1345" s="678">
        <v>1</v>
      </c>
      <c r="R1345" s="662">
        <v>1</v>
      </c>
      <c r="S1345" s="678">
        <v>1</v>
      </c>
      <c r="T1345" s="745">
        <v>0.5</v>
      </c>
      <c r="U1345" s="701">
        <v>1</v>
      </c>
    </row>
    <row r="1346" spans="1:21" ht="14.4" customHeight="1" x14ac:dyDescent="0.3">
      <c r="A1346" s="661">
        <v>18</v>
      </c>
      <c r="B1346" s="662" t="s">
        <v>544</v>
      </c>
      <c r="C1346" s="662" t="s">
        <v>2618</v>
      </c>
      <c r="D1346" s="743" t="s">
        <v>4060</v>
      </c>
      <c r="E1346" s="744" t="s">
        <v>2645</v>
      </c>
      <c r="F1346" s="662" t="s">
        <v>2614</v>
      </c>
      <c r="G1346" s="662" t="s">
        <v>2693</v>
      </c>
      <c r="H1346" s="662" t="s">
        <v>545</v>
      </c>
      <c r="I1346" s="662" t="s">
        <v>2799</v>
      </c>
      <c r="J1346" s="662" t="s">
        <v>2800</v>
      </c>
      <c r="K1346" s="662" t="s">
        <v>2801</v>
      </c>
      <c r="L1346" s="663">
        <v>0</v>
      </c>
      <c r="M1346" s="663">
        <v>0</v>
      </c>
      <c r="N1346" s="662">
        <v>3</v>
      </c>
      <c r="O1346" s="745">
        <v>2</v>
      </c>
      <c r="P1346" s="663">
        <v>0</v>
      </c>
      <c r="Q1346" s="678"/>
      <c r="R1346" s="662">
        <v>2</v>
      </c>
      <c r="S1346" s="678">
        <v>0.66666666666666663</v>
      </c>
      <c r="T1346" s="745">
        <v>1</v>
      </c>
      <c r="U1346" s="701">
        <v>0.5</v>
      </c>
    </row>
    <row r="1347" spans="1:21" ht="14.4" customHeight="1" x14ac:dyDescent="0.3">
      <c r="A1347" s="661">
        <v>18</v>
      </c>
      <c r="B1347" s="662" t="s">
        <v>544</v>
      </c>
      <c r="C1347" s="662" t="s">
        <v>2618</v>
      </c>
      <c r="D1347" s="743" t="s">
        <v>4060</v>
      </c>
      <c r="E1347" s="744" t="s">
        <v>2645</v>
      </c>
      <c r="F1347" s="662" t="s">
        <v>2614</v>
      </c>
      <c r="G1347" s="662" t="s">
        <v>2693</v>
      </c>
      <c r="H1347" s="662" t="s">
        <v>545</v>
      </c>
      <c r="I1347" s="662" t="s">
        <v>3659</v>
      </c>
      <c r="J1347" s="662" t="s">
        <v>2752</v>
      </c>
      <c r="K1347" s="662" t="s">
        <v>3660</v>
      </c>
      <c r="L1347" s="663">
        <v>0</v>
      </c>
      <c r="M1347" s="663">
        <v>0</v>
      </c>
      <c r="N1347" s="662">
        <v>2</v>
      </c>
      <c r="O1347" s="745">
        <v>1.5</v>
      </c>
      <c r="P1347" s="663">
        <v>0</v>
      </c>
      <c r="Q1347" s="678"/>
      <c r="R1347" s="662">
        <v>2</v>
      </c>
      <c r="S1347" s="678">
        <v>1</v>
      </c>
      <c r="T1347" s="745">
        <v>1.5</v>
      </c>
      <c r="U1347" s="701">
        <v>1</v>
      </c>
    </row>
    <row r="1348" spans="1:21" ht="14.4" customHeight="1" x14ac:dyDescent="0.3">
      <c r="A1348" s="661">
        <v>18</v>
      </c>
      <c r="B1348" s="662" t="s">
        <v>544</v>
      </c>
      <c r="C1348" s="662" t="s">
        <v>2618</v>
      </c>
      <c r="D1348" s="743" t="s">
        <v>4060</v>
      </c>
      <c r="E1348" s="744" t="s">
        <v>2645</v>
      </c>
      <c r="F1348" s="662" t="s">
        <v>2614</v>
      </c>
      <c r="G1348" s="662" t="s">
        <v>2905</v>
      </c>
      <c r="H1348" s="662" t="s">
        <v>545</v>
      </c>
      <c r="I1348" s="662" t="s">
        <v>860</v>
      </c>
      <c r="J1348" s="662" t="s">
        <v>861</v>
      </c>
      <c r="K1348" s="662" t="s">
        <v>862</v>
      </c>
      <c r="L1348" s="663">
        <v>66.17</v>
      </c>
      <c r="M1348" s="663">
        <v>1191.06</v>
      </c>
      <c r="N1348" s="662">
        <v>18</v>
      </c>
      <c r="O1348" s="745">
        <v>8.5</v>
      </c>
      <c r="P1348" s="663">
        <v>727.87</v>
      </c>
      <c r="Q1348" s="678">
        <v>0.61111111111111116</v>
      </c>
      <c r="R1348" s="662">
        <v>11</v>
      </c>
      <c r="S1348" s="678">
        <v>0.61111111111111116</v>
      </c>
      <c r="T1348" s="745">
        <v>6</v>
      </c>
      <c r="U1348" s="701">
        <v>0.70588235294117652</v>
      </c>
    </row>
    <row r="1349" spans="1:21" ht="14.4" customHeight="1" x14ac:dyDescent="0.3">
      <c r="A1349" s="661">
        <v>18</v>
      </c>
      <c r="B1349" s="662" t="s">
        <v>544</v>
      </c>
      <c r="C1349" s="662" t="s">
        <v>2618</v>
      </c>
      <c r="D1349" s="743" t="s">
        <v>4060</v>
      </c>
      <c r="E1349" s="744" t="s">
        <v>2645</v>
      </c>
      <c r="F1349" s="662" t="s">
        <v>2614</v>
      </c>
      <c r="G1349" s="662" t="s">
        <v>2649</v>
      </c>
      <c r="H1349" s="662" t="s">
        <v>545</v>
      </c>
      <c r="I1349" s="662" t="s">
        <v>754</v>
      </c>
      <c r="J1349" s="662" t="s">
        <v>2653</v>
      </c>
      <c r="K1349" s="662" t="s">
        <v>2654</v>
      </c>
      <c r="L1349" s="663">
        <v>0</v>
      </c>
      <c r="M1349" s="663">
        <v>0</v>
      </c>
      <c r="N1349" s="662">
        <v>10</v>
      </c>
      <c r="O1349" s="745">
        <v>6</v>
      </c>
      <c r="P1349" s="663">
        <v>0</v>
      </c>
      <c r="Q1349" s="678"/>
      <c r="R1349" s="662">
        <v>6</v>
      </c>
      <c r="S1349" s="678">
        <v>0.6</v>
      </c>
      <c r="T1349" s="745">
        <v>3</v>
      </c>
      <c r="U1349" s="701">
        <v>0.5</v>
      </c>
    </row>
    <row r="1350" spans="1:21" ht="14.4" customHeight="1" x14ac:dyDescent="0.3">
      <c r="A1350" s="661">
        <v>18</v>
      </c>
      <c r="B1350" s="662" t="s">
        <v>544</v>
      </c>
      <c r="C1350" s="662" t="s">
        <v>2618</v>
      </c>
      <c r="D1350" s="743" t="s">
        <v>4060</v>
      </c>
      <c r="E1350" s="744" t="s">
        <v>2645</v>
      </c>
      <c r="F1350" s="662" t="s">
        <v>2614</v>
      </c>
      <c r="G1350" s="662" t="s">
        <v>2649</v>
      </c>
      <c r="H1350" s="662" t="s">
        <v>545</v>
      </c>
      <c r="I1350" s="662" t="s">
        <v>758</v>
      </c>
      <c r="J1350" s="662" t="s">
        <v>2650</v>
      </c>
      <c r="K1350" s="662" t="s">
        <v>2651</v>
      </c>
      <c r="L1350" s="663">
        <v>0</v>
      </c>
      <c r="M1350" s="663">
        <v>0</v>
      </c>
      <c r="N1350" s="662">
        <v>5</v>
      </c>
      <c r="O1350" s="745">
        <v>1</v>
      </c>
      <c r="P1350" s="663">
        <v>0</v>
      </c>
      <c r="Q1350" s="678"/>
      <c r="R1350" s="662">
        <v>2</v>
      </c>
      <c r="S1350" s="678">
        <v>0.4</v>
      </c>
      <c r="T1350" s="745">
        <v>0.5</v>
      </c>
      <c r="U1350" s="701">
        <v>0.5</v>
      </c>
    </row>
    <row r="1351" spans="1:21" ht="14.4" customHeight="1" x14ac:dyDescent="0.3">
      <c r="A1351" s="661">
        <v>18</v>
      </c>
      <c r="B1351" s="662" t="s">
        <v>544</v>
      </c>
      <c r="C1351" s="662" t="s">
        <v>2618</v>
      </c>
      <c r="D1351" s="743" t="s">
        <v>4060</v>
      </c>
      <c r="E1351" s="744" t="s">
        <v>2645</v>
      </c>
      <c r="F1351" s="662" t="s">
        <v>2614</v>
      </c>
      <c r="G1351" s="662" t="s">
        <v>2656</v>
      </c>
      <c r="H1351" s="662" t="s">
        <v>545</v>
      </c>
      <c r="I1351" s="662" t="s">
        <v>2657</v>
      </c>
      <c r="J1351" s="662" t="s">
        <v>2124</v>
      </c>
      <c r="K1351" s="662" t="s">
        <v>2658</v>
      </c>
      <c r="L1351" s="663">
        <v>177.82</v>
      </c>
      <c r="M1351" s="663">
        <v>1244.74</v>
      </c>
      <c r="N1351" s="662">
        <v>7</v>
      </c>
      <c r="O1351" s="745">
        <v>2.5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18</v>
      </c>
      <c r="B1352" s="662" t="s">
        <v>544</v>
      </c>
      <c r="C1352" s="662" t="s">
        <v>2618</v>
      </c>
      <c r="D1352" s="743" t="s">
        <v>4060</v>
      </c>
      <c r="E1352" s="744" t="s">
        <v>2645</v>
      </c>
      <c r="F1352" s="662" t="s">
        <v>2614</v>
      </c>
      <c r="G1352" s="662" t="s">
        <v>2656</v>
      </c>
      <c r="H1352" s="662" t="s">
        <v>545</v>
      </c>
      <c r="I1352" s="662" t="s">
        <v>3440</v>
      </c>
      <c r="J1352" s="662" t="s">
        <v>2124</v>
      </c>
      <c r="K1352" s="662" t="s">
        <v>3441</v>
      </c>
      <c r="L1352" s="663">
        <v>0</v>
      </c>
      <c r="M1352" s="663">
        <v>0</v>
      </c>
      <c r="N1352" s="662">
        <v>1</v>
      </c>
      <c r="O1352" s="745">
        <v>0.5</v>
      </c>
      <c r="P1352" s="663"/>
      <c r="Q1352" s="678"/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18</v>
      </c>
      <c r="B1353" s="662" t="s">
        <v>544</v>
      </c>
      <c r="C1353" s="662" t="s">
        <v>2618</v>
      </c>
      <c r="D1353" s="743" t="s">
        <v>4060</v>
      </c>
      <c r="E1353" s="744" t="s">
        <v>2645</v>
      </c>
      <c r="F1353" s="662" t="s">
        <v>2614</v>
      </c>
      <c r="G1353" s="662" t="s">
        <v>2910</v>
      </c>
      <c r="H1353" s="662" t="s">
        <v>545</v>
      </c>
      <c r="I1353" s="662" t="s">
        <v>2175</v>
      </c>
      <c r="J1353" s="662" t="s">
        <v>2176</v>
      </c>
      <c r="K1353" s="662" t="s">
        <v>2177</v>
      </c>
      <c r="L1353" s="663">
        <v>91.82</v>
      </c>
      <c r="M1353" s="663">
        <v>275.45999999999998</v>
      </c>
      <c r="N1353" s="662">
        <v>3</v>
      </c>
      <c r="O1353" s="745">
        <v>2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18</v>
      </c>
      <c r="B1354" s="662" t="s">
        <v>544</v>
      </c>
      <c r="C1354" s="662" t="s">
        <v>2618</v>
      </c>
      <c r="D1354" s="743" t="s">
        <v>4060</v>
      </c>
      <c r="E1354" s="744" t="s">
        <v>2645</v>
      </c>
      <c r="F1354" s="662" t="s">
        <v>2614</v>
      </c>
      <c r="G1354" s="662" t="s">
        <v>2709</v>
      </c>
      <c r="H1354" s="662" t="s">
        <v>1236</v>
      </c>
      <c r="I1354" s="662" t="s">
        <v>1365</v>
      </c>
      <c r="J1354" s="662" t="s">
        <v>1366</v>
      </c>
      <c r="K1354" s="662" t="s">
        <v>1285</v>
      </c>
      <c r="L1354" s="663">
        <v>65.989999999999995</v>
      </c>
      <c r="M1354" s="663">
        <v>395.93999999999994</v>
      </c>
      <c r="N1354" s="662">
        <v>6</v>
      </c>
      <c r="O1354" s="745">
        <v>3.5</v>
      </c>
      <c r="P1354" s="663">
        <v>197.96999999999997</v>
      </c>
      <c r="Q1354" s="678">
        <v>0.5</v>
      </c>
      <c r="R1354" s="662">
        <v>3</v>
      </c>
      <c r="S1354" s="678">
        <v>0.5</v>
      </c>
      <c r="T1354" s="745">
        <v>2</v>
      </c>
      <c r="U1354" s="701">
        <v>0.5714285714285714</v>
      </c>
    </row>
    <row r="1355" spans="1:21" ht="14.4" customHeight="1" x14ac:dyDescent="0.3">
      <c r="A1355" s="661">
        <v>18</v>
      </c>
      <c r="B1355" s="662" t="s">
        <v>544</v>
      </c>
      <c r="C1355" s="662" t="s">
        <v>2618</v>
      </c>
      <c r="D1355" s="743" t="s">
        <v>4060</v>
      </c>
      <c r="E1355" s="744" t="s">
        <v>2645</v>
      </c>
      <c r="F1355" s="662" t="s">
        <v>2614</v>
      </c>
      <c r="G1355" s="662" t="s">
        <v>2709</v>
      </c>
      <c r="H1355" s="662" t="s">
        <v>1236</v>
      </c>
      <c r="I1355" s="662" t="s">
        <v>1428</v>
      </c>
      <c r="J1355" s="662" t="s">
        <v>1253</v>
      </c>
      <c r="K1355" s="662" t="s">
        <v>1501</v>
      </c>
      <c r="L1355" s="663">
        <v>132</v>
      </c>
      <c r="M1355" s="663">
        <v>3828</v>
      </c>
      <c r="N1355" s="662">
        <v>29</v>
      </c>
      <c r="O1355" s="745">
        <v>8.5</v>
      </c>
      <c r="P1355" s="663">
        <v>2244</v>
      </c>
      <c r="Q1355" s="678">
        <v>0.58620689655172409</v>
      </c>
      <c r="R1355" s="662">
        <v>17</v>
      </c>
      <c r="S1355" s="678">
        <v>0.58620689655172409</v>
      </c>
      <c r="T1355" s="745">
        <v>4.5</v>
      </c>
      <c r="U1355" s="701">
        <v>0.52941176470588236</v>
      </c>
    </row>
    <row r="1356" spans="1:21" ht="14.4" customHeight="1" x14ac:dyDescent="0.3">
      <c r="A1356" s="661">
        <v>18</v>
      </c>
      <c r="B1356" s="662" t="s">
        <v>544</v>
      </c>
      <c r="C1356" s="662" t="s">
        <v>2618</v>
      </c>
      <c r="D1356" s="743" t="s">
        <v>4060</v>
      </c>
      <c r="E1356" s="744" t="s">
        <v>2645</v>
      </c>
      <c r="F1356" s="662" t="s">
        <v>2614</v>
      </c>
      <c r="G1356" s="662" t="s">
        <v>2709</v>
      </c>
      <c r="H1356" s="662" t="s">
        <v>1236</v>
      </c>
      <c r="I1356" s="662" t="s">
        <v>1252</v>
      </c>
      <c r="J1356" s="662" t="s">
        <v>1253</v>
      </c>
      <c r="K1356" s="662" t="s">
        <v>1254</v>
      </c>
      <c r="L1356" s="663">
        <v>264</v>
      </c>
      <c r="M1356" s="663">
        <v>2112</v>
      </c>
      <c r="N1356" s="662">
        <v>8</v>
      </c>
      <c r="O1356" s="745">
        <v>5</v>
      </c>
      <c r="P1356" s="663">
        <v>1320</v>
      </c>
      <c r="Q1356" s="678">
        <v>0.625</v>
      </c>
      <c r="R1356" s="662">
        <v>5</v>
      </c>
      <c r="S1356" s="678">
        <v>0.625</v>
      </c>
      <c r="T1356" s="745">
        <v>3.5</v>
      </c>
      <c r="U1356" s="701">
        <v>0.7</v>
      </c>
    </row>
    <row r="1357" spans="1:21" ht="14.4" customHeight="1" x14ac:dyDescent="0.3">
      <c r="A1357" s="661">
        <v>18</v>
      </c>
      <c r="B1357" s="662" t="s">
        <v>544</v>
      </c>
      <c r="C1357" s="662" t="s">
        <v>2618</v>
      </c>
      <c r="D1357" s="743" t="s">
        <v>4060</v>
      </c>
      <c r="E1357" s="744" t="s">
        <v>2645</v>
      </c>
      <c r="F1357" s="662" t="s">
        <v>2614</v>
      </c>
      <c r="G1357" s="662" t="s">
        <v>2806</v>
      </c>
      <c r="H1357" s="662" t="s">
        <v>545</v>
      </c>
      <c r="I1357" s="662" t="s">
        <v>642</v>
      </c>
      <c r="J1357" s="662" t="s">
        <v>2807</v>
      </c>
      <c r="K1357" s="662" t="s">
        <v>2808</v>
      </c>
      <c r="L1357" s="663">
        <v>13.58</v>
      </c>
      <c r="M1357" s="663">
        <v>27.16</v>
      </c>
      <c r="N1357" s="662">
        <v>2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18</v>
      </c>
      <c r="B1358" s="662" t="s">
        <v>544</v>
      </c>
      <c r="C1358" s="662" t="s">
        <v>2618</v>
      </c>
      <c r="D1358" s="743" t="s">
        <v>4060</v>
      </c>
      <c r="E1358" s="744" t="s">
        <v>2645</v>
      </c>
      <c r="F1358" s="662" t="s">
        <v>2614</v>
      </c>
      <c r="G1358" s="662" t="s">
        <v>2806</v>
      </c>
      <c r="H1358" s="662" t="s">
        <v>545</v>
      </c>
      <c r="I1358" s="662" t="s">
        <v>645</v>
      </c>
      <c r="J1358" s="662" t="s">
        <v>2809</v>
      </c>
      <c r="K1358" s="662" t="s">
        <v>2810</v>
      </c>
      <c r="L1358" s="663">
        <v>18.11</v>
      </c>
      <c r="M1358" s="663">
        <v>271.64999999999998</v>
      </c>
      <c r="N1358" s="662">
        <v>15</v>
      </c>
      <c r="O1358" s="745">
        <v>5</v>
      </c>
      <c r="P1358" s="663">
        <v>108.66</v>
      </c>
      <c r="Q1358" s="678">
        <v>0.4</v>
      </c>
      <c r="R1358" s="662">
        <v>6</v>
      </c>
      <c r="S1358" s="678">
        <v>0.4</v>
      </c>
      <c r="T1358" s="745">
        <v>2</v>
      </c>
      <c r="U1358" s="701">
        <v>0.4</v>
      </c>
    </row>
    <row r="1359" spans="1:21" ht="14.4" customHeight="1" x14ac:dyDescent="0.3">
      <c r="A1359" s="661">
        <v>18</v>
      </c>
      <c r="B1359" s="662" t="s">
        <v>544</v>
      </c>
      <c r="C1359" s="662" t="s">
        <v>2618</v>
      </c>
      <c r="D1359" s="743" t="s">
        <v>4060</v>
      </c>
      <c r="E1359" s="744" t="s">
        <v>2645</v>
      </c>
      <c r="F1359" s="662" t="s">
        <v>2614</v>
      </c>
      <c r="G1359" s="662" t="s">
        <v>2920</v>
      </c>
      <c r="H1359" s="662" t="s">
        <v>545</v>
      </c>
      <c r="I1359" s="662" t="s">
        <v>2921</v>
      </c>
      <c r="J1359" s="662" t="s">
        <v>2922</v>
      </c>
      <c r="K1359" s="662" t="s">
        <v>2923</v>
      </c>
      <c r="L1359" s="663">
        <v>0</v>
      </c>
      <c r="M1359" s="663">
        <v>0</v>
      </c>
      <c r="N1359" s="662">
        <v>1</v>
      </c>
      <c r="O1359" s="745">
        <v>1</v>
      </c>
      <c r="P1359" s="663">
        <v>0</v>
      </c>
      <c r="Q1359" s="678"/>
      <c r="R1359" s="662">
        <v>1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18</v>
      </c>
      <c r="B1360" s="662" t="s">
        <v>544</v>
      </c>
      <c r="C1360" s="662" t="s">
        <v>2618</v>
      </c>
      <c r="D1360" s="743" t="s">
        <v>4060</v>
      </c>
      <c r="E1360" s="744" t="s">
        <v>2645</v>
      </c>
      <c r="F1360" s="662" t="s">
        <v>2614</v>
      </c>
      <c r="G1360" s="662" t="s">
        <v>2811</v>
      </c>
      <c r="H1360" s="662" t="s">
        <v>545</v>
      </c>
      <c r="I1360" s="662" t="s">
        <v>3591</v>
      </c>
      <c r="J1360" s="662" t="s">
        <v>2813</v>
      </c>
      <c r="K1360" s="662" t="s">
        <v>1285</v>
      </c>
      <c r="L1360" s="663">
        <v>566.19000000000005</v>
      </c>
      <c r="M1360" s="663">
        <v>3397.1400000000003</v>
      </c>
      <c r="N1360" s="662">
        <v>6</v>
      </c>
      <c r="O1360" s="745">
        <v>1.5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18</v>
      </c>
      <c r="B1361" s="662" t="s">
        <v>544</v>
      </c>
      <c r="C1361" s="662" t="s">
        <v>2618</v>
      </c>
      <c r="D1361" s="743" t="s">
        <v>4060</v>
      </c>
      <c r="E1361" s="744" t="s">
        <v>2645</v>
      </c>
      <c r="F1361" s="662" t="s">
        <v>2614</v>
      </c>
      <c r="G1361" s="662" t="s">
        <v>2811</v>
      </c>
      <c r="H1361" s="662" t="s">
        <v>545</v>
      </c>
      <c r="I1361" s="662" t="s">
        <v>2930</v>
      </c>
      <c r="J1361" s="662" t="s">
        <v>2931</v>
      </c>
      <c r="K1361" s="662" t="s">
        <v>572</v>
      </c>
      <c r="L1361" s="663">
        <v>528.44000000000005</v>
      </c>
      <c r="M1361" s="663">
        <v>7926.6000000000013</v>
      </c>
      <c r="N1361" s="662">
        <v>15</v>
      </c>
      <c r="O1361" s="745">
        <v>4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18</v>
      </c>
      <c r="B1362" s="662" t="s">
        <v>544</v>
      </c>
      <c r="C1362" s="662" t="s">
        <v>2618</v>
      </c>
      <c r="D1362" s="743" t="s">
        <v>4060</v>
      </c>
      <c r="E1362" s="744" t="s">
        <v>2645</v>
      </c>
      <c r="F1362" s="662" t="s">
        <v>2614</v>
      </c>
      <c r="G1362" s="662" t="s">
        <v>2811</v>
      </c>
      <c r="H1362" s="662" t="s">
        <v>545</v>
      </c>
      <c r="I1362" s="662" t="s">
        <v>2935</v>
      </c>
      <c r="J1362" s="662" t="s">
        <v>2936</v>
      </c>
      <c r="K1362" s="662" t="s">
        <v>1655</v>
      </c>
      <c r="L1362" s="663">
        <v>264.23</v>
      </c>
      <c r="M1362" s="663">
        <v>264.23</v>
      </c>
      <c r="N1362" s="662">
        <v>1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18</v>
      </c>
      <c r="B1363" s="662" t="s">
        <v>544</v>
      </c>
      <c r="C1363" s="662" t="s">
        <v>2618</v>
      </c>
      <c r="D1363" s="743" t="s">
        <v>4060</v>
      </c>
      <c r="E1363" s="744" t="s">
        <v>2645</v>
      </c>
      <c r="F1363" s="662" t="s">
        <v>2614</v>
      </c>
      <c r="G1363" s="662" t="s">
        <v>2811</v>
      </c>
      <c r="H1363" s="662" t="s">
        <v>545</v>
      </c>
      <c r="I1363" s="662" t="s">
        <v>2937</v>
      </c>
      <c r="J1363" s="662" t="s">
        <v>2931</v>
      </c>
      <c r="K1363" s="662" t="s">
        <v>2938</v>
      </c>
      <c r="L1363" s="663">
        <v>3823.28</v>
      </c>
      <c r="M1363" s="663">
        <v>7646.56</v>
      </c>
      <c r="N1363" s="662">
        <v>2</v>
      </c>
      <c r="O1363" s="745">
        <v>2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18</v>
      </c>
      <c r="B1364" s="662" t="s">
        <v>544</v>
      </c>
      <c r="C1364" s="662" t="s">
        <v>2618</v>
      </c>
      <c r="D1364" s="743" t="s">
        <v>4060</v>
      </c>
      <c r="E1364" s="744" t="s">
        <v>2645</v>
      </c>
      <c r="F1364" s="662" t="s">
        <v>2614</v>
      </c>
      <c r="G1364" s="662" t="s">
        <v>2811</v>
      </c>
      <c r="H1364" s="662" t="s">
        <v>545</v>
      </c>
      <c r="I1364" s="662" t="s">
        <v>3661</v>
      </c>
      <c r="J1364" s="662" t="s">
        <v>2931</v>
      </c>
      <c r="K1364" s="662" t="s">
        <v>1200</v>
      </c>
      <c r="L1364" s="663">
        <v>0</v>
      </c>
      <c r="M1364" s="663">
        <v>0</v>
      </c>
      <c r="N1364" s="662">
        <v>1</v>
      </c>
      <c r="O1364" s="745">
        <v>1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18</v>
      </c>
      <c r="B1365" s="662" t="s">
        <v>544</v>
      </c>
      <c r="C1365" s="662" t="s">
        <v>2618</v>
      </c>
      <c r="D1365" s="743" t="s">
        <v>4060</v>
      </c>
      <c r="E1365" s="744" t="s">
        <v>2645</v>
      </c>
      <c r="F1365" s="662" t="s">
        <v>2614</v>
      </c>
      <c r="G1365" s="662" t="s">
        <v>2939</v>
      </c>
      <c r="H1365" s="662" t="s">
        <v>545</v>
      </c>
      <c r="I1365" s="662" t="s">
        <v>1668</v>
      </c>
      <c r="J1365" s="662" t="s">
        <v>2940</v>
      </c>
      <c r="K1365" s="662" t="s">
        <v>2941</v>
      </c>
      <c r="L1365" s="663">
        <v>24.68</v>
      </c>
      <c r="M1365" s="663">
        <v>148.07999999999998</v>
      </c>
      <c r="N1365" s="662">
        <v>6</v>
      </c>
      <c r="O1365" s="745">
        <v>2</v>
      </c>
      <c r="P1365" s="663">
        <v>123.39999999999999</v>
      </c>
      <c r="Q1365" s="678">
        <v>0.83333333333333337</v>
      </c>
      <c r="R1365" s="662">
        <v>5</v>
      </c>
      <c r="S1365" s="678">
        <v>0.83333333333333337</v>
      </c>
      <c r="T1365" s="745">
        <v>1</v>
      </c>
      <c r="U1365" s="701">
        <v>0.5</v>
      </c>
    </row>
    <row r="1366" spans="1:21" ht="14.4" customHeight="1" x14ac:dyDescent="0.3">
      <c r="A1366" s="661">
        <v>18</v>
      </c>
      <c r="B1366" s="662" t="s">
        <v>544</v>
      </c>
      <c r="C1366" s="662" t="s">
        <v>2618</v>
      </c>
      <c r="D1366" s="743" t="s">
        <v>4060</v>
      </c>
      <c r="E1366" s="744" t="s">
        <v>2645</v>
      </c>
      <c r="F1366" s="662" t="s">
        <v>2614</v>
      </c>
      <c r="G1366" s="662" t="s">
        <v>2939</v>
      </c>
      <c r="H1366" s="662" t="s">
        <v>545</v>
      </c>
      <c r="I1366" s="662" t="s">
        <v>2075</v>
      </c>
      <c r="J1366" s="662" t="s">
        <v>2076</v>
      </c>
      <c r="K1366" s="662" t="s">
        <v>2942</v>
      </c>
      <c r="L1366" s="663">
        <v>74.06</v>
      </c>
      <c r="M1366" s="663">
        <v>888.72</v>
      </c>
      <c r="N1366" s="662">
        <v>12</v>
      </c>
      <c r="O1366" s="745">
        <v>2</v>
      </c>
      <c r="P1366" s="663">
        <v>888.72</v>
      </c>
      <c r="Q1366" s="678">
        <v>1</v>
      </c>
      <c r="R1366" s="662">
        <v>12</v>
      </c>
      <c r="S1366" s="678">
        <v>1</v>
      </c>
      <c r="T1366" s="745">
        <v>2</v>
      </c>
      <c r="U1366" s="701">
        <v>1</v>
      </c>
    </row>
    <row r="1367" spans="1:21" ht="14.4" customHeight="1" x14ac:dyDescent="0.3">
      <c r="A1367" s="661">
        <v>18</v>
      </c>
      <c r="B1367" s="662" t="s">
        <v>544</v>
      </c>
      <c r="C1367" s="662" t="s">
        <v>2618</v>
      </c>
      <c r="D1367" s="743" t="s">
        <v>4060</v>
      </c>
      <c r="E1367" s="744" t="s">
        <v>2645</v>
      </c>
      <c r="F1367" s="662" t="s">
        <v>2614</v>
      </c>
      <c r="G1367" s="662" t="s">
        <v>2662</v>
      </c>
      <c r="H1367" s="662" t="s">
        <v>545</v>
      </c>
      <c r="I1367" s="662" t="s">
        <v>2758</v>
      </c>
      <c r="J1367" s="662" t="s">
        <v>2759</v>
      </c>
      <c r="K1367" s="662" t="s">
        <v>1929</v>
      </c>
      <c r="L1367" s="663">
        <v>132</v>
      </c>
      <c r="M1367" s="663">
        <v>132</v>
      </c>
      <c r="N1367" s="662">
        <v>1</v>
      </c>
      <c r="O1367" s="745">
        <v>0.5</v>
      </c>
      <c r="P1367" s="663">
        <v>132</v>
      </c>
      <c r="Q1367" s="678">
        <v>1</v>
      </c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18</v>
      </c>
      <c r="B1368" s="662" t="s">
        <v>544</v>
      </c>
      <c r="C1368" s="662" t="s">
        <v>2618</v>
      </c>
      <c r="D1368" s="743" t="s">
        <v>4060</v>
      </c>
      <c r="E1368" s="744" t="s">
        <v>2645</v>
      </c>
      <c r="F1368" s="662" t="s">
        <v>2614</v>
      </c>
      <c r="G1368" s="662" t="s">
        <v>2662</v>
      </c>
      <c r="H1368" s="662" t="s">
        <v>545</v>
      </c>
      <c r="I1368" s="662" t="s">
        <v>2760</v>
      </c>
      <c r="J1368" s="662" t="s">
        <v>571</v>
      </c>
      <c r="K1368" s="662" t="s">
        <v>2761</v>
      </c>
      <c r="L1368" s="663">
        <v>726.27</v>
      </c>
      <c r="M1368" s="663">
        <v>2178.81</v>
      </c>
      <c r="N1368" s="662">
        <v>3</v>
      </c>
      <c r="O1368" s="745">
        <v>2.5</v>
      </c>
      <c r="P1368" s="663">
        <v>1452.54</v>
      </c>
      <c r="Q1368" s="678">
        <v>0.66666666666666663</v>
      </c>
      <c r="R1368" s="662">
        <v>2</v>
      </c>
      <c r="S1368" s="678">
        <v>0.66666666666666663</v>
      </c>
      <c r="T1368" s="745">
        <v>2</v>
      </c>
      <c r="U1368" s="701">
        <v>0.8</v>
      </c>
    </row>
    <row r="1369" spans="1:21" ht="14.4" customHeight="1" x14ac:dyDescent="0.3">
      <c r="A1369" s="661">
        <v>18</v>
      </c>
      <c r="B1369" s="662" t="s">
        <v>544</v>
      </c>
      <c r="C1369" s="662" t="s">
        <v>2618</v>
      </c>
      <c r="D1369" s="743" t="s">
        <v>4060</v>
      </c>
      <c r="E1369" s="744" t="s">
        <v>2645</v>
      </c>
      <c r="F1369" s="662" t="s">
        <v>2614</v>
      </c>
      <c r="G1369" s="662" t="s">
        <v>2662</v>
      </c>
      <c r="H1369" s="662" t="s">
        <v>545</v>
      </c>
      <c r="I1369" s="662" t="s">
        <v>2951</v>
      </c>
      <c r="J1369" s="662" t="s">
        <v>2952</v>
      </c>
      <c r="K1369" s="662" t="s">
        <v>572</v>
      </c>
      <c r="L1369" s="663">
        <v>123.2</v>
      </c>
      <c r="M1369" s="663">
        <v>985.6</v>
      </c>
      <c r="N1369" s="662">
        <v>8</v>
      </c>
      <c r="O1369" s="745">
        <v>2.5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18</v>
      </c>
      <c r="B1370" s="662" t="s">
        <v>544</v>
      </c>
      <c r="C1370" s="662" t="s">
        <v>2618</v>
      </c>
      <c r="D1370" s="743" t="s">
        <v>4060</v>
      </c>
      <c r="E1370" s="744" t="s">
        <v>2645</v>
      </c>
      <c r="F1370" s="662" t="s">
        <v>2614</v>
      </c>
      <c r="G1370" s="662" t="s">
        <v>2662</v>
      </c>
      <c r="H1370" s="662" t="s">
        <v>545</v>
      </c>
      <c r="I1370" s="662" t="s">
        <v>2953</v>
      </c>
      <c r="J1370" s="662" t="s">
        <v>2952</v>
      </c>
      <c r="K1370" s="662" t="s">
        <v>1285</v>
      </c>
      <c r="L1370" s="663">
        <v>0</v>
      </c>
      <c r="M1370" s="663">
        <v>0</v>
      </c>
      <c r="N1370" s="662">
        <v>6</v>
      </c>
      <c r="O1370" s="745">
        <v>2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18</v>
      </c>
      <c r="B1371" s="662" t="s">
        <v>544</v>
      </c>
      <c r="C1371" s="662" t="s">
        <v>2618</v>
      </c>
      <c r="D1371" s="743" t="s">
        <v>4060</v>
      </c>
      <c r="E1371" s="744" t="s">
        <v>2645</v>
      </c>
      <c r="F1371" s="662" t="s">
        <v>2614</v>
      </c>
      <c r="G1371" s="662" t="s">
        <v>2662</v>
      </c>
      <c r="H1371" s="662" t="s">
        <v>1236</v>
      </c>
      <c r="I1371" s="662" t="s">
        <v>1397</v>
      </c>
      <c r="J1371" s="662" t="s">
        <v>1398</v>
      </c>
      <c r="K1371" s="662" t="s">
        <v>1285</v>
      </c>
      <c r="L1371" s="663">
        <v>132</v>
      </c>
      <c r="M1371" s="663">
        <v>31020</v>
      </c>
      <c r="N1371" s="662">
        <v>235</v>
      </c>
      <c r="O1371" s="745">
        <v>63.5</v>
      </c>
      <c r="P1371" s="663">
        <v>1452</v>
      </c>
      <c r="Q1371" s="678">
        <v>4.6808510638297871E-2</v>
      </c>
      <c r="R1371" s="662">
        <v>11</v>
      </c>
      <c r="S1371" s="678">
        <v>4.6808510638297871E-2</v>
      </c>
      <c r="T1371" s="745">
        <v>3</v>
      </c>
      <c r="U1371" s="701">
        <v>4.7244094488188976E-2</v>
      </c>
    </row>
    <row r="1372" spans="1:21" ht="14.4" customHeight="1" x14ac:dyDescent="0.3">
      <c r="A1372" s="661">
        <v>18</v>
      </c>
      <c r="B1372" s="662" t="s">
        <v>544</v>
      </c>
      <c r="C1372" s="662" t="s">
        <v>2618</v>
      </c>
      <c r="D1372" s="743" t="s">
        <v>4060</v>
      </c>
      <c r="E1372" s="744" t="s">
        <v>2645</v>
      </c>
      <c r="F1372" s="662" t="s">
        <v>2614</v>
      </c>
      <c r="G1372" s="662" t="s">
        <v>2662</v>
      </c>
      <c r="H1372" s="662" t="s">
        <v>545</v>
      </c>
      <c r="I1372" s="662" t="s">
        <v>570</v>
      </c>
      <c r="J1372" s="662" t="s">
        <v>571</v>
      </c>
      <c r="K1372" s="662" t="s">
        <v>2543</v>
      </c>
      <c r="L1372" s="663">
        <v>123.2</v>
      </c>
      <c r="M1372" s="663">
        <v>1232</v>
      </c>
      <c r="N1372" s="662">
        <v>10</v>
      </c>
      <c r="O1372" s="745">
        <v>4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18</v>
      </c>
      <c r="B1373" s="662" t="s">
        <v>544</v>
      </c>
      <c r="C1373" s="662" t="s">
        <v>2618</v>
      </c>
      <c r="D1373" s="743" t="s">
        <v>4060</v>
      </c>
      <c r="E1373" s="744" t="s">
        <v>2645</v>
      </c>
      <c r="F1373" s="662" t="s">
        <v>2614</v>
      </c>
      <c r="G1373" s="662" t="s">
        <v>2662</v>
      </c>
      <c r="H1373" s="662" t="s">
        <v>545</v>
      </c>
      <c r="I1373" s="662" t="s">
        <v>3458</v>
      </c>
      <c r="J1373" s="662" t="s">
        <v>1911</v>
      </c>
      <c r="K1373" s="662" t="s">
        <v>3459</v>
      </c>
      <c r="L1373" s="663">
        <v>0</v>
      </c>
      <c r="M1373" s="663">
        <v>0</v>
      </c>
      <c r="N1373" s="662">
        <v>1</v>
      </c>
      <c r="O1373" s="745">
        <v>1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18</v>
      </c>
      <c r="B1374" s="662" t="s">
        <v>544</v>
      </c>
      <c r="C1374" s="662" t="s">
        <v>2618</v>
      </c>
      <c r="D1374" s="743" t="s">
        <v>4060</v>
      </c>
      <c r="E1374" s="744" t="s">
        <v>2645</v>
      </c>
      <c r="F1374" s="662" t="s">
        <v>2614</v>
      </c>
      <c r="G1374" s="662" t="s">
        <v>2662</v>
      </c>
      <c r="H1374" s="662" t="s">
        <v>545</v>
      </c>
      <c r="I1374" s="662" t="s">
        <v>3662</v>
      </c>
      <c r="J1374" s="662" t="s">
        <v>571</v>
      </c>
      <c r="K1374" s="662" t="s">
        <v>3663</v>
      </c>
      <c r="L1374" s="663">
        <v>0</v>
      </c>
      <c r="M1374" s="663">
        <v>0</v>
      </c>
      <c r="N1374" s="662">
        <v>1</v>
      </c>
      <c r="O1374" s="745">
        <v>1</v>
      </c>
      <c r="P1374" s="663"/>
      <c r="Q1374" s="678"/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18</v>
      </c>
      <c r="B1375" s="662" t="s">
        <v>544</v>
      </c>
      <c r="C1375" s="662" t="s">
        <v>2618</v>
      </c>
      <c r="D1375" s="743" t="s">
        <v>4060</v>
      </c>
      <c r="E1375" s="744" t="s">
        <v>2645</v>
      </c>
      <c r="F1375" s="662" t="s">
        <v>2614</v>
      </c>
      <c r="G1375" s="662" t="s">
        <v>2662</v>
      </c>
      <c r="H1375" s="662" t="s">
        <v>545</v>
      </c>
      <c r="I1375" s="662" t="s">
        <v>3664</v>
      </c>
      <c r="J1375" s="662" t="s">
        <v>3665</v>
      </c>
      <c r="K1375" s="662" t="s">
        <v>1114</v>
      </c>
      <c r="L1375" s="663">
        <v>0</v>
      </c>
      <c r="M1375" s="663">
        <v>0</v>
      </c>
      <c r="N1375" s="662">
        <v>3</v>
      </c>
      <c r="O1375" s="745">
        <v>1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18</v>
      </c>
      <c r="B1376" s="662" t="s">
        <v>544</v>
      </c>
      <c r="C1376" s="662" t="s">
        <v>2618</v>
      </c>
      <c r="D1376" s="743" t="s">
        <v>4060</v>
      </c>
      <c r="E1376" s="744" t="s">
        <v>2645</v>
      </c>
      <c r="F1376" s="662" t="s">
        <v>2614</v>
      </c>
      <c r="G1376" s="662" t="s">
        <v>2662</v>
      </c>
      <c r="H1376" s="662" t="s">
        <v>545</v>
      </c>
      <c r="I1376" s="662" t="s">
        <v>3666</v>
      </c>
      <c r="J1376" s="662" t="s">
        <v>2956</v>
      </c>
      <c r="K1376" s="662" t="s">
        <v>3667</v>
      </c>
      <c r="L1376" s="663">
        <v>0</v>
      </c>
      <c r="M1376" s="663">
        <v>0</v>
      </c>
      <c r="N1376" s="662">
        <v>1</v>
      </c>
      <c r="O1376" s="745">
        <v>1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18</v>
      </c>
      <c r="B1377" s="662" t="s">
        <v>544</v>
      </c>
      <c r="C1377" s="662" t="s">
        <v>2618</v>
      </c>
      <c r="D1377" s="743" t="s">
        <v>4060</v>
      </c>
      <c r="E1377" s="744" t="s">
        <v>2645</v>
      </c>
      <c r="F1377" s="662" t="s">
        <v>2614</v>
      </c>
      <c r="G1377" s="662" t="s">
        <v>2662</v>
      </c>
      <c r="H1377" s="662" t="s">
        <v>545</v>
      </c>
      <c r="I1377" s="662" t="s">
        <v>3668</v>
      </c>
      <c r="J1377" s="662" t="s">
        <v>2956</v>
      </c>
      <c r="K1377" s="662" t="s">
        <v>2761</v>
      </c>
      <c r="L1377" s="663">
        <v>726.27</v>
      </c>
      <c r="M1377" s="663">
        <v>726.27</v>
      </c>
      <c r="N1377" s="662">
        <v>1</v>
      </c>
      <c r="O1377" s="745">
        <v>1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18</v>
      </c>
      <c r="B1378" s="662" t="s">
        <v>544</v>
      </c>
      <c r="C1378" s="662" t="s">
        <v>2618</v>
      </c>
      <c r="D1378" s="743" t="s">
        <v>4060</v>
      </c>
      <c r="E1378" s="744" t="s">
        <v>2645</v>
      </c>
      <c r="F1378" s="662" t="s">
        <v>2614</v>
      </c>
      <c r="G1378" s="662" t="s">
        <v>2718</v>
      </c>
      <c r="H1378" s="662" t="s">
        <v>545</v>
      </c>
      <c r="I1378" s="662" t="s">
        <v>1757</v>
      </c>
      <c r="J1378" s="662" t="s">
        <v>1758</v>
      </c>
      <c r="K1378" s="662" t="s">
        <v>1759</v>
      </c>
      <c r="L1378" s="663">
        <v>439.98</v>
      </c>
      <c r="M1378" s="663">
        <v>879.96</v>
      </c>
      <c r="N1378" s="662">
        <v>2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18</v>
      </c>
      <c r="B1379" s="662" t="s">
        <v>544</v>
      </c>
      <c r="C1379" s="662" t="s">
        <v>2618</v>
      </c>
      <c r="D1379" s="743" t="s">
        <v>4060</v>
      </c>
      <c r="E1379" s="744" t="s">
        <v>2645</v>
      </c>
      <c r="F1379" s="662" t="s">
        <v>2614</v>
      </c>
      <c r="G1379" s="662" t="s">
        <v>2718</v>
      </c>
      <c r="H1379" s="662" t="s">
        <v>545</v>
      </c>
      <c r="I1379" s="662" t="s">
        <v>1801</v>
      </c>
      <c r="J1379" s="662" t="s">
        <v>1802</v>
      </c>
      <c r="K1379" s="662" t="s">
        <v>1762</v>
      </c>
      <c r="L1379" s="663">
        <v>132</v>
      </c>
      <c r="M1379" s="663">
        <v>792</v>
      </c>
      <c r="N1379" s="662">
        <v>6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18</v>
      </c>
      <c r="B1380" s="662" t="s">
        <v>544</v>
      </c>
      <c r="C1380" s="662" t="s">
        <v>2618</v>
      </c>
      <c r="D1380" s="743" t="s">
        <v>4060</v>
      </c>
      <c r="E1380" s="744" t="s">
        <v>2645</v>
      </c>
      <c r="F1380" s="662" t="s">
        <v>2614</v>
      </c>
      <c r="G1380" s="662" t="s">
        <v>2967</v>
      </c>
      <c r="H1380" s="662" t="s">
        <v>545</v>
      </c>
      <c r="I1380" s="662" t="s">
        <v>1132</v>
      </c>
      <c r="J1380" s="662" t="s">
        <v>2968</v>
      </c>
      <c r="K1380" s="662" t="s">
        <v>2969</v>
      </c>
      <c r="L1380" s="663">
        <v>176.52</v>
      </c>
      <c r="M1380" s="663">
        <v>176.52</v>
      </c>
      <c r="N1380" s="662">
        <v>1</v>
      </c>
      <c r="O1380" s="745">
        <v>0.5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18</v>
      </c>
      <c r="B1381" s="662" t="s">
        <v>544</v>
      </c>
      <c r="C1381" s="662" t="s">
        <v>2618</v>
      </c>
      <c r="D1381" s="743" t="s">
        <v>4060</v>
      </c>
      <c r="E1381" s="744" t="s">
        <v>2645</v>
      </c>
      <c r="F1381" s="662" t="s">
        <v>2614</v>
      </c>
      <c r="G1381" s="662" t="s">
        <v>2719</v>
      </c>
      <c r="H1381" s="662" t="s">
        <v>545</v>
      </c>
      <c r="I1381" s="662" t="s">
        <v>1771</v>
      </c>
      <c r="J1381" s="662" t="s">
        <v>1772</v>
      </c>
      <c r="K1381" s="662" t="s">
        <v>1341</v>
      </c>
      <c r="L1381" s="663">
        <v>65.989999999999995</v>
      </c>
      <c r="M1381" s="663">
        <v>197.96999999999997</v>
      </c>
      <c r="N1381" s="662">
        <v>3</v>
      </c>
      <c r="O1381" s="745">
        <v>2</v>
      </c>
      <c r="P1381" s="663">
        <v>65.989999999999995</v>
      </c>
      <c r="Q1381" s="678">
        <v>0.33333333333333337</v>
      </c>
      <c r="R1381" s="662">
        <v>1</v>
      </c>
      <c r="S1381" s="678">
        <v>0.33333333333333331</v>
      </c>
      <c r="T1381" s="745">
        <v>1</v>
      </c>
      <c r="U1381" s="701">
        <v>0.5</v>
      </c>
    </row>
    <row r="1382" spans="1:21" ht="14.4" customHeight="1" x14ac:dyDescent="0.3">
      <c r="A1382" s="661">
        <v>18</v>
      </c>
      <c r="B1382" s="662" t="s">
        <v>544</v>
      </c>
      <c r="C1382" s="662" t="s">
        <v>2618</v>
      </c>
      <c r="D1382" s="743" t="s">
        <v>4060</v>
      </c>
      <c r="E1382" s="744" t="s">
        <v>2645</v>
      </c>
      <c r="F1382" s="662" t="s">
        <v>2614</v>
      </c>
      <c r="G1382" s="662" t="s">
        <v>2719</v>
      </c>
      <c r="H1382" s="662" t="s">
        <v>545</v>
      </c>
      <c r="I1382" s="662" t="s">
        <v>1746</v>
      </c>
      <c r="J1382" s="662" t="s">
        <v>1747</v>
      </c>
      <c r="K1382" s="662" t="s">
        <v>586</v>
      </c>
      <c r="L1382" s="663">
        <v>132</v>
      </c>
      <c r="M1382" s="663">
        <v>1056</v>
      </c>
      <c r="N1382" s="662">
        <v>8</v>
      </c>
      <c r="O1382" s="745">
        <v>1.5</v>
      </c>
      <c r="P1382" s="663">
        <v>792</v>
      </c>
      <c r="Q1382" s="678">
        <v>0.75</v>
      </c>
      <c r="R1382" s="662">
        <v>6</v>
      </c>
      <c r="S1382" s="678">
        <v>0.75</v>
      </c>
      <c r="T1382" s="745">
        <v>1</v>
      </c>
      <c r="U1382" s="701">
        <v>0.66666666666666663</v>
      </c>
    </row>
    <row r="1383" spans="1:21" ht="14.4" customHeight="1" x14ac:dyDescent="0.3">
      <c r="A1383" s="661">
        <v>18</v>
      </c>
      <c r="B1383" s="662" t="s">
        <v>544</v>
      </c>
      <c r="C1383" s="662" t="s">
        <v>2618</v>
      </c>
      <c r="D1383" s="743" t="s">
        <v>4060</v>
      </c>
      <c r="E1383" s="744" t="s">
        <v>2645</v>
      </c>
      <c r="F1383" s="662" t="s">
        <v>2614</v>
      </c>
      <c r="G1383" s="662" t="s">
        <v>2719</v>
      </c>
      <c r="H1383" s="662" t="s">
        <v>545</v>
      </c>
      <c r="I1383" s="662" t="s">
        <v>3602</v>
      </c>
      <c r="J1383" s="662" t="s">
        <v>1772</v>
      </c>
      <c r="K1383" s="662" t="s">
        <v>3603</v>
      </c>
      <c r="L1383" s="663">
        <v>0</v>
      </c>
      <c r="M1383" s="663">
        <v>0</v>
      </c>
      <c r="N1383" s="662">
        <v>4</v>
      </c>
      <c r="O1383" s="745">
        <v>1.5</v>
      </c>
      <c r="P1383" s="663">
        <v>0</v>
      </c>
      <c r="Q1383" s="678"/>
      <c r="R1383" s="662">
        <v>3</v>
      </c>
      <c r="S1383" s="678">
        <v>0.75</v>
      </c>
      <c r="T1383" s="745">
        <v>0.5</v>
      </c>
      <c r="U1383" s="701">
        <v>0.33333333333333331</v>
      </c>
    </row>
    <row r="1384" spans="1:21" ht="14.4" customHeight="1" x14ac:dyDescent="0.3">
      <c r="A1384" s="661">
        <v>18</v>
      </c>
      <c r="B1384" s="662" t="s">
        <v>544</v>
      </c>
      <c r="C1384" s="662" t="s">
        <v>2618</v>
      </c>
      <c r="D1384" s="743" t="s">
        <v>4060</v>
      </c>
      <c r="E1384" s="744" t="s">
        <v>2645</v>
      </c>
      <c r="F1384" s="662" t="s">
        <v>2614</v>
      </c>
      <c r="G1384" s="662" t="s">
        <v>3604</v>
      </c>
      <c r="H1384" s="662" t="s">
        <v>545</v>
      </c>
      <c r="I1384" s="662" t="s">
        <v>3669</v>
      </c>
      <c r="J1384" s="662" t="s">
        <v>3606</v>
      </c>
      <c r="K1384" s="662" t="s">
        <v>3670</v>
      </c>
      <c r="L1384" s="663">
        <v>0</v>
      </c>
      <c r="M1384" s="663">
        <v>0</v>
      </c>
      <c r="N1384" s="662">
        <v>1</v>
      </c>
      <c r="O1384" s="745">
        <v>0.5</v>
      </c>
      <c r="P1384" s="663">
        <v>0</v>
      </c>
      <c r="Q1384" s="678"/>
      <c r="R1384" s="662">
        <v>1</v>
      </c>
      <c r="S1384" s="678">
        <v>1</v>
      </c>
      <c r="T1384" s="745">
        <v>0.5</v>
      </c>
      <c r="U1384" s="701">
        <v>1</v>
      </c>
    </row>
    <row r="1385" spans="1:21" ht="14.4" customHeight="1" x14ac:dyDescent="0.3">
      <c r="A1385" s="661">
        <v>18</v>
      </c>
      <c r="B1385" s="662" t="s">
        <v>544</v>
      </c>
      <c r="C1385" s="662" t="s">
        <v>2618</v>
      </c>
      <c r="D1385" s="743" t="s">
        <v>4060</v>
      </c>
      <c r="E1385" s="744" t="s">
        <v>2645</v>
      </c>
      <c r="F1385" s="662" t="s">
        <v>2614</v>
      </c>
      <c r="G1385" s="662" t="s">
        <v>3604</v>
      </c>
      <c r="H1385" s="662" t="s">
        <v>545</v>
      </c>
      <c r="I1385" s="662" t="s">
        <v>3605</v>
      </c>
      <c r="J1385" s="662" t="s">
        <v>3606</v>
      </c>
      <c r="K1385" s="662" t="s">
        <v>3607</v>
      </c>
      <c r="L1385" s="663">
        <v>0</v>
      </c>
      <c r="M1385" s="663">
        <v>0</v>
      </c>
      <c r="N1385" s="662">
        <v>3</v>
      </c>
      <c r="O1385" s="745">
        <v>0.5</v>
      </c>
      <c r="P1385" s="663">
        <v>0</v>
      </c>
      <c r="Q1385" s="678"/>
      <c r="R1385" s="662">
        <v>3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18</v>
      </c>
      <c r="B1386" s="662" t="s">
        <v>544</v>
      </c>
      <c r="C1386" s="662" t="s">
        <v>2618</v>
      </c>
      <c r="D1386" s="743" t="s">
        <v>4060</v>
      </c>
      <c r="E1386" s="744" t="s">
        <v>2645</v>
      </c>
      <c r="F1386" s="662" t="s">
        <v>2614</v>
      </c>
      <c r="G1386" s="662" t="s">
        <v>2973</v>
      </c>
      <c r="H1386" s="662" t="s">
        <v>545</v>
      </c>
      <c r="I1386" s="662" t="s">
        <v>652</v>
      </c>
      <c r="J1386" s="662" t="s">
        <v>2974</v>
      </c>
      <c r="K1386" s="662" t="s">
        <v>2975</v>
      </c>
      <c r="L1386" s="663">
        <v>48.74</v>
      </c>
      <c r="M1386" s="663">
        <v>1900.8600000000001</v>
      </c>
      <c r="N1386" s="662">
        <v>39</v>
      </c>
      <c r="O1386" s="745">
        <v>9</v>
      </c>
      <c r="P1386" s="663">
        <v>536.14</v>
      </c>
      <c r="Q1386" s="678">
        <v>0.28205128205128205</v>
      </c>
      <c r="R1386" s="662">
        <v>11</v>
      </c>
      <c r="S1386" s="678">
        <v>0.28205128205128205</v>
      </c>
      <c r="T1386" s="745">
        <v>3.5</v>
      </c>
      <c r="U1386" s="701">
        <v>0.3888888888888889</v>
      </c>
    </row>
    <row r="1387" spans="1:21" ht="14.4" customHeight="1" x14ac:dyDescent="0.3">
      <c r="A1387" s="661">
        <v>18</v>
      </c>
      <c r="B1387" s="662" t="s">
        <v>544</v>
      </c>
      <c r="C1387" s="662" t="s">
        <v>2618</v>
      </c>
      <c r="D1387" s="743" t="s">
        <v>4060</v>
      </c>
      <c r="E1387" s="744" t="s">
        <v>2645</v>
      </c>
      <c r="F1387" s="662" t="s">
        <v>2614</v>
      </c>
      <c r="G1387" s="662" t="s">
        <v>2973</v>
      </c>
      <c r="H1387" s="662" t="s">
        <v>545</v>
      </c>
      <c r="I1387" s="662" t="s">
        <v>833</v>
      </c>
      <c r="J1387" s="662" t="s">
        <v>2976</v>
      </c>
      <c r="K1387" s="662" t="s">
        <v>2977</v>
      </c>
      <c r="L1387" s="663">
        <v>9.2799999999999994</v>
      </c>
      <c r="M1387" s="663">
        <v>111.35999999999999</v>
      </c>
      <c r="N1387" s="662">
        <v>12</v>
      </c>
      <c r="O1387" s="745">
        <v>2</v>
      </c>
      <c r="P1387" s="663">
        <v>111.35999999999999</v>
      </c>
      <c r="Q1387" s="678">
        <v>1</v>
      </c>
      <c r="R1387" s="662">
        <v>12</v>
      </c>
      <c r="S1387" s="678">
        <v>1</v>
      </c>
      <c r="T1387" s="745">
        <v>2</v>
      </c>
      <c r="U1387" s="701">
        <v>1</v>
      </c>
    </row>
    <row r="1388" spans="1:21" ht="14.4" customHeight="1" x14ac:dyDescent="0.3">
      <c r="A1388" s="661">
        <v>18</v>
      </c>
      <c r="B1388" s="662" t="s">
        <v>544</v>
      </c>
      <c r="C1388" s="662" t="s">
        <v>2618</v>
      </c>
      <c r="D1388" s="743" t="s">
        <v>4060</v>
      </c>
      <c r="E1388" s="744" t="s">
        <v>2645</v>
      </c>
      <c r="F1388" s="662" t="s">
        <v>2614</v>
      </c>
      <c r="G1388" s="662" t="s">
        <v>2978</v>
      </c>
      <c r="H1388" s="662" t="s">
        <v>545</v>
      </c>
      <c r="I1388" s="662" t="s">
        <v>1942</v>
      </c>
      <c r="J1388" s="662" t="s">
        <v>1943</v>
      </c>
      <c r="K1388" s="662" t="s">
        <v>2979</v>
      </c>
      <c r="L1388" s="663">
        <v>156.77000000000001</v>
      </c>
      <c r="M1388" s="663">
        <v>15206.690000000004</v>
      </c>
      <c r="N1388" s="662">
        <v>97</v>
      </c>
      <c r="O1388" s="745">
        <v>29</v>
      </c>
      <c r="P1388" s="663">
        <v>7681.7300000000032</v>
      </c>
      <c r="Q1388" s="678">
        <v>0.50515463917525782</v>
      </c>
      <c r="R1388" s="662">
        <v>49</v>
      </c>
      <c r="S1388" s="678">
        <v>0.50515463917525771</v>
      </c>
      <c r="T1388" s="745">
        <v>15.5</v>
      </c>
      <c r="U1388" s="701">
        <v>0.53448275862068961</v>
      </c>
    </row>
    <row r="1389" spans="1:21" ht="14.4" customHeight="1" x14ac:dyDescent="0.3">
      <c r="A1389" s="661">
        <v>18</v>
      </c>
      <c r="B1389" s="662" t="s">
        <v>544</v>
      </c>
      <c r="C1389" s="662" t="s">
        <v>2618</v>
      </c>
      <c r="D1389" s="743" t="s">
        <v>4060</v>
      </c>
      <c r="E1389" s="744" t="s">
        <v>2645</v>
      </c>
      <c r="F1389" s="662" t="s">
        <v>2614</v>
      </c>
      <c r="G1389" s="662" t="s">
        <v>2721</v>
      </c>
      <c r="H1389" s="662" t="s">
        <v>545</v>
      </c>
      <c r="I1389" s="662" t="s">
        <v>954</v>
      </c>
      <c r="J1389" s="662" t="s">
        <v>955</v>
      </c>
      <c r="K1389" s="662" t="s">
        <v>2722</v>
      </c>
      <c r="L1389" s="663">
        <v>0</v>
      </c>
      <c r="M1389" s="663">
        <v>0</v>
      </c>
      <c r="N1389" s="662">
        <v>20</v>
      </c>
      <c r="O1389" s="745">
        <v>5</v>
      </c>
      <c r="P1389" s="663">
        <v>0</v>
      </c>
      <c r="Q1389" s="678"/>
      <c r="R1389" s="662">
        <v>13</v>
      </c>
      <c r="S1389" s="678">
        <v>0.65</v>
      </c>
      <c r="T1389" s="745">
        <v>2</v>
      </c>
      <c r="U1389" s="701">
        <v>0.4</v>
      </c>
    </row>
    <row r="1390" spans="1:21" ht="14.4" customHeight="1" x14ac:dyDescent="0.3">
      <c r="A1390" s="661">
        <v>18</v>
      </c>
      <c r="B1390" s="662" t="s">
        <v>544</v>
      </c>
      <c r="C1390" s="662" t="s">
        <v>2618</v>
      </c>
      <c r="D1390" s="743" t="s">
        <v>4060</v>
      </c>
      <c r="E1390" s="744" t="s">
        <v>2645</v>
      </c>
      <c r="F1390" s="662" t="s">
        <v>2614</v>
      </c>
      <c r="G1390" s="662" t="s">
        <v>2675</v>
      </c>
      <c r="H1390" s="662" t="s">
        <v>545</v>
      </c>
      <c r="I1390" s="662" t="s">
        <v>1033</v>
      </c>
      <c r="J1390" s="662" t="s">
        <v>2980</v>
      </c>
      <c r="K1390" s="662" t="s">
        <v>1341</v>
      </c>
      <c r="L1390" s="663">
        <v>36.35</v>
      </c>
      <c r="M1390" s="663">
        <v>617.95000000000005</v>
      </c>
      <c r="N1390" s="662">
        <v>17</v>
      </c>
      <c r="O1390" s="745">
        <v>4.5</v>
      </c>
      <c r="P1390" s="663">
        <v>109.05000000000001</v>
      </c>
      <c r="Q1390" s="678">
        <v>0.17647058823529413</v>
      </c>
      <c r="R1390" s="662">
        <v>3</v>
      </c>
      <c r="S1390" s="678">
        <v>0.17647058823529413</v>
      </c>
      <c r="T1390" s="745">
        <v>1</v>
      </c>
      <c r="U1390" s="701">
        <v>0.22222222222222221</v>
      </c>
    </row>
    <row r="1391" spans="1:21" ht="14.4" customHeight="1" x14ac:dyDescent="0.3">
      <c r="A1391" s="661">
        <v>18</v>
      </c>
      <c r="B1391" s="662" t="s">
        <v>544</v>
      </c>
      <c r="C1391" s="662" t="s">
        <v>2618</v>
      </c>
      <c r="D1391" s="743" t="s">
        <v>4060</v>
      </c>
      <c r="E1391" s="744" t="s">
        <v>2645</v>
      </c>
      <c r="F1391" s="662" t="s">
        <v>2614</v>
      </c>
      <c r="G1391" s="662" t="s">
        <v>2675</v>
      </c>
      <c r="H1391" s="662" t="s">
        <v>545</v>
      </c>
      <c r="I1391" s="662" t="s">
        <v>2827</v>
      </c>
      <c r="J1391" s="662" t="s">
        <v>2676</v>
      </c>
      <c r="K1391" s="662" t="s">
        <v>2828</v>
      </c>
      <c r="L1391" s="663">
        <v>0</v>
      </c>
      <c r="M1391" s="663">
        <v>0</v>
      </c>
      <c r="N1391" s="662">
        <v>8</v>
      </c>
      <c r="O1391" s="745">
        <v>2</v>
      </c>
      <c r="P1391" s="663">
        <v>0</v>
      </c>
      <c r="Q1391" s="678"/>
      <c r="R1391" s="662">
        <v>3</v>
      </c>
      <c r="S1391" s="678">
        <v>0.375</v>
      </c>
      <c r="T1391" s="745">
        <v>1</v>
      </c>
      <c r="U1391" s="701">
        <v>0.5</v>
      </c>
    </row>
    <row r="1392" spans="1:21" ht="14.4" customHeight="1" x14ac:dyDescent="0.3">
      <c r="A1392" s="661">
        <v>18</v>
      </c>
      <c r="B1392" s="662" t="s">
        <v>544</v>
      </c>
      <c r="C1392" s="662" t="s">
        <v>2618</v>
      </c>
      <c r="D1392" s="743" t="s">
        <v>4060</v>
      </c>
      <c r="E1392" s="744" t="s">
        <v>2645</v>
      </c>
      <c r="F1392" s="662" t="s">
        <v>2614</v>
      </c>
      <c r="G1392" s="662" t="s">
        <v>2675</v>
      </c>
      <c r="H1392" s="662" t="s">
        <v>545</v>
      </c>
      <c r="I1392" s="662" t="s">
        <v>1021</v>
      </c>
      <c r="J1392" s="662" t="s">
        <v>2676</v>
      </c>
      <c r="K1392" s="662" t="s">
        <v>2677</v>
      </c>
      <c r="L1392" s="663">
        <v>22.06</v>
      </c>
      <c r="M1392" s="663">
        <v>132.35999999999999</v>
      </c>
      <c r="N1392" s="662">
        <v>6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18</v>
      </c>
      <c r="B1393" s="662" t="s">
        <v>544</v>
      </c>
      <c r="C1393" s="662" t="s">
        <v>2618</v>
      </c>
      <c r="D1393" s="743" t="s">
        <v>4060</v>
      </c>
      <c r="E1393" s="744" t="s">
        <v>2645</v>
      </c>
      <c r="F1393" s="662" t="s">
        <v>2614</v>
      </c>
      <c r="G1393" s="662" t="s">
        <v>2829</v>
      </c>
      <c r="H1393" s="662" t="s">
        <v>545</v>
      </c>
      <c r="I1393" s="662" t="s">
        <v>905</v>
      </c>
      <c r="J1393" s="662" t="s">
        <v>906</v>
      </c>
      <c r="K1393" s="662" t="s">
        <v>2991</v>
      </c>
      <c r="L1393" s="663">
        <v>84.06</v>
      </c>
      <c r="M1393" s="663">
        <v>84.06</v>
      </c>
      <c r="N1393" s="662">
        <v>1</v>
      </c>
      <c r="O1393" s="745">
        <v>0.5</v>
      </c>
      <c r="P1393" s="663">
        <v>84.06</v>
      </c>
      <c r="Q1393" s="678">
        <v>1</v>
      </c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18</v>
      </c>
      <c r="B1394" s="662" t="s">
        <v>544</v>
      </c>
      <c r="C1394" s="662" t="s">
        <v>2618</v>
      </c>
      <c r="D1394" s="743" t="s">
        <v>4060</v>
      </c>
      <c r="E1394" s="744" t="s">
        <v>2645</v>
      </c>
      <c r="F1394" s="662" t="s">
        <v>2614</v>
      </c>
      <c r="G1394" s="662" t="s">
        <v>2997</v>
      </c>
      <c r="H1394" s="662" t="s">
        <v>545</v>
      </c>
      <c r="I1394" s="662" t="s">
        <v>1642</v>
      </c>
      <c r="J1394" s="662" t="s">
        <v>1643</v>
      </c>
      <c r="K1394" s="662" t="s">
        <v>2998</v>
      </c>
      <c r="L1394" s="663">
        <v>49.37</v>
      </c>
      <c r="M1394" s="663">
        <v>543.06999999999994</v>
      </c>
      <c r="N1394" s="662">
        <v>11</v>
      </c>
      <c r="O1394" s="745">
        <v>1.5</v>
      </c>
      <c r="P1394" s="663">
        <v>444.32999999999993</v>
      </c>
      <c r="Q1394" s="678">
        <v>0.81818181818181812</v>
      </c>
      <c r="R1394" s="662">
        <v>9</v>
      </c>
      <c r="S1394" s="678">
        <v>0.81818181818181823</v>
      </c>
      <c r="T1394" s="745">
        <v>1</v>
      </c>
      <c r="U1394" s="701">
        <v>0.66666666666666663</v>
      </c>
    </row>
    <row r="1395" spans="1:21" ht="14.4" customHeight="1" x14ac:dyDescent="0.3">
      <c r="A1395" s="661">
        <v>18</v>
      </c>
      <c r="B1395" s="662" t="s">
        <v>544</v>
      </c>
      <c r="C1395" s="662" t="s">
        <v>2618</v>
      </c>
      <c r="D1395" s="743" t="s">
        <v>4060</v>
      </c>
      <c r="E1395" s="744" t="s">
        <v>2645</v>
      </c>
      <c r="F1395" s="662" t="s">
        <v>2614</v>
      </c>
      <c r="G1395" s="662" t="s">
        <v>2997</v>
      </c>
      <c r="H1395" s="662" t="s">
        <v>545</v>
      </c>
      <c r="I1395" s="662" t="s">
        <v>1646</v>
      </c>
      <c r="J1395" s="662" t="s">
        <v>1647</v>
      </c>
      <c r="K1395" s="662" t="s">
        <v>2941</v>
      </c>
      <c r="L1395" s="663">
        <v>24.68</v>
      </c>
      <c r="M1395" s="663">
        <v>345.52</v>
      </c>
      <c r="N1395" s="662">
        <v>14</v>
      </c>
      <c r="O1395" s="745">
        <v>3</v>
      </c>
      <c r="P1395" s="663">
        <v>74.039999999999992</v>
      </c>
      <c r="Q1395" s="678">
        <v>0.21428571428571427</v>
      </c>
      <c r="R1395" s="662">
        <v>3</v>
      </c>
      <c r="S1395" s="678">
        <v>0.21428571428571427</v>
      </c>
      <c r="T1395" s="745">
        <v>1</v>
      </c>
      <c r="U1395" s="701">
        <v>0.33333333333333331</v>
      </c>
    </row>
    <row r="1396" spans="1:21" ht="14.4" customHeight="1" x14ac:dyDescent="0.3">
      <c r="A1396" s="661">
        <v>18</v>
      </c>
      <c r="B1396" s="662" t="s">
        <v>544</v>
      </c>
      <c r="C1396" s="662" t="s">
        <v>2618</v>
      </c>
      <c r="D1396" s="743" t="s">
        <v>4060</v>
      </c>
      <c r="E1396" s="744" t="s">
        <v>2645</v>
      </c>
      <c r="F1396" s="662" t="s">
        <v>2614</v>
      </c>
      <c r="G1396" s="662" t="s">
        <v>2997</v>
      </c>
      <c r="H1396" s="662" t="s">
        <v>545</v>
      </c>
      <c r="I1396" s="662" t="s">
        <v>3352</v>
      </c>
      <c r="J1396" s="662" t="s">
        <v>1647</v>
      </c>
      <c r="K1396" s="662" t="s">
        <v>3353</v>
      </c>
      <c r="L1396" s="663">
        <v>0</v>
      </c>
      <c r="M1396" s="663">
        <v>0</v>
      </c>
      <c r="N1396" s="662">
        <v>1</v>
      </c>
      <c r="O1396" s="745">
        <v>1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18</v>
      </c>
      <c r="B1397" s="662" t="s">
        <v>544</v>
      </c>
      <c r="C1397" s="662" t="s">
        <v>2618</v>
      </c>
      <c r="D1397" s="743" t="s">
        <v>4060</v>
      </c>
      <c r="E1397" s="744" t="s">
        <v>2645</v>
      </c>
      <c r="F1397" s="662" t="s">
        <v>2614</v>
      </c>
      <c r="G1397" s="662" t="s">
        <v>2763</v>
      </c>
      <c r="H1397" s="662" t="s">
        <v>545</v>
      </c>
      <c r="I1397" s="662" t="s">
        <v>675</v>
      </c>
      <c r="J1397" s="662" t="s">
        <v>2764</v>
      </c>
      <c r="K1397" s="662" t="s">
        <v>2765</v>
      </c>
      <c r="L1397" s="663">
        <v>23.61</v>
      </c>
      <c r="M1397" s="663">
        <v>543.03</v>
      </c>
      <c r="N1397" s="662">
        <v>23</v>
      </c>
      <c r="O1397" s="745">
        <v>9.5</v>
      </c>
      <c r="P1397" s="663">
        <v>94.44</v>
      </c>
      <c r="Q1397" s="678">
        <v>0.17391304347826086</v>
      </c>
      <c r="R1397" s="662">
        <v>4</v>
      </c>
      <c r="S1397" s="678">
        <v>0.17391304347826086</v>
      </c>
      <c r="T1397" s="745">
        <v>2.5</v>
      </c>
      <c r="U1397" s="701">
        <v>0.26315789473684209</v>
      </c>
    </row>
    <row r="1398" spans="1:21" ht="14.4" customHeight="1" x14ac:dyDescent="0.3">
      <c r="A1398" s="661">
        <v>18</v>
      </c>
      <c r="B1398" s="662" t="s">
        <v>544</v>
      </c>
      <c r="C1398" s="662" t="s">
        <v>2618</v>
      </c>
      <c r="D1398" s="743" t="s">
        <v>4060</v>
      </c>
      <c r="E1398" s="744" t="s">
        <v>2645</v>
      </c>
      <c r="F1398" s="662" t="s">
        <v>2614</v>
      </c>
      <c r="G1398" s="662" t="s">
        <v>2763</v>
      </c>
      <c r="H1398" s="662" t="s">
        <v>545</v>
      </c>
      <c r="I1398" s="662" t="s">
        <v>919</v>
      </c>
      <c r="J1398" s="662" t="s">
        <v>920</v>
      </c>
      <c r="K1398" s="662" t="s">
        <v>1744</v>
      </c>
      <c r="L1398" s="663">
        <v>37.369999999999997</v>
      </c>
      <c r="M1398" s="663">
        <v>149.47999999999999</v>
      </c>
      <c r="N1398" s="662">
        <v>4</v>
      </c>
      <c r="O1398" s="745">
        <v>2.5</v>
      </c>
      <c r="P1398" s="663">
        <v>149.47999999999999</v>
      </c>
      <c r="Q1398" s="678">
        <v>1</v>
      </c>
      <c r="R1398" s="662">
        <v>4</v>
      </c>
      <c r="S1398" s="678">
        <v>1</v>
      </c>
      <c r="T1398" s="745">
        <v>2.5</v>
      </c>
      <c r="U1398" s="701">
        <v>1</v>
      </c>
    </row>
    <row r="1399" spans="1:21" ht="14.4" customHeight="1" x14ac:dyDescent="0.3">
      <c r="A1399" s="661">
        <v>18</v>
      </c>
      <c r="B1399" s="662" t="s">
        <v>544</v>
      </c>
      <c r="C1399" s="662" t="s">
        <v>2618</v>
      </c>
      <c r="D1399" s="743" t="s">
        <v>4060</v>
      </c>
      <c r="E1399" s="744" t="s">
        <v>2645</v>
      </c>
      <c r="F1399" s="662" t="s">
        <v>2614</v>
      </c>
      <c r="G1399" s="662" t="s">
        <v>2833</v>
      </c>
      <c r="H1399" s="662" t="s">
        <v>545</v>
      </c>
      <c r="I1399" s="662" t="s">
        <v>1101</v>
      </c>
      <c r="J1399" s="662" t="s">
        <v>1102</v>
      </c>
      <c r="K1399" s="662" t="s">
        <v>3000</v>
      </c>
      <c r="L1399" s="663">
        <v>153.31</v>
      </c>
      <c r="M1399" s="663">
        <v>3679.44</v>
      </c>
      <c r="N1399" s="662">
        <v>24</v>
      </c>
      <c r="O1399" s="745">
        <v>4</v>
      </c>
      <c r="P1399" s="663">
        <v>1226.48</v>
      </c>
      <c r="Q1399" s="678">
        <v>0.33333333333333331</v>
      </c>
      <c r="R1399" s="662">
        <v>8</v>
      </c>
      <c r="S1399" s="678">
        <v>0.33333333333333331</v>
      </c>
      <c r="T1399" s="745">
        <v>1.5</v>
      </c>
      <c r="U1399" s="701">
        <v>0.375</v>
      </c>
    </row>
    <row r="1400" spans="1:21" ht="14.4" customHeight="1" x14ac:dyDescent="0.3">
      <c r="A1400" s="661">
        <v>18</v>
      </c>
      <c r="B1400" s="662" t="s">
        <v>544</v>
      </c>
      <c r="C1400" s="662" t="s">
        <v>2618</v>
      </c>
      <c r="D1400" s="743" t="s">
        <v>4060</v>
      </c>
      <c r="E1400" s="744" t="s">
        <v>2645</v>
      </c>
      <c r="F1400" s="662" t="s">
        <v>2614</v>
      </c>
      <c r="G1400" s="662" t="s">
        <v>2833</v>
      </c>
      <c r="H1400" s="662" t="s">
        <v>545</v>
      </c>
      <c r="I1400" s="662" t="s">
        <v>1104</v>
      </c>
      <c r="J1400" s="662" t="s">
        <v>1105</v>
      </c>
      <c r="K1400" s="662" t="s">
        <v>2834</v>
      </c>
      <c r="L1400" s="663">
        <v>613.24</v>
      </c>
      <c r="M1400" s="663">
        <v>1839.72</v>
      </c>
      <c r="N1400" s="662">
        <v>3</v>
      </c>
      <c r="O1400" s="745">
        <v>2</v>
      </c>
      <c r="P1400" s="663">
        <v>613.24</v>
      </c>
      <c r="Q1400" s="678">
        <v>0.33333333333333331</v>
      </c>
      <c r="R1400" s="662">
        <v>1</v>
      </c>
      <c r="S1400" s="678">
        <v>0.33333333333333331</v>
      </c>
      <c r="T1400" s="745">
        <v>0.5</v>
      </c>
      <c r="U1400" s="701">
        <v>0.25</v>
      </c>
    </row>
    <row r="1401" spans="1:21" ht="14.4" customHeight="1" x14ac:dyDescent="0.3">
      <c r="A1401" s="661">
        <v>18</v>
      </c>
      <c r="B1401" s="662" t="s">
        <v>544</v>
      </c>
      <c r="C1401" s="662" t="s">
        <v>2618</v>
      </c>
      <c r="D1401" s="743" t="s">
        <v>4060</v>
      </c>
      <c r="E1401" s="744" t="s">
        <v>2645</v>
      </c>
      <c r="F1401" s="662" t="s">
        <v>2614</v>
      </c>
      <c r="G1401" s="662" t="s">
        <v>2833</v>
      </c>
      <c r="H1401" s="662" t="s">
        <v>545</v>
      </c>
      <c r="I1401" s="662" t="s">
        <v>3671</v>
      </c>
      <c r="J1401" s="662" t="s">
        <v>1105</v>
      </c>
      <c r="K1401" s="662" t="s">
        <v>3672</v>
      </c>
      <c r="L1401" s="663">
        <v>0</v>
      </c>
      <c r="M1401" s="663">
        <v>0</v>
      </c>
      <c r="N1401" s="662">
        <v>1</v>
      </c>
      <c r="O1401" s="745">
        <v>0.5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18</v>
      </c>
      <c r="B1402" s="662" t="s">
        <v>544</v>
      </c>
      <c r="C1402" s="662" t="s">
        <v>2618</v>
      </c>
      <c r="D1402" s="743" t="s">
        <v>4060</v>
      </c>
      <c r="E1402" s="744" t="s">
        <v>2645</v>
      </c>
      <c r="F1402" s="662" t="s">
        <v>2614</v>
      </c>
      <c r="G1402" s="662" t="s">
        <v>2833</v>
      </c>
      <c r="H1402" s="662" t="s">
        <v>545</v>
      </c>
      <c r="I1402" s="662" t="s">
        <v>3485</v>
      </c>
      <c r="J1402" s="662" t="s">
        <v>1105</v>
      </c>
      <c r="K1402" s="662" t="s">
        <v>2744</v>
      </c>
      <c r="L1402" s="663">
        <v>613.24</v>
      </c>
      <c r="M1402" s="663">
        <v>1226.48</v>
      </c>
      <c r="N1402" s="662">
        <v>2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18</v>
      </c>
      <c r="B1403" s="662" t="s">
        <v>544</v>
      </c>
      <c r="C1403" s="662" t="s">
        <v>2618</v>
      </c>
      <c r="D1403" s="743" t="s">
        <v>4060</v>
      </c>
      <c r="E1403" s="744" t="s">
        <v>2645</v>
      </c>
      <c r="F1403" s="662" t="s">
        <v>2614</v>
      </c>
      <c r="G1403" s="662" t="s">
        <v>2835</v>
      </c>
      <c r="H1403" s="662" t="s">
        <v>1236</v>
      </c>
      <c r="I1403" s="662" t="s">
        <v>2836</v>
      </c>
      <c r="J1403" s="662" t="s">
        <v>2837</v>
      </c>
      <c r="K1403" s="662" t="s">
        <v>1570</v>
      </c>
      <c r="L1403" s="663">
        <v>393.63</v>
      </c>
      <c r="M1403" s="663">
        <v>7872.6</v>
      </c>
      <c r="N1403" s="662">
        <v>20</v>
      </c>
      <c r="O1403" s="745">
        <v>9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18</v>
      </c>
      <c r="B1404" s="662" t="s">
        <v>544</v>
      </c>
      <c r="C1404" s="662" t="s">
        <v>2618</v>
      </c>
      <c r="D1404" s="743" t="s">
        <v>4060</v>
      </c>
      <c r="E1404" s="744" t="s">
        <v>2645</v>
      </c>
      <c r="F1404" s="662" t="s">
        <v>2614</v>
      </c>
      <c r="G1404" s="662" t="s">
        <v>2835</v>
      </c>
      <c r="H1404" s="662" t="s">
        <v>1236</v>
      </c>
      <c r="I1404" s="662" t="s">
        <v>2838</v>
      </c>
      <c r="J1404" s="662" t="s">
        <v>2839</v>
      </c>
      <c r="K1404" s="662" t="s">
        <v>586</v>
      </c>
      <c r="L1404" s="663">
        <v>147.61000000000001</v>
      </c>
      <c r="M1404" s="663">
        <v>1918.9299999999998</v>
      </c>
      <c r="N1404" s="662">
        <v>13</v>
      </c>
      <c r="O1404" s="745">
        <v>4.5</v>
      </c>
      <c r="P1404" s="663">
        <v>442.83000000000004</v>
      </c>
      <c r="Q1404" s="678">
        <v>0.23076923076923081</v>
      </c>
      <c r="R1404" s="662">
        <v>3</v>
      </c>
      <c r="S1404" s="678">
        <v>0.23076923076923078</v>
      </c>
      <c r="T1404" s="745">
        <v>1</v>
      </c>
      <c r="U1404" s="701">
        <v>0.22222222222222221</v>
      </c>
    </row>
    <row r="1405" spans="1:21" ht="14.4" customHeight="1" x14ac:dyDescent="0.3">
      <c r="A1405" s="661">
        <v>18</v>
      </c>
      <c r="B1405" s="662" t="s">
        <v>544</v>
      </c>
      <c r="C1405" s="662" t="s">
        <v>2618</v>
      </c>
      <c r="D1405" s="743" t="s">
        <v>4060</v>
      </c>
      <c r="E1405" s="744" t="s">
        <v>2645</v>
      </c>
      <c r="F1405" s="662" t="s">
        <v>2614</v>
      </c>
      <c r="G1405" s="662" t="s">
        <v>2835</v>
      </c>
      <c r="H1405" s="662" t="s">
        <v>1236</v>
      </c>
      <c r="I1405" s="662" t="s">
        <v>2840</v>
      </c>
      <c r="J1405" s="662" t="s">
        <v>2841</v>
      </c>
      <c r="K1405" s="662" t="s">
        <v>579</v>
      </c>
      <c r="L1405" s="663">
        <v>36.909999999999997</v>
      </c>
      <c r="M1405" s="663">
        <v>1587.13</v>
      </c>
      <c r="N1405" s="662">
        <v>43</v>
      </c>
      <c r="O1405" s="745">
        <v>9</v>
      </c>
      <c r="P1405" s="663">
        <v>590.55999999999995</v>
      </c>
      <c r="Q1405" s="678">
        <v>0.37209302325581389</v>
      </c>
      <c r="R1405" s="662">
        <v>16</v>
      </c>
      <c r="S1405" s="678">
        <v>0.37209302325581395</v>
      </c>
      <c r="T1405" s="745">
        <v>4</v>
      </c>
      <c r="U1405" s="701">
        <v>0.44444444444444442</v>
      </c>
    </row>
    <row r="1406" spans="1:21" ht="14.4" customHeight="1" x14ac:dyDescent="0.3">
      <c r="A1406" s="661">
        <v>18</v>
      </c>
      <c r="B1406" s="662" t="s">
        <v>544</v>
      </c>
      <c r="C1406" s="662" t="s">
        <v>2618</v>
      </c>
      <c r="D1406" s="743" t="s">
        <v>4060</v>
      </c>
      <c r="E1406" s="744" t="s">
        <v>2645</v>
      </c>
      <c r="F1406" s="662" t="s">
        <v>2614</v>
      </c>
      <c r="G1406" s="662" t="s">
        <v>2835</v>
      </c>
      <c r="H1406" s="662" t="s">
        <v>545</v>
      </c>
      <c r="I1406" s="662" t="s">
        <v>3673</v>
      </c>
      <c r="J1406" s="662" t="s">
        <v>3674</v>
      </c>
      <c r="K1406" s="662" t="s">
        <v>579</v>
      </c>
      <c r="L1406" s="663">
        <v>36.909999999999997</v>
      </c>
      <c r="M1406" s="663">
        <v>147.63999999999999</v>
      </c>
      <c r="N1406" s="662">
        <v>4</v>
      </c>
      <c r="O1406" s="745">
        <v>0.5</v>
      </c>
      <c r="P1406" s="663">
        <v>147.63999999999999</v>
      </c>
      <c r="Q1406" s="678">
        <v>1</v>
      </c>
      <c r="R1406" s="662">
        <v>4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18</v>
      </c>
      <c r="B1407" s="662" t="s">
        <v>544</v>
      </c>
      <c r="C1407" s="662" t="s">
        <v>2618</v>
      </c>
      <c r="D1407" s="743" t="s">
        <v>4060</v>
      </c>
      <c r="E1407" s="744" t="s">
        <v>2645</v>
      </c>
      <c r="F1407" s="662" t="s">
        <v>2614</v>
      </c>
      <c r="G1407" s="662" t="s">
        <v>2835</v>
      </c>
      <c r="H1407" s="662" t="s">
        <v>545</v>
      </c>
      <c r="I1407" s="662" t="s">
        <v>3009</v>
      </c>
      <c r="J1407" s="662" t="s">
        <v>597</v>
      </c>
      <c r="K1407" s="662" t="s">
        <v>598</v>
      </c>
      <c r="L1407" s="663">
        <v>1704.6</v>
      </c>
      <c r="M1407" s="663">
        <v>1704.6</v>
      </c>
      <c r="N1407" s="662">
        <v>1</v>
      </c>
      <c r="O1407" s="745">
        <v>0.5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18</v>
      </c>
      <c r="B1408" s="662" t="s">
        <v>544</v>
      </c>
      <c r="C1408" s="662" t="s">
        <v>2618</v>
      </c>
      <c r="D1408" s="743" t="s">
        <v>4060</v>
      </c>
      <c r="E1408" s="744" t="s">
        <v>2645</v>
      </c>
      <c r="F1408" s="662" t="s">
        <v>2614</v>
      </c>
      <c r="G1408" s="662" t="s">
        <v>2835</v>
      </c>
      <c r="H1408" s="662" t="s">
        <v>545</v>
      </c>
      <c r="I1408" s="662" t="s">
        <v>3010</v>
      </c>
      <c r="J1408" s="662" t="s">
        <v>3011</v>
      </c>
      <c r="K1408" s="662" t="s">
        <v>3012</v>
      </c>
      <c r="L1408" s="663">
        <v>2332.63</v>
      </c>
      <c r="M1408" s="663">
        <v>18661.040000000005</v>
      </c>
      <c r="N1408" s="662">
        <v>8</v>
      </c>
      <c r="O1408" s="745">
        <v>6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18</v>
      </c>
      <c r="B1409" s="662" t="s">
        <v>544</v>
      </c>
      <c r="C1409" s="662" t="s">
        <v>2618</v>
      </c>
      <c r="D1409" s="743" t="s">
        <v>4060</v>
      </c>
      <c r="E1409" s="744" t="s">
        <v>2645</v>
      </c>
      <c r="F1409" s="662" t="s">
        <v>2614</v>
      </c>
      <c r="G1409" s="662" t="s">
        <v>2835</v>
      </c>
      <c r="H1409" s="662" t="s">
        <v>545</v>
      </c>
      <c r="I1409" s="662" t="s">
        <v>3020</v>
      </c>
      <c r="J1409" s="662" t="s">
        <v>3011</v>
      </c>
      <c r="K1409" s="662" t="s">
        <v>1570</v>
      </c>
      <c r="L1409" s="663">
        <v>393.63</v>
      </c>
      <c r="M1409" s="663">
        <v>2361.7799999999997</v>
      </c>
      <c r="N1409" s="662">
        <v>6</v>
      </c>
      <c r="O1409" s="745">
        <v>2.5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18</v>
      </c>
      <c r="B1410" s="662" t="s">
        <v>544</v>
      </c>
      <c r="C1410" s="662" t="s">
        <v>2618</v>
      </c>
      <c r="D1410" s="743" t="s">
        <v>4060</v>
      </c>
      <c r="E1410" s="744" t="s">
        <v>2645</v>
      </c>
      <c r="F1410" s="662" t="s">
        <v>2614</v>
      </c>
      <c r="G1410" s="662" t="s">
        <v>2835</v>
      </c>
      <c r="H1410" s="662" t="s">
        <v>545</v>
      </c>
      <c r="I1410" s="662" t="s">
        <v>3675</v>
      </c>
      <c r="J1410" s="662" t="s">
        <v>597</v>
      </c>
      <c r="K1410" s="662" t="s">
        <v>3565</v>
      </c>
      <c r="L1410" s="663">
        <v>0</v>
      </c>
      <c r="M1410" s="663">
        <v>0</v>
      </c>
      <c r="N1410" s="662">
        <v>3</v>
      </c>
      <c r="O1410" s="745">
        <v>1</v>
      </c>
      <c r="P1410" s="663"/>
      <c r="Q1410" s="678"/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18</v>
      </c>
      <c r="B1411" s="662" t="s">
        <v>544</v>
      </c>
      <c r="C1411" s="662" t="s">
        <v>2618</v>
      </c>
      <c r="D1411" s="743" t="s">
        <v>4060</v>
      </c>
      <c r="E1411" s="744" t="s">
        <v>2645</v>
      </c>
      <c r="F1411" s="662" t="s">
        <v>2614</v>
      </c>
      <c r="G1411" s="662" t="s">
        <v>2835</v>
      </c>
      <c r="H1411" s="662" t="s">
        <v>545</v>
      </c>
      <c r="I1411" s="662" t="s">
        <v>3676</v>
      </c>
      <c r="J1411" s="662" t="s">
        <v>597</v>
      </c>
      <c r="K1411" s="662" t="s">
        <v>2832</v>
      </c>
      <c r="L1411" s="663">
        <v>0</v>
      </c>
      <c r="M1411" s="663">
        <v>0</v>
      </c>
      <c r="N1411" s="662">
        <v>1</v>
      </c>
      <c r="O1411" s="745">
        <v>0.5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18</v>
      </c>
      <c r="B1412" s="662" t="s">
        <v>544</v>
      </c>
      <c r="C1412" s="662" t="s">
        <v>2618</v>
      </c>
      <c r="D1412" s="743" t="s">
        <v>4060</v>
      </c>
      <c r="E1412" s="744" t="s">
        <v>2645</v>
      </c>
      <c r="F1412" s="662" t="s">
        <v>2614</v>
      </c>
      <c r="G1412" s="662" t="s">
        <v>2835</v>
      </c>
      <c r="H1412" s="662" t="s">
        <v>545</v>
      </c>
      <c r="I1412" s="662" t="s">
        <v>3677</v>
      </c>
      <c r="J1412" s="662" t="s">
        <v>2843</v>
      </c>
      <c r="K1412" s="662" t="s">
        <v>3678</v>
      </c>
      <c r="L1412" s="663">
        <v>0</v>
      </c>
      <c r="M1412" s="663">
        <v>0</v>
      </c>
      <c r="N1412" s="662">
        <v>1</v>
      </c>
      <c r="O1412" s="745">
        <v>0.5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18</v>
      </c>
      <c r="B1413" s="662" t="s">
        <v>544</v>
      </c>
      <c r="C1413" s="662" t="s">
        <v>2618</v>
      </c>
      <c r="D1413" s="743" t="s">
        <v>4060</v>
      </c>
      <c r="E1413" s="744" t="s">
        <v>2645</v>
      </c>
      <c r="F1413" s="662" t="s">
        <v>2614</v>
      </c>
      <c r="G1413" s="662" t="s">
        <v>2835</v>
      </c>
      <c r="H1413" s="662" t="s">
        <v>545</v>
      </c>
      <c r="I1413" s="662" t="s">
        <v>3679</v>
      </c>
      <c r="J1413" s="662" t="s">
        <v>3317</v>
      </c>
      <c r="K1413" s="662" t="s">
        <v>3012</v>
      </c>
      <c r="L1413" s="663">
        <v>2332.63</v>
      </c>
      <c r="M1413" s="663">
        <v>2332.63</v>
      </c>
      <c r="N1413" s="662">
        <v>1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18</v>
      </c>
      <c r="B1414" s="662" t="s">
        <v>544</v>
      </c>
      <c r="C1414" s="662" t="s">
        <v>2618</v>
      </c>
      <c r="D1414" s="743" t="s">
        <v>4060</v>
      </c>
      <c r="E1414" s="744" t="s">
        <v>2645</v>
      </c>
      <c r="F1414" s="662" t="s">
        <v>2614</v>
      </c>
      <c r="G1414" s="662" t="s">
        <v>2730</v>
      </c>
      <c r="H1414" s="662" t="s">
        <v>1236</v>
      </c>
      <c r="I1414" s="662" t="s">
        <v>1439</v>
      </c>
      <c r="J1414" s="662" t="s">
        <v>2517</v>
      </c>
      <c r="K1414" s="662" t="s">
        <v>2518</v>
      </c>
      <c r="L1414" s="663">
        <v>445.45</v>
      </c>
      <c r="M1414" s="663">
        <v>4454.5</v>
      </c>
      <c r="N1414" s="662">
        <v>10</v>
      </c>
      <c r="O1414" s="745">
        <v>5.5</v>
      </c>
      <c r="P1414" s="663">
        <v>1336.35</v>
      </c>
      <c r="Q1414" s="678">
        <v>0.3</v>
      </c>
      <c r="R1414" s="662">
        <v>3</v>
      </c>
      <c r="S1414" s="678">
        <v>0.3</v>
      </c>
      <c r="T1414" s="745">
        <v>1</v>
      </c>
      <c r="U1414" s="701">
        <v>0.18181818181818182</v>
      </c>
    </row>
    <row r="1415" spans="1:21" ht="14.4" customHeight="1" x14ac:dyDescent="0.3">
      <c r="A1415" s="661">
        <v>18</v>
      </c>
      <c r="B1415" s="662" t="s">
        <v>544</v>
      </c>
      <c r="C1415" s="662" t="s">
        <v>2618</v>
      </c>
      <c r="D1415" s="743" t="s">
        <v>4060</v>
      </c>
      <c r="E1415" s="744" t="s">
        <v>2645</v>
      </c>
      <c r="F1415" s="662" t="s">
        <v>2614</v>
      </c>
      <c r="G1415" s="662" t="s">
        <v>2730</v>
      </c>
      <c r="H1415" s="662" t="s">
        <v>1236</v>
      </c>
      <c r="I1415" s="662" t="s">
        <v>1435</v>
      </c>
      <c r="J1415" s="662" t="s">
        <v>2519</v>
      </c>
      <c r="K1415" s="662" t="s">
        <v>2520</v>
      </c>
      <c r="L1415" s="663">
        <v>360.37</v>
      </c>
      <c r="M1415" s="663">
        <v>1801.8500000000001</v>
      </c>
      <c r="N1415" s="662">
        <v>5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18</v>
      </c>
      <c r="B1416" s="662" t="s">
        <v>544</v>
      </c>
      <c r="C1416" s="662" t="s">
        <v>2618</v>
      </c>
      <c r="D1416" s="743" t="s">
        <v>4060</v>
      </c>
      <c r="E1416" s="744" t="s">
        <v>2645</v>
      </c>
      <c r="F1416" s="662" t="s">
        <v>2614</v>
      </c>
      <c r="G1416" s="662" t="s">
        <v>2845</v>
      </c>
      <c r="H1416" s="662" t="s">
        <v>1236</v>
      </c>
      <c r="I1416" s="662" t="s">
        <v>1871</v>
      </c>
      <c r="J1416" s="662" t="s">
        <v>1872</v>
      </c>
      <c r="K1416" s="662" t="s">
        <v>1873</v>
      </c>
      <c r="L1416" s="663">
        <v>87.11</v>
      </c>
      <c r="M1416" s="663">
        <v>1393.7599999999998</v>
      </c>
      <c r="N1416" s="662">
        <v>16</v>
      </c>
      <c r="O1416" s="745">
        <v>2</v>
      </c>
      <c r="P1416" s="663">
        <v>87.11</v>
      </c>
      <c r="Q1416" s="678">
        <v>6.2500000000000014E-2</v>
      </c>
      <c r="R1416" s="662">
        <v>1</v>
      </c>
      <c r="S1416" s="678">
        <v>6.25E-2</v>
      </c>
      <c r="T1416" s="745">
        <v>0.5</v>
      </c>
      <c r="U1416" s="701">
        <v>0.25</v>
      </c>
    </row>
    <row r="1417" spans="1:21" ht="14.4" customHeight="1" x14ac:dyDescent="0.3">
      <c r="A1417" s="661">
        <v>18</v>
      </c>
      <c r="B1417" s="662" t="s">
        <v>544</v>
      </c>
      <c r="C1417" s="662" t="s">
        <v>2618</v>
      </c>
      <c r="D1417" s="743" t="s">
        <v>4060</v>
      </c>
      <c r="E1417" s="744" t="s">
        <v>2645</v>
      </c>
      <c r="F1417" s="662" t="s">
        <v>2614</v>
      </c>
      <c r="G1417" s="662" t="s">
        <v>2845</v>
      </c>
      <c r="H1417" s="662" t="s">
        <v>1236</v>
      </c>
      <c r="I1417" s="662" t="s">
        <v>3029</v>
      </c>
      <c r="J1417" s="662" t="s">
        <v>1421</v>
      </c>
      <c r="K1417" s="662" t="s">
        <v>3030</v>
      </c>
      <c r="L1417" s="663">
        <v>0</v>
      </c>
      <c r="M1417" s="663">
        <v>0</v>
      </c>
      <c r="N1417" s="662">
        <v>5</v>
      </c>
      <c r="O1417" s="745">
        <v>2.5</v>
      </c>
      <c r="P1417" s="663">
        <v>0</v>
      </c>
      <c r="Q1417" s="678"/>
      <c r="R1417" s="662">
        <v>1</v>
      </c>
      <c r="S1417" s="678">
        <v>0.2</v>
      </c>
      <c r="T1417" s="745">
        <v>1</v>
      </c>
      <c r="U1417" s="701">
        <v>0.4</v>
      </c>
    </row>
    <row r="1418" spans="1:21" ht="14.4" customHeight="1" x14ac:dyDescent="0.3">
      <c r="A1418" s="661">
        <v>18</v>
      </c>
      <c r="B1418" s="662" t="s">
        <v>544</v>
      </c>
      <c r="C1418" s="662" t="s">
        <v>2618</v>
      </c>
      <c r="D1418" s="743" t="s">
        <v>4060</v>
      </c>
      <c r="E1418" s="744" t="s">
        <v>2645</v>
      </c>
      <c r="F1418" s="662" t="s">
        <v>2614</v>
      </c>
      <c r="G1418" s="662" t="s">
        <v>2734</v>
      </c>
      <c r="H1418" s="662" t="s">
        <v>545</v>
      </c>
      <c r="I1418" s="662" t="s">
        <v>829</v>
      </c>
      <c r="J1418" s="662" t="s">
        <v>830</v>
      </c>
      <c r="K1418" s="662" t="s">
        <v>2735</v>
      </c>
      <c r="L1418" s="663">
        <v>57.6</v>
      </c>
      <c r="M1418" s="663">
        <v>806.40000000000009</v>
      </c>
      <c r="N1418" s="662">
        <v>14</v>
      </c>
      <c r="O1418" s="745">
        <v>4</v>
      </c>
      <c r="P1418" s="663">
        <v>345.6</v>
      </c>
      <c r="Q1418" s="678">
        <v>0.42857142857142855</v>
      </c>
      <c r="R1418" s="662">
        <v>6</v>
      </c>
      <c r="S1418" s="678">
        <v>0.42857142857142855</v>
      </c>
      <c r="T1418" s="745">
        <v>2.5</v>
      </c>
      <c r="U1418" s="701">
        <v>0.625</v>
      </c>
    </row>
    <row r="1419" spans="1:21" ht="14.4" customHeight="1" x14ac:dyDescent="0.3">
      <c r="A1419" s="661">
        <v>18</v>
      </c>
      <c r="B1419" s="662" t="s">
        <v>544</v>
      </c>
      <c r="C1419" s="662" t="s">
        <v>2618</v>
      </c>
      <c r="D1419" s="743" t="s">
        <v>4060</v>
      </c>
      <c r="E1419" s="744" t="s">
        <v>2645</v>
      </c>
      <c r="F1419" s="662" t="s">
        <v>2614</v>
      </c>
      <c r="G1419" s="662" t="s">
        <v>2847</v>
      </c>
      <c r="H1419" s="662" t="s">
        <v>545</v>
      </c>
      <c r="I1419" s="662" t="s">
        <v>1753</v>
      </c>
      <c r="J1419" s="662" t="s">
        <v>1754</v>
      </c>
      <c r="K1419" s="662" t="s">
        <v>2848</v>
      </c>
      <c r="L1419" s="663">
        <v>202.03</v>
      </c>
      <c r="M1419" s="663">
        <v>2222.3300000000004</v>
      </c>
      <c r="N1419" s="662">
        <v>11</v>
      </c>
      <c r="O1419" s="745">
        <v>3.5</v>
      </c>
      <c r="P1419" s="663">
        <v>404.06</v>
      </c>
      <c r="Q1419" s="678">
        <v>0.1818181818181818</v>
      </c>
      <c r="R1419" s="662">
        <v>2</v>
      </c>
      <c r="S1419" s="678">
        <v>0.18181818181818182</v>
      </c>
      <c r="T1419" s="745">
        <v>0.5</v>
      </c>
      <c r="U1419" s="701">
        <v>0.14285714285714285</v>
      </c>
    </row>
    <row r="1420" spans="1:21" ht="14.4" customHeight="1" x14ac:dyDescent="0.3">
      <c r="A1420" s="661">
        <v>18</v>
      </c>
      <c r="B1420" s="662" t="s">
        <v>544</v>
      </c>
      <c r="C1420" s="662" t="s">
        <v>2618</v>
      </c>
      <c r="D1420" s="743" t="s">
        <v>4060</v>
      </c>
      <c r="E1420" s="744" t="s">
        <v>2645</v>
      </c>
      <c r="F1420" s="662" t="s">
        <v>2614</v>
      </c>
      <c r="G1420" s="662" t="s">
        <v>2771</v>
      </c>
      <c r="H1420" s="662" t="s">
        <v>545</v>
      </c>
      <c r="I1420" s="662" t="s">
        <v>3035</v>
      </c>
      <c r="J1420" s="662" t="s">
        <v>977</v>
      </c>
      <c r="K1420" s="662" t="s">
        <v>978</v>
      </c>
      <c r="L1420" s="663">
        <v>94.04</v>
      </c>
      <c r="M1420" s="663">
        <v>752.32</v>
      </c>
      <c r="N1420" s="662">
        <v>8</v>
      </c>
      <c r="O1420" s="745">
        <v>1.5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18</v>
      </c>
      <c r="B1421" s="662" t="s">
        <v>544</v>
      </c>
      <c r="C1421" s="662" t="s">
        <v>2618</v>
      </c>
      <c r="D1421" s="743" t="s">
        <v>4060</v>
      </c>
      <c r="E1421" s="744" t="s">
        <v>2645</v>
      </c>
      <c r="F1421" s="662" t="s">
        <v>2614</v>
      </c>
      <c r="G1421" s="662" t="s">
        <v>2771</v>
      </c>
      <c r="H1421" s="662" t="s">
        <v>545</v>
      </c>
      <c r="I1421" s="662" t="s">
        <v>3035</v>
      </c>
      <c r="J1421" s="662" t="s">
        <v>977</v>
      </c>
      <c r="K1421" s="662" t="s">
        <v>978</v>
      </c>
      <c r="L1421" s="663">
        <v>122.73</v>
      </c>
      <c r="M1421" s="663">
        <v>736.38</v>
      </c>
      <c r="N1421" s="662">
        <v>6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18</v>
      </c>
      <c r="B1422" s="662" t="s">
        <v>544</v>
      </c>
      <c r="C1422" s="662" t="s">
        <v>2618</v>
      </c>
      <c r="D1422" s="743" t="s">
        <v>4060</v>
      </c>
      <c r="E1422" s="744" t="s">
        <v>2645</v>
      </c>
      <c r="F1422" s="662" t="s">
        <v>2614</v>
      </c>
      <c r="G1422" s="662" t="s">
        <v>3036</v>
      </c>
      <c r="H1422" s="662" t="s">
        <v>545</v>
      </c>
      <c r="I1422" s="662" t="s">
        <v>3037</v>
      </c>
      <c r="J1422" s="662" t="s">
        <v>928</v>
      </c>
      <c r="K1422" s="662" t="s">
        <v>2543</v>
      </c>
      <c r="L1422" s="663">
        <v>0</v>
      </c>
      <c r="M1422" s="663">
        <v>0</v>
      </c>
      <c r="N1422" s="662">
        <v>3</v>
      </c>
      <c r="O1422" s="745">
        <v>1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18</v>
      </c>
      <c r="B1423" s="662" t="s">
        <v>544</v>
      </c>
      <c r="C1423" s="662" t="s">
        <v>2618</v>
      </c>
      <c r="D1423" s="743" t="s">
        <v>4060</v>
      </c>
      <c r="E1423" s="744" t="s">
        <v>2645</v>
      </c>
      <c r="F1423" s="662" t="s">
        <v>2614</v>
      </c>
      <c r="G1423" s="662" t="s">
        <v>3036</v>
      </c>
      <c r="H1423" s="662" t="s">
        <v>545</v>
      </c>
      <c r="I1423" s="662" t="s">
        <v>927</v>
      </c>
      <c r="J1423" s="662" t="s">
        <v>928</v>
      </c>
      <c r="K1423" s="662" t="s">
        <v>3038</v>
      </c>
      <c r="L1423" s="663">
        <v>1228</v>
      </c>
      <c r="M1423" s="663">
        <v>6140</v>
      </c>
      <c r="N1423" s="662">
        <v>5</v>
      </c>
      <c r="O1423" s="745">
        <v>1.5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18</v>
      </c>
      <c r="B1424" s="662" t="s">
        <v>544</v>
      </c>
      <c r="C1424" s="662" t="s">
        <v>2618</v>
      </c>
      <c r="D1424" s="743" t="s">
        <v>4060</v>
      </c>
      <c r="E1424" s="744" t="s">
        <v>2645</v>
      </c>
      <c r="F1424" s="662" t="s">
        <v>2614</v>
      </c>
      <c r="G1424" s="662" t="s">
        <v>3036</v>
      </c>
      <c r="H1424" s="662" t="s">
        <v>545</v>
      </c>
      <c r="I1424" s="662" t="s">
        <v>3680</v>
      </c>
      <c r="J1424" s="662" t="s">
        <v>928</v>
      </c>
      <c r="K1424" s="662" t="s">
        <v>3681</v>
      </c>
      <c r="L1424" s="663">
        <v>0</v>
      </c>
      <c r="M1424" s="663">
        <v>0</v>
      </c>
      <c r="N1424" s="662">
        <v>2</v>
      </c>
      <c r="O1424" s="745">
        <v>0.5</v>
      </c>
      <c r="P1424" s="663"/>
      <c r="Q1424" s="678"/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18</v>
      </c>
      <c r="B1425" s="662" t="s">
        <v>544</v>
      </c>
      <c r="C1425" s="662" t="s">
        <v>2618</v>
      </c>
      <c r="D1425" s="743" t="s">
        <v>4060</v>
      </c>
      <c r="E1425" s="744" t="s">
        <v>2645</v>
      </c>
      <c r="F1425" s="662" t="s">
        <v>2614</v>
      </c>
      <c r="G1425" s="662" t="s">
        <v>3036</v>
      </c>
      <c r="H1425" s="662" t="s">
        <v>545</v>
      </c>
      <c r="I1425" s="662" t="s">
        <v>3513</v>
      </c>
      <c r="J1425" s="662" t="s">
        <v>3514</v>
      </c>
      <c r="K1425" s="662" t="s">
        <v>929</v>
      </c>
      <c r="L1425" s="663">
        <v>1820.53</v>
      </c>
      <c r="M1425" s="663">
        <v>3641.06</v>
      </c>
      <c r="N1425" s="662">
        <v>2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18</v>
      </c>
      <c r="B1426" s="662" t="s">
        <v>544</v>
      </c>
      <c r="C1426" s="662" t="s">
        <v>2618</v>
      </c>
      <c r="D1426" s="743" t="s">
        <v>4060</v>
      </c>
      <c r="E1426" s="744" t="s">
        <v>2645</v>
      </c>
      <c r="F1426" s="662" t="s">
        <v>2614</v>
      </c>
      <c r="G1426" s="662" t="s">
        <v>3036</v>
      </c>
      <c r="H1426" s="662" t="s">
        <v>545</v>
      </c>
      <c r="I1426" s="662" t="s">
        <v>3682</v>
      </c>
      <c r="J1426" s="662" t="s">
        <v>3683</v>
      </c>
      <c r="K1426" s="662" t="s">
        <v>1099</v>
      </c>
      <c r="L1426" s="663">
        <v>1228</v>
      </c>
      <c r="M1426" s="663">
        <v>2456</v>
      </c>
      <c r="N1426" s="662">
        <v>2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18</v>
      </c>
      <c r="B1427" s="662" t="s">
        <v>544</v>
      </c>
      <c r="C1427" s="662" t="s">
        <v>2618</v>
      </c>
      <c r="D1427" s="743" t="s">
        <v>4060</v>
      </c>
      <c r="E1427" s="744" t="s">
        <v>2645</v>
      </c>
      <c r="F1427" s="662" t="s">
        <v>2614</v>
      </c>
      <c r="G1427" s="662" t="s">
        <v>3036</v>
      </c>
      <c r="H1427" s="662" t="s">
        <v>545</v>
      </c>
      <c r="I1427" s="662" t="s">
        <v>3682</v>
      </c>
      <c r="J1427" s="662" t="s">
        <v>3683</v>
      </c>
      <c r="K1427" s="662" t="s">
        <v>1099</v>
      </c>
      <c r="L1427" s="663">
        <v>1821.65</v>
      </c>
      <c r="M1427" s="663">
        <v>5464.9500000000007</v>
      </c>
      <c r="N1427" s="662">
        <v>3</v>
      </c>
      <c r="O1427" s="745">
        <v>0.5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18</v>
      </c>
      <c r="B1428" s="662" t="s">
        <v>544</v>
      </c>
      <c r="C1428" s="662" t="s">
        <v>2618</v>
      </c>
      <c r="D1428" s="743" t="s">
        <v>4060</v>
      </c>
      <c r="E1428" s="744" t="s">
        <v>2645</v>
      </c>
      <c r="F1428" s="662" t="s">
        <v>2614</v>
      </c>
      <c r="G1428" s="662" t="s">
        <v>3036</v>
      </c>
      <c r="H1428" s="662" t="s">
        <v>545</v>
      </c>
      <c r="I1428" s="662" t="s">
        <v>3684</v>
      </c>
      <c r="J1428" s="662" t="s">
        <v>3683</v>
      </c>
      <c r="K1428" s="662" t="s">
        <v>3685</v>
      </c>
      <c r="L1428" s="663">
        <v>2456.0100000000002</v>
      </c>
      <c r="M1428" s="663">
        <v>2456.0100000000002</v>
      </c>
      <c r="N1428" s="662">
        <v>1</v>
      </c>
      <c r="O1428" s="745">
        <v>0.5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18</v>
      </c>
      <c r="B1429" s="662" t="s">
        <v>544</v>
      </c>
      <c r="C1429" s="662" t="s">
        <v>2618</v>
      </c>
      <c r="D1429" s="743" t="s">
        <v>4060</v>
      </c>
      <c r="E1429" s="744" t="s">
        <v>2645</v>
      </c>
      <c r="F1429" s="662" t="s">
        <v>2614</v>
      </c>
      <c r="G1429" s="662" t="s">
        <v>3523</v>
      </c>
      <c r="H1429" s="662" t="s">
        <v>545</v>
      </c>
      <c r="I1429" s="662" t="s">
        <v>3524</v>
      </c>
      <c r="J1429" s="662" t="s">
        <v>3525</v>
      </c>
      <c r="K1429" s="662" t="s">
        <v>812</v>
      </c>
      <c r="L1429" s="663">
        <v>84.27</v>
      </c>
      <c r="M1429" s="663">
        <v>1264.05</v>
      </c>
      <c r="N1429" s="662">
        <v>15</v>
      </c>
      <c r="O1429" s="745">
        <v>0.5</v>
      </c>
      <c r="P1429" s="663">
        <v>1264.05</v>
      </c>
      <c r="Q1429" s="678">
        <v>1</v>
      </c>
      <c r="R1429" s="662">
        <v>15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18</v>
      </c>
      <c r="B1430" s="662" t="s">
        <v>544</v>
      </c>
      <c r="C1430" s="662" t="s">
        <v>2618</v>
      </c>
      <c r="D1430" s="743" t="s">
        <v>4060</v>
      </c>
      <c r="E1430" s="744" t="s">
        <v>2645</v>
      </c>
      <c r="F1430" s="662" t="s">
        <v>2614</v>
      </c>
      <c r="G1430" s="662" t="s">
        <v>2736</v>
      </c>
      <c r="H1430" s="662" t="s">
        <v>545</v>
      </c>
      <c r="I1430" s="662" t="s">
        <v>574</v>
      </c>
      <c r="J1430" s="662" t="s">
        <v>575</v>
      </c>
      <c r="K1430" s="662" t="s">
        <v>576</v>
      </c>
      <c r="L1430" s="663">
        <v>133.38999999999999</v>
      </c>
      <c r="M1430" s="663">
        <v>133.38999999999999</v>
      </c>
      <c r="N1430" s="662">
        <v>1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18</v>
      </c>
      <c r="B1431" s="662" t="s">
        <v>544</v>
      </c>
      <c r="C1431" s="662" t="s">
        <v>2618</v>
      </c>
      <c r="D1431" s="743" t="s">
        <v>4060</v>
      </c>
      <c r="E1431" s="744" t="s">
        <v>2645</v>
      </c>
      <c r="F1431" s="662" t="s">
        <v>2614</v>
      </c>
      <c r="G1431" s="662" t="s">
        <v>2736</v>
      </c>
      <c r="H1431" s="662" t="s">
        <v>1236</v>
      </c>
      <c r="I1431" s="662" t="s">
        <v>1855</v>
      </c>
      <c r="J1431" s="662" t="s">
        <v>575</v>
      </c>
      <c r="K1431" s="662" t="s">
        <v>1856</v>
      </c>
      <c r="L1431" s="663">
        <v>400.18</v>
      </c>
      <c r="M1431" s="663">
        <v>2801.2599999999998</v>
      </c>
      <c r="N1431" s="662">
        <v>7</v>
      </c>
      <c r="O1431" s="745">
        <v>5.5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18</v>
      </c>
      <c r="B1432" s="662" t="s">
        <v>544</v>
      </c>
      <c r="C1432" s="662" t="s">
        <v>2618</v>
      </c>
      <c r="D1432" s="743" t="s">
        <v>4060</v>
      </c>
      <c r="E1432" s="744" t="s">
        <v>2645</v>
      </c>
      <c r="F1432" s="662" t="s">
        <v>2614</v>
      </c>
      <c r="G1432" s="662" t="s">
        <v>2736</v>
      </c>
      <c r="H1432" s="662" t="s">
        <v>1236</v>
      </c>
      <c r="I1432" s="662" t="s">
        <v>1477</v>
      </c>
      <c r="J1432" s="662" t="s">
        <v>2545</v>
      </c>
      <c r="K1432" s="662" t="s">
        <v>1479</v>
      </c>
      <c r="L1432" s="663">
        <v>210.5</v>
      </c>
      <c r="M1432" s="663">
        <v>1263</v>
      </c>
      <c r="N1432" s="662">
        <v>6</v>
      </c>
      <c r="O1432" s="745">
        <v>1.5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18</v>
      </c>
      <c r="B1433" s="662" t="s">
        <v>544</v>
      </c>
      <c r="C1433" s="662" t="s">
        <v>2618</v>
      </c>
      <c r="D1433" s="743" t="s">
        <v>4060</v>
      </c>
      <c r="E1433" s="744" t="s">
        <v>2645</v>
      </c>
      <c r="F1433" s="662" t="s">
        <v>2614</v>
      </c>
      <c r="G1433" s="662" t="s">
        <v>2736</v>
      </c>
      <c r="H1433" s="662" t="s">
        <v>1236</v>
      </c>
      <c r="I1433" s="662" t="s">
        <v>1455</v>
      </c>
      <c r="J1433" s="662" t="s">
        <v>2546</v>
      </c>
      <c r="K1433" s="662" t="s">
        <v>1457</v>
      </c>
      <c r="L1433" s="663">
        <v>177.82</v>
      </c>
      <c r="M1433" s="663">
        <v>10847.020000000002</v>
      </c>
      <c r="N1433" s="662">
        <v>61</v>
      </c>
      <c r="O1433" s="745">
        <v>23.5</v>
      </c>
      <c r="P1433" s="663">
        <v>1244.74</v>
      </c>
      <c r="Q1433" s="678">
        <v>0.11475409836065571</v>
      </c>
      <c r="R1433" s="662">
        <v>7</v>
      </c>
      <c r="S1433" s="678">
        <v>0.11475409836065574</v>
      </c>
      <c r="T1433" s="745">
        <v>2.5</v>
      </c>
      <c r="U1433" s="701">
        <v>0.10638297872340426</v>
      </c>
    </row>
    <row r="1434" spans="1:21" ht="14.4" customHeight="1" x14ac:dyDescent="0.3">
      <c r="A1434" s="661">
        <v>18</v>
      </c>
      <c r="B1434" s="662" t="s">
        <v>544</v>
      </c>
      <c r="C1434" s="662" t="s">
        <v>2618</v>
      </c>
      <c r="D1434" s="743" t="s">
        <v>4060</v>
      </c>
      <c r="E1434" s="744" t="s">
        <v>2645</v>
      </c>
      <c r="F1434" s="662" t="s">
        <v>2614</v>
      </c>
      <c r="G1434" s="662" t="s">
        <v>2736</v>
      </c>
      <c r="H1434" s="662" t="s">
        <v>545</v>
      </c>
      <c r="I1434" s="662" t="s">
        <v>3686</v>
      </c>
      <c r="J1434" s="662" t="s">
        <v>3058</v>
      </c>
      <c r="K1434" s="662" t="s">
        <v>2828</v>
      </c>
      <c r="L1434" s="663">
        <v>0</v>
      </c>
      <c r="M1434" s="663">
        <v>0</v>
      </c>
      <c r="N1434" s="662">
        <v>1</v>
      </c>
      <c r="O1434" s="745">
        <v>1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18</v>
      </c>
      <c r="B1435" s="662" t="s">
        <v>544</v>
      </c>
      <c r="C1435" s="662" t="s">
        <v>2618</v>
      </c>
      <c r="D1435" s="743" t="s">
        <v>4060</v>
      </c>
      <c r="E1435" s="744" t="s">
        <v>2645</v>
      </c>
      <c r="F1435" s="662" t="s">
        <v>2614</v>
      </c>
      <c r="G1435" s="662" t="s">
        <v>2736</v>
      </c>
      <c r="H1435" s="662" t="s">
        <v>545</v>
      </c>
      <c r="I1435" s="662" t="s">
        <v>3527</v>
      </c>
      <c r="J1435" s="662" t="s">
        <v>3058</v>
      </c>
      <c r="K1435" s="662" t="s">
        <v>3528</v>
      </c>
      <c r="L1435" s="663">
        <v>0</v>
      </c>
      <c r="M1435" s="663">
        <v>0</v>
      </c>
      <c r="N1435" s="662">
        <v>1</v>
      </c>
      <c r="O1435" s="745">
        <v>0.5</v>
      </c>
      <c r="P1435" s="663">
        <v>0</v>
      </c>
      <c r="Q1435" s="678"/>
      <c r="R1435" s="662">
        <v>1</v>
      </c>
      <c r="S1435" s="678">
        <v>1</v>
      </c>
      <c r="T1435" s="745">
        <v>0.5</v>
      </c>
      <c r="U1435" s="701">
        <v>1</v>
      </c>
    </row>
    <row r="1436" spans="1:21" ht="14.4" customHeight="1" x14ac:dyDescent="0.3">
      <c r="A1436" s="661">
        <v>18</v>
      </c>
      <c r="B1436" s="662" t="s">
        <v>544</v>
      </c>
      <c r="C1436" s="662" t="s">
        <v>2618</v>
      </c>
      <c r="D1436" s="743" t="s">
        <v>4060</v>
      </c>
      <c r="E1436" s="744" t="s">
        <v>2645</v>
      </c>
      <c r="F1436" s="662" t="s">
        <v>2614</v>
      </c>
      <c r="G1436" s="662" t="s">
        <v>3059</v>
      </c>
      <c r="H1436" s="662" t="s">
        <v>545</v>
      </c>
      <c r="I1436" s="662" t="s">
        <v>2160</v>
      </c>
      <c r="J1436" s="662" t="s">
        <v>2161</v>
      </c>
      <c r="K1436" s="662" t="s">
        <v>2162</v>
      </c>
      <c r="L1436" s="663">
        <v>249.45</v>
      </c>
      <c r="M1436" s="663">
        <v>748.34999999999991</v>
      </c>
      <c r="N1436" s="662">
        <v>3</v>
      </c>
      <c r="O1436" s="745">
        <v>0.5</v>
      </c>
      <c r="P1436" s="663">
        <v>748.34999999999991</v>
      </c>
      <c r="Q1436" s="678">
        <v>1</v>
      </c>
      <c r="R1436" s="662">
        <v>3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18</v>
      </c>
      <c r="B1437" s="662" t="s">
        <v>544</v>
      </c>
      <c r="C1437" s="662" t="s">
        <v>2618</v>
      </c>
      <c r="D1437" s="743" t="s">
        <v>4060</v>
      </c>
      <c r="E1437" s="744" t="s">
        <v>2645</v>
      </c>
      <c r="F1437" s="662" t="s">
        <v>2614</v>
      </c>
      <c r="G1437" s="662" t="s">
        <v>3059</v>
      </c>
      <c r="H1437" s="662" t="s">
        <v>545</v>
      </c>
      <c r="I1437" s="662" t="s">
        <v>1792</v>
      </c>
      <c r="J1437" s="662" t="s">
        <v>1793</v>
      </c>
      <c r="K1437" s="662" t="s">
        <v>1794</v>
      </c>
      <c r="L1437" s="663">
        <v>124.73</v>
      </c>
      <c r="M1437" s="663">
        <v>374.19</v>
      </c>
      <c r="N1437" s="662">
        <v>3</v>
      </c>
      <c r="O1437" s="745">
        <v>0.5</v>
      </c>
      <c r="P1437" s="663">
        <v>374.19</v>
      </c>
      <c r="Q1437" s="678">
        <v>1</v>
      </c>
      <c r="R1437" s="662">
        <v>3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18</v>
      </c>
      <c r="B1438" s="662" t="s">
        <v>544</v>
      </c>
      <c r="C1438" s="662" t="s">
        <v>2618</v>
      </c>
      <c r="D1438" s="743" t="s">
        <v>4060</v>
      </c>
      <c r="E1438" s="744" t="s">
        <v>2645</v>
      </c>
      <c r="F1438" s="662" t="s">
        <v>2614</v>
      </c>
      <c r="G1438" s="662" t="s">
        <v>2775</v>
      </c>
      <c r="H1438" s="662" t="s">
        <v>1236</v>
      </c>
      <c r="I1438" s="662" t="s">
        <v>1241</v>
      </c>
      <c r="J1438" s="662" t="s">
        <v>1242</v>
      </c>
      <c r="K1438" s="662" t="s">
        <v>2171</v>
      </c>
      <c r="L1438" s="663">
        <v>48.42</v>
      </c>
      <c r="M1438" s="663">
        <v>96.84</v>
      </c>
      <c r="N1438" s="662">
        <v>2</v>
      </c>
      <c r="O1438" s="745">
        <v>0.5</v>
      </c>
      <c r="P1438" s="663">
        <v>96.84</v>
      </c>
      <c r="Q1438" s="678">
        <v>1</v>
      </c>
      <c r="R1438" s="662">
        <v>2</v>
      </c>
      <c r="S1438" s="678">
        <v>1</v>
      </c>
      <c r="T1438" s="745">
        <v>0.5</v>
      </c>
      <c r="U1438" s="701">
        <v>1</v>
      </c>
    </row>
    <row r="1439" spans="1:21" ht="14.4" customHeight="1" x14ac:dyDescent="0.3">
      <c r="A1439" s="661">
        <v>18</v>
      </c>
      <c r="B1439" s="662" t="s">
        <v>544</v>
      </c>
      <c r="C1439" s="662" t="s">
        <v>2618</v>
      </c>
      <c r="D1439" s="743" t="s">
        <v>4060</v>
      </c>
      <c r="E1439" s="744" t="s">
        <v>2645</v>
      </c>
      <c r="F1439" s="662" t="s">
        <v>2614</v>
      </c>
      <c r="G1439" s="662" t="s">
        <v>3325</v>
      </c>
      <c r="H1439" s="662" t="s">
        <v>545</v>
      </c>
      <c r="I1439" s="662" t="s">
        <v>3326</v>
      </c>
      <c r="J1439" s="662" t="s">
        <v>3327</v>
      </c>
      <c r="K1439" s="662" t="s">
        <v>1637</v>
      </c>
      <c r="L1439" s="663">
        <v>47.53</v>
      </c>
      <c r="M1439" s="663">
        <v>427.77</v>
      </c>
      <c r="N1439" s="662">
        <v>9</v>
      </c>
      <c r="O1439" s="745">
        <v>1</v>
      </c>
      <c r="P1439" s="663">
        <v>427.77</v>
      </c>
      <c r="Q1439" s="678">
        <v>1</v>
      </c>
      <c r="R1439" s="662">
        <v>9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18</v>
      </c>
      <c r="B1440" s="662" t="s">
        <v>544</v>
      </c>
      <c r="C1440" s="662" t="s">
        <v>2618</v>
      </c>
      <c r="D1440" s="743" t="s">
        <v>4060</v>
      </c>
      <c r="E1440" s="744" t="s">
        <v>2645</v>
      </c>
      <c r="F1440" s="662" t="s">
        <v>2614</v>
      </c>
      <c r="G1440" s="662" t="s">
        <v>2678</v>
      </c>
      <c r="H1440" s="662" t="s">
        <v>1236</v>
      </c>
      <c r="I1440" s="662" t="s">
        <v>1898</v>
      </c>
      <c r="J1440" s="662" t="s">
        <v>1899</v>
      </c>
      <c r="K1440" s="662" t="s">
        <v>572</v>
      </c>
      <c r="L1440" s="663">
        <v>934.66</v>
      </c>
      <c r="M1440" s="663">
        <v>14019.9</v>
      </c>
      <c r="N1440" s="662">
        <v>15</v>
      </c>
      <c r="O1440" s="745">
        <v>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18</v>
      </c>
      <c r="B1441" s="662" t="s">
        <v>544</v>
      </c>
      <c r="C1441" s="662" t="s">
        <v>2618</v>
      </c>
      <c r="D1441" s="743" t="s">
        <v>4060</v>
      </c>
      <c r="E1441" s="744" t="s">
        <v>2645</v>
      </c>
      <c r="F1441" s="662" t="s">
        <v>2614</v>
      </c>
      <c r="G1441" s="662" t="s">
        <v>2678</v>
      </c>
      <c r="H1441" s="662" t="s">
        <v>545</v>
      </c>
      <c r="I1441" s="662" t="s">
        <v>1108</v>
      </c>
      <c r="J1441" s="662" t="s">
        <v>1109</v>
      </c>
      <c r="K1441" s="662" t="s">
        <v>1110</v>
      </c>
      <c r="L1441" s="663">
        <v>211.96</v>
      </c>
      <c r="M1441" s="663">
        <v>635.88</v>
      </c>
      <c r="N1441" s="662">
        <v>3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18</v>
      </c>
      <c r="B1442" s="662" t="s">
        <v>544</v>
      </c>
      <c r="C1442" s="662" t="s">
        <v>2618</v>
      </c>
      <c r="D1442" s="743" t="s">
        <v>4060</v>
      </c>
      <c r="E1442" s="744" t="s">
        <v>2645</v>
      </c>
      <c r="F1442" s="662" t="s">
        <v>2614</v>
      </c>
      <c r="G1442" s="662" t="s">
        <v>2678</v>
      </c>
      <c r="H1442" s="662" t="s">
        <v>545</v>
      </c>
      <c r="I1442" s="662" t="s">
        <v>1112</v>
      </c>
      <c r="J1442" s="662" t="s">
        <v>1113</v>
      </c>
      <c r="K1442" s="662" t="s">
        <v>1114</v>
      </c>
      <c r="L1442" s="663">
        <v>282.60000000000002</v>
      </c>
      <c r="M1442" s="663">
        <v>5934.6</v>
      </c>
      <c r="N1442" s="662">
        <v>21</v>
      </c>
      <c r="O1442" s="745">
        <v>4.5</v>
      </c>
      <c r="P1442" s="663">
        <v>4521.6000000000004</v>
      </c>
      <c r="Q1442" s="678">
        <v>0.76190476190476197</v>
      </c>
      <c r="R1442" s="662">
        <v>16</v>
      </c>
      <c r="S1442" s="678">
        <v>0.76190476190476186</v>
      </c>
      <c r="T1442" s="745">
        <v>3</v>
      </c>
      <c r="U1442" s="701">
        <v>0.66666666666666663</v>
      </c>
    </row>
    <row r="1443" spans="1:21" ht="14.4" customHeight="1" x14ac:dyDescent="0.3">
      <c r="A1443" s="661">
        <v>18</v>
      </c>
      <c r="B1443" s="662" t="s">
        <v>544</v>
      </c>
      <c r="C1443" s="662" t="s">
        <v>2618</v>
      </c>
      <c r="D1443" s="743" t="s">
        <v>4060</v>
      </c>
      <c r="E1443" s="744" t="s">
        <v>2645</v>
      </c>
      <c r="F1443" s="662" t="s">
        <v>2614</v>
      </c>
      <c r="G1443" s="662" t="s">
        <v>2678</v>
      </c>
      <c r="H1443" s="662" t="s">
        <v>545</v>
      </c>
      <c r="I1443" s="662" t="s">
        <v>1653</v>
      </c>
      <c r="J1443" s="662" t="s">
        <v>1654</v>
      </c>
      <c r="K1443" s="662" t="s">
        <v>1655</v>
      </c>
      <c r="L1443" s="663">
        <v>211.96</v>
      </c>
      <c r="M1443" s="663">
        <v>6358.8</v>
      </c>
      <c r="N1443" s="662">
        <v>30</v>
      </c>
      <c r="O1443" s="745">
        <v>7.5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18</v>
      </c>
      <c r="B1444" s="662" t="s">
        <v>544</v>
      </c>
      <c r="C1444" s="662" t="s">
        <v>2618</v>
      </c>
      <c r="D1444" s="743" t="s">
        <v>4060</v>
      </c>
      <c r="E1444" s="744" t="s">
        <v>2645</v>
      </c>
      <c r="F1444" s="662" t="s">
        <v>2614</v>
      </c>
      <c r="G1444" s="662" t="s">
        <v>2678</v>
      </c>
      <c r="H1444" s="662" t="s">
        <v>545</v>
      </c>
      <c r="I1444" s="662" t="s">
        <v>2037</v>
      </c>
      <c r="J1444" s="662" t="s">
        <v>1117</v>
      </c>
      <c r="K1444" s="662" t="s">
        <v>572</v>
      </c>
      <c r="L1444" s="663">
        <v>282.60000000000002</v>
      </c>
      <c r="M1444" s="663">
        <v>7630.2000000000007</v>
      </c>
      <c r="N1444" s="662">
        <v>27</v>
      </c>
      <c r="O1444" s="745">
        <v>8</v>
      </c>
      <c r="P1444" s="663">
        <v>1695.6000000000001</v>
      </c>
      <c r="Q1444" s="678">
        <v>0.22222222222222221</v>
      </c>
      <c r="R1444" s="662">
        <v>6</v>
      </c>
      <c r="S1444" s="678">
        <v>0.22222222222222221</v>
      </c>
      <c r="T1444" s="745">
        <v>2</v>
      </c>
      <c r="U1444" s="701">
        <v>0.25</v>
      </c>
    </row>
    <row r="1445" spans="1:21" ht="14.4" customHeight="1" x14ac:dyDescent="0.3">
      <c r="A1445" s="661">
        <v>18</v>
      </c>
      <c r="B1445" s="662" t="s">
        <v>544</v>
      </c>
      <c r="C1445" s="662" t="s">
        <v>2618</v>
      </c>
      <c r="D1445" s="743" t="s">
        <v>4060</v>
      </c>
      <c r="E1445" s="744" t="s">
        <v>2645</v>
      </c>
      <c r="F1445" s="662" t="s">
        <v>2614</v>
      </c>
      <c r="G1445" s="662" t="s">
        <v>2678</v>
      </c>
      <c r="H1445" s="662" t="s">
        <v>545</v>
      </c>
      <c r="I1445" s="662" t="s">
        <v>3062</v>
      </c>
      <c r="J1445" s="662" t="s">
        <v>3063</v>
      </c>
      <c r="K1445" s="662" t="s">
        <v>1099</v>
      </c>
      <c r="L1445" s="663">
        <v>1580.52</v>
      </c>
      <c r="M1445" s="663">
        <v>3161.04</v>
      </c>
      <c r="N1445" s="662">
        <v>2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18</v>
      </c>
      <c r="B1446" s="662" t="s">
        <v>544</v>
      </c>
      <c r="C1446" s="662" t="s">
        <v>2618</v>
      </c>
      <c r="D1446" s="743" t="s">
        <v>4060</v>
      </c>
      <c r="E1446" s="744" t="s">
        <v>2645</v>
      </c>
      <c r="F1446" s="662" t="s">
        <v>2614</v>
      </c>
      <c r="G1446" s="662" t="s">
        <v>2678</v>
      </c>
      <c r="H1446" s="662" t="s">
        <v>545</v>
      </c>
      <c r="I1446" s="662" t="s">
        <v>3687</v>
      </c>
      <c r="J1446" s="662" t="s">
        <v>3688</v>
      </c>
      <c r="K1446" s="662" t="s">
        <v>3329</v>
      </c>
      <c r="L1446" s="663">
        <v>1400.85</v>
      </c>
      <c r="M1446" s="663">
        <v>7004.2499999999991</v>
      </c>
      <c r="N1446" s="662">
        <v>5</v>
      </c>
      <c r="O1446" s="745">
        <v>3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18</v>
      </c>
      <c r="B1447" s="662" t="s">
        <v>544</v>
      </c>
      <c r="C1447" s="662" t="s">
        <v>2618</v>
      </c>
      <c r="D1447" s="743" t="s">
        <v>4060</v>
      </c>
      <c r="E1447" s="744" t="s">
        <v>2645</v>
      </c>
      <c r="F1447" s="662" t="s">
        <v>2614</v>
      </c>
      <c r="G1447" s="662" t="s">
        <v>2678</v>
      </c>
      <c r="H1447" s="662" t="s">
        <v>545</v>
      </c>
      <c r="I1447" s="662" t="s">
        <v>3689</v>
      </c>
      <c r="J1447" s="662" t="s">
        <v>3690</v>
      </c>
      <c r="K1447" s="662" t="s">
        <v>572</v>
      </c>
      <c r="L1447" s="663">
        <v>934.66</v>
      </c>
      <c r="M1447" s="663">
        <v>2803.98</v>
      </c>
      <c r="N1447" s="662">
        <v>3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18</v>
      </c>
      <c r="B1448" s="662" t="s">
        <v>544</v>
      </c>
      <c r="C1448" s="662" t="s">
        <v>2618</v>
      </c>
      <c r="D1448" s="743" t="s">
        <v>4060</v>
      </c>
      <c r="E1448" s="744" t="s">
        <v>2645</v>
      </c>
      <c r="F1448" s="662" t="s">
        <v>2614</v>
      </c>
      <c r="G1448" s="662" t="s">
        <v>2678</v>
      </c>
      <c r="H1448" s="662" t="s">
        <v>545</v>
      </c>
      <c r="I1448" s="662" t="s">
        <v>3691</v>
      </c>
      <c r="J1448" s="662" t="s">
        <v>3690</v>
      </c>
      <c r="K1448" s="662" t="s">
        <v>929</v>
      </c>
      <c r="L1448" s="663">
        <v>1869.33</v>
      </c>
      <c r="M1448" s="663">
        <v>3738.66</v>
      </c>
      <c r="N1448" s="662">
        <v>2</v>
      </c>
      <c r="O1448" s="745">
        <v>1.5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18</v>
      </c>
      <c r="B1449" s="662" t="s">
        <v>544</v>
      </c>
      <c r="C1449" s="662" t="s">
        <v>2618</v>
      </c>
      <c r="D1449" s="743" t="s">
        <v>4060</v>
      </c>
      <c r="E1449" s="744" t="s">
        <v>2645</v>
      </c>
      <c r="F1449" s="662" t="s">
        <v>2614</v>
      </c>
      <c r="G1449" s="662" t="s">
        <v>2678</v>
      </c>
      <c r="H1449" s="662" t="s">
        <v>545</v>
      </c>
      <c r="I1449" s="662" t="s">
        <v>3692</v>
      </c>
      <c r="J1449" s="662" t="s">
        <v>3693</v>
      </c>
      <c r="K1449" s="662" t="s">
        <v>1156</v>
      </c>
      <c r="L1449" s="663">
        <v>934.66</v>
      </c>
      <c r="M1449" s="663">
        <v>934.66</v>
      </c>
      <c r="N1449" s="662">
        <v>1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18</v>
      </c>
      <c r="B1450" s="662" t="s">
        <v>544</v>
      </c>
      <c r="C1450" s="662" t="s">
        <v>2618</v>
      </c>
      <c r="D1450" s="743" t="s">
        <v>4060</v>
      </c>
      <c r="E1450" s="744" t="s">
        <v>2645</v>
      </c>
      <c r="F1450" s="662" t="s">
        <v>2614</v>
      </c>
      <c r="G1450" s="662" t="s">
        <v>2678</v>
      </c>
      <c r="H1450" s="662" t="s">
        <v>545</v>
      </c>
      <c r="I1450" s="662" t="s">
        <v>3068</v>
      </c>
      <c r="J1450" s="662" t="s">
        <v>3069</v>
      </c>
      <c r="K1450" s="662" t="s">
        <v>1156</v>
      </c>
      <c r="L1450" s="663">
        <v>934.66</v>
      </c>
      <c r="M1450" s="663">
        <v>5607.96</v>
      </c>
      <c r="N1450" s="662">
        <v>6</v>
      </c>
      <c r="O1450" s="745">
        <v>1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18</v>
      </c>
      <c r="B1451" s="662" t="s">
        <v>544</v>
      </c>
      <c r="C1451" s="662" t="s">
        <v>2618</v>
      </c>
      <c r="D1451" s="743" t="s">
        <v>4060</v>
      </c>
      <c r="E1451" s="744" t="s">
        <v>2645</v>
      </c>
      <c r="F1451" s="662" t="s">
        <v>2614</v>
      </c>
      <c r="G1451" s="662" t="s">
        <v>2678</v>
      </c>
      <c r="H1451" s="662" t="s">
        <v>545</v>
      </c>
      <c r="I1451" s="662" t="s">
        <v>3075</v>
      </c>
      <c r="J1451" s="662" t="s">
        <v>3076</v>
      </c>
      <c r="K1451" s="662" t="s">
        <v>827</v>
      </c>
      <c r="L1451" s="663">
        <v>700.43</v>
      </c>
      <c r="M1451" s="663">
        <v>4202.58</v>
      </c>
      <c r="N1451" s="662">
        <v>6</v>
      </c>
      <c r="O1451" s="745">
        <v>1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18</v>
      </c>
      <c r="B1452" s="662" t="s">
        <v>544</v>
      </c>
      <c r="C1452" s="662" t="s">
        <v>2618</v>
      </c>
      <c r="D1452" s="743" t="s">
        <v>4060</v>
      </c>
      <c r="E1452" s="744" t="s">
        <v>2645</v>
      </c>
      <c r="F1452" s="662" t="s">
        <v>2614</v>
      </c>
      <c r="G1452" s="662" t="s">
        <v>2856</v>
      </c>
      <c r="H1452" s="662" t="s">
        <v>545</v>
      </c>
      <c r="I1452" s="662" t="s">
        <v>911</v>
      </c>
      <c r="J1452" s="662" t="s">
        <v>2857</v>
      </c>
      <c r="K1452" s="662" t="s">
        <v>2810</v>
      </c>
      <c r="L1452" s="663">
        <v>18.809999999999999</v>
      </c>
      <c r="M1452" s="663">
        <v>244.52999999999997</v>
      </c>
      <c r="N1452" s="662">
        <v>13</v>
      </c>
      <c r="O1452" s="745">
        <v>5.5</v>
      </c>
      <c r="P1452" s="663">
        <v>75.239999999999995</v>
      </c>
      <c r="Q1452" s="678">
        <v>0.30769230769230771</v>
      </c>
      <c r="R1452" s="662">
        <v>4</v>
      </c>
      <c r="S1452" s="678">
        <v>0.30769230769230771</v>
      </c>
      <c r="T1452" s="745">
        <v>2.5</v>
      </c>
      <c r="U1452" s="701">
        <v>0.45454545454545453</v>
      </c>
    </row>
    <row r="1453" spans="1:21" ht="14.4" customHeight="1" x14ac:dyDescent="0.3">
      <c r="A1453" s="661">
        <v>18</v>
      </c>
      <c r="B1453" s="662" t="s">
        <v>544</v>
      </c>
      <c r="C1453" s="662" t="s">
        <v>2618</v>
      </c>
      <c r="D1453" s="743" t="s">
        <v>4060</v>
      </c>
      <c r="E1453" s="744" t="s">
        <v>2645</v>
      </c>
      <c r="F1453" s="662" t="s">
        <v>2614</v>
      </c>
      <c r="G1453" s="662" t="s">
        <v>2858</v>
      </c>
      <c r="H1453" s="662" t="s">
        <v>545</v>
      </c>
      <c r="I1453" s="662" t="s">
        <v>3694</v>
      </c>
      <c r="J1453" s="662" t="s">
        <v>2112</v>
      </c>
      <c r="K1453" s="662" t="s">
        <v>3695</v>
      </c>
      <c r="L1453" s="663">
        <v>0</v>
      </c>
      <c r="M1453" s="663">
        <v>0</v>
      </c>
      <c r="N1453" s="662">
        <v>1</v>
      </c>
      <c r="O1453" s="745">
        <v>0.5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18</v>
      </c>
      <c r="B1454" s="662" t="s">
        <v>544</v>
      </c>
      <c r="C1454" s="662" t="s">
        <v>2618</v>
      </c>
      <c r="D1454" s="743" t="s">
        <v>4060</v>
      </c>
      <c r="E1454" s="744" t="s">
        <v>2645</v>
      </c>
      <c r="F1454" s="662" t="s">
        <v>2614</v>
      </c>
      <c r="G1454" s="662" t="s">
        <v>2860</v>
      </c>
      <c r="H1454" s="662" t="s">
        <v>1236</v>
      </c>
      <c r="I1454" s="662" t="s">
        <v>1864</v>
      </c>
      <c r="J1454" s="662" t="s">
        <v>1865</v>
      </c>
      <c r="K1454" s="662" t="s">
        <v>1501</v>
      </c>
      <c r="L1454" s="663">
        <v>132</v>
      </c>
      <c r="M1454" s="663">
        <v>396</v>
      </c>
      <c r="N1454" s="662">
        <v>3</v>
      </c>
      <c r="O1454" s="745">
        <v>1.5</v>
      </c>
      <c r="P1454" s="663">
        <v>396</v>
      </c>
      <c r="Q1454" s="678">
        <v>1</v>
      </c>
      <c r="R1454" s="662">
        <v>3</v>
      </c>
      <c r="S1454" s="678">
        <v>1</v>
      </c>
      <c r="T1454" s="745">
        <v>1.5</v>
      </c>
      <c r="U1454" s="701">
        <v>1</v>
      </c>
    </row>
    <row r="1455" spans="1:21" ht="14.4" customHeight="1" x14ac:dyDescent="0.3">
      <c r="A1455" s="661">
        <v>18</v>
      </c>
      <c r="B1455" s="662" t="s">
        <v>544</v>
      </c>
      <c r="C1455" s="662" t="s">
        <v>2618</v>
      </c>
      <c r="D1455" s="743" t="s">
        <v>4060</v>
      </c>
      <c r="E1455" s="744" t="s">
        <v>2645</v>
      </c>
      <c r="F1455" s="662" t="s">
        <v>2614</v>
      </c>
      <c r="G1455" s="662" t="s">
        <v>2860</v>
      </c>
      <c r="H1455" s="662" t="s">
        <v>1236</v>
      </c>
      <c r="I1455" s="662" t="s">
        <v>1885</v>
      </c>
      <c r="J1455" s="662" t="s">
        <v>1865</v>
      </c>
      <c r="K1455" s="662" t="s">
        <v>1886</v>
      </c>
      <c r="L1455" s="663">
        <v>439.98</v>
      </c>
      <c r="M1455" s="663">
        <v>2639.88</v>
      </c>
      <c r="N1455" s="662">
        <v>6</v>
      </c>
      <c r="O1455" s="745">
        <v>4</v>
      </c>
      <c r="P1455" s="663">
        <v>1319.94</v>
      </c>
      <c r="Q1455" s="678">
        <v>0.5</v>
      </c>
      <c r="R1455" s="662">
        <v>3</v>
      </c>
      <c r="S1455" s="678">
        <v>0.5</v>
      </c>
      <c r="T1455" s="745">
        <v>2</v>
      </c>
      <c r="U1455" s="701">
        <v>0.5</v>
      </c>
    </row>
    <row r="1456" spans="1:21" ht="14.4" customHeight="1" x14ac:dyDescent="0.3">
      <c r="A1456" s="661">
        <v>18</v>
      </c>
      <c r="B1456" s="662" t="s">
        <v>544</v>
      </c>
      <c r="C1456" s="662" t="s">
        <v>2618</v>
      </c>
      <c r="D1456" s="743" t="s">
        <v>4060</v>
      </c>
      <c r="E1456" s="744" t="s">
        <v>2645</v>
      </c>
      <c r="F1456" s="662" t="s">
        <v>2614</v>
      </c>
      <c r="G1456" s="662" t="s">
        <v>2860</v>
      </c>
      <c r="H1456" s="662" t="s">
        <v>545</v>
      </c>
      <c r="I1456" s="662" t="s">
        <v>3093</v>
      </c>
      <c r="J1456" s="662" t="s">
        <v>3094</v>
      </c>
      <c r="K1456" s="662" t="s">
        <v>1501</v>
      </c>
      <c r="L1456" s="663">
        <v>132</v>
      </c>
      <c r="M1456" s="663">
        <v>1188</v>
      </c>
      <c r="N1456" s="662">
        <v>9</v>
      </c>
      <c r="O1456" s="745">
        <v>1.5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18</v>
      </c>
      <c r="B1457" s="662" t="s">
        <v>544</v>
      </c>
      <c r="C1457" s="662" t="s">
        <v>2618</v>
      </c>
      <c r="D1457" s="743" t="s">
        <v>4060</v>
      </c>
      <c r="E1457" s="744" t="s">
        <v>2645</v>
      </c>
      <c r="F1457" s="662" t="s">
        <v>2614</v>
      </c>
      <c r="G1457" s="662" t="s">
        <v>2860</v>
      </c>
      <c r="H1457" s="662" t="s">
        <v>545</v>
      </c>
      <c r="I1457" s="662" t="s">
        <v>3330</v>
      </c>
      <c r="J1457" s="662" t="s">
        <v>3331</v>
      </c>
      <c r="K1457" s="662" t="s">
        <v>3332</v>
      </c>
      <c r="L1457" s="663">
        <v>132</v>
      </c>
      <c r="M1457" s="663">
        <v>396</v>
      </c>
      <c r="N1457" s="662">
        <v>3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18</v>
      </c>
      <c r="B1458" s="662" t="s">
        <v>544</v>
      </c>
      <c r="C1458" s="662" t="s">
        <v>2618</v>
      </c>
      <c r="D1458" s="743" t="s">
        <v>4060</v>
      </c>
      <c r="E1458" s="744" t="s">
        <v>2645</v>
      </c>
      <c r="F1458" s="662" t="s">
        <v>2614</v>
      </c>
      <c r="G1458" s="662" t="s">
        <v>3106</v>
      </c>
      <c r="H1458" s="662" t="s">
        <v>1236</v>
      </c>
      <c r="I1458" s="662" t="s">
        <v>1858</v>
      </c>
      <c r="J1458" s="662" t="s">
        <v>1859</v>
      </c>
      <c r="K1458" s="662" t="s">
        <v>2566</v>
      </c>
      <c r="L1458" s="663">
        <v>1715.48</v>
      </c>
      <c r="M1458" s="663">
        <v>5146.4400000000005</v>
      </c>
      <c r="N1458" s="662">
        <v>3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18</v>
      </c>
      <c r="B1459" s="662" t="s">
        <v>544</v>
      </c>
      <c r="C1459" s="662" t="s">
        <v>2618</v>
      </c>
      <c r="D1459" s="743" t="s">
        <v>4060</v>
      </c>
      <c r="E1459" s="744" t="s">
        <v>2645</v>
      </c>
      <c r="F1459" s="662" t="s">
        <v>2614</v>
      </c>
      <c r="G1459" s="662" t="s">
        <v>2667</v>
      </c>
      <c r="H1459" s="662" t="s">
        <v>545</v>
      </c>
      <c r="I1459" s="662" t="s">
        <v>818</v>
      </c>
      <c r="J1459" s="662" t="s">
        <v>819</v>
      </c>
      <c r="K1459" s="662" t="s">
        <v>820</v>
      </c>
      <c r="L1459" s="663">
        <v>54.55</v>
      </c>
      <c r="M1459" s="663">
        <v>1527.3999999999999</v>
      </c>
      <c r="N1459" s="662">
        <v>28</v>
      </c>
      <c r="O1459" s="745">
        <v>4</v>
      </c>
      <c r="P1459" s="663">
        <v>654.59999999999991</v>
      </c>
      <c r="Q1459" s="678">
        <v>0.42857142857142855</v>
      </c>
      <c r="R1459" s="662">
        <v>12</v>
      </c>
      <c r="S1459" s="678">
        <v>0.42857142857142855</v>
      </c>
      <c r="T1459" s="745">
        <v>3</v>
      </c>
      <c r="U1459" s="701">
        <v>0.75</v>
      </c>
    </row>
    <row r="1460" spans="1:21" ht="14.4" customHeight="1" x14ac:dyDescent="0.3">
      <c r="A1460" s="661">
        <v>18</v>
      </c>
      <c r="B1460" s="662" t="s">
        <v>544</v>
      </c>
      <c r="C1460" s="662" t="s">
        <v>2618</v>
      </c>
      <c r="D1460" s="743" t="s">
        <v>4060</v>
      </c>
      <c r="E1460" s="744" t="s">
        <v>2645</v>
      </c>
      <c r="F1460" s="662" t="s">
        <v>2614</v>
      </c>
      <c r="G1460" s="662" t="s">
        <v>2738</v>
      </c>
      <c r="H1460" s="662" t="s">
        <v>1236</v>
      </c>
      <c r="I1460" s="662" t="s">
        <v>1463</v>
      </c>
      <c r="J1460" s="662" t="s">
        <v>1464</v>
      </c>
      <c r="K1460" s="662" t="s">
        <v>2531</v>
      </c>
      <c r="L1460" s="663">
        <v>94.95</v>
      </c>
      <c r="M1460" s="663">
        <v>379.8</v>
      </c>
      <c r="N1460" s="662">
        <v>4</v>
      </c>
      <c r="O1460" s="745">
        <v>0.5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18</v>
      </c>
      <c r="B1461" s="662" t="s">
        <v>544</v>
      </c>
      <c r="C1461" s="662" t="s">
        <v>2618</v>
      </c>
      <c r="D1461" s="743" t="s">
        <v>4060</v>
      </c>
      <c r="E1461" s="744" t="s">
        <v>2645</v>
      </c>
      <c r="F1461" s="662" t="s">
        <v>2614</v>
      </c>
      <c r="G1461" s="662" t="s">
        <v>2738</v>
      </c>
      <c r="H1461" s="662" t="s">
        <v>1236</v>
      </c>
      <c r="I1461" s="662" t="s">
        <v>1473</v>
      </c>
      <c r="J1461" s="662" t="s">
        <v>1474</v>
      </c>
      <c r="K1461" s="662" t="s">
        <v>1475</v>
      </c>
      <c r="L1461" s="663">
        <v>126.6</v>
      </c>
      <c r="M1461" s="663">
        <v>1012.8</v>
      </c>
      <c r="N1461" s="662">
        <v>8</v>
      </c>
      <c r="O1461" s="745">
        <v>3</v>
      </c>
      <c r="P1461" s="663">
        <v>633</v>
      </c>
      <c r="Q1461" s="678">
        <v>0.625</v>
      </c>
      <c r="R1461" s="662">
        <v>5</v>
      </c>
      <c r="S1461" s="678">
        <v>0.625</v>
      </c>
      <c r="T1461" s="745">
        <v>1.5</v>
      </c>
      <c r="U1461" s="701">
        <v>0.5</v>
      </c>
    </row>
    <row r="1462" spans="1:21" ht="14.4" customHeight="1" x14ac:dyDescent="0.3">
      <c r="A1462" s="661">
        <v>18</v>
      </c>
      <c r="B1462" s="662" t="s">
        <v>544</v>
      </c>
      <c r="C1462" s="662" t="s">
        <v>2618</v>
      </c>
      <c r="D1462" s="743" t="s">
        <v>4060</v>
      </c>
      <c r="E1462" s="744" t="s">
        <v>2645</v>
      </c>
      <c r="F1462" s="662" t="s">
        <v>2614</v>
      </c>
      <c r="G1462" s="662" t="s">
        <v>2738</v>
      </c>
      <c r="H1462" s="662" t="s">
        <v>1236</v>
      </c>
      <c r="I1462" s="662" t="s">
        <v>1469</v>
      </c>
      <c r="J1462" s="662" t="s">
        <v>1470</v>
      </c>
      <c r="K1462" s="662" t="s">
        <v>1471</v>
      </c>
      <c r="L1462" s="663">
        <v>169</v>
      </c>
      <c r="M1462" s="663">
        <v>2366</v>
      </c>
      <c r="N1462" s="662">
        <v>14</v>
      </c>
      <c r="O1462" s="745">
        <v>5.5</v>
      </c>
      <c r="P1462" s="663">
        <v>1352</v>
      </c>
      <c r="Q1462" s="678">
        <v>0.5714285714285714</v>
      </c>
      <c r="R1462" s="662">
        <v>8</v>
      </c>
      <c r="S1462" s="678">
        <v>0.5714285714285714</v>
      </c>
      <c r="T1462" s="745">
        <v>2</v>
      </c>
      <c r="U1462" s="701">
        <v>0.36363636363636365</v>
      </c>
    </row>
    <row r="1463" spans="1:21" ht="14.4" customHeight="1" x14ac:dyDescent="0.3">
      <c r="A1463" s="661">
        <v>18</v>
      </c>
      <c r="B1463" s="662" t="s">
        <v>544</v>
      </c>
      <c r="C1463" s="662" t="s">
        <v>2618</v>
      </c>
      <c r="D1463" s="743" t="s">
        <v>4060</v>
      </c>
      <c r="E1463" s="744" t="s">
        <v>2645</v>
      </c>
      <c r="F1463" s="662" t="s">
        <v>2614</v>
      </c>
      <c r="G1463" s="662" t="s">
        <v>2738</v>
      </c>
      <c r="H1463" s="662" t="s">
        <v>545</v>
      </c>
      <c r="I1463" s="662" t="s">
        <v>1596</v>
      </c>
      <c r="J1463" s="662" t="s">
        <v>2739</v>
      </c>
      <c r="K1463" s="662" t="s">
        <v>3411</v>
      </c>
      <c r="L1463" s="663">
        <v>84.39</v>
      </c>
      <c r="M1463" s="663">
        <v>84.39</v>
      </c>
      <c r="N1463" s="662">
        <v>1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18</v>
      </c>
      <c r="B1464" s="662" t="s">
        <v>544</v>
      </c>
      <c r="C1464" s="662" t="s">
        <v>2618</v>
      </c>
      <c r="D1464" s="743" t="s">
        <v>4060</v>
      </c>
      <c r="E1464" s="744" t="s">
        <v>2645</v>
      </c>
      <c r="F1464" s="662" t="s">
        <v>2614</v>
      </c>
      <c r="G1464" s="662" t="s">
        <v>2738</v>
      </c>
      <c r="H1464" s="662" t="s">
        <v>545</v>
      </c>
      <c r="I1464" s="662" t="s">
        <v>1150</v>
      </c>
      <c r="J1464" s="662" t="s">
        <v>2739</v>
      </c>
      <c r="K1464" s="662" t="s">
        <v>2740</v>
      </c>
      <c r="L1464" s="663">
        <v>253.18</v>
      </c>
      <c r="M1464" s="663">
        <v>2531.7999999999997</v>
      </c>
      <c r="N1464" s="662">
        <v>10</v>
      </c>
      <c r="O1464" s="745">
        <v>4.5</v>
      </c>
      <c r="P1464" s="663">
        <v>253.18</v>
      </c>
      <c r="Q1464" s="678">
        <v>0.10000000000000002</v>
      </c>
      <c r="R1464" s="662">
        <v>1</v>
      </c>
      <c r="S1464" s="678">
        <v>0.1</v>
      </c>
      <c r="T1464" s="745">
        <v>0.5</v>
      </c>
      <c r="U1464" s="701">
        <v>0.1111111111111111</v>
      </c>
    </row>
    <row r="1465" spans="1:21" ht="14.4" customHeight="1" x14ac:dyDescent="0.3">
      <c r="A1465" s="661">
        <v>18</v>
      </c>
      <c r="B1465" s="662" t="s">
        <v>544</v>
      </c>
      <c r="C1465" s="662" t="s">
        <v>2618</v>
      </c>
      <c r="D1465" s="743" t="s">
        <v>4060</v>
      </c>
      <c r="E1465" s="744" t="s">
        <v>2645</v>
      </c>
      <c r="F1465" s="662" t="s">
        <v>2614</v>
      </c>
      <c r="G1465" s="662" t="s">
        <v>2738</v>
      </c>
      <c r="H1465" s="662" t="s">
        <v>545</v>
      </c>
      <c r="I1465" s="662" t="s">
        <v>1142</v>
      </c>
      <c r="J1465" s="662" t="s">
        <v>2778</v>
      </c>
      <c r="K1465" s="662" t="s">
        <v>2779</v>
      </c>
      <c r="L1465" s="663">
        <v>338</v>
      </c>
      <c r="M1465" s="663">
        <v>3380</v>
      </c>
      <c r="N1465" s="662">
        <v>10</v>
      </c>
      <c r="O1465" s="745">
        <v>5.5</v>
      </c>
      <c r="P1465" s="663">
        <v>1690</v>
      </c>
      <c r="Q1465" s="678">
        <v>0.5</v>
      </c>
      <c r="R1465" s="662">
        <v>5</v>
      </c>
      <c r="S1465" s="678">
        <v>0.5</v>
      </c>
      <c r="T1465" s="745">
        <v>3</v>
      </c>
      <c r="U1465" s="701">
        <v>0.54545454545454541</v>
      </c>
    </row>
    <row r="1466" spans="1:21" ht="14.4" customHeight="1" x14ac:dyDescent="0.3">
      <c r="A1466" s="661">
        <v>18</v>
      </c>
      <c r="B1466" s="662" t="s">
        <v>544</v>
      </c>
      <c r="C1466" s="662" t="s">
        <v>2618</v>
      </c>
      <c r="D1466" s="743" t="s">
        <v>4060</v>
      </c>
      <c r="E1466" s="744" t="s">
        <v>2645</v>
      </c>
      <c r="F1466" s="662" t="s">
        <v>2614</v>
      </c>
      <c r="G1466" s="662" t="s">
        <v>2738</v>
      </c>
      <c r="H1466" s="662" t="s">
        <v>545</v>
      </c>
      <c r="I1466" s="662" t="s">
        <v>3630</v>
      </c>
      <c r="J1466" s="662" t="s">
        <v>3631</v>
      </c>
      <c r="K1466" s="662" t="s">
        <v>3632</v>
      </c>
      <c r="L1466" s="663">
        <v>281.67</v>
      </c>
      <c r="M1466" s="663">
        <v>845.01</v>
      </c>
      <c r="N1466" s="662">
        <v>3</v>
      </c>
      <c r="O1466" s="745">
        <v>1</v>
      </c>
      <c r="P1466" s="663">
        <v>845.01</v>
      </c>
      <c r="Q1466" s="678">
        <v>1</v>
      </c>
      <c r="R1466" s="662">
        <v>3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18</v>
      </c>
      <c r="B1467" s="662" t="s">
        <v>544</v>
      </c>
      <c r="C1467" s="662" t="s">
        <v>2618</v>
      </c>
      <c r="D1467" s="743" t="s">
        <v>4060</v>
      </c>
      <c r="E1467" s="744" t="s">
        <v>2645</v>
      </c>
      <c r="F1467" s="662" t="s">
        <v>2614</v>
      </c>
      <c r="G1467" s="662" t="s">
        <v>3109</v>
      </c>
      <c r="H1467" s="662" t="s">
        <v>545</v>
      </c>
      <c r="I1467" s="662" t="s">
        <v>3110</v>
      </c>
      <c r="J1467" s="662" t="s">
        <v>3111</v>
      </c>
      <c r="K1467" s="662" t="s">
        <v>3112</v>
      </c>
      <c r="L1467" s="663">
        <v>203.36</v>
      </c>
      <c r="M1467" s="663">
        <v>610.08000000000004</v>
      </c>
      <c r="N1467" s="662">
        <v>3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18</v>
      </c>
      <c r="B1468" s="662" t="s">
        <v>544</v>
      </c>
      <c r="C1468" s="662" t="s">
        <v>2618</v>
      </c>
      <c r="D1468" s="743" t="s">
        <v>4060</v>
      </c>
      <c r="E1468" s="744" t="s">
        <v>2645</v>
      </c>
      <c r="F1468" s="662" t="s">
        <v>2614</v>
      </c>
      <c r="G1468" s="662" t="s">
        <v>3109</v>
      </c>
      <c r="H1468" s="662" t="s">
        <v>545</v>
      </c>
      <c r="I1468" s="662" t="s">
        <v>3335</v>
      </c>
      <c r="J1468" s="662" t="s">
        <v>3120</v>
      </c>
      <c r="K1468" s="662" t="s">
        <v>3336</v>
      </c>
      <c r="L1468" s="663">
        <v>0</v>
      </c>
      <c r="M1468" s="663">
        <v>0</v>
      </c>
      <c r="N1468" s="662">
        <v>6</v>
      </c>
      <c r="O1468" s="745">
        <v>1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18</v>
      </c>
      <c r="B1469" s="662" t="s">
        <v>544</v>
      </c>
      <c r="C1469" s="662" t="s">
        <v>2618</v>
      </c>
      <c r="D1469" s="743" t="s">
        <v>4060</v>
      </c>
      <c r="E1469" s="744" t="s">
        <v>2645</v>
      </c>
      <c r="F1469" s="662" t="s">
        <v>2614</v>
      </c>
      <c r="G1469" s="662" t="s">
        <v>3109</v>
      </c>
      <c r="H1469" s="662" t="s">
        <v>545</v>
      </c>
      <c r="I1469" s="662" t="s">
        <v>3696</v>
      </c>
      <c r="J1469" s="662" t="s">
        <v>3697</v>
      </c>
      <c r="K1469" s="662" t="s">
        <v>3698</v>
      </c>
      <c r="L1469" s="663">
        <v>0</v>
      </c>
      <c r="M1469" s="663">
        <v>0</v>
      </c>
      <c r="N1469" s="662">
        <v>1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18</v>
      </c>
      <c r="B1470" s="662" t="s">
        <v>544</v>
      </c>
      <c r="C1470" s="662" t="s">
        <v>2618</v>
      </c>
      <c r="D1470" s="743" t="s">
        <v>4060</v>
      </c>
      <c r="E1470" s="744" t="s">
        <v>2645</v>
      </c>
      <c r="F1470" s="662" t="s">
        <v>2614</v>
      </c>
      <c r="G1470" s="662" t="s">
        <v>2669</v>
      </c>
      <c r="H1470" s="662" t="s">
        <v>1236</v>
      </c>
      <c r="I1470" s="662" t="s">
        <v>1352</v>
      </c>
      <c r="J1470" s="662" t="s">
        <v>1353</v>
      </c>
      <c r="K1470" s="662" t="s">
        <v>937</v>
      </c>
      <c r="L1470" s="663">
        <v>132</v>
      </c>
      <c r="M1470" s="663">
        <v>3036</v>
      </c>
      <c r="N1470" s="662">
        <v>23</v>
      </c>
      <c r="O1470" s="745">
        <v>7.5</v>
      </c>
      <c r="P1470" s="663">
        <v>132</v>
      </c>
      <c r="Q1470" s="678">
        <v>4.3478260869565216E-2</v>
      </c>
      <c r="R1470" s="662">
        <v>1</v>
      </c>
      <c r="S1470" s="678">
        <v>4.3478260869565216E-2</v>
      </c>
      <c r="T1470" s="745">
        <v>0.5</v>
      </c>
      <c r="U1470" s="701">
        <v>6.6666666666666666E-2</v>
      </c>
    </row>
    <row r="1471" spans="1:21" ht="14.4" customHeight="1" x14ac:dyDescent="0.3">
      <c r="A1471" s="661">
        <v>18</v>
      </c>
      <c r="B1471" s="662" t="s">
        <v>544</v>
      </c>
      <c r="C1471" s="662" t="s">
        <v>2618</v>
      </c>
      <c r="D1471" s="743" t="s">
        <v>4060</v>
      </c>
      <c r="E1471" s="744" t="s">
        <v>2645</v>
      </c>
      <c r="F1471" s="662" t="s">
        <v>2614</v>
      </c>
      <c r="G1471" s="662" t="s">
        <v>2669</v>
      </c>
      <c r="H1471" s="662" t="s">
        <v>1236</v>
      </c>
      <c r="I1471" s="662" t="s">
        <v>1447</v>
      </c>
      <c r="J1471" s="662" t="s">
        <v>1448</v>
      </c>
      <c r="K1471" s="662" t="s">
        <v>1449</v>
      </c>
      <c r="L1471" s="663">
        <v>264</v>
      </c>
      <c r="M1471" s="663">
        <v>12936</v>
      </c>
      <c r="N1471" s="662">
        <v>49</v>
      </c>
      <c r="O1471" s="745">
        <v>14</v>
      </c>
      <c r="P1471" s="663">
        <v>1848</v>
      </c>
      <c r="Q1471" s="678">
        <v>0.14285714285714285</v>
      </c>
      <c r="R1471" s="662">
        <v>7</v>
      </c>
      <c r="S1471" s="678">
        <v>0.14285714285714285</v>
      </c>
      <c r="T1471" s="745">
        <v>1.5</v>
      </c>
      <c r="U1471" s="701">
        <v>0.10714285714285714</v>
      </c>
    </row>
    <row r="1472" spans="1:21" ht="14.4" customHeight="1" x14ac:dyDescent="0.3">
      <c r="A1472" s="661">
        <v>18</v>
      </c>
      <c r="B1472" s="662" t="s">
        <v>544</v>
      </c>
      <c r="C1472" s="662" t="s">
        <v>2618</v>
      </c>
      <c r="D1472" s="743" t="s">
        <v>4060</v>
      </c>
      <c r="E1472" s="744" t="s">
        <v>2645</v>
      </c>
      <c r="F1472" s="662" t="s">
        <v>2614</v>
      </c>
      <c r="G1472" s="662" t="s">
        <v>2669</v>
      </c>
      <c r="H1472" s="662" t="s">
        <v>545</v>
      </c>
      <c r="I1472" s="662" t="s">
        <v>3127</v>
      </c>
      <c r="J1472" s="662" t="s">
        <v>3128</v>
      </c>
      <c r="K1472" s="662" t="s">
        <v>2541</v>
      </c>
      <c r="L1472" s="663">
        <v>246.39</v>
      </c>
      <c r="M1472" s="663">
        <v>985.56</v>
      </c>
      <c r="N1472" s="662">
        <v>4</v>
      </c>
      <c r="O1472" s="745">
        <v>2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18</v>
      </c>
      <c r="B1473" s="662" t="s">
        <v>544</v>
      </c>
      <c r="C1473" s="662" t="s">
        <v>2618</v>
      </c>
      <c r="D1473" s="743" t="s">
        <v>4060</v>
      </c>
      <c r="E1473" s="744" t="s">
        <v>2645</v>
      </c>
      <c r="F1473" s="662" t="s">
        <v>2614</v>
      </c>
      <c r="G1473" s="662" t="s">
        <v>2669</v>
      </c>
      <c r="H1473" s="662" t="s">
        <v>1236</v>
      </c>
      <c r="I1473" s="662" t="s">
        <v>1431</v>
      </c>
      <c r="J1473" s="662" t="s">
        <v>1575</v>
      </c>
      <c r="K1473" s="662" t="s">
        <v>2539</v>
      </c>
      <c r="L1473" s="663">
        <v>123.2</v>
      </c>
      <c r="M1473" s="663">
        <v>10102.399999999998</v>
      </c>
      <c r="N1473" s="662">
        <v>82</v>
      </c>
      <c r="O1473" s="745">
        <v>25</v>
      </c>
      <c r="P1473" s="663">
        <v>1108.8000000000002</v>
      </c>
      <c r="Q1473" s="678">
        <v>0.10975609756097565</v>
      </c>
      <c r="R1473" s="662">
        <v>9</v>
      </c>
      <c r="S1473" s="678">
        <v>0.10975609756097561</v>
      </c>
      <c r="T1473" s="745">
        <v>3</v>
      </c>
      <c r="U1473" s="701">
        <v>0.12</v>
      </c>
    </row>
    <row r="1474" spans="1:21" ht="14.4" customHeight="1" x14ac:dyDescent="0.3">
      <c r="A1474" s="661">
        <v>18</v>
      </c>
      <c r="B1474" s="662" t="s">
        <v>544</v>
      </c>
      <c r="C1474" s="662" t="s">
        <v>2618</v>
      </c>
      <c r="D1474" s="743" t="s">
        <v>4060</v>
      </c>
      <c r="E1474" s="744" t="s">
        <v>2645</v>
      </c>
      <c r="F1474" s="662" t="s">
        <v>2614</v>
      </c>
      <c r="G1474" s="662" t="s">
        <v>2669</v>
      </c>
      <c r="H1474" s="662" t="s">
        <v>1236</v>
      </c>
      <c r="I1474" s="662" t="s">
        <v>1410</v>
      </c>
      <c r="J1474" s="662" t="s">
        <v>2540</v>
      </c>
      <c r="K1474" s="662" t="s">
        <v>2541</v>
      </c>
      <c r="L1474" s="663">
        <v>246.39</v>
      </c>
      <c r="M1474" s="663">
        <v>32277.089999999989</v>
      </c>
      <c r="N1474" s="662">
        <v>131</v>
      </c>
      <c r="O1474" s="745">
        <v>32</v>
      </c>
      <c r="P1474" s="663">
        <v>2710.29</v>
      </c>
      <c r="Q1474" s="678">
        <v>8.3969465648854991E-2</v>
      </c>
      <c r="R1474" s="662">
        <v>11</v>
      </c>
      <c r="S1474" s="678">
        <v>8.3969465648854963E-2</v>
      </c>
      <c r="T1474" s="745">
        <v>3.5</v>
      </c>
      <c r="U1474" s="701">
        <v>0.109375</v>
      </c>
    </row>
    <row r="1475" spans="1:21" ht="14.4" customHeight="1" x14ac:dyDescent="0.3">
      <c r="A1475" s="661">
        <v>18</v>
      </c>
      <c r="B1475" s="662" t="s">
        <v>544</v>
      </c>
      <c r="C1475" s="662" t="s">
        <v>2618</v>
      </c>
      <c r="D1475" s="743" t="s">
        <v>4060</v>
      </c>
      <c r="E1475" s="744" t="s">
        <v>2645</v>
      </c>
      <c r="F1475" s="662" t="s">
        <v>2614</v>
      </c>
      <c r="G1475" s="662" t="s">
        <v>2669</v>
      </c>
      <c r="H1475" s="662" t="s">
        <v>545</v>
      </c>
      <c r="I1475" s="662" t="s">
        <v>3639</v>
      </c>
      <c r="J1475" s="662" t="s">
        <v>1448</v>
      </c>
      <c r="K1475" s="662" t="s">
        <v>2563</v>
      </c>
      <c r="L1475" s="663">
        <v>0</v>
      </c>
      <c r="M1475" s="663">
        <v>0</v>
      </c>
      <c r="N1475" s="662">
        <v>1</v>
      </c>
      <c r="O1475" s="745">
        <v>1</v>
      </c>
      <c r="P1475" s="663"/>
      <c r="Q1475" s="678"/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18</v>
      </c>
      <c r="B1476" s="662" t="s">
        <v>544</v>
      </c>
      <c r="C1476" s="662" t="s">
        <v>2618</v>
      </c>
      <c r="D1476" s="743" t="s">
        <v>4060</v>
      </c>
      <c r="E1476" s="744" t="s">
        <v>2645</v>
      </c>
      <c r="F1476" s="662" t="s">
        <v>2614</v>
      </c>
      <c r="G1476" s="662" t="s">
        <v>2669</v>
      </c>
      <c r="H1476" s="662" t="s">
        <v>545</v>
      </c>
      <c r="I1476" s="662" t="s">
        <v>3699</v>
      </c>
      <c r="J1476" s="662" t="s">
        <v>3137</v>
      </c>
      <c r="K1476" s="662" t="s">
        <v>3700</v>
      </c>
      <c r="L1476" s="663">
        <v>0</v>
      </c>
      <c r="M1476" s="663">
        <v>0</v>
      </c>
      <c r="N1476" s="662">
        <v>3</v>
      </c>
      <c r="O1476" s="745">
        <v>3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18</v>
      </c>
      <c r="B1477" s="662" t="s">
        <v>544</v>
      </c>
      <c r="C1477" s="662" t="s">
        <v>2618</v>
      </c>
      <c r="D1477" s="743" t="s">
        <v>4060</v>
      </c>
      <c r="E1477" s="744" t="s">
        <v>2645</v>
      </c>
      <c r="F1477" s="662" t="s">
        <v>2614</v>
      </c>
      <c r="G1477" s="662" t="s">
        <v>2669</v>
      </c>
      <c r="H1477" s="662" t="s">
        <v>545</v>
      </c>
      <c r="I1477" s="662" t="s">
        <v>3701</v>
      </c>
      <c r="J1477" s="662" t="s">
        <v>3137</v>
      </c>
      <c r="K1477" s="662" t="s">
        <v>3702</v>
      </c>
      <c r="L1477" s="663">
        <v>0</v>
      </c>
      <c r="M1477" s="663">
        <v>0</v>
      </c>
      <c r="N1477" s="662">
        <v>1</v>
      </c>
      <c r="O1477" s="745">
        <v>1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18</v>
      </c>
      <c r="B1478" s="662" t="s">
        <v>544</v>
      </c>
      <c r="C1478" s="662" t="s">
        <v>2618</v>
      </c>
      <c r="D1478" s="743" t="s">
        <v>4060</v>
      </c>
      <c r="E1478" s="744" t="s">
        <v>2645</v>
      </c>
      <c r="F1478" s="662" t="s">
        <v>2614</v>
      </c>
      <c r="G1478" s="662" t="s">
        <v>2669</v>
      </c>
      <c r="H1478" s="662" t="s">
        <v>545</v>
      </c>
      <c r="I1478" s="662" t="s">
        <v>3703</v>
      </c>
      <c r="J1478" s="662" t="s">
        <v>3130</v>
      </c>
      <c r="K1478" s="662" t="s">
        <v>1634</v>
      </c>
      <c r="L1478" s="663">
        <v>0</v>
      </c>
      <c r="M1478" s="663">
        <v>0</v>
      </c>
      <c r="N1478" s="662">
        <v>1</v>
      </c>
      <c r="O1478" s="745">
        <v>1</v>
      </c>
      <c r="P1478" s="663">
        <v>0</v>
      </c>
      <c r="Q1478" s="678"/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18</v>
      </c>
      <c r="B1479" s="662" t="s">
        <v>544</v>
      </c>
      <c r="C1479" s="662" t="s">
        <v>2618</v>
      </c>
      <c r="D1479" s="743" t="s">
        <v>4060</v>
      </c>
      <c r="E1479" s="744" t="s">
        <v>2645</v>
      </c>
      <c r="F1479" s="662" t="s">
        <v>2614</v>
      </c>
      <c r="G1479" s="662" t="s">
        <v>2669</v>
      </c>
      <c r="H1479" s="662" t="s">
        <v>545</v>
      </c>
      <c r="I1479" s="662" t="s">
        <v>3704</v>
      </c>
      <c r="J1479" s="662" t="s">
        <v>3137</v>
      </c>
      <c r="K1479" s="662" t="s">
        <v>3705</v>
      </c>
      <c r="L1479" s="663">
        <v>0</v>
      </c>
      <c r="M1479" s="663">
        <v>0</v>
      </c>
      <c r="N1479" s="662">
        <v>6</v>
      </c>
      <c r="O1479" s="745">
        <v>4</v>
      </c>
      <c r="P1479" s="663"/>
      <c r="Q1479" s="678"/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18</v>
      </c>
      <c r="B1480" s="662" t="s">
        <v>544</v>
      </c>
      <c r="C1480" s="662" t="s">
        <v>2618</v>
      </c>
      <c r="D1480" s="743" t="s">
        <v>4060</v>
      </c>
      <c r="E1480" s="744" t="s">
        <v>2645</v>
      </c>
      <c r="F1480" s="662" t="s">
        <v>2614</v>
      </c>
      <c r="G1480" s="662" t="s">
        <v>2669</v>
      </c>
      <c r="H1480" s="662" t="s">
        <v>545</v>
      </c>
      <c r="I1480" s="662" t="s">
        <v>3640</v>
      </c>
      <c r="J1480" s="662" t="s">
        <v>3128</v>
      </c>
      <c r="K1480" s="662" t="s">
        <v>3641</v>
      </c>
      <c r="L1480" s="663">
        <v>739.17</v>
      </c>
      <c r="M1480" s="663">
        <v>1478.34</v>
      </c>
      <c r="N1480" s="662">
        <v>2</v>
      </c>
      <c r="O1480" s="745">
        <v>1</v>
      </c>
      <c r="P1480" s="663">
        <v>1478.34</v>
      </c>
      <c r="Q1480" s="678">
        <v>1</v>
      </c>
      <c r="R1480" s="662">
        <v>2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18</v>
      </c>
      <c r="B1481" s="662" t="s">
        <v>544</v>
      </c>
      <c r="C1481" s="662" t="s">
        <v>2618</v>
      </c>
      <c r="D1481" s="743" t="s">
        <v>4060</v>
      </c>
      <c r="E1481" s="744" t="s">
        <v>2645</v>
      </c>
      <c r="F1481" s="662" t="s">
        <v>2614</v>
      </c>
      <c r="G1481" s="662" t="s">
        <v>2669</v>
      </c>
      <c r="H1481" s="662" t="s">
        <v>545</v>
      </c>
      <c r="I1481" s="662" t="s">
        <v>3706</v>
      </c>
      <c r="J1481" s="662" t="s">
        <v>3707</v>
      </c>
      <c r="K1481" s="662" t="s">
        <v>3708</v>
      </c>
      <c r="L1481" s="663">
        <v>0</v>
      </c>
      <c r="M1481" s="663">
        <v>0</v>
      </c>
      <c r="N1481" s="662">
        <v>3</v>
      </c>
      <c r="O1481" s="745">
        <v>2</v>
      </c>
      <c r="P1481" s="663"/>
      <c r="Q1481" s="678"/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18</v>
      </c>
      <c r="B1482" s="662" t="s">
        <v>544</v>
      </c>
      <c r="C1482" s="662" t="s">
        <v>2618</v>
      </c>
      <c r="D1482" s="743" t="s">
        <v>4060</v>
      </c>
      <c r="E1482" s="744" t="s">
        <v>2645</v>
      </c>
      <c r="F1482" s="662" t="s">
        <v>2614</v>
      </c>
      <c r="G1482" s="662" t="s">
        <v>2669</v>
      </c>
      <c r="H1482" s="662" t="s">
        <v>545</v>
      </c>
      <c r="I1482" s="662" t="s">
        <v>3709</v>
      </c>
      <c r="J1482" s="662" t="s">
        <v>3707</v>
      </c>
      <c r="K1482" s="662" t="s">
        <v>3710</v>
      </c>
      <c r="L1482" s="663">
        <v>132</v>
      </c>
      <c r="M1482" s="663">
        <v>132</v>
      </c>
      <c r="N1482" s="662">
        <v>1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18</v>
      </c>
      <c r="B1483" s="662" t="s">
        <v>544</v>
      </c>
      <c r="C1483" s="662" t="s">
        <v>2618</v>
      </c>
      <c r="D1483" s="743" t="s">
        <v>4060</v>
      </c>
      <c r="E1483" s="744" t="s">
        <v>2645</v>
      </c>
      <c r="F1483" s="662" t="s">
        <v>2614</v>
      </c>
      <c r="G1483" s="662" t="s">
        <v>3139</v>
      </c>
      <c r="H1483" s="662" t="s">
        <v>545</v>
      </c>
      <c r="I1483" s="662" t="s">
        <v>935</v>
      </c>
      <c r="J1483" s="662" t="s">
        <v>936</v>
      </c>
      <c r="K1483" s="662" t="s">
        <v>937</v>
      </c>
      <c r="L1483" s="663">
        <v>72.58</v>
      </c>
      <c r="M1483" s="663">
        <v>798.38</v>
      </c>
      <c r="N1483" s="662">
        <v>11</v>
      </c>
      <c r="O1483" s="745">
        <v>2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18</v>
      </c>
      <c r="B1484" s="662" t="s">
        <v>544</v>
      </c>
      <c r="C1484" s="662" t="s">
        <v>2618</v>
      </c>
      <c r="D1484" s="743" t="s">
        <v>4060</v>
      </c>
      <c r="E1484" s="744" t="s">
        <v>2645</v>
      </c>
      <c r="F1484" s="662" t="s">
        <v>2614</v>
      </c>
      <c r="G1484" s="662" t="s">
        <v>2861</v>
      </c>
      <c r="H1484" s="662" t="s">
        <v>545</v>
      </c>
      <c r="I1484" s="662" t="s">
        <v>1704</v>
      </c>
      <c r="J1484" s="662" t="s">
        <v>1705</v>
      </c>
      <c r="K1484" s="662" t="s">
        <v>2862</v>
      </c>
      <c r="L1484" s="663">
        <v>132</v>
      </c>
      <c r="M1484" s="663">
        <v>1188</v>
      </c>
      <c r="N1484" s="662">
        <v>9</v>
      </c>
      <c r="O1484" s="745">
        <v>2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18</v>
      </c>
      <c r="B1485" s="662" t="s">
        <v>544</v>
      </c>
      <c r="C1485" s="662" t="s">
        <v>2618</v>
      </c>
      <c r="D1485" s="743" t="s">
        <v>4060</v>
      </c>
      <c r="E1485" s="744" t="s">
        <v>2645</v>
      </c>
      <c r="F1485" s="662" t="s">
        <v>2614</v>
      </c>
      <c r="G1485" s="662" t="s">
        <v>2743</v>
      </c>
      <c r="H1485" s="662" t="s">
        <v>545</v>
      </c>
      <c r="I1485" s="662" t="s">
        <v>718</v>
      </c>
      <c r="J1485" s="662" t="s">
        <v>719</v>
      </c>
      <c r="K1485" s="662" t="s">
        <v>2744</v>
      </c>
      <c r="L1485" s="663">
        <v>94.04</v>
      </c>
      <c r="M1485" s="663">
        <v>1504.64</v>
      </c>
      <c r="N1485" s="662">
        <v>16</v>
      </c>
      <c r="O1485" s="745">
        <v>4.5</v>
      </c>
      <c r="P1485" s="663">
        <v>564.24</v>
      </c>
      <c r="Q1485" s="678">
        <v>0.375</v>
      </c>
      <c r="R1485" s="662">
        <v>6</v>
      </c>
      <c r="S1485" s="678">
        <v>0.375</v>
      </c>
      <c r="T1485" s="745">
        <v>1</v>
      </c>
      <c r="U1485" s="701">
        <v>0.22222222222222221</v>
      </c>
    </row>
    <row r="1486" spans="1:21" ht="14.4" customHeight="1" x14ac:dyDescent="0.3">
      <c r="A1486" s="661">
        <v>18</v>
      </c>
      <c r="B1486" s="662" t="s">
        <v>544</v>
      </c>
      <c r="C1486" s="662" t="s">
        <v>2618</v>
      </c>
      <c r="D1486" s="743" t="s">
        <v>4060</v>
      </c>
      <c r="E1486" s="744" t="s">
        <v>2645</v>
      </c>
      <c r="F1486" s="662" t="s">
        <v>2614</v>
      </c>
      <c r="G1486" s="662" t="s">
        <v>2743</v>
      </c>
      <c r="H1486" s="662" t="s">
        <v>545</v>
      </c>
      <c r="I1486" s="662" t="s">
        <v>718</v>
      </c>
      <c r="J1486" s="662" t="s">
        <v>719</v>
      </c>
      <c r="K1486" s="662" t="s">
        <v>2744</v>
      </c>
      <c r="L1486" s="663">
        <v>122.73</v>
      </c>
      <c r="M1486" s="663">
        <v>1350.03</v>
      </c>
      <c r="N1486" s="662">
        <v>11</v>
      </c>
      <c r="O1486" s="745">
        <v>2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18</v>
      </c>
      <c r="B1487" s="662" t="s">
        <v>544</v>
      </c>
      <c r="C1487" s="662" t="s">
        <v>2618</v>
      </c>
      <c r="D1487" s="743" t="s">
        <v>4060</v>
      </c>
      <c r="E1487" s="744" t="s">
        <v>2645</v>
      </c>
      <c r="F1487" s="662" t="s">
        <v>2614</v>
      </c>
      <c r="G1487" s="662" t="s">
        <v>2743</v>
      </c>
      <c r="H1487" s="662" t="s">
        <v>545</v>
      </c>
      <c r="I1487" s="662" t="s">
        <v>3337</v>
      </c>
      <c r="J1487" s="662" t="s">
        <v>3338</v>
      </c>
      <c r="K1487" s="662" t="s">
        <v>1634</v>
      </c>
      <c r="L1487" s="663">
        <v>0</v>
      </c>
      <c r="M1487" s="663">
        <v>0</v>
      </c>
      <c r="N1487" s="662">
        <v>4</v>
      </c>
      <c r="O1487" s="745">
        <v>2</v>
      </c>
      <c r="P1487" s="663">
        <v>0</v>
      </c>
      <c r="Q1487" s="678"/>
      <c r="R1487" s="662">
        <v>1</v>
      </c>
      <c r="S1487" s="678">
        <v>0.25</v>
      </c>
      <c r="T1487" s="745">
        <v>1</v>
      </c>
      <c r="U1487" s="701">
        <v>0.5</v>
      </c>
    </row>
    <row r="1488" spans="1:21" ht="14.4" customHeight="1" x14ac:dyDescent="0.3">
      <c r="A1488" s="661">
        <v>18</v>
      </c>
      <c r="B1488" s="662" t="s">
        <v>544</v>
      </c>
      <c r="C1488" s="662" t="s">
        <v>2618</v>
      </c>
      <c r="D1488" s="743" t="s">
        <v>4060</v>
      </c>
      <c r="E1488" s="744" t="s">
        <v>2645</v>
      </c>
      <c r="F1488" s="662" t="s">
        <v>2614</v>
      </c>
      <c r="G1488" s="662" t="s">
        <v>2743</v>
      </c>
      <c r="H1488" s="662" t="s">
        <v>545</v>
      </c>
      <c r="I1488" s="662" t="s">
        <v>3154</v>
      </c>
      <c r="J1488" s="662" t="s">
        <v>3155</v>
      </c>
      <c r="K1488" s="662" t="s">
        <v>2744</v>
      </c>
      <c r="L1488" s="663">
        <v>94.04</v>
      </c>
      <c r="M1488" s="663">
        <v>282.12</v>
      </c>
      <c r="N1488" s="662">
        <v>3</v>
      </c>
      <c r="O1488" s="745">
        <v>0.5</v>
      </c>
      <c r="P1488" s="663">
        <v>282.12</v>
      </c>
      <c r="Q1488" s="678">
        <v>1</v>
      </c>
      <c r="R1488" s="662">
        <v>3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18</v>
      </c>
      <c r="B1489" s="662" t="s">
        <v>544</v>
      </c>
      <c r="C1489" s="662" t="s">
        <v>2618</v>
      </c>
      <c r="D1489" s="743" t="s">
        <v>4060</v>
      </c>
      <c r="E1489" s="744" t="s">
        <v>2645</v>
      </c>
      <c r="F1489" s="662" t="s">
        <v>2614</v>
      </c>
      <c r="G1489" s="662" t="s">
        <v>2743</v>
      </c>
      <c r="H1489" s="662" t="s">
        <v>545</v>
      </c>
      <c r="I1489" s="662" t="s">
        <v>3154</v>
      </c>
      <c r="J1489" s="662" t="s">
        <v>3155</v>
      </c>
      <c r="K1489" s="662" t="s">
        <v>2744</v>
      </c>
      <c r="L1489" s="663">
        <v>122.73</v>
      </c>
      <c r="M1489" s="663">
        <v>122.73</v>
      </c>
      <c r="N1489" s="662">
        <v>1</v>
      </c>
      <c r="O1489" s="745">
        <v>1</v>
      </c>
      <c r="P1489" s="663">
        <v>122.73</v>
      </c>
      <c r="Q1489" s="678">
        <v>1</v>
      </c>
      <c r="R1489" s="662">
        <v>1</v>
      </c>
      <c r="S1489" s="678">
        <v>1</v>
      </c>
      <c r="T1489" s="745">
        <v>1</v>
      </c>
      <c r="U1489" s="701">
        <v>1</v>
      </c>
    </row>
    <row r="1490" spans="1:21" ht="14.4" customHeight="1" x14ac:dyDescent="0.3">
      <c r="A1490" s="661">
        <v>18</v>
      </c>
      <c r="B1490" s="662" t="s">
        <v>544</v>
      </c>
      <c r="C1490" s="662" t="s">
        <v>2618</v>
      </c>
      <c r="D1490" s="743" t="s">
        <v>4060</v>
      </c>
      <c r="E1490" s="744" t="s">
        <v>2645</v>
      </c>
      <c r="F1490" s="662" t="s">
        <v>2614</v>
      </c>
      <c r="G1490" s="662" t="s">
        <v>3158</v>
      </c>
      <c r="H1490" s="662" t="s">
        <v>545</v>
      </c>
      <c r="I1490" s="662" t="s">
        <v>3711</v>
      </c>
      <c r="J1490" s="662" t="s">
        <v>3160</v>
      </c>
      <c r="K1490" s="662" t="s">
        <v>824</v>
      </c>
      <c r="L1490" s="663">
        <v>75.22</v>
      </c>
      <c r="M1490" s="663">
        <v>225.66</v>
      </c>
      <c r="N1490" s="662">
        <v>3</v>
      </c>
      <c r="O1490" s="745">
        <v>0.5</v>
      </c>
      <c r="P1490" s="663">
        <v>225.66</v>
      </c>
      <c r="Q1490" s="678">
        <v>1</v>
      </c>
      <c r="R1490" s="662">
        <v>3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18</v>
      </c>
      <c r="B1491" s="662" t="s">
        <v>544</v>
      </c>
      <c r="C1491" s="662" t="s">
        <v>2618</v>
      </c>
      <c r="D1491" s="743" t="s">
        <v>4060</v>
      </c>
      <c r="E1491" s="744" t="s">
        <v>2645</v>
      </c>
      <c r="F1491" s="662" t="s">
        <v>2614</v>
      </c>
      <c r="G1491" s="662" t="s">
        <v>2745</v>
      </c>
      <c r="H1491" s="662" t="s">
        <v>545</v>
      </c>
      <c r="I1491" s="662" t="s">
        <v>965</v>
      </c>
      <c r="J1491" s="662" t="s">
        <v>966</v>
      </c>
      <c r="K1491" s="662" t="s">
        <v>2746</v>
      </c>
      <c r="L1491" s="663">
        <v>264</v>
      </c>
      <c r="M1491" s="663">
        <v>8712</v>
      </c>
      <c r="N1491" s="662">
        <v>33</v>
      </c>
      <c r="O1491" s="745">
        <v>16</v>
      </c>
      <c r="P1491" s="663">
        <v>2640</v>
      </c>
      <c r="Q1491" s="678">
        <v>0.30303030303030304</v>
      </c>
      <c r="R1491" s="662">
        <v>10</v>
      </c>
      <c r="S1491" s="678">
        <v>0.30303030303030304</v>
      </c>
      <c r="T1491" s="745">
        <v>4.5</v>
      </c>
      <c r="U1491" s="701">
        <v>0.28125</v>
      </c>
    </row>
    <row r="1492" spans="1:21" ht="14.4" customHeight="1" x14ac:dyDescent="0.3">
      <c r="A1492" s="661">
        <v>18</v>
      </c>
      <c r="B1492" s="662" t="s">
        <v>544</v>
      </c>
      <c r="C1492" s="662" t="s">
        <v>2618</v>
      </c>
      <c r="D1492" s="743" t="s">
        <v>4060</v>
      </c>
      <c r="E1492" s="744" t="s">
        <v>2645</v>
      </c>
      <c r="F1492" s="662" t="s">
        <v>2614</v>
      </c>
      <c r="G1492" s="662" t="s">
        <v>2745</v>
      </c>
      <c r="H1492" s="662" t="s">
        <v>545</v>
      </c>
      <c r="I1492" s="662" t="s">
        <v>3161</v>
      </c>
      <c r="J1492" s="662" t="s">
        <v>966</v>
      </c>
      <c r="K1492" s="662" t="s">
        <v>3162</v>
      </c>
      <c r="L1492" s="663">
        <v>0</v>
      </c>
      <c r="M1492" s="663">
        <v>0</v>
      </c>
      <c r="N1492" s="662">
        <v>2</v>
      </c>
      <c r="O1492" s="745">
        <v>1.5</v>
      </c>
      <c r="P1492" s="663">
        <v>0</v>
      </c>
      <c r="Q1492" s="678"/>
      <c r="R1492" s="662">
        <v>1</v>
      </c>
      <c r="S1492" s="678">
        <v>0.5</v>
      </c>
      <c r="T1492" s="745">
        <v>0.5</v>
      </c>
      <c r="U1492" s="701">
        <v>0.33333333333333331</v>
      </c>
    </row>
    <row r="1493" spans="1:21" ht="14.4" customHeight="1" x14ac:dyDescent="0.3">
      <c r="A1493" s="661">
        <v>18</v>
      </c>
      <c r="B1493" s="662" t="s">
        <v>544</v>
      </c>
      <c r="C1493" s="662" t="s">
        <v>2618</v>
      </c>
      <c r="D1493" s="743" t="s">
        <v>4060</v>
      </c>
      <c r="E1493" s="744" t="s">
        <v>2645</v>
      </c>
      <c r="F1493" s="662" t="s">
        <v>2614</v>
      </c>
      <c r="G1493" s="662" t="s">
        <v>2745</v>
      </c>
      <c r="H1493" s="662" t="s">
        <v>545</v>
      </c>
      <c r="I1493" s="662" t="s">
        <v>864</v>
      </c>
      <c r="J1493" s="662" t="s">
        <v>865</v>
      </c>
      <c r="K1493" s="662" t="s">
        <v>2867</v>
      </c>
      <c r="L1493" s="663">
        <v>65.989999999999995</v>
      </c>
      <c r="M1493" s="663">
        <v>461.92999999999995</v>
      </c>
      <c r="N1493" s="662">
        <v>7</v>
      </c>
      <c r="O1493" s="745">
        <v>2</v>
      </c>
      <c r="P1493" s="663">
        <v>197.96999999999997</v>
      </c>
      <c r="Q1493" s="678">
        <v>0.42857142857142855</v>
      </c>
      <c r="R1493" s="662">
        <v>3</v>
      </c>
      <c r="S1493" s="678">
        <v>0.42857142857142855</v>
      </c>
      <c r="T1493" s="745">
        <v>1</v>
      </c>
      <c r="U1493" s="701">
        <v>0.5</v>
      </c>
    </row>
    <row r="1494" spans="1:21" ht="14.4" customHeight="1" x14ac:dyDescent="0.3">
      <c r="A1494" s="661">
        <v>18</v>
      </c>
      <c r="B1494" s="662" t="s">
        <v>544</v>
      </c>
      <c r="C1494" s="662" t="s">
        <v>2618</v>
      </c>
      <c r="D1494" s="743" t="s">
        <v>4060</v>
      </c>
      <c r="E1494" s="744" t="s">
        <v>2645</v>
      </c>
      <c r="F1494" s="662" t="s">
        <v>2614</v>
      </c>
      <c r="G1494" s="662" t="s">
        <v>2745</v>
      </c>
      <c r="H1494" s="662" t="s">
        <v>545</v>
      </c>
      <c r="I1494" s="662" t="s">
        <v>3560</v>
      </c>
      <c r="J1494" s="662" t="s">
        <v>3561</v>
      </c>
      <c r="K1494" s="662" t="s">
        <v>3562</v>
      </c>
      <c r="L1494" s="663">
        <v>0</v>
      </c>
      <c r="M1494" s="663">
        <v>0</v>
      </c>
      <c r="N1494" s="662">
        <v>2</v>
      </c>
      <c r="O1494" s="745">
        <v>1</v>
      </c>
      <c r="P1494" s="663"/>
      <c r="Q1494" s="678"/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18</v>
      </c>
      <c r="B1495" s="662" t="s">
        <v>544</v>
      </c>
      <c r="C1495" s="662" t="s">
        <v>2618</v>
      </c>
      <c r="D1495" s="743" t="s">
        <v>4060</v>
      </c>
      <c r="E1495" s="744" t="s">
        <v>2645</v>
      </c>
      <c r="F1495" s="662" t="s">
        <v>2614</v>
      </c>
      <c r="G1495" s="662" t="s">
        <v>2745</v>
      </c>
      <c r="H1495" s="662" t="s">
        <v>545</v>
      </c>
      <c r="I1495" s="662" t="s">
        <v>1816</v>
      </c>
      <c r="J1495" s="662" t="s">
        <v>3561</v>
      </c>
      <c r="K1495" s="662" t="s">
        <v>1818</v>
      </c>
      <c r="L1495" s="663">
        <v>96.49</v>
      </c>
      <c r="M1495" s="663">
        <v>1254.3699999999999</v>
      </c>
      <c r="N1495" s="662">
        <v>13</v>
      </c>
      <c r="O1495" s="745">
        <v>2.5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18</v>
      </c>
      <c r="B1496" s="662" t="s">
        <v>544</v>
      </c>
      <c r="C1496" s="662" t="s">
        <v>2618</v>
      </c>
      <c r="D1496" s="743" t="s">
        <v>4060</v>
      </c>
      <c r="E1496" s="744" t="s">
        <v>2645</v>
      </c>
      <c r="F1496" s="662" t="s">
        <v>2614</v>
      </c>
      <c r="G1496" s="662" t="s">
        <v>2745</v>
      </c>
      <c r="H1496" s="662" t="s">
        <v>545</v>
      </c>
      <c r="I1496" s="662" t="s">
        <v>3642</v>
      </c>
      <c r="J1496" s="662" t="s">
        <v>3561</v>
      </c>
      <c r="K1496" s="662" t="s">
        <v>1192</v>
      </c>
      <c r="L1496" s="663">
        <v>0</v>
      </c>
      <c r="M1496" s="663">
        <v>0</v>
      </c>
      <c r="N1496" s="662">
        <v>18</v>
      </c>
      <c r="O1496" s="745">
        <v>7.5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18</v>
      </c>
      <c r="B1497" s="662" t="s">
        <v>544</v>
      </c>
      <c r="C1497" s="662" t="s">
        <v>2618</v>
      </c>
      <c r="D1497" s="743" t="s">
        <v>4060</v>
      </c>
      <c r="E1497" s="744" t="s">
        <v>2645</v>
      </c>
      <c r="F1497" s="662" t="s">
        <v>2614</v>
      </c>
      <c r="G1497" s="662" t="s">
        <v>2670</v>
      </c>
      <c r="H1497" s="662" t="s">
        <v>545</v>
      </c>
      <c r="I1497" s="662" t="s">
        <v>1697</v>
      </c>
      <c r="J1497" s="662" t="s">
        <v>1698</v>
      </c>
      <c r="K1497" s="662" t="s">
        <v>1699</v>
      </c>
      <c r="L1497" s="663">
        <v>133.38999999999999</v>
      </c>
      <c r="M1497" s="663">
        <v>133.38999999999999</v>
      </c>
      <c r="N1497" s="662">
        <v>1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18</v>
      </c>
      <c r="B1498" s="662" t="s">
        <v>544</v>
      </c>
      <c r="C1498" s="662" t="s">
        <v>2618</v>
      </c>
      <c r="D1498" s="743" t="s">
        <v>4060</v>
      </c>
      <c r="E1498" s="744" t="s">
        <v>2645</v>
      </c>
      <c r="F1498" s="662" t="s">
        <v>2614</v>
      </c>
      <c r="G1498" s="662" t="s">
        <v>2670</v>
      </c>
      <c r="H1498" s="662" t="s">
        <v>545</v>
      </c>
      <c r="I1498" s="662" t="s">
        <v>2747</v>
      </c>
      <c r="J1498" s="662" t="s">
        <v>2748</v>
      </c>
      <c r="K1498" s="662" t="s">
        <v>1785</v>
      </c>
      <c r="L1498" s="663">
        <v>177.82</v>
      </c>
      <c r="M1498" s="663">
        <v>1956.02</v>
      </c>
      <c r="N1498" s="662">
        <v>11</v>
      </c>
      <c r="O1498" s="745">
        <v>4.5</v>
      </c>
      <c r="P1498" s="663">
        <v>177.82</v>
      </c>
      <c r="Q1498" s="678">
        <v>9.0909090909090912E-2</v>
      </c>
      <c r="R1498" s="662">
        <v>1</v>
      </c>
      <c r="S1498" s="678">
        <v>9.0909090909090912E-2</v>
      </c>
      <c r="T1498" s="745">
        <v>1</v>
      </c>
      <c r="U1498" s="701">
        <v>0.22222222222222221</v>
      </c>
    </row>
    <row r="1499" spans="1:21" ht="14.4" customHeight="1" x14ac:dyDescent="0.3">
      <c r="A1499" s="661">
        <v>18</v>
      </c>
      <c r="B1499" s="662" t="s">
        <v>544</v>
      </c>
      <c r="C1499" s="662" t="s">
        <v>2618</v>
      </c>
      <c r="D1499" s="743" t="s">
        <v>4060</v>
      </c>
      <c r="E1499" s="744" t="s">
        <v>2645</v>
      </c>
      <c r="F1499" s="662" t="s">
        <v>2614</v>
      </c>
      <c r="G1499" s="662" t="s">
        <v>2670</v>
      </c>
      <c r="H1499" s="662" t="s">
        <v>545</v>
      </c>
      <c r="I1499" s="662" t="s">
        <v>3163</v>
      </c>
      <c r="J1499" s="662" t="s">
        <v>2748</v>
      </c>
      <c r="K1499" s="662" t="s">
        <v>3164</v>
      </c>
      <c r="L1499" s="663">
        <v>592.72</v>
      </c>
      <c r="M1499" s="663">
        <v>592.72</v>
      </c>
      <c r="N1499" s="662">
        <v>1</v>
      </c>
      <c r="O1499" s="745">
        <v>0.5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18</v>
      </c>
      <c r="B1500" s="662" t="s">
        <v>544</v>
      </c>
      <c r="C1500" s="662" t="s">
        <v>2618</v>
      </c>
      <c r="D1500" s="743" t="s">
        <v>4060</v>
      </c>
      <c r="E1500" s="744" t="s">
        <v>2645</v>
      </c>
      <c r="F1500" s="662" t="s">
        <v>2614</v>
      </c>
      <c r="G1500" s="662" t="s">
        <v>2670</v>
      </c>
      <c r="H1500" s="662" t="s">
        <v>545</v>
      </c>
      <c r="I1500" s="662" t="s">
        <v>1190</v>
      </c>
      <c r="J1500" s="662" t="s">
        <v>1191</v>
      </c>
      <c r="K1500" s="662" t="s">
        <v>1192</v>
      </c>
      <c r="L1500" s="663">
        <v>177.82</v>
      </c>
      <c r="M1500" s="663">
        <v>711.28</v>
      </c>
      <c r="N1500" s="662">
        <v>4</v>
      </c>
      <c r="O1500" s="745">
        <v>2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18</v>
      </c>
      <c r="B1501" s="662" t="s">
        <v>544</v>
      </c>
      <c r="C1501" s="662" t="s">
        <v>2618</v>
      </c>
      <c r="D1501" s="743" t="s">
        <v>4060</v>
      </c>
      <c r="E1501" s="744" t="s">
        <v>2645</v>
      </c>
      <c r="F1501" s="662" t="s">
        <v>2614</v>
      </c>
      <c r="G1501" s="662" t="s">
        <v>2670</v>
      </c>
      <c r="H1501" s="662" t="s">
        <v>545</v>
      </c>
      <c r="I1501" s="662" t="s">
        <v>2868</v>
      </c>
      <c r="J1501" s="662" t="s">
        <v>2748</v>
      </c>
      <c r="K1501" s="662" t="s">
        <v>2869</v>
      </c>
      <c r="L1501" s="663">
        <v>0</v>
      </c>
      <c r="M1501" s="663">
        <v>0</v>
      </c>
      <c r="N1501" s="662">
        <v>6</v>
      </c>
      <c r="O1501" s="745">
        <v>2</v>
      </c>
      <c r="P1501" s="663">
        <v>0</v>
      </c>
      <c r="Q1501" s="678"/>
      <c r="R1501" s="662">
        <v>4</v>
      </c>
      <c r="S1501" s="678">
        <v>0.66666666666666663</v>
      </c>
      <c r="T1501" s="745">
        <v>1.5</v>
      </c>
      <c r="U1501" s="701">
        <v>0.75</v>
      </c>
    </row>
    <row r="1502" spans="1:21" ht="14.4" customHeight="1" x14ac:dyDescent="0.3">
      <c r="A1502" s="661">
        <v>18</v>
      </c>
      <c r="B1502" s="662" t="s">
        <v>544</v>
      </c>
      <c r="C1502" s="662" t="s">
        <v>2618</v>
      </c>
      <c r="D1502" s="743" t="s">
        <v>4060</v>
      </c>
      <c r="E1502" s="744" t="s">
        <v>2645</v>
      </c>
      <c r="F1502" s="662" t="s">
        <v>2614</v>
      </c>
      <c r="G1502" s="662" t="s">
        <v>2670</v>
      </c>
      <c r="H1502" s="662" t="s">
        <v>545</v>
      </c>
      <c r="I1502" s="662" t="s">
        <v>3168</v>
      </c>
      <c r="J1502" s="662" t="s">
        <v>3169</v>
      </c>
      <c r="K1502" s="662" t="s">
        <v>2869</v>
      </c>
      <c r="L1502" s="663">
        <v>165.96</v>
      </c>
      <c r="M1502" s="663">
        <v>497.88</v>
      </c>
      <c r="N1502" s="662">
        <v>3</v>
      </c>
      <c r="O1502" s="745">
        <v>0.5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18</v>
      </c>
      <c r="B1503" s="662" t="s">
        <v>544</v>
      </c>
      <c r="C1503" s="662" t="s">
        <v>2618</v>
      </c>
      <c r="D1503" s="743" t="s">
        <v>4060</v>
      </c>
      <c r="E1503" s="744" t="s">
        <v>2645</v>
      </c>
      <c r="F1503" s="662" t="s">
        <v>2614</v>
      </c>
      <c r="G1503" s="662" t="s">
        <v>2670</v>
      </c>
      <c r="H1503" s="662" t="s">
        <v>545</v>
      </c>
      <c r="I1503" s="662" t="s">
        <v>2683</v>
      </c>
      <c r="J1503" s="662" t="s">
        <v>2684</v>
      </c>
      <c r="K1503" s="662" t="s">
        <v>1699</v>
      </c>
      <c r="L1503" s="663">
        <v>133.38999999999999</v>
      </c>
      <c r="M1503" s="663">
        <v>400.16999999999996</v>
      </c>
      <c r="N1503" s="662">
        <v>3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18</v>
      </c>
      <c r="B1504" s="662" t="s">
        <v>544</v>
      </c>
      <c r="C1504" s="662" t="s">
        <v>2618</v>
      </c>
      <c r="D1504" s="743" t="s">
        <v>4060</v>
      </c>
      <c r="E1504" s="744" t="s">
        <v>2645</v>
      </c>
      <c r="F1504" s="662" t="s">
        <v>2614</v>
      </c>
      <c r="G1504" s="662" t="s">
        <v>2670</v>
      </c>
      <c r="H1504" s="662" t="s">
        <v>545</v>
      </c>
      <c r="I1504" s="662" t="s">
        <v>3170</v>
      </c>
      <c r="J1504" s="662" t="s">
        <v>3171</v>
      </c>
      <c r="K1504" s="662" t="s">
        <v>3172</v>
      </c>
      <c r="L1504" s="663">
        <v>124.5</v>
      </c>
      <c r="M1504" s="663">
        <v>373.5</v>
      </c>
      <c r="N1504" s="662">
        <v>3</v>
      </c>
      <c r="O1504" s="745">
        <v>0.5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18</v>
      </c>
      <c r="B1505" s="662" t="s">
        <v>544</v>
      </c>
      <c r="C1505" s="662" t="s">
        <v>2618</v>
      </c>
      <c r="D1505" s="743" t="s">
        <v>4060</v>
      </c>
      <c r="E1505" s="744" t="s">
        <v>2645</v>
      </c>
      <c r="F1505" s="662" t="s">
        <v>2614</v>
      </c>
      <c r="G1505" s="662" t="s">
        <v>2670</v>
      </c>
      <c r="H1505" s="662" t="s">
        <v>545</v>
      </c>
      <c r="I1505" s="662" t="s">
        <v>1783</v>
      </c>
      <c r="J1505" s="662" t="s">
        <v>1784</v>
      </c>
      <c r="K1505" s="662" t="s">
        <v>1785</v>
      </c>
      <c r="L1505" s="663">
        <v>177.82</v>
      </c>
      <c r="M1505" s="663">
        <v>533.46</v>
      </c>
      <c r="N1505" s="662">
        <v>3</v>
      </c>
      <c r="O1505" s="745">
        <v>0.5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18</v>
      </c>
      <c r="B1506" s="662" t="s">
        <v>544</v>
      </c>
      <c r="C1506" s="662" t="s">
        <v>2618</v>
      </c>
      <c r="D1506" s="743" t="s">
        <v>4060</v>
      </c>
      <c r="E1506" s="744" t="s">
        <v>2645</v>
      </c>
      <c r="F1506" s="662" t="s">
        <v>2614</v>
      </c>
      <c r="G1506" s="662" t="s">
        <v>2670</v>
      </c>
      <c r="H1506" s="662" t="s">
        <v>545</v>
      </c>
      <c r="I1506" s="662" t="s">
        <v>3342</v>
      </c>
      <c r="J1506" s="662" t="s">
        <v>1698</v>
      </c>
      <c r="K1506" s="662" t="s">
        <v>3172</v>
      </c>
      <c r="L1506" s="663">
        <v>0</v>
      </c>
      <c r="M1506" s="663">
        <v>0</v>
      </c>
      <c r="N1506" s="662">
        <v>3</v>
      </c>
      <c r="O1506" s="745">
        <v>1.5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18</v>
      </c>
      <c r="B1507" s="662" t="s">
        <v>544</v>
      </c>
      <c r="C1507" s="662" t="s">
        <v>2618</v>
      </c>
      <c r="D1507" s="743" t="s">
        <v>4060</v>
      </c>
      <c r="E1507" s="744" t="s">
        <v>2645</v>
      </c>
      <c r="F1507" s="662" t="s">
        <v>2614</v>
      </c>
      <c r="G1507" s="662" t="s">
        <v>2670</v>
      </c>
      <c r="H1507" s="662" t="s">
        <v>545</v>
      </c>
      <c r="I1507" s="662" t="s">
        <v>3712</v>
      </c>
      <c r="J1507" s="662" t="s">
        <v>1698</v>
      </c>
      <c r="K1507" s="662" t="s">
        <v>3713</v>
      </c>
      <c r="L1507" s="663">
        <v>0</v>
      </c>
      <c r="M1507" s="663">
        <v>0</v>
      </c>
      <c r="N1507" s="662">
        <v>2</v>
      </c>
      <c r="O1507" s="745">
        <v>1.5</v>
      </c>
      <c r="P1507" s="663">
        <v>0</v>
      </c>
      <c r="Q1507" s="678"/>
      <c r="R1507" s="662">
        <v>1</v>
      </c>
      <c r="S1507" s="678">
        <v>0.5</v>
      </c>
      <c r="T1507" s="745">
        <v>1</v>
      </c>
      <c r="U1507" s="701">
        <v>0.66666666666666663</v>
      </c>
    </row>
    <row r="1508" spans="1:21" ht="14.4" customHeight="1" x14ac:dyDescent="0.3">
      <c r="A1508" s="661">
        <v>18</v>
      </c>
      <c r="B1508" s="662" t="s">
        <v>544</v>
      </c>
      <c r="C1508" s="662" t="s">
        <v>2618</v>
      </c>
      <c r="D1508" s="743" t="s">
        <v>4060</v>
      </c>
      <c r="E1508" s="744" t="s">
        <v>2645</v>
      </c>
      <c r="F1508" s="662" t="s">
        <v>2614</v>
      </c>
      <c r="G1508" s="662" t="s">
        <v>2670</v>
      </c>
      <c r="H1508" s="662" t="s">
        <v>545</v>
      </c>
      <c r="I1508" s="662" t="s">
        <v>3174</v>
      </c>
      <c r="J1508" s="662" t="s">
        <v>3175</v>
      </c>
      <c r="K1508" s="662" t="s">
        <v>1699</v>
      </c>
      <c r="L1508" s="663">
        <v>133.38999999999999</v>
      </c>
      <c r="M1508" s="663">
        <v>7603.2300000000005</v>
      </c>
      <c r="N1508" s="662">
        <v>57</v>
      </c>
      <c r="O1508" s="745">
        <v>19.5</v>
      </c>
      <c r="P1508" s="663">
        <v>933.7299999999999</v>
      </c>
      <c r="Q1508" s="678">
        <v>0.12280701754385963</v>
      </c>
      <c r="R1508" s="662">
        <v>7</v>
      </c>
      <c r="S1508" s="678">
        <v>0.12280701754385964</v>
      </c>
      <c r="T1508" s="745">
        <v>1.5</v>
      </c>
      <c r="U1508" s="701">
        <v>7.6923076923076927E-2</v>
      </c>
    </row>
    <row r="1509" spans="1:21" ht="14.4" customHeight="1" x14ac:dyDescent="0.3">
      <c r="A1509" s="661">
        <v>18</v>
      </c>
      <c r="B1509" s="662" t="s">
        <v>544</v>
      </c>
      <c r="C1509" s="662" t="s">
        <v>2618</v>
      </c>
      <c r="D1509" s="743" t="s">
        <v>4060</v>
      </c>
      <c r="E1509" s="744" t="s">
        <v>2645</v>
      </c>
      <c r="F1509" s="662" t="s">
        <v>2614</v>
      </c>
      <c r="G1509" s="662" t="s">
        <v>2670</v>
      </c>
      <c r="H1509" s="662" t="s">
        <v>545</v>
      </c>
      <c r="I1509" s="662" t="s">
        <v>3714</v>
      </c>
      <c r="J1509" s="662" t="s">
        <v>1191</v>
      </c>
      <c r="K1509" s="662" t="s">
        <v>3441</v>
      </c>
      <c r="L1509" s="663">
        <v>0</v>
      </c>
      <c r="M1509" s="663">
        <v>0</v>
      </c>
      <c r="N1509" s="662">
        <v>1</v>
      </c>
      <c r="O1509" s="745">
        <v>1</v>
      </c>
      <c r="P1509" s="663">
        <v>0</v>
      </c>
      <c r="Q1509" s="678"/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18</v>
      </c>
      <c r="B1510" s="662" t="s">
        <v>544</v>
      </c>
      <c r="C1510" s="662" t="s">
        <v>2618</v>
      </c>
      <c r="D1510" s="743" t="s">
        <v>4060</v>
      </c>
      <c r="E1510" s="744" t="s">
        <v>2645</v>
      </c>
      <c r="F1510" s="662" t="s">
        <v>2614</v>
      </c>
      <c r="G1510" s="662" t="s">
        <v>2670</v>
      </c>
      <c r="H1510" s="662" t="s">
        <v>545</v>
      </c>
      <c r="I1510" s="662" t="s">
        <v>3572</v>
      </c>
      <c r="J1510" s="662" t="s">
        <v>2748</v>
      </c>
      <c r="K1510" s="662" t="s">
        <v>3573</v>
      </c>
      <c r="L1510" s="663">
        <v>0</v>
      </c>
      <c r="M1510" s="663">
        <v>0</v>
      </c>
      <c r="N1510" s="662">
        <v>3</v>
      </c>
      <c r="O1510" s="745">
        <v>1.5</v>
      </c>
      <c r="P1510" s="663">
        <v>0</v>
      </c>
      <c r="Q1510" s="678"/>
      <c r="R1510" s="662">
        <v>1</v>
      </c>
      <c r="S1510" s="678">
        <v>0.33333333333333331</v>
      </c>
      <c r="T1510" s="745">
        <v>0.5</v>
      </c>
      <c r="U1510" s="701">
        <v>0.33333333333333331</v>
      </c>
    </row>
    <row r="1511" spans="1:21" ht="14.4" customHeight="1" x14ac:dyDescent="0.3">
      <c r="A1511" s="661">
        <v>18</v>
      </c>
      <c r="B1511" s="662" t="s">
        <v>544</v>
      </c>
      <c r="C1511" s="662" t="s">
        <v>2618</v>
      </c>
      <c r="D1511" s="743" t="s">
        <v>4060</v>
      </c>
      <c r="E1511" s="744" t="s">
        <v>2645</v>
      </c>
      <c r="F1511" s="662" t="s">
        <v>2614</v>
      </c>
      <c r="G1511" s="662" t="s">
        <v>2670</v>
      </c>
      <c r="H1511" s="662" t="s">
        <v>545</v>
      </c>
      <c r="I1511" s="662" t="s">
        <v>3715</v>
      </c>
      <c r="J1511" s="662" t="s">
        <v>3179</v>
      </c>
      <c r="K1511" s="662" t="s">
        <v>3716</v>
      </c>
      <c r="L1511" s="663">
        <v>0</v>
      </c>
      <c r="M1511" s="663">
        <v>0</v>
      </c>
      <c r="N1511" s="662">
        <v>3</v>
      </c>
      <c r="O1511" s="745">
        <v>1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18</v>
      </c>
      <c r="B1512" s="662" t="s">
        <v>544</v>
      </c>
      <c r="C1512" s="662" t="s">
        <v>2618</v>
      </c>
      <c r="D1512" s="743" t="s">
        <v>4060</v>
      </c>
      <c r="E1512" s="744" t="s">
        <v>2645</v>
      </c>
      <c r="F1512" s="662" t="s">
        <v>2614</v>
      </c>
      <c r="G1512" s="662" t="s">
        <v>2670</v>
      </c>
      <c r="H1512" s="662" t="s">
        <v>545</v>
      </c>
      <c r="I1512" s="662" t="s">
        <v>3178</v>
      </c>
      <c r="J1512" s="662" t="s">
        <v>3179</v>
      </c>
      <c r="K1512" s="662" t="s">
        <v>1785</v>
      </c>
      <c r="L1512" s="663">
        <v>177.82</v>
      </c>
      <c r="M1512" s="663">
        <v>9780.1</v>
      </c>
      <c r="N1512" s="662">
        <v>55</v>
      </c>
      <c r="O1512" s="745">
        <v>19</v>
      </c>
      <c r="P1512" s="663">
        <v>1066.92</v>
      </c>
      <c r="Q1512" s="678">
        <v>0.1090909090909091</v>
      </c>
      <c r="R1512" s="662">
        <v>6</v>
      </c>
      <c r="S1512" s="678">
        <v>0.10909090909090909</v>
      </c>
      <c r="T1512" s="745">
        <v>1.5</v>
      </c>
      <c r="U1512" s="701">
        <v>7.8947368421052627E-2</v>
      </c>
    </row>
    <row r="1513" spans="1:21" ht="14.4" customHeight="1" x14ac:dyDescent="0.3">
      <c r="A1513" s="661">
        <v>18</v>
      </c>
      <c r="B1513" s="662" t="s">
        <v>544</v>
      </c>
      <c r="C1513" s="662" t="s">
        <v>2618</v>
      </c>
      <c r="D1513" s="743" t="s">
        <v>4060</v>
      </c>
      <c r="E1513" s="744" t="s">
        <v>2645</v>
      </c>
      <c r="F1513" s="662" t="s">
        <v>2614</v>
      </c>
      <c r="G1513" s="662" t="s">
        <v>2670</v>
      </c>
      <c r="H1513" s="662" t="s">
        <v>545</v>
      </c>
      <c r="I1513" s="662" t="s">
        <v>3717</v>
      </c>
      <c r="J1513" s="662" t="s">
        <v>3646</v>
      </c>
      <c r="K1513" s="662" t="s">
        <v>3718</v>
      </c>
      <c r="L1513" s="663">
        <v>0</v>
      </c>
      <c r="M1513" s="663">
        <v>0</v>
      </c>
      <c r="N1513" s="662">
        <v>3</v>
      </c>
      <c r="O1513" s="745">
        <v>0.5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18</v>
      </c>
      <c r="B1514" s="662" t="s">
        <v>544</v>
      </c>
      <c r="C1514" s="662" t="s">
        <v>2618</v>
      </c>
      <c r="D1514" s="743" t="s">
        <v>4060</v>
      </c>
      <c r="E1514" s="744" t="s">
        <v>2645</v>
      </c>
      <c r="F1514" s="662" t="s">
        <v>2614</v>
      </c>
      <c r="G1514" s="662" t="s">
        <v>2670</v>
      </c>
      <c r="H1514" s="662" t="s">
        <v>545</v>
      </c>
      <c r="I1514" s="662" t="s">
        <v>3719</v>
      </c>
      <c r="J1514" s="662" t="s">
        <v>3175</v>
      </c>
      <c r="K1514" s="662" t="s">
        <v>3172</v>
      </c>
      <c r="L1514" s="663">
        <v>0</v>
      </c>
      <c r="M1514" s="663">
        <v>0</v>
      </c>
      <c r="N1514" s="662">
        <v>2</v>
      </c>
      <c r="O1514" s="745">
        <v>2</v>
      </c>
      <c r="P1514" s="663"/>
      <c r="Q1514" s="678"/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18</v>
      </c>
      <c r="B1515" s="662" t="s">
        <v>544</v>
      </c>
      <c r="C1515" s="662" t="s">
        <v>2618</v>
      </c>
      <c r="D1515" s="743" t="s">
        <v>4060</v>
      </c>
      <c r="E1515" s="744" t="s">
        <v>2645</v>
      </c>
      <c r="F1515" s="662" t="s">
        <v>2614</v>
      </c>
      <c r="G1515" s="662" t="s">
        <v>2670</v>
      </c>
      <c r="H1515" s="662" t="s">
        <v>545</v>
      </c>
      <c r="I1515" s="662" t="s">
        <v>3720</v>
      </c>
      <c r="J1515" s="662" t="s">
        <v>3175</v>
      </c>
      <c r="K1515" s="662" t="s">
        <v>3721</v>
      </c>
      <c r="L1515" s="663">
        <v>0</v>
      </c>
      <c r="M1515" s="663">
        <v>0</v>
      </c>
      <c r="N1515" s="662">
        <v>1</v>
      </c>
      <c r="O1515" s="745">
        <v>0.5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18</v>
      </c>
      <c r="B1516" s="662" t="s">
        <v>544</v>
      </c>
      <c r="C1516" s="662" t="s">
        <v>2618</v>
      </c>
      <c r="D1516" s="743" t="s">
        <v>4060</v>
      </c>
      <c r="E1516" s="744" t="s">
        <v>2645</v>
      </c>
      <c r="F1516" s="662" t="s">
        <v>2614</v>
      </c>
      <c r="G1516" s="662" t="s">
        <v>2670</v>
      </c>
      <c r="H1516" s="662" t="s">
        <v>545</v>
      </c>
      <c r="I1516" s="662" t="s">
        <v>3645</v>
      </c>
      <c r="J1516" s="662" t="s">
        <v>3646</v>
      </c>
      <c r="K1516" s="662" t="s">
        <v>3647</v>
      </c>
      <c r="L1516" s="663">
        <v>331.92</v>
      </c>
      <c r="M1516" s="663">
        <v>663.84</v>
      </c>
      <c r="N1516" s="662">
        <v>2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18</v>
      </c>
      <c r="B1517" s="662" t="s">
        <v>544</v>
      </c>
      <c r="C1517" s="662" t="s">
        <v>2618</v>
      </c>
      <c r="D1517" s="743" t="s">
        <v>4060</v>
      </c>
      <c r="E1517" s="744" t="s">
        <v>2645</v>
      </c>
      <c r="F1517" s="662" t="s">
        <v>2614</v>
      </c>
      <c r="G1517" s="662" t="s">
        <v>2783</v>
      </c>
      <c r="H1517" s="662" t="s">
        <v>1236</v>
      </c>
      <c r="I1517" s="662" t="s">
        <v>2272</v>
      </c>
      <c r="J1517" s="662" t="s">
        <v>2601</v>
      </c>
      <c r="K1517" s="662" t="s">
        <v>2602</v>
      </c>
      <c r="L1517" s="663">
        <v>85.94</v>
      </c>
      <c r="M1517" s="663">
        <v>515.64</v>
      </c>
      <c r="N1517" s="662">
        <v>6</v>
      </c>
      <c r="O1517" s="745">
        <v>2.5</v>
      </c>
      <c r="P1517" s="663">
        <v>257.82</v>
      </c>
      <c r="Q1517" s="678">
        <v>0.5</v>
      </c>
      <c r="R1517" s="662">
        <v>3</v>
      </c>
      <c r="S1517" s="678">
        <v>0.5</v>
      </c>
      <c r="T1517" s="745">
        <v>0.5</v>
      </c>
      <c r="U1517" s="701">
        <v>0.2</v>
      </c>
    </row>
    <row r="1518" spans="1:21" ht="14.4" customHeight="1" x14ac:dyDescent="0.3">
      <c r="A1518" s="661">
        <v>18</v>
      </c>
      <c r="B1518" s="662" t="s">
        <v>544</v>
      </c>
      <c r="C1518" s="662" t="s">
        <v>2618</v>
      </c>
      <c r="D1518" s="743" t="s">
        <v>4060</v>
      </c>
      <c r="E1518" s="744" t="s">
        <v>2645</v>
      </c>
      <c r="F1518" s="662" t="s">
        <v>2614</v>
      </c>
      <c r="G1518" s="662" t="s">
        <v>2783</v>
      </c>
      <c r="H1518" s="662" t="s">
        <v>1236</v>
      </c>
      <c r="I1518" s="662" t="s">
        <v>1481</v>
      </c>
      <c r="J1518" s="662" t="s">
        <v>1482</v>
      </c>
      <c r="K1518" s="662" t="s">
        <v>2526</v>
      </c>
      <c r="L1518" s="663">
        <v>128.91</v>
      </c>
      <c r="M1518" s="663">
        <v>386.73</v>
      </c>
      <c r="N1518" s="662">
        <v>3</v>
      </c>
      <c r="O1518" s="745">
        <v>2.5</v>
      </c>
      <c r="P1518" s="663">
        <v>386.73</v>
      </c>
      <c r="Q1518" s="678">
        <v>1</v>
      </c>
      <c r="R1518" s="662">
        <v>3</v>
      </c>
      <c r="S1518" s="678">
        <v>1</v>
      </c>
      <c r="T1518" s="745">
        <v>2.5</v>
      </c>
      <c r="U1518" s="701">
        <v>1</v>
      </c>
    </row>
    <row r="1519" spans="1:21" ht="14.4" customHeight="1" x14ac:dyDescent="0.3">
      <c r="A1519" s="661">
        <v>18</v>
      </c>
      <c r="B1519" s="662" t="s">
        <v>544</v>
      </c>
      <c r="C1519" s="662" t="s">
        <v>2618</v>
      </c>
      <c r="D1519" s="743" t="s">
        <v>4060</v>
      </c>
      <c r="E1519" s="744" t="s">
        <v>2645</v>
      </c>
      <c r="F1519" s="662" t="s">
        <v>2614</v>
      </c>
      <c r="G1519" s="662" t="s">
        <v>2783</v>
      </c>
      <c r="H1519" s="662" t="s">
        <v>1236</v>
      </c>
      <c r="I1519" s="662" t="s">
        <v>3182</v>
      </c>
      <c r="J1519" s="662" t="s">
        <v>3183</v>
      </c>
      <c r="K1519" s="662" t="s">
        <v>3184</v>
      </c>
      <c r="L1519" s="663">
        <v>145.26</v>
      </c>
      <c r="M1519" s="663">
        <v>726.3</v>
      </c>
      <c r="N1519" s="662">
        <v>5</v>
      </c>
      <c r="O1519" s="745">
        <v>2</v>
      </c>
      <c r="P1519" s="663">
        <v>726.3</v>
      </c>
      <c r="Q1519" s="678">
        <v>1</v>
      </c>
      <c r="R1519" s="662">
        <v>5</v>
      </c>
      <c r="S1519" s="678">
        <v>1</v>
      </c>
      <c r="T1519" s="745">
        <v>2</v>
      </c>
      <c r="U1519" s="701">
        <v>1</v>
      </c>
    </row>
    <row r="1520" spans="1:21" ht="14.4" customHeight="1" x14ac:dyDescent="0.3">
      <c r="A1520" s="661">
        <v>18</v>
      </c>
      <c r="B1520" s="662" t="s">
        <v>544</v>
      </c>
      <c r="C1520" s="662" t="s">
        <v>2618</v>
      </c>
      <c r="D1520" s="743" t="s">
        <v>4060</v>
      </c>
      <c r="E1520" s="744" t="s">
        <v>2645</v>
      </c>
      <c r="F1520" s="662" t="s">
        <v>2614</v>
      </c>
      <c r="G1520" s="662" t="s">
        <v>2685</v>
      </c>
      <c r="H1520" s="662" t="s">
        <v>545</v>
      </c>
      <c r="I1520" s="662" t="s">
        <v>3189</v>
      </c>
      <c r="J1520" s="662" t="s">
        <v>2687</v>
      </c>
      <c r="K1520" s="662" t="s">
        <v>3190</v>
      </c>
      <c r="L1520" s="663">
        <v>0</v>
      </c>
      <c r="M1520" s="663">
        <v>0</v>
      </c>
      <c r="N1520" s="662">
        <v>1</v>
      </c>
      <c r="O1520" s="745">
        <v>1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18</v>
      </c>
      <c r="B1521" s="662" t="s">
        <v>544</v>
      </c>
      <c r="C1521" s="662" t="s">
        <v>2618</v>
      </c>
      <c r="D1521" s="743" t="s">
        <v>4060</v>
      </c>
      <c r="E1521" s="744" t="s">
        <v>2645</v>
      </c>
      <c r="F1521" s="662" t="s">
        <v>2614</v>
      </c>
      <c r="G1521" s="662" t="s">
        <v>2685</v>
      </c>
      <c r="H1521" s="662" t="s">
        <v>545</v>
      </c>
      <c r="I1521" s="662" t="s">
        <v>3191</v>
      </c>
      <c r="J1521" s="662" t="s">
        <v>2687</v>
      </c>
      <c r="K1521" s="662" t="s">
        <v>3190</v>
      </c>
      <c r="L1521" s="663">
        <v>0</v>
      </c>
      <c r="M1521" s="663">
        <v>0</v>
      </c>
      <c r="N1521" s="662">
        <v>1</v>
      </c>
      <c r="O1521" s="745">
        <v>0.5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18</v>
      </c>
      <c r="B1522" s="662" t="s">
        <v>544</v>
      </c>
      <c r="C1522" s="662" t="s">
        <v>2618</v>
      </c>
      <c r="D1522" s="743" t="s">
        <v>4060</v>
      </c>
      <c r="E1522" s="744" t="s">
        <v>2645</v>
      </c>
      <c r="F1522" s="662" t="s">
        <v>2614</v>
      </c>
      <c r="G1522" s="662" t="s">
        <v>2685</v>
      </c>
      <c r="H1522" s="662" t="s">
        <v>545</v>
      </c>
      <c r="I1522" s="662" t="s">
        <v>3192</v>
      </c>
      <c r="J1522" s="662" t="s">
        <v>3193</v>
      </c>
      <c r="K1522" s="662" t="s">
        <v>1198</v>
      </c>
      <c r="L1522" s="663">
        <v>0</v>
      </c>
      <c r="M1522" s="663">
        <v>0</v>
      </c>
      <c r="N1522" s="662">
        <v>3</v>
      </c>
      <c r="O1522" s="745">
        <v>2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18</v>
      </c>
      <c r="B1523" s="662" t="s">
        <v>544</v>
      </c>
      <c r="C1523" s="662" t="s">
        <v>2618</v>
      </c>
      <c r="D1523" s="743" t="s">
        <v>4060</v>
      </c>
      <c r="E1523" s="744" t="s">
        <v>2645</v>
      </c>
      <c r="F1523" s="662" t="s">
        <v>2614</v>
      </c>
      <c r="G1523" s="662" t="s">
        <v>2685</v>
      </c>
      <c r="H1523" s="662" t="s">
        <v>545</v>
      </c>
      <c r="I1523" s="662" t="s">
        <v>3194</v>
      </c>
      <c r="J1523" s="662" t="s">
        <v>2750</v>
      </c>
      <c r="K1523" s="662" t="s">
        <v>1198</v>
      </c>
      <c r="L1523" s="663">
        <v>0</v>
      </c>
      <c r="M1523" s="663">
        <v>0</v>
      </c>
      <c r="N1523" s="662">
        <v>2</v>
      </c>
      <c r="O1523" s="745">
        <v>2</v>
      </c>
      <c r="P1523" s="663">
        <v>0</v>
      </c>
      <c r="Q1523" s="678"/>
      <c r="R1523" s="662">
        <v>1</v>
      </c>
      <c r="S1523" s="678">
        <v>0.5</v>
      </c>
      <c r="T1523" s="745">
        <v>1</v>
      </c>
      <c r="U1523" s="701">
        <v>0.5</v>
      </c>
    </row>
    <row r="1524" spans="1:21" ht="14.4" customHeight="1" x14ac:dyDescent="0.3">
      <c r="A1524" s="661">
        <v>18</v>
      </c>
      <c r="B1524" s="662" t="s">
        <v>544</v>
      </c>
      <c r="C1524" s="662" t="s">
        <v>2618</v>
      </c>
      <c r="D1524" s="743" t="s">
        <v>4060</v>
      </c>
      <c r="E1524" s="744" t="s">
        <v>2645</v>
      </c>
      <c r="F1524" s="662" t="s">
        <v>2614</v>
      </c>
      <c r="G1524" s="662" t="s">
        <v>2685</v>
      </c>
      <c r="H1524" s="662" t="s">
        <v>545</v>
      </c>
      <c r="I1524" s="662" t="s">
        <v>2749</v>
      </c>
      <c r="J1524" s="662" t="s">
        <v>2750</v>
      </c>
      <c r="K1524" s="662" t="s">
        <v>1200</v>
      </c>
      <c r="L1524" s="663">
        <v>0</v>
      </c>
      <c r="M1524" s="663">
        <v>0</v>
      </c>
      <c r="N1524" s="662">
        <v>6</v>
      </c>
      <c r="O1524" s="745">
        <v>5</v>
      </c>
      <c r="P1524" s="663">
        <v>0</v>
      </c>
      <c r="Q1524" s="678"/>
      <c r="R1524" s="662">
        <v>4</v>
      </c>
      <c r="S1524" s="678">
        <v>0.66666666666666663</v>
      </c>
      <c r="T1524" s="745">
        <v>3</v>
      </c>
      <c r="U1524" s="701">
        <v>0.6</v>
      </c>
    </row>
    <row r="1525" spans="1:21" ht="14.4" customHeight="1" x14ac:dyDescent="0.3">
      <c r="A1525" s="661">
        <v>18</v>
      </c>
      <c r="B1525" s="662" t="s">
        <v>544</v>
      </c>
      <c r="C1525" s="662" t="s">
        <v>2618</v>
      </c>
      <c r="D1525" s="743" t="s">
        <v>4060</v>
      </c>
      <c r="E1525" s="744" t="s">
        <v>2645</v>
      </c>
      <c r="F1525" s="662" t="s">
        <v>2614</v>
      </c>
      <c r="G1525" s="662" t="s">
        <v>2685</v>
      </c>
      <c r="H1525" s="662" t="s">
        <v>545</v>
      </c>
      <c r="I1525" s="662" t="s">
        <v>3199</v>
      </c>
      <c r="J1525" s="662" t="s">
        <v>3198</v>
      </c>
      <c r="K1525" s="662" t="s">
        <v>3190</v>
      </c>
      <c r="L1525" s="663">
        <v>0</v>
      </c>
      <c r="M1525" s="663">
        <v>0</v>
      </c>
      <c r="N1525" s="662">
        <v>2</v>
      </c>
      <c r="O1525" s="745">
        <v>2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18</v>
      </c>
      <c r="B1526" s="662" t="s">
        <v>544</v>
      </c>
      <c r="C1526" s="662" t="s">
        <v>2618</v>
      </c>
      <c r="D1526" s="743" t="s">
        <v>4060</v>
      </c>
      <c r="E1526" s="744" t="s">
        <v>2645</v>
      </c>
      <c r="F1526" s="662" t="s">
        <v>2614</v>
      </c>
      <c r="G1526" s="662" t="s">
        <v>2685</v>
      </c>
      <c r="H1526" s="662" t="s">
        <v>545</v>
      </c>
      <c r="I1526" s="662" t="s">
        <v>3200</v>
      </c>
      <c r="J1526" s="662" t="s">
        <v>2750</v>
      </c>
      <c r="K1526" s="662" t="s">
        <v>1285</v>
      </c>
      <c r="L1526" s="663">
        <v>0</v>
      </c>
      <c r="M1526" s="663">
        <v>0</v>
      </c>
      <c r="N1526" s="662">
        <v>1</v>
      </c>
      <c r="O1526" s="745">
        <v>1</v>
      </c>
      <c r="P1526" s="663">
        <v>0</v>
      </c>
      <c r="Q1526" s="678"/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18</v>
      </c>
      <c r="B1527" s="662" t="s">
        <v>544</v>
      </c>
      <c r="C1527" s="662" t="s">
        <v>2618</v>
      </c>
      <c r="D1527" s="743" t="s">
        <v>4060</v>
      </c>
      <c r="E1527" s="744" t="s">
        <v>2645</v>
      </c>
      <c r="F1527" s="662" t="s">
        <v>2614</v>
      </c>
      <c r="G1527" s="662" t="s">
        <v>2685</v>
      </c>
      <c r="H1527" s="662" t="s">
        <v>545</v>
      </c>
      <c r="I1527" s="662" t="s">
        <v>3201</v>
      </c>
      <c r="J1527" s="662" t="s">
        <v>2687</v>
      </c>
      <c r="K1527" s="662" t="s">
        <v>1285</v>
      </c>
      <c r="L1527" s="663">
        <v>0</v>
      </c>
      <c r="M1527" s="663">
        <v>0</v>
      </c>
      <c r="N1527" s="662">
        <v>3</v>
      </c>
      <c r="O1527" s="745">
        <v>1.5</v>
      </c>
      <c r="P1527" s="663"/>
      <c r="Q1527" s="678"/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18</v>
      </c>
      <c r="B1528" s="662" t="s">
        <v>544</v>
      </c>
      <c r="C1528" s="662" t="s">
        <v>2618</v>
      </c>
      <c r="D1528" s="743" t="s">
        <v>4060</v>
      </c>
      <c r="E1528" s="744" t="s">
        <v>2645</v>
      </c>
      <c r="F1528" s="662" t="s">
        <v>2614</v>
      </c>
      <c r="G1528" s="662" t="s">
        <v>2685</v>
      </c>
      <c r="H1528" s="662" t="s">
        <v>545</v>
      </c>
      <c r="I1528" s="662" t="s">
        <v>3280</v>
      </c>
      <c r="J1528" s="662" t="s">
        <v>1197</v>
      </c>
      <c r="K1528" s="662" t="s">
        <v>572</v>
      </c>
      <c r="L1528" s="663">
        <v>0</v>
      </c>
      <c r="M1528" s="663">
        <v>0</v>
      </c>
      <c r="N1528" s="662">
        <v>1</v>
      </c>
      <c r="O1528" s="745">
        <v>0.5</v>
      </c>
      <c r="P1528" s="663"/>
      <c r="Q1528" s="678"/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18</v>
      </c>
      <c r="B1529" s="662" t="s">
        <v>544</v>
      </c>
      <c r="C1529" s="662" t="s">
        <v>2618</v>
      </c>
      <c r="D1529" s="743" t="s">
        <v>4060</v>
      </c>
      <c r="E1529" s="744" t="s">
        <v>2645</v>
      </c>
      <c r="F1529" s="662" t="s">
        <v>2614</v>
      </c>
      <c r="G1529" s="662" t="s">
        <v>2685</v>
      </c>
      <c r="H1529" s="662" t="s">
        <v>545</v>
      </c>
      <c r="I1529" s="662" t="s">
        <v>3206</v>
      </c>
      <c r="J1529" s="662" t="s">
        <v>3207</v>
      </c>
      <c r="K1529" s="662" t="s">
        <v>1200</v>
      </c>
      <c r="L1529" s="663">
        <v>0</v>
      </c>
      <c r="M1529" s="663">
        <v>0</v>
      </c>
      <c r="N1529" s="662">
        <v>1</v>
      </c>
      <c r="O1529" s="745">
        <v>0.5</v>
      </c>
      <c r="P1529" s="663">
        <v>0</v>
      </c>
      <c r="Q1529" s="678"/>
      <c r="R1529" s="662">
        <v>1</v>
      </c>
      <c r="S1529" s="678">
        <v>1</v>
      </c>
      <c r="T1529" s="745">
        <v>0.5</v>
      </c>
      <c r="U1529" s="701">
        <v>1</v>
      </c>
    </row>
    <row r="1530" spans="1:21" ht="14.4" customHeight="1" x14ac:dyDescent="0.3">
      <c r="A1530" s="661">
        <v>18</v>
      </c>
      <c r="B1530" s="662" t="s">
        <v>544</v>
      </c>
      <c r="C1530" s="662" t="s">
        <v>2618</v>
      </c>
      <c r="D1530" s="743" t="s">
        <v>4060</v>
      </c>
      <c r="E1530" s="744" t="s">
        <v>2646</v>
      </c>
      <c r="F1530" s="662" t="s">
        <v>2614</v>
      </c>
      <c r="G1530" s="662" t="s">
        <v>2648</v>
      </c>
      <c r="H1530" s="662" t="s">
        <v>1236</v>
      </c>
      <c r="I1530" s="662" t="s">
        <v>1833</v>
      </c>
      <c r="J1530" s="662" t="s">
        <v>2570</v>
      </c>
      <c r="K1530" s="662" t="s">
        <v>2571</v>
      </c>
      <c r="L1530" s="663">
        <v>6.68</v>
      </c>
      <c r="M1530" s="663">
        <v>26.72</v>
      </c>
      <c r="N1530" s="662">
        <v>4</v>
      </c>
      <c r="O1530" s="745">
        <v>2.5</v>
      </c>
      <c r="P1530" s="663">
        <v>20.04</v>
      </c>
      <c r="Q1530" s="678">
        <v>0.75</v>
      </c>
      <c r="R1530" s="662">
        <v>3</v>
      </c>
      <c r="S1530" s="678">
        <v>0.75</v>
      </c>
      <c r="T1530" s="745">
        <v>2</v>
      </c>
      <c r="U1530" s="701">
        <v>0.8</v>
      </c>
    </row>
    <row r="1531" spans="1:21" ht="14.4" customHeight="1" x14ac:dyDescent="0.3">
      <c r="A1531" s="661">
        <v>18</v>
      </c>
      <c r="B1531" s="662" t="s">
        <v>544</v>
      </c>
      <c r="C1531" s="662" t="s">
        <v>2618</v>
      </c>
      <c r="D1531" s="743" t="s">
        <v>4060</v>
      </c>
      <c r="E1531" s="744" t="s">
        <v>2646</v>
      </c>
      <c r="F1531" s="662" t="s">
        <v>2614</v>
      </c>
      <c r="G1531" s="662" t="s">
        <v>2648</v>
      </c>
      <c r="H1531" s="662" t="s">
        <v>1236</v>
      </c>
      <c r="I1531" s="662" t="s">
        <v>1335</v>
      </c>
      <c r="J1531" s="662" t="s">
        <v>2535</v>
      </c>
      <c r="K1531" s="662" t="s">
        <v>2536</v>
      </c>
      <c r="L1531" s="663">
        <v>16.920000000000002</v>
      </c>
      <c r="M1531" s="663">
        <v>16.920000000000002</v>
      </c>
      <c r="N1531" s="662">
        <v>1</v>
      </c>
      <c r="O1531" s="745">
        <v>1</v>
      </c>
      <c r="P1531" s="663">
        <v>16.920000000000002</v>
      </c>
      <c r="Q1531" s="678">
        <v>1</v>
      </c>
      <c r="R1531" s="662">
        <v>1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18</v>
      </c>
      <c r="B1532" s="662" t="s">
        <v>544</v>
      </c>
      <c r="C1532" s="662" t="s">
        <v>2618</v>
      </c>
      <c r="D1532" s="743" t="s">
        <v>4060</v>
      </c>
      <c r="E1532" s="744" t="s">
        <v>2646</v>
      </c>
      <c r="F1532" s="662" t="s">
        <v>2614</v>
      </c>
      <c r="G1532" s="662" t="s">
        <v>2789</v>
      </c>
      <c r="H1532" s="662" t="s">
        <v>1236</v>
      </c>
      <c r="I1532" s="662" t="s">
        <v>1485</v>
      </c>
      <c r="J1532" s="662" t="s">
        <v>1486</v>
      </c>
      <c r="K1532" s="662" t="s">
        <v>2529</v>
      </c>
      <c r="L1532" s="663">
        <v>1107.51</v>
      </c>
      <c r="M1532" s="663">
        <v>2215.02</v>
      </c>
      <c r="N1532" s="662">
        <v>2</v>
      </c>
      <c r="O1532" s="745">
        <v>1.5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18</v>
      </c>
      <c r="B1533" s="662" t="s">
        <v>544</v>
      </c>
      <c r="C1533" s="662" t="s">
        <v>2618</v>
      </c>
      <c r="D1533" s="743" t="s">
        <v>4060</v>
      </c>
      <c r="E1533" s="744" t="s">
        <v>2646</v>
      </c>
      <c r="F1533" s="662" t="s">
        <v>2614</v>
      </c>
      <c r="G1533" s="662" t="s">
        <v>2649</v>
      </c>
      <c r="H1533" s="662" t="s">
        <v>545</v>
      </c>
      <c r="I1533" s="662" t="s">
        <v>754</v>
      </c>
      <c r="J1533" s="662" t="s">
        <v>2653</v>
      </c>
      <c r="K1533" s="662" t="s">
        <v>2654</v>
      </c>
      <c r="L1533" s="663">
        <v>0</v>
      </c>
      <c r="M1533" s="663">
        <v>0</v>
      </c>
      <c r="N1533" s="662">
        <v>2</v>
      </c>
      <c r="O1533" s="745">
        <v>1.5</v>
      </c>
      <c r="P1533" s="663">
        <v>0</v>
      </c>
      <c r="Q1533" s="678"/>
      <c r="R1533" s="662">
        <v>2</v>
      </c>
      <c r="S1533" s="678">
        <v>1</v>
      </c>
      <c r="T1533" s="745">
        <v>1.5</v>
      </c>
      <c r="U1533" s="701">
        <v>1</v>
      </c>
    </row>
    <row r="1534" spans="1:21" ht="14.4" customHeight="1" x14ac:dyDescent="0.3">
      <c r="A1534" s="661">
        <v>18</v>
      </c>
      <c r="B1534" s="662" t="s">
        <v>544</v>
      </c>
      <c r="C1534" s="662" t="s">
        <v>2618</v>
      </c>
      <c r="D1534" s="743" t="s">
        <v>4060</v>
      </c>
      <c r="E1534" s="744" t="s">
        <v>2646</v>
      </c>
      <c r="F1534" s="662" t="s">
        <v>2614</v>
      </c>
      <c r="G1534" s="662" t="s">
        <v>2709</v>
      </c>
      <c r="H1534" s="662" t="s">
        <v>1236</v>
      </c>
      <c r="I1534" s="662" t="s">
        <v>1365</v>
      </c>
      <c r="J1534" s="662" t="s">
        <v>1366</v>
      </c>
      <c r="K1534" s="662" t="s">
        <v>1285</v>
      </c>
      <c r="L1534" s="663">
        <v>65.989999999999995</v>
      </c>
      <c r="M1534" s="663">
        <v>65.989999999999995</v>
      </c>
      <c r="N1534" s="662">
        <v>1</v>
      </c>
      <c r="O1534" s="745">
        <v>0.5</v>
      </c>
      <c r="P1534" s="663">
        <v>65.989999999999995</v>
      </c>
      <c r="Q1534" s="678">
        <v>1</v>
      </c>
      <c r="R1534" s="662">
        <v>1</v>
      </c>
      <c r="S1534" s="678">
        <v>1</v>
      </c>
      <c r="T1534" s="745">
        <v>0.5</v>
      </c>
      <c r="U1534" s="701">
        <v>1</v>
      </c>
    </row>
    <row r="1535" spans="1:21" ht="14.4" customHeight="1" x14ac:dyDescent="0.3">
      <c r="A1535" s="661">
        <v>18</v>
      </c>
      <c r="B1535" s="662" t="s">
        <v>544</v>
      </c>
      <c r="C1535" s="662" t="s">
        <v>2618</v>
      </c>
      <c r="D1535" s="743" t="s">
        <v>4060</v>
      </c>
      <c r="E1535" s="744" t="s">
        <v>2646</v>
      </c>
      <c r="F1535" s="662" t="s">
        <v>2614</v>
      </c>
      <c r="G1535" s="662" t="s">
        <v>2709</v>
      </c>
      <c r="H1535" s="662" t="s">
        <v>1236</v>
      </c>
      <c r="I1535" s="662" t="s">
        <v>1428</v>
      </c>
      <c r="J1535" s="662" t="s">
        <v>1253</v>
      </c>
      <c r="K1535" s="662" t="s">
        <v>1501</v>
      </c>
      <c r="L1535" s="663">
        <v>132</v>
      </c>
      <c r="M1535" s="663">
        <v>132</v>
      </c>
      <c r="N1535" s="662">
        <v>1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18</v>
      </c>
      <c r="B1536" s="662" t="s">
        <v>544</v>
      </c>
      <c r="C1536" s="662" t="s">
        <v>2618</v>
      </c>
      <c r="D1536" s="743" t="s">
        <v>4060</v>
      </c>
      <c r="E1536" s="744" t="s">
        <v>2646</v>
      </c>
      <c r="F1536" s="662" t="s">
        <v>2614</v>
      </c>
      <c r="G1536" s="662" t="s">
        <v>3722</v>
      </c>
      <c r="H1536" s="662" t="s">
        <v>545</v>
      </c>
      <c r="I1536" s="662" t="s">
        <v>3723</v>
      </c>
      <c r="J1536" s="662" t="s">
        <v>672</v>
      </c>
      <c r="K1536" s="662" t="s">
        <v>2469</v>
      </c>
      <c r="L1536" s="663">
        <v>110.28</v>
      </c>
      <c r="M1536" s="663">
        <v>220.56</v>
      </c>
      <c r="N1536" s="662">
        <v>2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18</v>
      </c>
      <c r="B1537" s="662" t="s">
        <v>544</v>
      </c>
      <c r="C1537" s="662" t="s">
        <v>2618</v>
      </c>
      <c r="D1537" s="743" t="s">
        <v>4060</v>
      </c>
      <c r="E1537" s="744" t="s">
        <v>2646</v>
      </c>
      <c r="F1537" s="662" t="s">
        <v>2614</v>
      </c>
      <c r="G1537" s="662" t="s">
        <v>2662</v>
      </c>
      <c r="H1537" s="662" t="s">
        <v>1236</v>
      </c>
      <c r="I1537" s="662" t="s">
        <v>1397</v>
      </c>
      <c r="J1537" s="662" t="s">
        <v>1398</v>
      </c>
      <c r="K1537" s="662" t="s">
        <v>1285</v>
      </c>
      <c r="L1537" s="663">
        <v>132</v>
      </c>
      <c r="M1537" s="663">
        <v>396</v>
      </c>
      <c r="N1537" s="662">
        <v>3</v>
      </c>
      <c r="O1537" s="745">
        <v>1.5</v>
      </c>
      <c r="P1537" s="663">
        <v>132</v>
      </c>
      <c r="Q1537" s="678">
        <v>0.33333333333333331</v>
      </c>
      <c r="R1537" s="662">
        <v>1</v>
      </c>
      <c r="S1537" s="678">
        <v>0.33333333333333331</v>
      </c>
      <c r="T1537" s="745">
        <v>0.5</v>
      </c>
      <c r="U1537" s="701">
        <v>0.33333333333333331</v>
      </c>
    </row>
    <row r="1538" spans="1:21" ht="14.4" customHeight="1" x14ac:dyDescent="0.3">
      <c r="A1538" s="661">
        <v>18</v>
      </c>
      <c r="B1538" s="662" t="s">
        <v>544</v>
      </c>
      <c r="C1538" s="662" t="s">
        <v>2618</v>
      </c>
      <c r="D1538" s="743" t="s">
        <v>4060</v>
      </c>
      <c r="E1538" s="744" t="s">
        <v>2646</v>
      </c>
      <c r="F1538" s="662" t="s">
        <v>2614</v>
      </c>
      <c r="G1538" s="662" t="s">
        <v>2973</v>
      </c>
      <c r="H1538" s="662" t="s">
        <v>545</v>
      </c>
      <c r="I1538" s="662" t="s">
        <v>652</v>
      </c>
      <c r="J1538" s="662" t="s">
        <v>2974</v>
      </c>
      <c r="K1538" s="662" t="s">
        <v>2975</v>
      </c>
      <c r="L1538" s="663">
        <v>48.74</v>
      </c>
      <c r="M1538" s="663">
        <v>48.74</v>
      </c>
      <c r="N1538" s="662">
        <v>1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18</v>
      </c>
      <c r="B1539" s="662" t="s">
        <v>544</v>
      </c>
      <c r="C1539" s="662" t="s">
        <v>2618</v>
      </c>
      <c r="D1539" s="743" t="s">
        <v>4060</v>
      </c>
      <c r="E1539" s="744" t="s">
        <v>2646</v>
      </c>
      <c r="F1539" s="662" t="s">
        <v>2614</v>
      </c>
      <c r="G1539" s="662" t="s">
        <v>2978</v>
      </c>
      <c r="H1539" s="662" t="s">
        <v>545</v>
      </c>
      <c r="I1539" s="662" t="s">
        <v>1942</v>
      </c>
      <c r="J1539" s="662" t="s">
        <v>1943</v>
      </c>
      <c r="K1539" s="662" t="s">
        <v>2979</v>
      </c>
      <c r="L1539" s="663">
        <v>156.77000000000001</v>
      </c>
      <c r="M1539" s="663">
        <v>313.54000000000002</v>
      </c>
      <c r="N1539" s="662">
        <v>2</v>
      </c>
      <c r="O1539" s="745">
        <v>0.5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18</v>
      </c>
      <c r="B1540" s="662" t="s">
        <v>544</v>
      </c>
      <c r="C1540" s="662" t="s">
        <v>2618</v>
      </c>
      <c r="D1540" s="743" t="s">
        <v>4060</v>
      </c>
      <c r="E1540" s="744" t="s">
        <v>2646</v>
      </c>
      <c r="F1540" s="662" t="s">
        <v>2614</v>
      </c>
      <c r="G1540" s="662" t="s">
        <v>2721</v>
      </c>
      <c r="H1540" s="662" t="s">
        <v>545</v>
      </c>
      <c r="I1540" s="662" t="s">
        <v>954</v>
      </c>
      <c r="J1540" s="662" t="s">
        <v>955</v>
      </c>
      <c r="K1540" s="662" t="s">
        <v>2722</v>
      </c>
      <c r="L1540" s="663">
        <v>0</v>
      </c>
      <c r="M1540" s="663">
        <v>0</v>
      </c>
      <c r="N1540" s="662">
        <v>3</v>
      </c>
      <c r="O1540" s="745">
        <v>2.5</v>
      </c>
      <c r="P1540" s="663">
        <v>0</v>
      </c>
      <c r="Q1540" s="678"/>
      <c r="R1540" s="662">
        <v>1</v>
      </c>
      <c r="S1540" s="678">
        <v>0.33333333333333331</v>
      </c>
      <c r="T1540" s="745">
        <v>1</v>
      </c>
      <c r="U1540" s="701">
        <v>0.4</v>
      </c>
    </row>
    <row r="1541" spans="1:21" ht="14.4" customHeight="1" x14ac:dyDescent="0.3">
      <c r="A1541" s="661">
        <v>18</v>
      </c>
      <c r="B1541" s="662" t="s">
        <v>544</v>
      </c>
      <c r="C1541" s="662" t="s">
        <v>2618</v>
      </c>
      <c r="D1541" s="743" t="s">
        <v>4060</v>
      </c>
      <c r="E1541" s="744" t="s">
        <v>2646</v>
      </c>
      <c r="F1541" s="662" t="s">
        <v>2614</v>
      </c>
      <c r="G1541" s="662" t="s">
        <v>2675</v>
      </c>
      <c r="H1541" s="662" t="s">
        <v>545</v>
      </c>
      <c r="I1541" s="662" t="s">
        <v>1033</v>
      </c>
      <c r="J1541" s="662" t="s">
        <v>2980</v>
      </c>
      <c r="K1541" s="662" t="s">
        <v>1341</v>
      </c>
      <c r="L1541" s="663">
        <v>36.35</v>
      </c>
      <c r="M1541" s="663">
        <v>36.35</v>
      </c>
      <c r="N1541" s="662">
        <v>1</v>
      </c>
      <c r="O1541" s="745">
        <v>0.5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18</v>
      </c>
      <c r="B1542" s="662" t="s">
        <v>544</v>
      </c>
      <c r="C1542" s="662" t="s">
        <v>2618</v>
      </c>
      <c r="D1542" s="743" t="s">
        <v>4060</v>
      </c>
      <c r="E1542" s="744" t="s">
        <v>2646</v>
      </c>
      <c r="F1542" s="662" t="s">
        <v>2614</v>
      </c>
      <c r="G1542" s="662" t="s">
        <v>3242</v>
      </c>
      <c r="H1542" s="662" t="s">
        <v>545</v>
      </c>
      <c r="I1542" s="662" t="s">
        <v>3243</v>
      </c>
      <c r="J1542" s="662" t="s">
        <v>3244</v>
      </c>
      <c r="K1542" s="662" t="s">
        <v>3245</v>
      </c>
      <c r="L1542" s="663">
        <v>48.09</v>
      </c>
      <c r="M1542" s="663">
        <v>96.18</v>
      </c>
      <c r="N1542" s="662">
        <v>2</v>
      </c>
      <c r="O1542" s="745">
        <v>0.5</v>
      </c>
      <c r="P1542" s="663">
        <v>96.18</v>
      </c>
      <c r="Q1542" s="678">
        <v>1</v>
      </c>
      <c r="R1542" s="662">
        <v>2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18</v>
      </c>
      <c r="B1543" s="662" t="s">
        <v>544</v>
      </c>
      <c r="C1543" s="662" t="s">
        <v>2618</v>
      </c>
      <c r="D1543" s="743" t="s">
        <v>4060</v>
      </c>
      <c r="E1543" s="744" t="s">
        <v>2646</v>
      </c>
      <c r="F1543" s="662" t="s">
        <v>2614</v>
      </c>
      <c r="G1543" s="662" t="s">
        <v>2763</v>
      </c>
      <c r="H1543" s="662" t="s">
        <v>545</v>
      </c>
      <c r="I1543" s="662" t="s">
        <v>675</v>
      </c>
      <c r="J1543" s="662" t="s">
        <v>2764</v>
      </c>
      <c r="K1543" s="662" t="s">
        <v>2765</v>
      </c>
      <c r="L1543" s="663">
        <v>23.61</v>
      </c>
      <c r="M1543" s="663">
        <v>23.61</v>
      </c>
      <c r="N1543" s="662">
        <v>1</v>
      </c>
      <c r="O1543" s="745"/>
      <c r="P1543" s="663"/>
      <c r="Q1543" s="678">
        <v>0</v>
      </c>
      <c r="R1543" s="662"/>
      <c r="S1543" s="678">
        <v>0</v>
      </c>
      <c r="T1543" s="745"/>
      <c r="U1543" s="701"/>
    </row>
    <row r="1544" spans="1:21" ht="14.4" customHeight="1" x14ac:dyDescent="0.3">
      <c r="A1544" s="661">
        <v>18</v>
      </c>
      <c r="B1544" s="662" t="s">
        <v>544</v>
      </c>
      <c r="C1544" s="662" t="s">
        <v>2618</v>
      </c>
      <c r="D1544" s="743" t="s">
        <v>4060</v>
      </c>
      <c r="E1544" s="744" t="s">
        <v>2646</v>
      </c>
      <c r="F1544" s="662" t="s">
        <v>2614</v>
      </c>
      <c r="G1544" s="662" t="s">
        <v>2835</v>
      </c>
      <c r="H1544" s="662" t="s">
        <v>1236</v>
      </c>
      <c r="I1544" s="662" t="s">
        <v>2838</v>
      </c>
      <c r="J1544" s="662" t="s">
        <v>2839</v>
      </c>
      <c r="K1544" s="662" t="s">
        <v>586</v>
      </c>
      <c r="L1544" s="663">
        <v>147.61000000000001</v>
      </c>
      <c r="M1544" s="663">
        <v>147.61000000000001</v>
      </c>
      <c r="N1544" s="662">
        <v>1</v>
      </c>
      <c r="O1544" s="745">
        <v>0.5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18</v>
      </c>
      <c r="B1545" s="662" t="s">
        <v>544</v>
      </c>
      <c r="C1545" s="662" t="s">
        <v>2618</v>
      </c>
      <c r="D1545" s="743" t="s">
        <v>4060</v>
      </c>
      <c r="E1545" s="744" t="s">
        <v>2646</v>
      </c>
      <c r="F1545" s="662" t="s">
        <v>2614</v>
      </c>
      <c r="G1545" s="662" t="s">
        <v>2734</v>
      </c>
      <c r="H1545" s="662" t="s">
        <v>545</v>
      </c>
      <c r="I1545" s="662" t="s">
        <v>829</v>
      </c>
      <c r="J1545" s="662" t="s">
        <v>830</v>
      </c>
      <c r="K1545" s="662" t="s">
        <v>2735</v>
      </c>
      <c r="L1545" s="663">
        <v>57.6</v>
      </c>
      <c r="M1545" s="663">
        <v>57.6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18</v>
      </c>
      <c r="B1546" s="662" t="s">
        <v>544</v>
      </c>
      <c r="C1546" s="662" t="s">
        <v>2618</v>
      </c>
      <c r="D1546" s="743" t="s">
        <v>4060</v>
      </c>
      <c r="E1546" s="744" t="s">
        <v>2646</v>
      </c>
      <c r="F1546" s="662" t="s">
        <v>2614</v>
      </c>
      <c r="G1546" s="662" t="s">
        <v>3724</v>
      </c>
      <c r="H1546" s="662" t="s">
        <v>545</v>
      </c>
      <c r="I1546" s="662" t="s">
        <v>3725</v>
      </c>
      <c r="J1546" s="662" t="s">
        <v>3726</v>
      </c>
      <c r="K1546" s="662" t="s">
        <v>2529</v>
      </c>
      <c r="L1546" s="663">
        <v>38.56</v>
      </c>
      <c r="M1546" s="663">
        <v>77.12</v>
      </c>
      <c r="N1546" s="662">
        <v>2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18</v>
      </c>
      <c r="B1547" s="662" t="s">
        <v>544</v>
      </c>
      <c r="C1547" s="662" t="s">
        <v>2618</v>
      </c>
      <c r="D1547" s="743" t="s">
        <v>4060</v>
      </c>
      <c r="E1547" s="744" t="s">
        <v>2646</v>
      </c>
      <c r="F1547" s="662" t="s">
        <v>2614</v>
      </c>
      <c r="G1547" s="662" t="s">
        <v>2771</v>
      </c>
      <c r="H1547" s="662" t="s">
        <v>545</v>
      </c>
      <c r="I1547" s="662" t="s">
        <v>3035</v>
      </c>
      <c r="J1547" s="662" t="s">
        <v>977</v>
      </c>
      <c r="K1547" s="662" t="s">
        <v>978</v>
      </c>
      <c r="L1547" s="663">
        <v>94.04</v>
      </c>
      <c r="M1547" s="663">
        <v>94.04</v>
      </c>
      <c r="N1547" s="662">
        <v>1</v>
      </c>
      <c r="O1547" s="745">
        <v>1</v>
      </c>
      <c r="P1547" s="663">
        <v>94.04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18</v>
      </c>
      <c r="B1548" s="662" t="s">
        <v>544</v>
      </c>
      <c r="C1548" s="662" t="s">
        <v>2618</v>
      </c>
      <c r="D1548" s="743" t="s">
        <v>4060</v>
      </c>
      <c r="E1548" s="744" t="s">
        <v>2646</v>
      </c>
      <c r="F1548" s="662" t="s">
        <v>2614</v>
      </c>
      <c r="G1548" s="662" t="s">
        <v>2771</v>
      </c>
      <c r="H1548" s="662" t="s">
        <v>545</v>
      </c>
      <c r="I1548" s="662" t="s">
        <v>3035</v>
      </c>
      <c r="J1548" s="662" t="s">
        <v>977</v>
      </c>
      <c r="K1548" s="662" t="s">
        <v>978</v>
      </c>
      <c r="L1548" s="663">
        <v>122.73</v>
      </c>
      <c r="M1548" s="663">
        <v>122.73</v>
      </c>
      <c r="N1548" s="662">
        <v>1</v>
      </c>
      <c r="O1548" s="745">
        <v>0.5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18</v>
      </c>
      <c r="B1549" s="662" t="s">
        <v>544</v>
      </c>
      <c r="C1549" s="662" t="s">
        <v>2618</v>
      </c>
      <c r="D1549" s="743" t="s">
        <v>4060</v>
      </c>
      <c r="E1549" s="744" t="s">
        <v>2646</v>
      </c>
      <c r="F1549" s="662" t="s">
        <v>2614</v>
      </c>
      <c r="G1549" s="662" t="s">
        <v>3036</v>
      </c>
      <c r="H1549" s="662" t="s">
        <v>545</v>
      </c>
      <c r="I1549" s="662" t="s">
        <v>927</v>
      </c>
      <c r="J1549" s="662" t="s">
        <v>928</v>
      </c>
      <c r="K1549" s="662" t="s">
        <v>3038</v>
      </c>
      <c r="L1549" s="663">
        <v>1228</v>
      </c>
      <c r="M1549" s="663">
        <v>1228</v>
      </c>
      <c r="N1549" s="662">
        <v>1</v>
      </c>
      <c r="O1549" s="745">
        <v>0.5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18</v>
      </c>
      <c r="B1550" s="662" t="s">
        <v>544</v>
      </c>
      <c r="C1550" s="662" t="s">
        <v>2618</v>
      </c>
      <c r="D1550" s="743" t="s">
        <v>4060</v>
      </c>
      <c r="E1550" s="744" t="s">
        <v>2646</v>
      </c>
      <c r="F1550" s="662" t="s">
        <v>2614</v>
      </c>
      <c r="G1550" s="662" t="s">
        <v>3044</v>
      </c>
      <c r="H1550" s="662" t="s">
        <v>545</v>
      </c>
      <c r="I1550" s="662" t="s">
        <v>3048</v>
      </c>
      <c r="J1550" s="662" t="s">
        <v>3049</v>
      </c>
      <c r="K1550" s="662" t="s">
        <v>1285</v>
      </c>
      <c r="L1550" s="663">
        <v>52.16</v>
      </c>
      <c r="M1550" s="663">
        <v>52.16</v>
      </c>
      <c r="N1550" s="662">
        <v>1</v>
      </c>
      <c r="O1550" s="745"/>
      <c r="P1550" s="663"/>
      <c r="Q1550" s="678">
        <v>0</v>
      </c>
      <c r="R1550" s="662"/>
      <c r="S1550" s="678">
        <v>0</v>
      </c>
      <c r="T1550" s="745"/>
      <c r="U1550" s="701"/>
    </row>
    <row r="1551" spans="1:21" ht="14.4" customHeight="1" x14ac:dyDescent="0.3">
      <c r="A1551" s="661">
        <v>18</v>
      </c>
      <c r="B1551" s="662" t="s">
        <v>544</v>
      </c>
      <c r="C1551" s="662" t="s">
        <v>2618</v>
      </c>
      <c r="D1551" s="743" t="s">
        <v>4060</v>
      </c>
      <c r="E1551" s="744" t="s">
        <v>2646</v>
      </c>
      <c r="F1551" s="662" t="s">
        <v>2614</v>
      </c>
      <c r="G1551" s="662" t="s">
        <v>2736</v>
      </c>
      <c r="H1551" s="662" t="s">
        <v>1236</v>
      </c>
      <c r="I1551" s="662" t="s">
        <v>1855</v>
      </c>
      <c r="J1551" s="662" t="s">
        <v>575</v>
      </c>
      <c r="K1551" s="662" t="s">
        <v>1856</v>
      </c>
      <c r="L1551" s="663">
        <v>400.18</v>
      </c>
      <c r="M1551" s="663">
        <v>400.18</v>
      </c>
      <c r="N1551" s="662">
        <v>1</v>
      </c>
      <c r="O1551" s="745">
        <v>1</v>
      </c>
      <c r="P1551" s="663">
        <v>400.18</v>
      </c>
      <c r="Q1551" s="678">
        <v>1</v>
      </c>
      <c r="R1551" s="662">
        <v>1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18</v>
      </c>
      <c r="B1552" s="662" t="s">
        <v>544</v>
      </c>
      <c r="C1552" s="662" t="s">
        <v>2618</v>
      </c>
      <c r="D1552" s="743" t="s">
        <v>4060</v>
      </c>
      <c r="E1552" s="744" t="s">
        <v>2646</v>
      </c>
      <c r="F1552" s="662" t="s">
        <v>2614</v>
      </c>
      <c r="G1552" s="662" t="s">
        <v>3059</v>
      </c>
      <c r="H1552" s="662" t="s">
        <v>545</v>
      </c>
      <c r="I1552" s="662" t="s">
        <v>2160</v>
      </c>
      <c r="J1552" s="662" t="s">
        <v>2161</v>
      </c>
      <c r="K1552" s="662" t="s">
        <v>2162</v>
      </c>
      <c r="L1552" s="663">
        <v>249.45</v>
      </c>
      <c r="M1552" s="663">
        <v>249.45</v>
      </c>
      <c r="N1552" s="662">
        <v>1</v>
      </c>
      <c r="O1552" s="745">
        <v>1</v>
      </c>
      <c r="P1552" s="663">
        <v>249.45</v>
      </c>
      <c r="Q1552" s="678">
        <v>1</v>
      </c>
      <c r="R1552" s="662">
        <v>1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18</v>
      </c>
      <c r="B1553" s="662" t="s">
        <v>544</v>
      </c>
      <c r="C1553" s="662" t="s">
        <v>2618</v>
      </c>
      <c r="D1553" s="743" t="s">
        <v>4060</v>
      </c>
      <c r="E1553" s="744" t="s">
        <v>2646</v>
      </c>
      <c r="F1553" s="662" t="s">
        <v>2614</v>
      </c>
      <c r="G1553" s="662" t="s">
        <v>2678</v>
      </c>
      <c r="H1553" s="662" t="s">
        <v>545</v>
      </c>
      <c r="I1553" s="662" t="s">
        <v>1108</v>
      </c>
      <c r="J1553" s="662" t="s">
        <v>1109</v>
      </c>
      <c r="K1553" s="662" t="s">
        <v>1110</v>
      </c>
      <c r="L1553" s="663">
        <v>211.96</v>
      </c>
      <c r="M1553" s="663">
        <v>211.96</v>
      </c>
      <c r="N1553" s="662">
        <v>1</v>
      </c>
      <c r="O1553" s="745">
        <v>0.5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18</v>
      </c>
      <c r="B1554" s="662" t="s">
        <v>544</v>
      </c>
      <c r="C1554" s="662" t="s">
        <v>2618</v>
      </c>
      <c r="D1554" s="743" t="s">
        <v>4060</v>
      </c>
      <c r="E1554" s="744" t="s">
        <v>2646</v>
      </c>
      <c r="F1554" s="662" t="s">
        <v>2614</v>
      </c>
      <c r="G1554" s="662" t="s">
        <v>2678</v>
      </c>
      <c r="H1554" s="662" t="s">
        <v>545</v>
      </c>
      <c r="I1554" s="662" t="s">
        <v>1112</v>
      </c>
      <c r="J1554" s="662" t="s">
        <v>1113</v>
      </c>
      <c r="K1554" s="662" t="s">
        <v>1114</v>
      </c>
      <c r="L1554" s="663">
        <v>282.60000000000002</v>
      </c>
      <c r="M1554" s="663">
        <v>847.80000000000007</v>
      </c>
      <c r="N1554" s="662">
        <v>3</v>
      </c>
      <c r="O1554" s="745">
        <v>2</v>
      </c>
      <c r="P1554" s="663">
        <v>565.20000000000005</v>
      </c>
      <c r="Q1554" s="678">
        <v>0.66666666666666663</v>
      </c>
      <c r="R1554" s="662">
        <v>2</v>
      </c>
      <c r="S1554" s="678">
        <v>0.66666666666666663</v>
      </c>
      <c r="T1554" s="745">
        <v>1</v>
      </c>
      <c r="U1554" s="701">
        <v>0.5</v>
      </c>
    </row>
    <row r="1555" spans="1:21" ht="14.4" customHeight="1" x14ac:dyDescent="0.3">
      <c r="A1555" s="661">
        <v>18</v>
      </c>
      <c r="B1555" s="662" t="s">
        <v>544</v>
      </c>
      <c r="C1555" s="662" t="s">
        <v>2618</v>
      </c>
      <c r="D1555" s="743" t="s">
        <v>4060</v>
      </c>
      <c r="E1555" s="744" t="s">
        <v>2646</v>
      </c>
      <c r="F1555" s="662" t="s">
        <v>2614</v>
      </c>
      <c r="G1555" s="662" t="s">
        <v>3727</v>
      </c>
      <c r="H1555" s="662" t="s">
        <v>545</v>
      </c>
      <c r="I1555" s="662" t="s">
        <v>1749</v>
      </c>
      <c r="J1555" s="662" t="s">
        <v>1750</v>
      </c>
      <c r="K1555" s="662" t="s">
        <v>1402</v>
      </c>
      <c r="L1555" s="663">
        <v>82.17</v>
      </c>
      <c r="M1555" s="663">
        <v>164.34</v>
      </c>
      <c r="N1555" s="662">
        <v>2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18</v>
      </c>
      <c r="B1556" s="662" t="s">
        <v>544</v>
      </c>
      <c r="C1556" s="662" t="s">
        <v>2618</v>
      </c>
      <c r="D1556" s="743" t="s">
        <v>4060</v>
      </c>
      <c r="E1556" s="744" t="s">
        <v>2646</v>
      </c>
      <c r="F1556" s="662" t="s">
        <v>2614</v>
      </c>
      <c r="G1556" s="662" t="s">
        <v>2738</v>
      </c>
      <c r="H1556" s="662" t="s">
        <v>545</v>
      </c>
      <c r="I1556" s="662" t="s">
        <v>1150</v>
      </c>
      <c r="J1556" s="662" t="s">
        <v>2739</v>
      </c>
      <c r="K1556" s="662" t="s">
        <v>2740</v>
      </c>
      <c r="L1556" s="663">
        <v>253.18</v>
      </c>
      <c r="M1556" s="663">
        <v>253.18</v>
      </c>
      <c r="N1556" s="662">
        <v>1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18</v>
      </c>
      <c r="B1557" s="662" t="s">
        <v>544</v>
      </c>
      <c r="C1557" s="662" t="s">
        <v>2618</v>
      </c>
      <c r="D1557" s="743" t="s">
        <v>4060</v>
      </c>
      <c r="E1557" s="744" t="s">
        <v>2646</v>
      </c>
      <c r="F1557" s="662" t="s">
        <v>2614</v>
      </c>
      <c r="G1557" s="662" t="s">
        <v>2669</v>
      </c>
      <c r="H1557" s="662" t="s">
        <v>1236</v>
      </c>
      <c r="I1557" s="662" t="s">
        <v>1431</v>
      </c>
      <c r="J1557" s="662" t="s">
        <v>1575</v>
      </c>
      <c r="K1557" s="662" t="s">
        <v>2539</v>
      </c>
      <c r="L1557" s="663">
        <v>123.2</v>
      </c>
      <c r="M1557" s="663">
        <v>369.6</v>
      </c>
      <c r="N1557" s="662">
        <v>3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18</v>
      </c>
      <c r="B1558" s="662" t="s">
        <v>544</v>
      </c>
      <c r="C1558" s="662" t="s">
        <v>2618</v>
      </c>
      <c r="D1558" s="743" t="s">
        <v>4060</v>
      </c>
      <c r="E1558" s="744" t="s">
        <v>2646</v>
      </c>
      <c r="F1558" s="662" t="s">
        <v>2614</v>
      </c>
      <c r="G1558" s="662" t="s">
        <v>2669</v>
      </c>
      <c r="H1558" s="662" t="s">
        <v>1236</v>
      </c>
      <c r="I1558" s="662" t="s">
        <v>1410</v>
      </c>
      <c r="J1558" s="662" t="s">
        <v>2540</v>
      </c>
      <c r="K1558" s="662" t="s">
        <v>2541</v>
      </c>
      <c r="L1558" s="663">
        <v>246.39</v>
      </c>
      <c r="M1558" s="663">
        <v>246.39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18</v>
      </c>
      <c r="B1559" s="662" t="s">
        <v>544</v>
      </c>
      <c r="C1559" s="662" t="s">
        <v>2618</v>
      </c>
      <c r="D1559" s="743" t="s">
        <v>4060</v>
      </c>
      <c r="E1559" s="744" t="s">
        <v>2646</v>
      </c>
      <c r="F1559" s="662" t="s">
        <v>2614</v>
      </c>
      <c r="G1559" s="662" t="s">
        <v>2743</v>
      </c>
      <c r="H1559" s="662" t="s">
        <v>545</v>
      </c>
      <c r="I1559" s="662" t="s">
        <v>2865</v>
      </c>
      <c r="J1559" s="662" t="s">
        <v>719</v>
      </c>
      <c r="K1559" s="662" t="s">
        <v>2866</v>
      </c>
      <c r="L1559" s="663">
        <v>0</v>
      </c>
      <c r="M1559" s="663">
        <v>0</v>
      </c>
      <c r="N1559" s="662">
        <v>1</v>
      </c>
      <c r="O1559" s="745">
        <v>1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18</v>
      </c>
      <c r="B1560" s="662" t="s">
        <v>544</v>
      </c>
      <c r="C1560" s="662" t="s">
        <v>2618</v>
      </c>
      <c r="D1560" s="743" t="s">
        <v>4060</v>
      </c>
      <c r="E1560" s="744" t="s">
        <v>2646</v>
      </c>
      <c r="F1560" s="662" t="s">
        <v>2614</v>
      </c>
      <c r="G1560" s="662" t="s">
        <v>2743</v>
      </c>
      <c r="H1560" s="662" t="s">
        <v>545</v>
      </c>
      <c r="I1560" s="662" t="s">
        <v>718</v>
      </c>
      <c r="J1560" s="662" t="s">
        <v>719</v>
      </c>
      <c r="K1560" s="662" t="s">
        <v>2744</v>
      </c>
      <c r="L1560" s="663">
        <v>122.73</v>
      </c>
      <c r="M1560" s="663">
        <v>122.73</v>
      </c>
      <c r="N1560" s="662">
        <v>1</v>
      </c>
      <c r="O1560" s="745">
        <v>0.5</v>
      </c>
      <c r="P1560" s="663">
        <v>122.73</v>
      </c>
      <c r="Q1560" s="678">
        <v>1</v>
      </c>
      <c r="R1560" s="662">
        <v>1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18</v>
      </c>
      <c r="B1561" s="662" t="s">
        <v>544</v>
      </c>
      <c r="C1561" s="662" t="s">
        <v>2618</v>
      </c>
      <c r="D1561" s="743" t="s">
        <v>4060</v>
      </c>
      <c r="E1561" s="744" t="s">
        <v>2646</v>
      </c>
      <c r="F1561" s="662" t="s">
        <v>2614</v>
      </c>
      <c r="G1561" s="662" t="s">
        <v>3158</v>
      </c>
      <c r="H1561" s="662" t="s">
        <v>545</v>
      </c>
      <c r="I1561" s="662" t="s">
        <v>3728</v>
      </c>
      <c r="J1561" s="662" t="s">
        <v>3729</v>
      </c>
      <c r="K1561" s="662" t="s">
        <v>3730</v>
      </c>
      <c r="L1561" s="663">
        <v>0</v>
      </c>
      <c r="M1561" s="663">
        <v>0</v>
      </c>
      <c r="N1561" s="662">
        <v>3</v>
      </c>
      <c r="O1561" s="745">
        <v>0.5</v>
      </c>
      <c r="P1561" s="663">
        <v>0</v>
      </c>
      <c r="Q1561" s="678"/>
      <c r="R1561" s="662">
        <v>3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18</v>
      </c>
      <c r="B1562" s="662" t="s">
        <v>544</v>
      </c>
      <c r="C1562" s="662" t="s">
        <v>2618</v>
      </c>
      <c r="D1562" s="743" t="s">
        <v>4060</v>
      </c>
      <c r="E1562" s="744" t="s">
        <v>2646</v>
      </c>
      <c r="F1562" s="662" t="s">
        <v>2614</v>
      </c>
      <c r="G1562" s="662" t="s">
        <v>2745</v>
      </c>
      <c r="H1562" s="662" t="s">
        <v>545</v>
      </c>
      <c r="I1562" s="662" t="s">
        <v>864</v>
      </c>
      <c r="J1562" s="662" t="s">
        <v>865</v>
      </c>
      <c r="K1562" s="662" t="s">
        <v>2867</v>
      </c>
      <c r="L1562" s="663">
        <v>65.989999999999995</v>
      </c>
      <c r="M1562" s="663">
        <v>65.989999999999995</v>
      </c>
      <c r="N1562" s="662">
        <v>1</v>
      </c>
      <c r="O1562" s="745"/>
      <c r="P1562" s="663"/>
      <c r="Q1562" s="678">
        <v>0</v>
      </c>
      <c r="R1562" s="662"/>
      <c r="S1562" s="678">
        <v>0</v>
      </c>
      <c r="T1562" s="745"/>
      <c r="U1562" s="701"/>
    </row>
    <row r="1563" spans="1:21" ht="14.4" customHeight="1" x14ac:dyDescent="0.3">
      <c r="A1563" s="661">
        <v>18</v>
      </c>
      <c r="B1563" s="662" t="s">
        <v>544</v>
      </c>
      <c r="C1563" s="662" t="s">
        <v>2618</v>
      </c>
      <c r="D1563" s="743" t="s">
        <v>4060</v>
      </c>
      <c r="E1563" s="744" t="s">
        <v>2646</v>
      </c>
      <c r="F1563" s="662" t="s">
        <v>2614</v>
      </c>
      <c r="G1563" s="662" t="s">
        <v>2670</v>
      </c>
      <c r="H1563" s="662" t="s">
        <v>545</v>
      </c>
      <c r="I1563" s="662" t="s">
        <v>3731</v>
      </c>
      <c r="J1563" s="662" t="s">
        <v>2684</v>
      </c>
      <c r="K1563" s="662" t="s">
        <v>3721</v>
      </c>
      <c r="L1563" s="663">
        <v>0</v>
      </c>
      <c r="M1563" s="663">
        <v>0</v>
      </c>
      <c r="N1563" s="662">
        <v>2</v>
      </c>
      <c r="O1563" s="745">
        <v>1</v>
      </c>
      <c r="P1563" s="663">
        <v>0</v>
      </c>
      <c r="Q1563" s="678"/>
      <c r="R1563" s="662">
        <v>1</v>
      </c>
      <c r="S1563" s="678">
        <v>0.5</v>
      </c>
      <c r="T1563" s="745"/>
      <c r="U1563" s="701">
        <v>0</v>
      </c>
    </row>
    <row r="1564" spans="1:21" ht="14.4" customHeight="1" x14ac:dyDescent="0.3">
      <c r="A1564" s="661">
        <v>18</v>
      </c>
      <c r="B1564" s="662" t="s">
        <v>544</v>
      </c>
      <c r="C1564" s="662" t="s">
        <v>2618</v>
      </c>
      <c r="D1564" s="743" t="s">
        <v>4060</v>
      </c>
      <c r="E1564" s="744" t="s">
        <v>2646</v>
      </c>
      <c r="F1564" s="662" t="s">
        <v>2614</v>
      </c>
      <c r="G1564" s="662" t="s">
        <v>2685</v>
      </c>
      <c r="H1564" s="662" t="s">
        <v>545</v>
      </c>
      <c r="I1564" s="662" t="s">
        <v>3732</v>
      </c>
      <c r="J1564" s="662" t="s">
        <v>3193</v>
      </c>
      <c r="K1564" s="662" t="s">
        <v>3186</v>
      </c>
      <c r="L1564" s="663">
        <v>0</v>
      </c>
      <c r="M1564" s="663">
        <v>0</v>
      </c>
      <c r="N1564" s="662">
        <v>1</v>
      </c>
      <c r="O1564" s="745">
        <v>1</v>
      </c>
      <c r="P1564" s="663">
        <v>0</v>
      </c>
      <c r="Q1564" s="678"/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18</v>
      </c>
      <c r="B1565" s="662" t="s">
        <v>544</v>
      </c>
      <c r="C1565" s="662" t="s">
        <v>2618</v>
      </c>
      <c r="D1565" s="743" t="s">
        <v>4060</v>
      </c>
      <c r="E1565" s="744" t="s">
        <v>2646</v>
      </c>
      <c r="F1565" s="662" t="s">
        <v>2614</v>
      </c>
      <c r="G1565" s="662" t="s">
        <v>3365</v>
      </c>
      <c r="H1565" s="662" t="s">
        <v>545</v>
      </c>
      <c r="I1565" s="662" t="s">
        <v>3366</v>
      </c>
      <c r="J1565" s="662" t="s">
        <v>3367</v>
      </c>
      <c r="K1565" s="662" t="s">
        <v>3239</v>
      </c>
      <c r="L1565" s="663">
        <v>0</v>
      </c>
      <c r="M1565" s="663">
        <v>0</v>
      </c>
      <c r="N1565" s="662">
        <v>1</v>
      </c>
      <c r="O1565" s="745">
        <v>1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18</v>
      </c>
      <c r="B1566" s="662" t="s">
        <v>544</v>
      </c>
      <c r="C1566" s="662" t="s">
        <v>2618</v>
      </c>
      <c r="D1566" s="743" t="s">
        <v>4060</v>
      </c>
      <c r="E1566" s="744" t="s">
        <v>2646</v>
      </c>
      <c r="F1566" s="662" t="s">
        <v>2614</v>
      </c>
      <c r="G1566" s="662" t="s">
        <v>3733</v>
      </c>
      <c r="H1566" s="662" t="s">
        <v>545</v>
      </c>
      <c r="I1566" s="662" t="s">
        <v>3734</v>
      </c>
      <c r="J1566" s="662" t="s">
        <v>3735</v>
      </c>
      <c r="K1566" s="662" t="s">
        <v>3736</v>
      </c>
      <c r="L1566" s="663">
        <v>0</v>
      </c>
      <c r="M1566" s="663">
        <v>0</v>
      </c>
      <c r="N1566" s="662">
        <v>1</v>
      </c>
      <c r="O1566" s="745">
        <v>0.5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18</v>
      </c>
      <c r="B1567" s="662" t="s">
        <v>544</v>
      </c>
      <c r="C1567" s="662" t="s">
        <v>2618</v>
      </c>
      <c r="D1567" s="743" t="s">
        <v>4060</v>
      </c>
      <c r="E1567" s="744" t="s">
        <v>2647</v>
      </c>
      <c r="F1567" s="662" t="s">
        <v>2614</v>
      </c>
      <c r="G1567" s="662" t="s">
        <v>2688</v>
      </c>
      <c r="H1567" s="662" t="s">
        <v>545</v>
      </c>
      <c r="I1567" s="662" t="s">
        <v>1712</v>
      </c>
      <c r="J1567" s="662" t="s">
        <v>1713</v>
      </c>
      <c r="K1567" s="662" t="s">
        <v>1714</v>
      </c>
      <c r="L1567" s="663">
        <v>1048.3499999999999</v>
      </c>
      <c r="M1567" s="663">
        <v>1048.3499999999999</v>
      </c>
      <c r="N1567" s="662">
        <v>1</v>
      </c>
      <c r="O1567" s="745">
        <v>0.5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18</v>
      </c>
      <c r="B1568" s="662" t="s">
        <v>544</v>
      </c>
      <c r="C1568" s="662" t="s">
        <v>2618</v>
      </c>
      <c r="D1568" s="743" t="s">
        <v>4060</v>
      </c>
      <c r="E1568" s="744" t="s">
        <v>2647</v>
      </c>
      <c r="F1568" s="662" t="s">
        <v>2614</v>
      </c>
      <c r="G1568" s="662" t="s">
        <v>2688</v>
      </c>
      <c r="H1568" s="662" t="s">
        <v>545</v>
      </c>
      <c r="I1568" s="662" t="s">
        <v>3425</v>
      </c>
      <c r="J1568" s="662" t="s">
        <v>1713</v>
      </c>
      <c r="K1568" s="662" t="s">
        <v>3426</v>
      </c>
      <c r="L1568" s="663">
        <v>0</v>
      </c>
      <c r="M1568" s="663">
        <v>0</v>
      </c>
      <c r="N1568" s="662">
        <v>2</v>
      </c>
      <c r="O1568" s="745">
        <v>0.5</v>
      </c>
      <c r="P1568" s="663">
        <v>0</v>
      </c>
      <c r="Q1568" s="678"/>
      <c r="R1568" s="662">
        <v>2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18</v>
      </c>
      <c r="B1569" s="662" t="s">
        <v>544</v>
      </c>
      <c r="C1569" s="662" t="s">
        <v>2618</v>
      </c>
      <c r="D1569" s="743" t="s">
        <v>4060</v>
      </c>
      <c r="E1569" s="744" t="s">
        <v>2647</v>
      </c>
      <c r="F1569" s="662" t="s">
        <v>2614</v>
      </c>
      <c r="G1569" s="662" t="s">
        <v>2688</v>
      </c>
      <c r="H1569" s="662" t="s">
        <v>545</v>
      </c>
      <c r="I1569" s="662" t="s">
        <v>3583</v>
      </c>
      <c r="J1569" s="662" t="s">
        <v>1713</v>
      </c>
      <c r="K1569" s="662" t="s">
        <v>3584</v>
      </c>
      <c r="L1569" s="663">
        <v>0</v>
      </c>
      <c r="M1569" s="663">
        <v>0</v>
      </c>
      <c r="N1569" s="662">
        <v>2</v>
      </c>
      <c r="O1569" s="745">
        <v>0.5</v>
      </c>
      <c r="P1569" s="663">
        <v>0</v>
      </c>
      <c r="Q1569" s="678"/>
      <c r="R1569" s="662">
        <v>2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18</v>
      </c>
      <c r="B1570" s="662" t="s">
        <v>544</v>
      </c>
      <c r="C1570" s="662" t="s">
        <v>2618</v>
      </c>
      <c r="D1570" s="743" t="s">
        <v>4060</v>
      </c>
      <c r="E1570" s="744" t="s">
        <v>2647</v>
      </c>
      <c r="F1570" s="662" t="s">
        <v>2614</v>
      </c>
      <c r="G1570" s="662" t="s">
        <v>2648</v>
      </c>
      <c r="H1570" s="662" t="s">
        <v>1236</v>
      </c>
      <c r="I1570" s="662" t="s">
        <v>1833</v>
      </c>
      <c r="J1570" s="662" t="s">
        <v>2570</v>
      </c>
      <c r="K1570" s="662" t="s">
        <v>2571</v>
      </c>
      <c r="L1570" s="663">
        <v>6.68</v>
      </c>
      <c r="M1570" s="663">
        <v>13.36</v>
      </c>
      <c r="N1570" s="662">
        <v>2</v>
      </c>
      <c r="O1570" s="745">
        <v>1</v>
      </c>
      <c r="P1570" s="663">
        <v>6.68</v>
      </c>
      <c r="Q1570" s="678">
        <v>0.5</v>
      </c>
      <c r="R1570" s="662">
        <v>1</v>
      </c>
      <c r="S1570" s="678">
        <v>0.5</v>
      </c>
      <c r="T1570" s="745">
        <v>0.5</v>
      </c>
      <c r="U1570" s="701">
        <v>0.5</v>
      </c>
    </row>
    <row r="1571" spans="1:21" ht="14.4" customHeight="1" x14ac:dyDescent="0.3">
      <c r="A1571" s="661">
        <v>18</v>
      </c>
      <c r="B1571" s="662" t="s">
        <v>544</v>
      </c>
      <c r="C1571" s="662" t="s">
        <v>2618</v>
      </c>
      <c r="D1571" s="743" t="s">
        <v>4060</v>
      </c>
      <c r="E1571" s="744" t="s">
        <v>2647</v>
      </c>
      <c r="F1571" s="662" t="s">
        <v>2614</v>
      </c>
      <c r="G1571" s="662" t="s">
        <v>2648</v>
      </c>
      <c r="H1571" s="662" t="s">
        <v>1236</v>
      </c>
      <c r="I1571" s="662" t="s">
        <v>1417</v>
      </c>
      <c r="J1571" s="662" t="s">
        <v>2533</v>
      </c>
      <c r="K1571" s="662" t="s">
        <v>2534</v>
      </c>
      <c r="L1571" s="663">
        <v>10.26</v>
      </c>
      <c r="M1571" s="663">
        <v>20.52</v>
      </c>
      <c r="N1571" s="662">
        <v>2</v>
      </c>
      <c r="O1571" s="745">
        <v>1.5</v>
      </c>
      <c r="P1571" s="663">
        <v>20.52</v>
      </c>
      <c r="Q1571" s="678">
        <v>1</v>
      </c>
      <c r="R1571" s="662">
        <v>2</v>
      </c>
      <c r="S1571" s="678">
        <v>1</v>
      </c>
      <c r="T1571" s="745">
        <v>1.5</v>
      </c>
      <c r="U1571" s="701">
        <v>1</v>
      </c>
    </row>
    <row r="1572" spans="1:21" ht="14.4" customHeight="1" x14ac:dyDescent="0.3">
      <c r="A1572" s="661">
        <v>18</v>
      </c>
      <c r="B1572" s="662" t="s">
        <v>544</v>
      </c>
      <c r="C1572" s="662" t="s">
        <v>2618</v>
      </c>
      <c r="D1572" s="743" t="s">
        <v>4060</v>
      </c>
      <c r="E1572" s="744" t="s">
        <v>2647</v>
      </c>
      <c r="F1572" s="662" t="s">
        <v>2614</v>
      </c>
      <c r="G1572" s="662" t="s">
        <v>2648</v>
      </c>
      <c r="H1572" s="662" t="s">
        <v>1236</v>
      </c>
      <c r="I1572" s="662" t="s">
        <v>1417</v>
      </c>
      <c r="J1572" s="662" t="s">
        <v>2533</v>
      </c>
      <c r="K1572" s="662" t="s">
        <v>2534</v>
      </c>
      <c r="L1572" s="663">
        <v>9.4</v>
      </c>
      <c r="M1572" s="663">
        <v>9.4</v>
      </c>
      <c r="N1572" s="662">
        <v>1</v>
      </c>
      <c r="O1572" s="745">
        <v>1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18</v>
      </c>
      <c r="B1573" s="662" t="s">
        <v>544</v>
      </c>
      <c r="C1573" s="662" t="s">
        <v>2618</v>
      </c>
      <c r="D1573" s="743" t="s">
        <v>4060</v>
      </c>
      <c r="E1573" s="744" t="s">
        <v>2647</v>
      </c>
      <c r="F1573" s="662" t="s">
        <v>2614</v>
      </c>
      <c r="G1573" s="662" t="s">
        <v>2900</v>
      </c>
      <c r="H1573" s="662" t="s">
        <v>1236</v>
      </c>
      <c r="I1573" s="662" t="s">
        <v>3737</v>
      </c>
      <c r="J1573" s="662" t="s">
        <v>3738</v>
      </c>
      <c r="K1573" s="662" t="s">
        <v>3739</v>
      </c>
      <c r="L1573" s="663">
        <v>155.69999999999999</v>
      </c>
      <c r="M1573" s="663">
        <v>467.09999999999997</v>
      </c>
      <c r="N1573" s="662">
        <v>3</v>
      </c>
      <c r="O1573" s="745">
        <v>0.5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18</v>
      </c>
      <c r="B1574" s="662" t="s">
        <v>544</v>
      </c>
      <c r="C1574" s="662" t="s">
        <v>2618</v>
      </c>
      <c r="D1574" s="743" t="s">
        <v>4060</v>
      </c>
      <c r="E1574" s="744" t="s">
        <v>2647</v>
      </c>
      <c r="F1574" s="662" t="s">
        <v>2614</v>
      </c>
      <c r="G1574" s="662" t="s">
        <v>2905</v>
      </c>
      <c r="H1574" s="662" t="s">
        <v>545</v>
      </c>
      <c r="I1574" s="662" t="s">
        <v>3740</v>
      </c>
      <c r="J1574" s="662" t="s">
        <v>861</v>
      </c>
      <c r="K1574" s="662" t="s">
        <v>2984</v>
      </c>
      <c r="L1574" s="663">
        <v>0</v>
      </c>
      <c r="M1574" s="663">
        <v>0</v>
      </c>
      <c r="N1574" s="662">
        <v>1</v>
      </c>
      <c r="O1574" s="745">
        <v>0.5</v>
      </c>
      <c r="P1574" s="663"/>
      <c r="Q1574" s="678"/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18</v>
      </c>
      <c r="B1575" s="662" t="s">
        <v>544</v>
      </c>
      <c r="C1575" s="662" t="s">
        <v>2618</v>
      </c>
      <c r="D1575" s="743" t="s">
        <v>4060</v>
      </c>
      <c r="E1575" s="744" t="s">
        <v>2647</v>
      </c>
      <c r="F1575" s="662" t="s">
        <v>2614</v>
      </c>
      <c r="G1575" s="662" t="s">
        <v>2649</v>
      </c>
      <c r="H1575" s="662" t="s">
        <v>545</v>
      </c>
      <c r="I1575" s="662" t="s">
        <v>754</v>
      </c>
      <c r="J1575" s="662" t="s">
        <v>2653</v>
      </c>
      <c r="K1575" s="662" t="s">
        <v>2654</v>
      </c>
      <c r="L1575" s="663">
        <v>0</v>
      </c>
      <c r="M1575" s="663">
        <v>0</v>
      </c>
      <c r="N1575" s="662">
        <v>1</v>
      </c>
      <c r="O1575" s="745">
        <v>0.5</v>
      </c>
      <c r="P1575" s="663">
        <v>0</v>
      </c>
      <c r="Q1575" s="678"/>
      <c r="R1575" s="662">
        <v>1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18</v>
      </c>
      <c r="B1576" s="662" t="s">
        <v>544</v>
      </c>
      <c r="C1576" s="662" t="s">
        <v>2618</v>
      </c>
      <c r="D1576" s="743" t="s">
        <v>4060</v>
      </c>
      <c r="E1576" s="744" t="s">
        <v>2647</v>
      </c>
      <c r="F1576" s="662" t="s">
        <v>2614</v>
      </c>
      <c r="G1576" s="662" t="s">
        <v>2649</v>
      </c>
      <c r="H1576" s="662" t="s">
        <v>545</v>
      </c>
      <c r="I1576" s="662" t="s">
        <v>758</v>
      </c>
      <c r="J1576" s="662" t="s">
        <v>2650</v>
      </c>
      <c r="K1576" s="662" t="s">
        <v>2651</v>
      </c>
      <c r="L1576" s="663">
        <v>0</v>
      </c>
      <c r="M1576" s="663">
        <v>0</v>
      </c>
      <c r="N1576" s="662">
        <v>2</v>
      </c>
      <c r="O1576" s="745">
        <v>1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18</v>
      </c>
      <c r="B1577" s="662" t="s">
        <v>544</v>
      </c>
      <c r="C1577" s="662" t="s">
        <v>2618</v>
      </c>
      <c r="D1577" s="743" t="s">
        <v>4060</v>
      </c>
      <c r="E1577" s="744" t="s">
        <v>2647</v>
      </c>
      <c r="F1577" s="662" t="s">
        <v>2614</v>
      </c>
      <c r="G1577" s="662" t="s">
        <v>2656</v>
      </c>
      <c r="H1577" s="662" t="s">
        <v>545</v>
      </c>
      <c r="I1577" s="662" t="s">
        <v>2123</v>
      </c>
      <c r="J1577" s="662" t="s">
        <v>2124</v>
      </c>
      <c r="K1577" s="662" t="s">
        <v>1192</v>
      </c>
      <c r="L1577" s="663">
        <v>88.91</v>
      </c>
      <c r="M1577" s="663">
        <v>88.91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18</v>
      </c>
      <c r="B1578" s="662" t="s">
        <v>544</v>
      </c>
      <c r="C1578" s="662" t="s">
        <v>2618</v>
      </c>
      <c r="D1578" s="743" t="s">
        <v>4060</v>
      </c>
      <c r="E1578" s="744" t="s">
        <v>2647</v>
      </c>
      <c r="F1578" s="662" t="s">
        <v>2614</v>
      </c>
      <c r="G1578" s="662" t="s">
        <v>2656</v>
      </c>
      <c r="H1578" s="662" t="s">
        <v>545</v>
      </c>
      <c r="I1578" s="662" t="s">
        <v>2657</v>
      </c>
      <c r="J1578" s="662" t="s">
        <v>2124</v>
      </c>
      <c r="K1578" s="662" t="s">
        <v>2658</v>
      </c>
      <c r="L1578" s="663">
        <v>177.82</v>
      </c>
      <c r="M1578" s="663">
        <v>355.64</v>
      </c>
      <c r="N1578" s="662">
        <v>2</v>
      </c>
      <c r="O1578" s="745">
        <v>1.5</v>
      </c>
      <c r="P1578" s="663">
        <v>355.64</v>
      </c>
      <c r="Q1578" s="678">
        <v>1</v>
      </c>
      <c r="R1578" s="662">
        <v>2</v>
      </c>
      <c r="S1578" s="678">
        <v>1</v>
      </c>
      <c r="T1578" s="745">
        <v>1.5</v>
      </c>
      <c r="U1578" s="701">
        <v>1</v>
      </c>
    </row>
    <row r="1579" spans="1:21" ht="14.4" customHeight="1" x14ac:dyDescent="0.3">
      <c r="A1579" s="661">
        <v>18</v>
      </c>
      <c r="B1579" s="662" t="s">
        <v>544</v>
      </c>
      <c r="C1579" s="662" t="s">
        <v>2618</v>
      </c>
      <c r="D1579" s="743" t="s">
        <v>4060</v>
      </c>
      <c r="E1579" s="744" t="s">
        <v>2647</v>
      </c>
      <c r="F1579" s="662" t="s">
        <v>2614</v>
      </c>
      <c r="G1579" s="662" t="s">
        <v>2709</v>
      </c>
      <c r="H1579" s="662" t="s">
        <v>545</v>
      </c>
      <c r="I1579" s="662" t="s">
        <v>3741</v>
      </c>
      <c r="J1579" s="662" t="s">
        <v>3590</v>
      </c>
      <c r="K1579" s="662" t="s">
        <v>1501</v>
      </c>
      <c r="L1579" s="663">
        <v>0</v>
      </c>
      <c r="M1579" s="663">
        <v>0</v>
      </c>
      <c r="N1579" s="662">
        <v>1</v>
      </c>
      <c r="O1579" s="745">
        <v>1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18</v>
      </c>
      <c r="B1580" s="662" t="s">
        <v>544</v>
      </c>
      <c r="C1580" s="662" t="s">
        <v>2618</v>
      </c>
      <c r="D1580" s="743" t="s">
        <v>4060</v>
      </c>
      <c r="E1580" s="744" t="s">
        <v>2647</v>
      </c>
      <c r="F1580" s="662" t="s">
        <v>2614</v>
      </c>
      <c r="G1580" s="662" t="s">
        <v>2709</v>
      </c>
      <c r="H1580" s="662" t="s">
        <v>1236</v>
      </c>
      <c r="I1580" s="662" t="s">
        <v>1365</v>
      </c>
      <c r="J1580" s="662" t="s">
        <v>1366</v>
      </c>
      <c r="K1580" s="662" t="s">
        <v>1285</v>
      </c>
      <c r="L1580" s="663">
        <v>65.989999999999995</v>
      </c>
      <c r="M1580" s="663">
        <v>395.93999999999994</v>
      </c>
      <c r="N1580" s="662">
        <v>6</v>
      </c>
      <c r="O1580" s="745">
        <v>2.5</v>
      </c>
      <c r="P1580" s="663">
        <v>65.989999999999995</v>
      </c>
      <c r="Q1580" s="678">
        <v>0.16666666666666669</v>
      </c>
      <c r="R1580" s="662">
        <v>1</v>
      </c>
      <c r="S1580" s="678">
        <v>0.16666666666666666</v>
      </c>
      <c r="T1580" s="745">
        <v>0.5</v>
      </c>
      <c r="U1580" s="701">
        <v>0.2</v>
      </c>
    </row>
    <row r="1581" spans="1:21" ht="14.4" customHeight="1" x14ac:dyDescent="0.3">
      <c r="A1581" s="661">
        <v>18</v>
      </c>
      <c r="B1581" s="662" t="s">
        <v>544</v>
      </c>
      <c r="C1581" s="662" t="s">
        <v>2618</v>
      </c>
      <c r="D1581" s="743" t="s">
        <v>4060</v>
      </c>
      <c r="E1581" s="744" t="s">
        <v>2647</v>
      </c>
      <c r="F1581" s="662" t="s">
        <v>2614</v>
      </c>
      <c r="G1581" s="662" t="s">
        <v>2709</v>
      </c>
      <c r="H1581" s="662" t="s">
        <v>1236</v>
      </c>
      <c r="I1581" s="662" t="s">
        <v>1428</v>
      </c>
      <c r="J1581" s="662" t="s">
        <v>1253</v>
      </c>
      <c r="K1581" s="662" t="s">
        <v>1501</v>
      </c>
      <c r="L1581" s="663">
        <v>132</v>
      </c>
      <c r="M1581" s="663">
        <v>792</v>
      </c>
      <c r="N1581" s="662">
        <v>6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18</v>
      </c>
      <c r="B1582" s="662" t="s">
        <v>544</v>
      </c>
      <c r="C1582" s="662" t="s">
        <v>2618</v>
      </c>
      <c r="D1582" s="743" t="s">
        <v>4060</v>
      </c>
      <c r="E1582" s="744" t="s">
        <v>2647</v>
      </c>
      <c r="F1582" s="662" t="s">
        <v>2614</v>
      </c>
      <c r="G1582" s="662" t="s">
        <v>2671</v>
      </c>
      <c r="H1582" s="662" t="s">
        <v>545</v>
      </c>
      <c r="I1582" s="662" t="s">
        <v>3742</v>
      </c>
      <c r="J1582" s="662" t="s">
        <v>2673</v>
      </c>
      <c r="K1582" s="662" t="s">
        <v>3743</v>
      </c>
      <c r="L1582" s="663">
        <v>0</v>
      </c>
      <c r="M1582" s="663">
        <v>0</v>
      </c>
      <c r="N1582" s="662">
        <v>1</v>
      </c>
      <c r="O1582" s="745">
        <v>1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18</v>
      </c>
      <c r="B1583" s="662" t="s">
        <v>544</v>
      </c>
      <c r="C1583" s="662" t="s">
        <v>2618</v>
      </c>
      <c r="D1583" s="743" t="s">
        <v>4060</v>
      </c>
      <c r="E1583" s="744" t="s">
        <v>2647</v>
      </c>
      <c r="F1583" s="662" t="s">
        <v>2614</v>
      </c>
      <c r="G1583" s="662" t="s">
        <v>2806</v>
      </c>
      <c r="H1583" s="662" t="s">
        <v>545</v>
      </c>
      <c r="I1583" s="662" t="s">
        <v>645</v>
      </c>
      <c r="J1583" s="662" t="s">
        <v>2809</v>
      </c>
      <c r="K1583" s="662" t="s">
        <v>2810</v>
      </c>
      <c r="L1583" s="663">
        <v>18.11</v>
      </c>
      <c r="M1583" s="663">
        <v>126.77</v>
      </c>
      <c r="N1583" s="662">
        <v>7</v>
      </c>
      <c r="O1583" s="745">
        <v>2.5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18</v>
      </c>
      <c r="B1584" s="662" t="s">
        <v>544</v>
      </c>
      <c r="C1584" s="662" t="s">
        <v>2618</v>
      </c>
      <c r="D1584" s="743" t="s">
        <v>4060</v>
      </c>
      <c r="E1584" s="744" t="s">
        <v>2647</v>
      </c>
      <c r="F1584" s="662" t="s">
        <v>2614</v>
      </c>
      <c r="G1584" s="662" t="s">
        <v>2806</v>
      </c>
      <c r="H1584" s="662" t="s">
        <v>545</v>
      </c>
      <c r="I1584" s="662" t="s">
        <v>645</v>
      </c>
      <c r="J1584" s="662" t="s">
        <v>2809</v>
      </c>
      <c r="K1584" s="662" t="s">
        <v>2810</v>
      </c>
      <c r="L1584" s="663">
        <v>37.61</v>
      </c>
      <c r="M1584" s="663">
        <v>37.61</v>
      </c>
      <c r="N1584" s="662">
        <v>1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18</v>
      </c>
      <c r="B1585" s="662" t="s">
        <v>544</v>
      </c>
      <c r="C1585" s="662" t="s">
        <v>2618</v>
      </c>
      <c r="D1585" s="743" t="s">
        <v>4060</v>
      </c>
      <c r="E1585" s="744" t="s">
        <v>2647</v>
      </c>
      <c r="F1585" s="662" t="s">
        <v>2614</v>
      </c>
      <c r="G1585" s="662" t="s">
        <v>2811</v>
      </c>
      <c r="H1585" s="662" t="s">
        <v>545</v>
      </c>
      <c r="I1585" s="662" t="s">
        <v>2932</v>
      </c>
      <c r="J1585" s="662" t="s">
        <v>2933</v>
      </c>
      <c r="K1585" s="662" t="s">
        <v>572</v>
      </c>
      <c r="L1585" s="663">
        <v>528.44000000000005</v>
      </c>
      <c r="M1585" s="663">
        <v>1585.3200000000002</v>
      </c>
      <c r="N1585" s="662">
        <v>3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18</v>
      </c>
      <c r="B1586" s="662" t="s">
        <v>544</v>
      </c>
      <c r="C1586" s="662" t="s">
        <v>2618</v>
      </c>
      <c r="D1586" s="743" t="s">
        <v>4060</v>
      </c>
      <c r="E1586" s="744" t="s">
        <v>2647</v>
      </c>
      <c r="F1586" s="662" t="s">
        <v>2614</v>
      </c>
      <c r="G1586" s="662" t="s">
        <v>2939</v>
      </c>
      <c r="H1586" s="662" t="s">
        <v>545</v>
      </c>
      <c r="I1586" s="662" t="s">
        <v>1668</v>
      </c>
      <c r="J1586" s="662" t="s">
        <v>2940</v>
      </c>
      <c r="K1586" s="662" t="s">
        <v>2941</v>
      </c>
      <c r="L1586" s="663">
        <v>24.68</v>
      </c>
      <c r="M1586" s="663">
        <v>24.68</v>
      </c>
      <c r="N1586" s="662">
        <v>1</v>
      </c>
      <c r="O1586" s="745">
        <v>0.5</v>
      </c>
      <c r="P1586" s="663">
        <v>24.68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18</v>
      </c>
      <c r="B1587" s="662" t="s">
        <v>544</v>
      </c>
      <c r="C1587" s="662" t="s">
        <v>2618</v>
      </c>
      <c r="D1587" s="743" t="s">
        <v>4060</v>
      </c>
      <c r="E1587" s="744" t="s">
        <v>2647</v>
      </c>
      <c r="F1587" s="662" t="s">
        <v>2614</v>
      </c>
      <c r="G1587" s="662" t="s">
        <v>2939</v>
      </c>
      <c r="H1587" s="662" t="s">
        <v>545</v>
      </c>
      <c r="I1587" s="662" t="s">
        <v>2075</v>
      </c>
      <c r="J1587" s="662" t="s">
        <v>2076</v>
      </c>
      <c r="K1587" s="662" t="s">
        <v>2942</v>
      </c>
      <c r="L1587" s="663">
        <v>74.06</v>
      </c>
      <c r="M1587" s="663">
        <v>222.18</v>
      </c>
      <c r="N1587" s="662">
        <v>3</v>
      </c>
      <c r="O1587" s="745">
        <v>2</v>
      </c>
      <c r="P1587" s="663">
        <v>222.18</v>
      </c>
      <c r="Q1587" s="678">
        <v>1</v>
      </c>
      <c r="R1587" s="662">
        <v>3</v>
      </c>
      <c r="S1587" s="678">
        <v>1</v>
      </c>
      <c r="T1587" s="745">
        <v>2</v>
      </c>
      <c r="U1587" s="701">
        <v>1</v>
      </c>
    </row>
    <row r="1588" spans="1:21" ht="14.4" customHeight="1" x14ac:dyDescent="0.3">
      <c r="A1588" s="661">
        <v>18</v>
      </c>
      <c r="B1588" s="662" t="s">
        <v>544</v>
      </c>
      <c r="C1588" s="662" t="s">
        <v>2618</v>
      </c>
      <c r="D1588" s="743" t="s">
        <v>4060</v>
      </c>
      <c r="E1588" s="744" t="s">
        <v>2647</v>
      </c>
      <c r="F1588" s="662" t="s">
        <v>2614</v>
      </c>
      <c r="G1588" s="662" t="s">
        <v>3744</v>
      </c>
      <c r="H1588" s="662" t="s">
        <v>545</v>
      </c>
      <c r="I1588" s="662" t="s">
        <v>3745</v>
      </c>
      <c r="J1588" s="662" t="s">
        <v>3746</v>
      </c>
      <c r="K1588" s="662" t="s">
        <v>3747</v>
      </c>
      <c r="L1588" s="663">
        <v>136.55000000000001</v>
      </c>
      <c r="M1588" s="663">
        <v>136.55000000000001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18</v>
      </c>
      <c r="B1589" s="662" t="s">
        <v>544</v>
      </c>
      <c r="C1589" s="662" t="s">
        <v>2618</v>
      </c>
      <c r="D1589" s="743" t="s">
        <v>4060</v>
      </c>
      <c r="E1589" s="744" t="s">
        <v>2647</v>
      </c>
      <c r="F1589" s="662" t="s">
        <v>2614</v>
      </c>
      <c r="G1589" s="662" t="s">
        <v>2662</v>
      </c>
      <c r="H1589" s="662" t="s">
        <v>1236</v>
      </c>
      <c r="I1589" s="662" t="s">
        <v>1397</v>
      </c>
      <c r="J1589" s="662" t="s">
        <v>1398</v>
      </c>
      <c r="K1589" s="662" t="s">
        <v>1285</v>
      </c>
      <c r="L1589" s="663">
        <v>132</v>
      </c>
      <c r="M1589" s="663">
        <v>2112</v>
      </c>
      <c r="N1589" s="662">
        <v>16</v>
      </c>
      <c r="O1589" s="745">
        <v>6.5</v>
      </c>
      <c r="P1589" s="663">
        <v>1188</v>
      </c>
      <c r="Q1589" s="678">
        <v>0.5625</v>
      </c>
      <c r="R1589" s="662">
        <v>9</v>
      </c>
      <c r="S1589" s="678">
        <v>0.5625</v>
      </c>
      <c r="T1589" s="745">
        <v>4</v>
      </c>
      <c r="U1589" s="701">
        <v>0.61538461538461542</v>
      </c>
    </row>
    <row r="1590" spans="1:21" ht="14.4" customHeight="1" x14ac:dyDescent="0.3">
      <c r="A1590" s="661">
        <v>18</v>
      </c>
      <c r="B1590" s="662" t="s">
        <v>544</v>
      </c>
      <c r="C1590" s="662" t="s">
        <v>2618</v>
      </c>
      <c r="D1590" s="743" t="s">
        <v>4060</v>
      </c>
      <c r="E1590" s="744" t="s">
        <v>2647</v>
      </c>
      <c r="F1590" s="662" t="s">
        <v>2614</v>
      </c>
      <c r="G1590" s="662" t="s">
        <v>2662</v>
      </c>
      <c r="H1590" s="662" t="s">
        <v>545</v>
      </c>
      <c r="I1590" s="662" t="s">
        <v>1910</v>
      </c>
      <c r="J1590" s="662" t="s">
        <v>1911</v>
      </c>
      <c r="K1590" s="662" t="s">
        <v>1912</v>
      </c>
      <c r="L1590" s="663">
        <v>132</v>
      </c>
      <c r="M1590" s="663">
        <v>132</v>
      </c>
      <c r="N1590" s="662">
        <v>1</v>
      </c>
      <c r="O1590" s="745">
        <v>0.5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18</v>
      </c>
      <c r="B1591" s="662" t="s">
        <v>544</v>
      </c>
      <c r="C1591" s="662" t="s">
        <v>2618</v>
      </c>
      <c r="D1591" s="743" t="s">
        <v>4060</v>
      </c>
      <c r="E1591" s="744" t="s">
        <v>2647</v>
      </c>
      <c r="F1591" s="662" t="s">
        <v>2614</v>
      </c>
      <c r="G1591" s="662" t="s">
        <v>3748</v>
      </c>
      <c r="H1591" s="662" t="s">
        <v>545</v>
      </c>
      <c r="I1591" s="662" t="s">
        <v>3749</v>
      </c>
      <c r="J1591" s="662" t="s">
        <v>3750</v>
      </c>
      <c r="K1591" s="662" t="s">
        <v>3751</v>
      </c>
      <c r="L1591" s="663">
        <v>75.64</v>
      </c>
      <c r="M1591" s="663">
        <v>75.64</v>
      </c>
      <c r="N1591" s="662">
        <v>1</v>
      </c>
      <c r="O1591" s="745">
        <v>1</v>
      </c>
      <c r="P1591" s="663">
        <v>75.64</v>
      </c>
      <c r="Q1591" s="678">
        <v>1</v>
      </c>
      <c r="R1591" s="662">
        <v>1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18</v>
      </c>
      <c r="B1592" s="662" t="s">
        <v>544</v>
      </c>
      <c r="C1592" s="662" t="s">
        <v>2618</v>
      </c>
      <c r="D1592" s="743" t="s">
        <v>4060</v>
      </c>
      <c r="E1592" s="744" t="s">
        <v>2647</v>
      </c>
      <c r="F1592" s="662" t="s">
        <v>2614</v>
      </c>
      <c r="G1592" s="662" t="s">
        <v>2973</v>
      </c>
      <c r="H1592" s="662" t="s">
        <v>545</v>
      </c>
      <c r="I1592" s="662" t="s">
        <v>652</v>
      </c>
      <c r="J1592" s="662" t="s">
        <v>2974</v>
      </c>
      <c r="K1592" s="662" t="s">
        <v>2975</v>
      </c>
      <c r="L1592" s="663">
        <v>48.74</v>
      </c>
      <c r="M1592" s="663">
        <v>48.74</v>
      </c>
      <c r="N1592" s="662">
        <v>1</v>
      </c>
      <c r="O1592" s="745">
        <v>1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18</v>
      </c>
      <c r="B1593" s="662" t="s">
        <v>544</v>
      </c>
      <c r="C1593" s="662" t="s">
        <v>2618</v>
      </c>
      <c r="D1593" s="743" t="s">
        <v>4060</v>
      </c>
      <c r="E1593" s="744" t="s">
        <v>2647</v>
      </c>
      <c r="F1593" s="662" t="s">
        <v>2614</v>
      </c>
      <c r="G1593" s="662" t="s">
        <v>2978</v>
      </c>
      <c r="H1593" s="662" t="s">
        <v>545</v>
      </c>
      <c r="I1593" s="662" t="s">
        <v>1942</v>
      </c>
      <c r="J1593" s="662" t="s">
        <v>1943</v>
      </c>
      <c r="K1593" s="662" t="s">
        <v>2979</v>
      </c>
      <c r="L1593" s="663">
        <v>156.77000000000001</v>
      </c>
      <c r="M1593" s="663">
        <v>470.31000000000006</v>
      </c>
      <c r="N1593" s="662">
        <v>3</v>
      </c>
      <c r="O1593" s="745">
        <v>1.5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18</v>
      </c>
      <c r="B1594" s="662" t="s">
        <v>544</v>
      </c>
      <c r="C1594" s="662" t="s">
        <v>2618</v>
      </c>
      <c r="D1594" s="743" t="s">
        <v>4060</v>
      </c>
      <c r="E1594" s="744" t="s">
        <v>2647</v>
      </c>
      <c r="F1594" s="662" t="s">
        <v>2614</v>
      </c>
      <c r="G1594" s="662" t="s">
        <v>2721</v>
      </c>
      <c r="H1594" s="662" t="s">
        <v>545</v>
      </c>
      <c r="I1594" s="662" t="s">
        <v>954</v>
      </c>
      <c r="J1594" s="662" t="s">
        <v>955</v>
      </c>
      <c r="K1594" s="662" t="s">
        <v>2722</v>
      </c>
      <c r="L1594" s="663">
        <v>0</v>
      </c>
      <c r="M1594" s="663">
        <v>0</v>
      </c>
      <c r="N1594" s="662">
        <v>11</v>
      </c>
      <c r="O1594" s="745">
        <v>2</v>
      </c>
      <c r="P1594" s="663"/>
      <c r="Q1594" s="678"/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18</v>
      </c>
      <c r="B1595" s="662" t="s">
        <v>544</v>
      </c>
      <c r="C1595" s="662" t="s">
        <v>2618</v>
      </c>
      <c r="D1595" s="743" t="s">
        <v>4060</v>
      </c>
      <c r="E1595" s="744" t="s">
        <v>2647</v>
      </c>
      <c r="F1595" s="662" t="s">
        <v>2614</v>
      </c>
      <c r="G1595" s="662" t="s">
        <v>2675</v>
      </c>
      <c r="H1595" s="662" t="s">
        <v>545</v>
      </c>
      <c r="I1595" s="662" t="s">
        <v>1033</v>
      </c>
      <c r="J1595" s="662" t="s">
        <v>2980</v>
      </c>
      <c r="K1595" s="662" t="s">
        <v>1341</v>
      </c>
      <c r="L1595" s="663">
        <v>36.35</v>
      </c>
      <c r="M1595" s="663">
        <v>72.7</v>
      </c>
      <c r="N1595" s="662">
        <v>2</v>
      </c>
      <c r="O1595" s="745">
        <v>0.5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18</v>
      </c>
      <c r="B1596" s="662" t="s">
        <v>544</v>
      </c>
      <c r="C1596" s="662" t="s">
        <v>2618</v>
      </c>
      <c r="D1596" s="743" t="s">
        <v>4060</v>
      </c>
      <c r="E1596" s="744" t="s">
        <v>2647</v>
      </c>
      <c r="F1596" s="662" t="s">
        <v>2614</v>
      </c>
      <c r="G1596" s="662" t="s">
        <v>2675</v>
      </c>
      <c r="H1596" s="662" t="s">
        <v>545</v>
      </c>
      <c r="I1596" s="662" t="s">
        <v>2827</v>
      </c>
      <c r="J1596" s="662" t="s">
        <v>2676</v>
      </c>
      <c r="K1596" s="662" t="s">
        <v>2828</v>
      </c>
      <c r="L1596" s="663">
        <v>0</v>
      </c>
      <c r="M1596" s="663">
        <v>0</v>
      </c>
      <c r="N1596" s="662">
        <v>1</v>
      </c>
      <c r="O1596" s="745">
        <v>0.5</v>
      </c>
      <c r="P1596" s="663">
        <v>0</v>
      </c>
      <c r="Q1596" s="678"/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18</v>
      </c>
      <c r="B1597" s="662" t="s">
        <v>544</v>
      </c>
      <c r="C1597" s="662" t="s">
        <v>2618</v>
      </c>
      <c r="D1597" s="743" t="s">
        <v>4060</v>
      </c>
      <c r="E1597" s="744" t="s">
        <v>2647</v>
      </c>
      <c r="F1597" s="662" t="s">
        <v>2614</v>
      </c>
      <c r="G1597" s="662" t="s">
        <v>3242</v>
      </c>
      <c r="H1597" s="662" t="s">
        <v>545</v>
      </c>
      <c r="I1597" s="662" t="s">
        <v>3243</v>
      </c>
      <c r="J1597" s="662" t="s">
        <v>3244</v>
      </c>
      <c r="K1597" s="662" t="s">
        <v>3245</v>
      </c>
      <c r="L1597" s="663">
        <v>48.09</v>
      </c>
      <c r="M1597" s="663">
        <v>48.09</v>
      </c>
      <c r="N1597" s="662">
        <v>1</v>
      </c>
      <c r="O1597" s="745">
        <v>0.5</v>
      </c>
      <c r="P1597" s="663">
        <v>48.09</v>
      </c>
      <c r="Q1597" s="678">
        <v>1</v>
      </c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18</v>
      </c>
      <c r="B1598" s="662" t="s">
        <v>544</v>
      </c>
      <c r="C1598" s="662" t="s">
        <v>2618</v>
      </c>
      <c r="D1598" s="743" t="s">
        <v>4060</v>
      </c>
      <c r="E1598" s="744" t="s">
        <v>2647</v>
      </c>
      <c r="F1598" s="662" t="s">
        <v>2614</v>
      </c>
      <c r="G1598" s="662" t="s">
        <v>3246</v>
      </c>
      <c r="H1598" s="662" t="s">
        <v>545</v>
      </c>
      <c r="I1598" s="662" t="s">
        <v>3752</v>
      </c>
      <c r="J1598" s="662" t="s">
        <v>3753</v>
      </c>
      <c r="K1598" s="662" t="s">
        <v>3754</v>
      </c>
      <c r="L1598" s="663">
        <v>0</v>
      </c>
      <c r="M1598" s="663">
        <v>0</v>
      </c>
      <c r="N1598" s="662">
        <v>1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18</v>
      </c>
      <c r="B1599" s="662" t="s">
        <v>544</v>
      </c>
      <c r="C1599" s="662" t="s">
        <v>2618</v>
      </c>
      <c r="D1599" s="743" t="s">
        <v>4060</v>
      </c>
      <c r="E1599" s="744" t="s">
        <v>2647</v>
      </c>
      <c r="F1599" s="662" t="s">
        <v>2614</v>
      </c>
      <c r="G1599" s="662" t="s">
        <v>2997</v>
      </c>
      <c r="H1599" s="662" t="s">
        <v>545</v>
      </c>
      <c r="I1599" s="662" t="s">
        <v>1642</v>
      </c>
      <c r="J1599" s="662" t="s">
        <v>1643</v>
      </c>
      <c r="K1599" s="662" t="s">
        <v>2998</v>
      </c>
      <c r="L1599" s="663">
        <v>49.37</v>
      </c>
      <c r="M1599" s="663">
        <v>296.21999999999997</v>
      </c>
      <c r="N1599" s="662">
        <v>6</v>
      </c>
      <c r="O1599" s="745">
        <v>0.5</v>
      </c>
      <c r="P1599" s="663">
        <v>296.21999999999997</v>
      </c>
      <c r="Q1599" s="678">
        <v>1</v>
      </c>
      <c r="R1599" s="662">
        <v>6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18</v>
      </c>
      <c r="B1600" s="662" t="s">
        <v>544</v>
      </c>
      <c r="C1600" s="662" t="s">
        <v>2618</v>
      </c>
      <c r="D1600" s="743" t="s">
        <v>4060</v>
      </c>
      <c r="E1600" s="744" t="s">
        <v>2647</v>
      </c>
      <c r="F1600" s="662" t="s">
        <v>2614</v>
      </c>
      <c r="G1600" s="662" t="s">
        <v>2997</v>
      </c>
      <c r="H1600" s="662" t="s">
        <v>545</v>
      </c>
      <c r="I1600" s="662" t="s">
        <v>1646</v>
      </c>
      <c r="J1600" s="662" t="s">
        <v>1647</v>
      </c>
      <c r="K1600" s="662" t="s">
        <v>2941</v>
      </c>
      <c r="L1600" s="663">
        <v>24.68</v>
      </c>
      <c r="M1600" s="663">
        <v>98.72</v>
      </c>
      <c r="N1600" s="662">
        <v>4</v>
      </c>
      <c r="O1600" s="745">
        <v>1</v>
      </c>
      <c r="P1600" s="663">
        <v>98.72</v>
      </c>
      <c r="Q1600" s="678">
        <v>1</v>
      </c>
      <c r="R1600" s="662">
        <v>4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18</v>
      </c>
      <c r="B1601" s="662" t="s">
        <v>544</v>
      </c>
      <c r="C1601" s="662" t="s">
        <v>2618</v>
      </c>
      <c r="D1601" s="743" t="s">
        <v>4060</v>
      </c>
      <c r="E1601" s="744" t="s">
        <v>2647</v>
      </c>
      <c r="F1601" s="662" t="s">
        <v>2614</v>
      </c>
      <c r="G1601" s="662" t="s">
        <v>2763</v>
      </c>
      <c r="H1601" s="662" t="s">
        <v>545</v>
      </c>
      <c r="I1601" s="662" t="s">
        <v>675</v>
      </c>
      <c r="J1601" s="662" t="s">
        <v>2764</v>
      </c>
      <c r="K1601" s="662" t="s">
        <v>2765</v>
      </c>
      <c r="L1601" s="663">
        <v>23.61</v>
      </c>
      <c r="M1601" s="663">
        <v>70.83</v>
      </c>
      <c r="N1601" s="662">
        <v>3</v>
      </c>
      <c r="O1601" s="745">
        <v>1.5</v>
      </c>
      <c r="P1601" s="663">
        <v>70.83</v>
      </c>
      <c r="Q1601" s="678">
        <v>1</v>
      </c>
      <c r="R1601" s="662">
        <v>3</v>
      </c>
      <c r="S1601" s="678">
        <v>1</v>
      </c>
      <c r="T1601" s="745">
        <v>1.5</v>
      </c>
      <c r="U1601" s="701">
        <v>1</v>
      </c>
    </row>
    <row r="1602" spans="1:21" ht="14.4" customHeight="1" x14ac:dyDescent="0.3">
      <c r="A1602" s="661">
        <v>18</v>
      </c>
      <c r="B1602" s="662" t="s">
        <v>544</v>
      </c>
      <c r="C1602" s="662" t="s">
        <v>2618</v>
      </c>
      <c r="D1602" s="743" t="s">
        <v>4060</v>
      </c>
      <c r="E1602" s="744" t="s">
        <v>2647</v>
      </c>
      <c r="F1602" s="662" t="s">
        <v>2614</v>
      </c>
      <c r="G1602" s="662" t="s">
        <v>2835</v>
      </c>
      <c r="H1602" s="662" t="s">
        <v>1236</v>
      </c>
      <c r="I1602" s="662" t="s">
        <v>2836</v>
      </c>
      <c r="J1602" s="662" t="s">
        <v>2837</v>
      </c>
      <c r="K1602" s="662" t="s">
        <v>1570</v>
      </c>
      <c r="L1602" s="663">
        <v>393.63</v>
      </c>
      <c r="M1602" s="663">
        <v>787.26</v>
      </c>
      <c r="N1602" s="662">
        <v>2</v>
      </c>
      <c r="O1602" s="745">
        <v>1</v>
      </c>
      <c r="P1602" s="663">
        <v>787.26</v>
      </c>
      <c r="Q1602" s="678">
        <v>1</v>
      </c>
      <c r="R1602" s="662">
        <v>2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18</v>
      </c>
      <c r="B1603" s="662" t="s">
        <v>544</v>
      </c>
      <c r="C1603" s="662" t="s">
        <v>2618</v>
      </c>
      <c r="D1603" s="743" t="s">
        <v>4060</v>
      </c>
      <c r="E1603" s="744" t="s">
        <v>2647</v>
      </c>
      <c r="F1603" s="662" t="s">
        <v>2614</v>
      </c>
      <c r="G1603" s="662" t="s">
        <v>2835</v>
      </c>
      <c r="H1603" s="662" t="s">
        <v>1236</v>
      </c>
      <c r="I1603" s="662" t="s">
        <v>2840</v>
      </c>
      <c r="J1603" s="662" t="s">
        <v>2841</v>
      </c>
      <c r="K1603" s="662" t="s">
        <v>579</v>
      </c>
      <c r="L1603" s="663">
        <v>36.909999999999997</v>
      </c>
      <c r="M1603" s="663">
        <v>738.19999999999993</v>
      </c>
      <c r="N1603" s="662">
        <v>20</v>
      </c>
      <c r="O1603" s="745">
        <v>4</v>
      </c>
      <c r="P1603" s="663">
        <v>442.91999999999996</v>
      </c>
      <c r="Q1603" s="678">
        <v>0.6</v>
      </c>
      <c r="R1603" s="662">
        <v>12</v>
      </c>
      <c r="S1603" s="678">
        <v>0.6</v>
      </c>
      <c r="T1603" s="745">
        <v>1.5</v>
      </c>
      <c r="U1603" s="701">
        <v>0.375</v>
      </c>
    </row>
    <row r="1604" spans="1:21" ht="14.4" customHeight="1" x14ac:dyDescent="0.3">
      <c r="A1604" s="661">
        <v>18</v>
      </c>
      <c r="B1604" s="662" t="s">
        <v>544</v>
      </c>
      <c r="C1604" s="662" t="s">
        <v>2618</v>
      </c>
      <c r="D1604" s="743" t="s">
        <v>4060</v>
      </c>
      <c r="E1604" s="744" t="s">
        <v>2647</v>
      </c>
      <c r="F1604" s="662" t="s">
        <v>2614</v>
      </c>
      <c r="G1604" s="662" t="s">
        <v>2835</v>
      </c>
      <c r="H1604" s="662" t="s">
        <v>545</v>
      </c>
      <c r="I1604" s="662" t="s">
        <v>3020</v>
      </c>
      <c r="J1604" s="662" t="s">
        <v>3011</v>
      </c>
      <c r="K1604" s="662" t="s">
        <v>1570</v>
      </c>
      <c r="L1604" s="663">
        <v>393.63</v>
      </c>
      <c r="M1604" s="663">
        <v>4723.5600000000004</v>
      </c>
      <c r="N1604" s="662">
        <v>12</v>
      </c>
      <c r="O1604" s="745">
        <v>1.5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18</v>
      </c>
      <c r="B1605" s="662" t="s">
        <v>544</v>
      </c>
      <c r="C1605" s="662" t="s">
        <v>2618</v>
      </c>
      <c r="D1605" s="743" t="s">
        <v>4060</v>
      </c>
      <c r="E1605" s="744" t="s">
        <v>2647</v>
      </c>
      <c r="F1605" s="662" t="s">
        <v>2614</v>
      </c>
      <c r="G1605" s="662" t="s">
        <v>2730</v>
      </c>
      <c r="H1605" s="662" t="s">
        <v>1236</v>
      </c>
      <c r="I1605" s="662" t="s">
        <v>1439</v>
      </c>
      <c r="J1605" s="662" t="s">
        <v>2517</v>
      </c>
      <c r="K1605" s="662" t="s">
        <v>2518</v>
      </c>
      <c r="L1605" s="663">
        <v>445.45</v>
      </c>
      <c r="M1605" s="663">
        <v>890.9</v>
      </c>
      <c r="N1605" s="662">
        <v>2</v>
      </c>
      <c r="O1605" s="745">
        <v>1</v>
      </c>
      <c r="P1605" s="663">
        <v>890.9</v>
      </c>
      <c r="Q1605" s="678">
        <v>1</v>
      </c>
      <c r="R1605" s="662">
        <v>2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18</v>
      </c>
      <c r="B1606" s="662" t="s">
        <v>544</v>
      </c>
      <c r="C1606" s="662" t="s">
        <v>2618</v>
      </c>
      <c r="D1606" s="743" t="s">
        <v>4060</v>
      </c>
      <c r="E1606" s="744" t="s">
        <v>2647</v>
      </c>
      <c r="F1606" s="662" t="s">
        <v>2614</v>
      </c>
      <c r="G1606" s="662" t="s">
        <v>2730</v>
      </c>
      <c r="H1606" s="662" t="s">
        <v>1236</v>
      </c>
      <c r="I1606" s="662" t="s">
        <v>1435</v>
      </c>
      <c r="J1606" s="662" t="s">
        <v>2519</v>
      </c>
      <c r="K1606" s="662" t="s">
        <v>2520</v>
      </c>
      <c r="L1606" s="663">
        <v>360.37</v>
      </c>
      <c r="M1606" s="663">
        <v>360.37</v>
      </c>
      <c r="N1606" s="662">
        <v>1</v>
      </c>
      <c r="O1606" s="745">
        <v>1</v>
      </c>
      <c r="P1606" s="663">
        <v>360.37</v>
      </c>
      <c r="Q1606" s="678">
        <v>1</v>
      </c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18</v>
      </c>
      <c r="B1607" s="662" t="s">
        <v>544</v>
      </c>
      <c r="C1607" s="662" t="s">
        <v>2618</v>
      </c>
      <c r="D1607" s="743" t="s">
        <v>4060</v>
      </c>
      <c r="E1607" s="744" t="s">
        <v>2647</v>
      </c>
      <c r="F1607" s="662" t="s">
        <v>2614</v>
      </c>
      <c r="G1607" s="662" t="s">
        <v>2845</v>
      </c>
      <c r="H1607" s="662" t="s">
        <v>1236</v>
      </c>
      <c r="I1607" s="662" t="s">
        <v>1871</v>
      </c>
      <c r="J1607" s="662" t="s">
        <v>1872</v>
      </c>
      <c r="K1607" s="662" t="s">
        <v>1873</v>
      </c>
      <c r="L1607" s="663">
        <v>87.11</v>
      </c>
      <c r="M1607" s="663">
        <v>87.11</v>
      </c>
      <c r="N1607" s="662">
        <v>1</v>
      </c>
      <c r="O1607" s="745">
        <v>1</v>
      </c>
      <c r="P1607" s="663">
        <v>87.11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18</v>
      </c>
      <c r="B1608" s="662" t="s">
        <v>544</v>
      </c>
      <c r="C1608" s="662" t="s">
        <v>2618</v>
      </c>
      <c r="D1608" s="743" t="s">
        <v>4060</v>
      </c>
      <c r="E1608" s="744" t="s">
        <v>2647</v>
      </c>
      <c r="F1608" s="662" t="s">
        <v>2614</v>
      </c>
      <c r="G1608" s="662" t="s">
        <v>2845</v>
      </c>
      <c r="H1608" s="662" t="s">
        <v>1236</v>
      </c>
      <c r="I1608" s="662" t="s">
        <v>3029</v>
      </c>
      <c r="J1608" s="662" t="s">
        <v>1421</v>
      </c>
      <c r="K1608" s="662" t="s">
        <v>3030</v>
      </c>
      <c r="L1608" s="663">
        <v>0</v>
      </c>
      <c r="M1608" s="663">
        <v>0</v>
      </c>
      <c r="N1608" s="662">
        <v>3</v>
      </c>
      <c r="O1608" s="745">
        <v>0.5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18</v>
      </c>
      <c r="B1609" s="662" t="s">
        <v>544</v>
      </c>
      <c r="C1609" s="662" t="s">
        <v>2618</v>
      </c>
      <c r="D1609" s="743" t="s">
        <v>4060</v>
      </c>
      <c r="E1609" s="744" t="s">
        <v>2647</v>
      </c>
      <c r="F1609" s="662" t="s">
        <v>2614</v>
      </c>
      <c r="G1609" s="662" t="s">
        <v>2734</v>
      </c>
      <c r="H1609" s="662" t="s">
        <v>545</v>
      </c>
      <c r="I1609" s="662" t="s">
        <v>829</v>
      </c>
      <c r="J1609" s="662" t="s">
        <v>830</v>
      </c>
      <c r="K1609" s="662" t="s">
        <v>2735</v>
      </c>
      <c r="L1609" s="663">
        <v>57.6</v>
      </c>
      <c r="M1609" s="663">
        <v>230.4</v>
      </c>
      <c r="N1609" s="662">
        <v>4</v>
      </c>
      <c r="O1609" s="745">
        <v>3</v>
      </c>
      <c r="P1609" s="663">
        <v>115.2</v>
      </c>
      <c r="Q1609" s="678">
        <v>0.5</v>
      </c>
      <c r="R1609" s="662">
        <v>2</v>
      </c>
      <c r="S1609" s="678">
        <v>0.5</v>
      </c>
      <c r="T1609" s="745">
        <v>1</v>
      </c>
      <c r="U1609" s="701">
        <v>0.33333333333333331</v>
      </c>
    </row>
    <row r="1610" spans="1:21" ht="14.4" customHeight="1" x14ac:dyDescent="0.3">
      <c r="A1610" s="661">
        <v>18</v>
      </c>
      <c r="B1610" s="662" t="s">
        <v>544</v>
      </c>
      <c r="C1610" s="662" t="s">
        <v>2618</v>
      </c>
      <c r="D1610" s="743" t="s">
        <v>4060</v>
      </c>
      <c r="E1610" s="744" t="s">
        <v>2647</v>
      </c>
      <c r="F1610" s="662" t="s">
        <v>2614</v>
      </c>
      <c r="G1610" s="662" t="s">
        <v>2847</v>
      </c>
      <c r="H1610" s="662" t="s">
        <v>545</v>
      </c>
      <c r="I1610" s="662" t="s">
        <v>1753</v>
      </c>
      <c r="J1610" s="662" t="s">
        <v>1754</v>
      </c>
      <c r="K1610" s="662" t="s">
        <v>2848</v>
      </c>
      <c r="L1610" s="663">
        <v>202.03</v>
      </c>
      <c r="M1610" s="663">
        <v>202.03</v>
      </c>
      <c r="N1610" s="662">
        <v>1</v>
      </c>
      <c r="O1610" s="745">
        <v>0.5</v>
      </c>
      <c r="P1610" s="663">
        <v>202.03</v>
      </c>
      <c r="Q1610" s="678">
        <v>1</v>
      </c>
      <c r="R1610" s="662">
        <v>1</v>
      </c>
      <c r="S1610" s="678">
        <v>1</v>
      </c>
      <c r="T1610" s="745">
        <v>0.5</v>
      </c>
      <c r="U1610" s="701">
        <v>1</v>
      </c>
    </row>
    <row r="1611" spans="1:21" ht="14.4" customHeight="1" x14ac:dyDescent="0.3">
      <c r="A1611" s="661">
        <v>18</v>
      </c>
      <c r="B1611" s="662" t="s">
        <v>544</v>
      </c>
      <c r="C1611" s="662" t="s">
        <v>2618</v>
      </c>
      <c r="D1611" s="743" t="s">
        <v>4060</v>
      </c>
      <c r="E1611" s="744" t="s">
        <v>2647</v>
      </c>
      <c r="F1611" s="662" t="s">
        <v>2614</v>
      </c>
      <c r="G1611" s="662" t="s">
        <v>3031</v>
      </c>
      <c r="H1611" s="662" t="s">
        <v>545</v>
      </c>
      <c r="I1611" s="662" t="s">
        <v>3032</v>
      </c>
      <c r="J1611" s="662" t="s">
        <v>3033</v>
      </c>
      <c r="K1611" s="662" t="s">
        <v>3034</v>
      </c>
      <c r="L1611" s="663">
        <v>0</v>
      </c>
      <c r="M1611" s="663">
        <v>0</v>
      </c>
      <c r="N1611" s="662">
        <v>1</v>
      </c>
      <c r="O1611" s="745">
        <v>1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18</v>
      </c>
      <c r="B1612" s="662" t="s">
        <v>544</v>
      </c>
      <c r="C1612" s="662" t="s">
        <v>2618</v>
      </c>
      <c r="D1612" s="743" t="s">
        <v>4060</v>
      </c>
      <c r="E1612" s="744" t="s">
        <v>2647</v>
      </c>
      <c r="F1612" s="662" t="s">
        <v>2614</v>
      </c>
      <c r="G1612" s="662" t="s">
        <v>2771</v>
      </c>
      <c r="H1612" s="662" t="s">
        <v>545</v>
      </c>
      <c r="I1612" s="662" t="s">
        <v>3035</v>
      </c>
      <c r="J1612" s="662" t="s">
        <v>977</v>
      </c>
      <c r="K1612" s="662" t="s">
        <v>978</v>
      </c>
      <c r="L1612" s="663">
        <v>94.04</v>
      </c>
      <c r="M1612" s="663">
        <v>94.04</v>
      </c>
      <c r="N1612" s="662">
        <v>1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18</v>
      </c>
      <c r="B1613" s="662" t="s">
        <v>544</v>
      </c>
      <c r="C1613" s="662" t="s">
        <v>2618</v>
      </c>
      <c r="D1613" s="743" t="s">
        <v>4060</v>
      </c>
      <c r="E1613" s="744" t="s">
        <v>2647</v>
      </c>
      <c r="F1613" s="662" t="s">
        <v>2614</v>
      </c>
      <c r="G1613" s="662" t="s">
        <v>2771</v>
      </c>
      <c r="H1613" s="662" t="s">
        <v>545</v>
      </c>
      <c r="I1613" s="662" t="s">
        <v>3035</v>
      </c>
      <c r="J1613" s="662" t="s">
        <v>977</v>
      </c>
      <c r="K1613" s="662" t="s">
        <v>978</v>
      </c>
      <c r="L1613" s="663">
        <v>122.73</v>
      </c>
      <c r="M1613" s="663">
        <v>245.46</v>
      </c>
      <c r="N1613" s="662">
        <v>2</v>
      </c>
      <c r="O1613" s="745">
        <v>2</v>
      </c>
      <c r="P1613" s="663">
        <v>122.73</v>
      </c>
      <c r="Q1613" s="678">
        <v>0.5</v>
      </c>
      <c r="R1613" s="662">
        <v>1</v>
      </c>
      <c r="S1613" s="678">
        <v>0.5</v>
      </c>
      <c r="T1613" s="745">
        <v>1</v>
      </c>
      <c r="U1613" s="701">
        <v>0.5</v>
      </c>
    </row>
    <row r="1614" spans="1:21" ht="14.4" customHeight="1" x14ac:dyDescent="0.3">
      <c r="A1614" s="661">
        <v>18</v>
      </c>
      <c r="B1614" s="662" t="s">
        <v>544</v>
      </c>
      <c r="C1614" s="662" t="s">
        <v>2618</v>
      </c>
      <c r="D1614" s="743" t="s">
        <v>4060</v>
      </c>
      <c r="E1614" s="744" t="s">
        <v>2647</v>
      </c>
      <c r="F1614" s="662" t="s">
        <v>2614</v>
      </c>
      <c r="G1614" s="662" t="s">
        <v>3036</v>
      </c>
      <c r="H1614" s="662" t="s">
        <v>545</v>
      </c>
      <c r="I1614" s="662" t="s">
        <v>3039</v>
      </c>
      <c r="J1614" s="662" t="s">
        <v>3040</v>
      </c>
      <c r="K1614" s="662" t="s">
        <v>3041</v>
      </c>
      <c r="L1614" s="663">
        <v>1228</v>
      </c>
      <c r="M1614" s="663">
        <v>3684</v>
      </c>
      <c r="N1614" s="662">
        <v>3</v>
      </c>
      <c r="O1614" s="745">
        <v>0.5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18</v>
      </c>
      <c r="B1615" s="662" t="s">
        <v>544</v>
      </c>
      <c r="C1615" s="662" t="s">
        <v>2618</v>
      </c>
      <c r="D1615" s="743" t="s">
        <v>4060</v>
      </c>
      <c r="E1615" s="744" t="s">
        <v>2647</v>
      </c>
      <c r="F1615" s="662" t="s">
        <v>2614</v>
      </c>
      <c r="G1615" s="662" t="s">
        <v>2736</v>
      </c>
      <c r="H1615" s="662" t="s">
        <v>1236</v>
      </c>
      <c r="I1615" s="662" t="s">
        <v>1477</v>
      </c>
      <c r="J1615" s="662" t="s">
        <v>2545</v>
      </c>
      <c r="K1615" s="662" t="s">
        <v>1479</v>
      </c>
      <c r="L1615" s="663">
        <v>210.5</v>
      </c>
      <c r="M1615" s="663">
        <v>210.5</v>
      </c>
      <c r="N1615" s="662">
        <v>1</v>
      </c>
      <c r="O1615" s="745">
        <v>0.5</v>
      </c>
      <c r="P1615" s="663">
        <v>210.5</v>
      </c>
      <c r="Q1615" s="678">
        <v>1</v>
      </c>
      <c r="R1615" s="662">
        <v>1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18</v>
      </c>
      <c r="B1616" s="662" t="s">
        <v>544</v>
      </c>
      <c r="C1616" s="662" t="s">
        <v>2618</v>
      </c>
      <c r="D1616" s="743" t="s">
        <v>4060</v>
      </c>
      <c r="E1616" s="744" t="s">
        <v>2647</v>
      </c>
      <c r="F1616" s="662" t="s">
        <v>2614</v>
      </c>
      <c r="G1616" s="662" t="s">
        <v>3059</v>
      </c>
      <c r="H1616" s="662" t="s">
        <v>545</v>
      </c>
      <c r="I1616" s="662" t="s">
        <v>2160</v>
      </c>
      <c r="J1616" s="662" t="s">
        <v>2161</v>
      </c>
      <c r="K1616" s="662" t="s">
        <v>2162</v>
      </c>
      <c r="L1616" s="663">
        <v>249.45</v>
      </c>
      <c r="M1616" s="663">
        <v>249.45</v>
      </c>
      <c r="N1616" s="662">
        <v>1</v>
      </c>
      <c r="O1616" s="745">
        <v>1</v>
      </c>
      <c r="P1616" s="663">
        <v>249.45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18</v>
      </c>
      <c r="B1617" s="662" t="s">
        <v>544</v>
      </c>
      <c r="C1617" s="662" t="s">
        <v>2618</v>
      </c>
      <c r="D1617" s="743" t="s">
        <v>4060</v>
      </c>
      <c r="E1617" s="744" t="s">
        <v>2647</v>
      </c>
      <c r="F1617" s="662" t="s">
        <v>2614</v>
      </c>
      <c r="G1617" s="662" t="s">
        <v>3755</v>
      </c>
      <c r="H1617" s="662" t="s">
        <v>545</v>
      </c>
      <c r="I1617" s="662" t="s">
        <v>3756</v>
      </c>
      <c r="J1617" s="662" t="s">
        <v>1725</v>
      </c>
      <c r="K1617" s="662" t="s">
        <v>3757</v>
      </c>
      <c r="L1617" s="663">
        <v>316.11</v>
      </c>
      <c r="M1617" s="663">
        <v>316.11</v>
      </c>
      <c r="N1617" s="662">
        <v>1</v>
      </c>
      <c r="O1617" s="745">
        <v>0.5</v>
      </c>
      <c r="P1617" s="663">
        <v>316.11</v>
      </c>
      <c r="Q1617" s="678">
        <v>1</v>
      </c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18</v>
      </c>
      <c r="B1618" s="662" t="s">
        <v>544</v>
      </c>
      <c r="C1618" s="662" t="s">
        <v>2618</v>
      </c>
      <c r="D1618" s="743" t="s">
        <v>4060</v>
      </c>
      <c r="E1618" s="744" t="s">
        <v>2647</v>
      </c>
      <c r="F1618" s="662" t="s">
        <v>2614</v>
      </c>
      <c r="G1618" s="662" t="s">
        <v>2678</v>
      </c>
      <c r="H1618" s="662" t="s">
        <v>545</v>
      </c>
      <c r="I1618" s="662" t="s">
        <v>2037</v>
      </c>
      <c r="J1618" s="662" t="s">
        <v>1117</v>
      </c>
      <c r="K1618" s="662" t="s">
        <v>572</v>
      </c>
      <c r="L1618" s="663">
        <v>282.60000000000002</v>
      </c>
      <c r="M1618" s="663">
        <v>1130.4000000000001</v>
      </c>
      <c r="N1618" s="662">
        <v>4</v>
      </c>
      <c r="O1618" s="745">
        <v>0.5</v>
      </c>
      <c r="P1618" s="663">
        <v>1130.4000000000001</v>
      </c>
      <c r="Q1618" s="678">
        <v>1</v>
      </c>
      <c r="R1618" s="662">
        <v>4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18</v>
      </c>
      <c r="B1619" s="662" t="s">
        <v>544</v>
      </c>
      <c r="C1619" s="662" t="s">
        <v>2618</v>
      </c>
      <c r="D1619" s="743" t="s">
        <v>4060</v>
      </c>
      <c r="E1619" s="744" t="s">
        <v>2647</v>
      </c>
      <c r="F1619" s="662" t="s">
        <v>2614</v>
      </c>
      <c r="G1619" s="662" t="s">
        <v>2860</v>
      </c>
      <c r="H1619" s="662" t="s">
        <v>1236</v>
      </c>
      <c r="I1619" s="662" t="s">
        <v>1864</v>
      </c>
      <c r="J1619" s="662" t="s">
        <v>1865</v>
      </c>
      <c r="K1619" s="662" t="s">
        <v>1501</v>
      </c>
      <c r="L1619" s="663">
        <v>132</v>
      </c>
      <c r="M1619" s="663">
        <v>396</v>
      </c>
      <c r="N1619" s="662">
        <v>3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18</v>
      </c>
      <c r="B1620" s="662" t="s">
        <v>544</v>
      </c>
      <c r="C1620" s="662" t="s">
        <v>2618</v>
      </c>
      <c r="D1620" s="743" t="s">
        <v>4060</v>
      </c>
      <c r="E1620" s="744" t="s">
        <v>2647</v>
      </c>
      <c r="F1620" s="662" t="s">
        <v>2614</v>
      </c>
      <c r="G1620" s="662" t="s">
        <v>3758</v>
      </c>
      <c r="H1620" s="662" t="s">
        <v>545</v>
      </c>
      <c r="I1620" s="662" t="s">
        <v>3759</v>
      </c>
      <c r="J1620" s="662" t="s">
        <v>3760</v>
      </c>
      <c r="K1620" s="662" t="s">
        <v>3761</v>
      </c>
      <c r="L1620" s="663">
        <v>0</v>
      </c>
      <c r="M1620" s="663">
        <v>0</v>
      </c>
      <c r="N1620" s="662">
        <v>1</v>
      </c>
      <c r="O1620" s="745">
        <v>1</v>
      </c>
      <c r="P1620" s="663">
        <v>0</v>
      </c>
      <c r="Q1620" s="678"/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18</v>
      </c>
      <c r="B1621" s="662" t="s">
        <v>544</v>
      </c>
      <c r="C1621" s="662" t="s">
        <v>2618</v>
      </c>
      <c r="D1621" s="743" t="s">
        <v>4060</v>
      </c>
      <c r="E1621" s="744" t="s">
        <v>2647</v>
      </c>
      <c r="F1621" s="662" t="s">
        <v>2614</v>
      </c>
      <c r="G1621" s="662" t="s">
        <v>3106</v>
      </c>
      <c r="H1621" s="662" t="s">
        <v>1236</v>
      </c>
      <c r="I1621" s="662" t="s">
        <v>1851</v>
      </c>
      <c r="J1621" s="662" t="s">
        <v>1852</v>
      </c>
      <c r="K1621" s="662" t="s">
        <v>2565</v>
      </c>
      <c r="L1621" s="663">
        <v>1286.2</v>
      </c>
      <c r="M1621" s="663">
        <v>6431</v>
      </c>
      <c r="N1621" s="662">
        <v>5</v>
      </c>
      <c r="O1621" s="745">
        <v>1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18</v>
      </c>
      <c r="B1622" s="662" t="s">
        <v>544</v>
      </c>
      <c r="C1622" s="662" t="s">
        <v>2618</v>
      </c>
      <c r="D1622" s="743" t="s">
        <v>4060</v>
      </c>
      <c r="E1622" s="744" t="s">
        <v>2647</v>
      </c>
      <c r="F1622" s="662" t="s">
        <v>2614</v>
      </c>
      <c r="G1622" s="662" t="s">
        <v>3106</v>
      </c>
      <c r="H1622" s="662" t="s">
        <v>1236</v>
      </c>
      <c r="I1622" s="662" t="s">
        <v>1858</v>
      </c>
      <c r="J1622" s="662" t="s">
        <v>1859</v>
      </c>
      <c r="K1622" s="662" t="s">
        <v>2566</v>
      </c>
      <c r="L1622" s="663">
        <v>1715.48</v>
      </c>
      <c r="M1622" s="663">
        <v>1715.48</v>
      </c>
      <c r="N1622" s="662">
        <v>1</v>
      </c>
      <c r="O1622" s="745">
        <v>0.5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18</v>
      </c>
      <c r="B1623" s="662" t="s">
        <v>544</v>
      </c>
      <c r="C1623" s="662" t="s">
        <v>2618</v>
      </c>
      <c r="D1623" s="743" t="s">
        <v>4060</v>
      </c>
      <c r="E1623" s="744" t="s">
        <v>2647</v>
      </c>
      <c r="F1623" s="662" t="s">
        <v>2614</v>
      </c>
      <c r="G1623" s="662" t="s">
        <v>3106</v>
      </c>
      <c r="H1623" s="662" t="s">
        <v>1236</v>
      </c>
      <c r="I1623" s="662" t="s">
        <v>3762</v>
      </c>
      <c r="J1623" s="662" t="s">
        <v>1852</v>
      </c>
      <c r="K1623" s="662" t="s">
        <v>3763</v>
      </c>
      <c r="L1623" s="663">
        <v>321.55</v>
      </c>
      <c r="M1623" s="663">
        <v>643.1</v>
      </c>
      <c r="N1623" s="662">
        <v>2</v>
      </c>
      <c r="O1623" s="745">
        <v>0.5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18</v>
      </c>
      <c r="B1624" s="662" t="s">
        <v>544</v>
      </c>
      <c r="C1624" s="662" t="s">
        <v>2618</v>
      </c>
      <c r="D1624" s="743" t="s">
        <v>4060</v>
      </c>
      <c r="E1624" s="744" t="s">
        <v>2647</v>
      </c>
      <c r="F1624" s="662" t="s">
        <v>2614</v>
      </c>
      <c r="G1624" s="662" t="s">
        <v>2667</v>
      </c>
      <c r="H1624" s="662" t="s">
        <v>545</v>
      </c>
      <c r="I1624" s="662" t="s">
        <v>818</v>
      </c>
      <c r="J1624" s="662" t="s">
        <v>819</v>
      </c>
      <c r="K1624" s="662" t="s">
        <v>820</v>
      </c>
      <c r="L1624" s="663">
        <v>54.55</v>
      </c>
      <c r="M1624" s="663">
        <v>54.55</v>
      </c>
      <c r="N1624" s="662">
        <v>1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18</v>
      </c>
      <c r="B1625" s="662" t="s">
        <v>544</v>
      </c>
      <c r="C1625" s="662" t="s">
        <v>2618</v>
      </c>
      <c r="D1625" s="743" t="s">
        <v>4060</v>
      </c>
      <c r="E1625" s="744" t="s">
        <v>2647</v>
      </c>
      <c r="F1625" s="662" t="s">
        <v>2614</v>
      </c>
      <c r="G1625" s="662" t="s">
        <v>3764</v>
      </c>
      <c r="H1625" s="662" t="s">
        <v>545</v>
      </c>
      <c r="I1625" s="662" t="s">
        <v>3765</v>
      </c>
      <c r="J1625" s="662" t="s">
        <v>3766</v>
      </c>
      <c r="K1625" s="662" t="s">
        <v>3767</v>
      </c>
      <c r="L1625" s="663">
        <v>194.49</v>
      </c>
      <c r="M1625" s="663">
        <v>388.98</v>
      </c>
      <c r="N1625" s="662">
        <v>2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18</v>
      </c>
      <c r="B1626" s="662" t="s">
        <v>544</v>
      </c>
      <c r="C1626" s="662" t="s">
        <v>2618</v>
      </c>
      <c r="D1626" s="743" t="s">
        <v>4060</v>
      </c>
      <c r="E1626" s="744" t="s">
        <v>2647</v>
      </c>
      <c r="F1626" s="662" t="s">
        <v>2614</v>
      </c>
      <c r="G1626" s="662" t="s">
        <v>2738</v>
      </c>
      <c r="H1626" s="662" t="s">
        <v>1236</v>
      </c>
      <c r="I1626" s="662" t="s">
        <v>1469</v>
      </c>
      <c r="J1626" s="662" t="s">
        <v>1470</v>
      </c>
      <c r="K1626" s="662" t="s">
        <v>1471</v>
      </c>
      <c r="L1626" s="663">
        <v>169</v>
      </c>
      <c r="M1626" s="663">
        <v>169</v>
      </c>
      <c r="N1626" s="662">
        <v>1</v>
      </c>
      <c r="O1626" s="745">
        <v>0.5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18</v>
      </c>
      <c r="B1627" s="662" t="s">
        <v>544</v>
      </c>
      <c r="C1627" s="662" t="s">
        <v>2618</v>
      </c>
      <c r="D1627" s="743" t="s">
        <v>4060</v>
      </c>
      <c r="E1627" s="744" t="s">
        <v>2647</v>
      </c>
      <c r="F1627" s="662" t="s">
        <v>2614</v>
      </c>
      <c r="G1627" s="662" t="s">
        <v>2738</v>
      </c>
      <c r="H1627" s="662" t="s">
        <v>545</v>
      </c>
      <c r="I1627" s="662" t="s">
        <v>1150</v>
      </c>
      <c r="J1627" s="662" t="s">
        <v>2739</v>
      </c>
      <c r="K1627" s="662" t="s">
        <v>2740</v>
      </c>
      <c r="L1627" s="663">
        <v>253.18</v>
      </c>
      <c r="M1627" s="663">
        <v>253.18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18</v>
      </c>
      <c r="B1628" s="662" t="s">
        <v>544</v>
      </c>
      <c r="C1628" s="662" t="s">
        <v>2618</v>
      </c>
      <c r="D1628" s="743" t="s">
        <v>4060</v>
      </c>
      <c r="E1628" s="744" t="s">
        <v>2647</v>
      </c>
      <c r="F1628" s="662" t="s">
        <v>2614</v>
      </c>
      <c r="G1628" s="662" t="s">
        <v>2738</v>
      </c>
      <c r="H1628" s="662" t="s">
        <v>545</v>
      </c>
      <c r="I1628" s="662" t="s">
        <v>3333</v>
      </c>
      <c r="J1628" s="662" t="s">
        <v>2778</v>
      </c>
      <c r="K1628" s="662" t="s">
        <v>3334</v>
      </c>
      <c r="L1628" s="663">
        <v>112.67</v>
      </c>
      <c r="M1628" s="663">
        <v>112.67</v>
      </c>
      <c r="N1628" s="662">
        <v>1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18</v>
      </c>
      <c r="B1629" s="662" t="s">
        <v>544</v>
      </c>
      <c r="C1629" s="662" t="s">
        <v>2618</v>
      </c>
      <c r="D1629" s="743" t="s">
        <v>4060</v>
      </c>
      <c r="E1629" s="744" t="s">
        <v>2647</v>
      </c>
      <c r="F1629" s="662" t="s">
        <v>2614</v>
      </c>
      <c r="G1629" s="662" t="s">
        <v>2669</v>
      </c>
      <c r="H1629" s="662" t="s">
        <v>1236</v>
      </c>
      <c r="I1629" s="662" t="s">
        <v>1352</v>
      </c>
      <c r="J1629" s="662" t="s">
        <v>1353</v>
      </c>
      <c r="K1629" s="662" t="s">
        <v>937</v>
      </c>
      <c r="L1629" s="663">
        <v>132</v>
      </c>
      <c r="M1629" s="663">
        <v>396</v>
      </c>
      <c r="N1629" s="662">
        <v>3</v>
      </c>
      <c r="O1629" s="745">
        <v>1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18</v>
      </c>
      <c r="B1630" s="662" t="s">
        <v>544</v>
      </c>
      <c r="C1630" s="662" t="s">
        <v>2618</v>
      </c>
      <c r="D1630" s="743" t="s">
        <v>4060</v>
      </c>
      <c r="E1630" s="744" t="s">
        <v>2647</v>
      </c>
      <c r="F1630" s="662" t="s">
        <v>2614</v>
      </c>
      <c r="G1630" s="662" t="s">
        <v>2669</v>
      </c>
      <c r="H1630" s="662" t="s">
        <v>1236</v>
      </c>
      <c r="I1630" s="662" t="s">
        <v>1431</v>
      </c>
      <c r="J1630" s="662" t="s">
        <v>1575</v>
      </c>
      <c r="K1630" s="662" t="s">
        <v>2539</v>
      </c>
      <c r="L1630" s="663">
        <v>123.2</v>
      </c>
      <c r="M1630" s="663">
        <v>1848</v>
      </c>
      <c r="N1630" s="662">
        <v>15</v>
      </c>
      <c r="O1630" s="745">
        <v>2.5</v>
      </c>
      <c r="P1630" s="663">
        <v>862.40000000000009</v>
      </c>
      <c r="Q1630" s="678">
        <v>0.46666666666666673</v>
      </c>
      <c r="R1630" s="662">
        <v>7</v>
      </c>
      <c r="S1630" s="678">
        <v>0.46666666666666667</v>
      </c>
      <c r="T1630" s="745">
        <v>1.5</v>
      </c>
      <c r="U1630" s="701">
        <v>0.6</v>
      </c>
    </row>
    <row r="1631" spans="1:21" ht="14.4" customHeight="1" x14ac:dyDescent="0.3">
      <c r="A1631" s="661">
        <v>18</v>
      </c>
      <c r="B1631" s="662" t="s">
        <v>544</v>
      </c>
      <c r="C1631" s="662" t="s">
        <v>2618</v>
      </c>
      <c r="D1631" s="743" t="s">
        <v>4060</v>
      </c>
      <c r="E1631" s="744" t="s">
        <v>2647</v>
      </c>
      <c r="F1631" s="662" t="s">
        <v>2614</v>
      </c>
      <c r="G1631" s="662" t="s">
        <v>2669</v>
      </c>
      <c r="H1631" s="662" t="s">
        <v>1236</v>
      </c>
      <c r="I1631" s="662" t="s">
        <v>1410</v>
      </c>
      <c r="J1631" s="662" t="s">
        <v>2540</v>
      </c>
      <c r="K1631" s="662" t="s">
        <v>2541</v>
      </c>
      <c r="L1631" s="663">
        <v>246.39</v>
      </c>
      <c r="M1631" s="663">
        <v>7884.48</v>
      </c>
      <c r="N1631" s="662">
        <v>32</v>
      </c>
      <c r="O1631" s="745">
        <v>15</v>
      </c>
      <c r="P1631" s="663">
        <v>2463.8999999999996</v>
      </c>
      <c r="Q1631" s="678">
        <v>0.31249999999999994</v>
      </c>
      <c r="R1631" s="662">
        <v>10</v>
      </c>
      <c r="S1631" s="678">
        <v>0.3125</v>
      </c>
      <c r="T1631" s="745">
        <v>6.5</v>
      </c>
      <c r="U1631" s="701">
        <v>0.43333333333333335</v>
      </c>
    </row>
    <row r="1632" spans="1:21" ht="14.4" customHeight="1" x14ac:dyDescent="0.3">
      <c r="A1632" s="661">
        <v>18</v>
      </c>
      <c r="B1632" s="662" t="s">
        <v>544</v>
      </c>
      <c r="C1632" s="662" t="s">
        <v>2618</v>
      </c>
      <c r="D1632" s="743" t="s">
        <v>4060</v>
      </c>
      <c r="E1632" s="744" t="s">
        <v>2647</v>
      </c>
      <c r="F1632" s="662" t="s">
        <v>2614</v>
      </c>
      <c r="G1632" s="662" t="s">
        <v>3139</v>
      </c>
      <c r="H1632" s="662" t="s">
        <v>545</v>
      </c>
      <c r="I1632" s="662" t="s">
        <v>1719</v>
      </c>
      <c r="J1632" s="662" t="s">
        <v>3140</v>
      </c>
      <c r="K1632" s="662" t="s">
        <v>1584</v>
      </c>
      <c r="L1632" s="663">
        <v>72.58</v>
      </c>
      <c r="M1632" s="663">
        <v>217.74</v>
      </c>
      <c r="N1632" s="662">
        <v>3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18</v>
      </c>
      <c r="B1633" s="662" t="s">
        <v>544</v>
      </c>
      <c r="C1633" s="662" t="s">
        <v>2618</v>
      </c>
      <c r="D1633" s="743" t="s">
        <v>4060</v>
      </c>
      <c r="E1633" s="744" t="s">
        <v>2647</v>
      </c>
      <c r="F1633" s="662" t="s">
        <v>2614</v>
      </c>
      <c r="G1633" s="662" t="s">
        <v>3554</v>
      </c>
      <c r="H1633" s="662" t="s">
        <v>1236</v>
      </c>
      <c r="I1633" s="662" t="s">
        <v>1888</v>
      </c>
      <c r="J1633" s="662" t="s">
        <v>1889</v>
      </c>
      <c r="K1633" s="662" t="s">
        <v>2561</v>
      </c>
      <c r="L1633" s="663">
        <v>99.66</v>
      </c>
      <c r="M1633" s="663">
        <v>99.66</v>
      </c>
      <c r="N1633" s="662">
        <v>1</v>
      </c>
      <c r="O1633" s="745">
        <v>0.5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18</v>
      </c>
      <c r="B1634" s="662" t="s">
        <v>544</v>
      </c>
      <c r="C1634" s="662" t="s">
        <v>2618</v>
      </c>
      <c r="D1634" s="743" t="s">
        <v>4060</v>
      </c>
      <c r="E1634" s="744" t="s">
        <v>2647</v>
      </c>
      <c r="F1634" s="662" t="s">
        <v>2614</v>
      </c>
      <c r="G1634" s="662" t="s">
        <v>2743</v>
      </c>
      <c r="H1634" s="662" t="s">
        <v>545</v>
      </c>
      <c r="I1634" s="662" t="s">
        <v>718</v>
      </c>
      <c r="J1634" s="662" t="s">
        <v>719</v>
      </c>
      <c r="K1634" s="662" t="s">
        <v>2744</v>
      </c>
      <c r="L1634" s="663">
        <v>94.04</v>
      </c>
      <c r="M1634" s="663">
        <v>564.24</v>
      </c>
      <c r="N1634" s="662">
        <v>6</v>
      </c>
      <c r="O1634" s="745">
        <v>4.5</v>
      </c>
      <c r="P1634" s="663">
        <v>470.20000000000005</v>
      </c>
      <c r="Q1634" s="678">
        <v>0.83333333333333337</v>
      </c>
      <c r="R1634" s="662">
        <v>5</v>
      </c>
      <c r="S1634" s="678">
        <v>0.83333333333333337</v>
      </c>
      <c r="T1634" s="745">
        <v>3.5</v>
      </c>
      <c r="U1634" s="701">
        <v>0.77777777777777779</v>
      </c>
    </row>
    <row r="1635" spans="1:21" ht="14.4" customHeight="1" x14ac:dyDescent="0.3">
      <c r="A1635" s="661">
        <v>18</v>
      </c>
      <c r="B1635" s="662" t="s">
        <v>544</v>
      </c>
      <c r="C1635" s="662" t="s">
        <v>2618</v>
      </c>
      <c r="D1635" s="743" t="s">
        <v>4060</v>
      </c>
      <c r="E1635" s="744" t="s">
        <v>2647</v>
      </c>
      <c r="F1635" s="662" t="s">
        <v>2614</v>
      </c>
      <c r="G1635" s="662" t="s">
        <v>2743</v>
      </c>
      <c r="H1635" s="662" t="s">
        <v>545</v>
      </c>
      <c r="I1635" s="662" t="s">
        <v>718</v>
      </c>
      <c r="J1635" s="662" t="s">
        <v>719</v>
      </c>
      <c r="K1635" s="662" t="s">
        <v>2744</v>
      </c>
      <c r="L1635" s="663">
        <v>122.73</v>
      </c>
      <c r="M1635" s="663">
        <v>122.73</v>
      </c>
      <c r="N1635" s="662">
        <v>1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18</v>
      </c>
      <c r="B1636" s="662" t="s">
        <v>544</v>
      </c>
      <c r="C1636" s="662" t="s">
        <v>2618</v>
      </c>
      <c r="D1636" s="743" t="s">
        <v>4060</v>
      </c>
      <c r="E1636" s="744" t="s">
        <v>2647</v>
      </c>
      <c r="F1636" s="662" t="s">
        <v>2614</v>
      </c>
      <c r="G1636" s="662" t="s">
        <v>2745</v>
      </c>
      <c r="H1636" s="662" t="s">
        <v>545</v>
      </c>
      <c r="I1636" s="662" t="s">
        <v>965</v>
      </c>
      <c r="J1636" s="662" t="s">
        <v>966</v>
      </c>
      <c r="K1636" s="662" t="s">
        <v>2746</v>
      </c>
      <c r="L1636" s="663">
        <v>264</v>
      </c>
      <c r="M1636" s="663">
        <v>1848</v>
      </c>
      <c r="N1636" s="662">
        <v>7</v>
      </c>
      <c r="O1636" s="745">
        <v>5.5</v>
      </c>
      <c r="P1636" s="663">
        <v>1056</v>
      </c>
      <c r="Q1636" s="678">
        <v>0.5714285714285714</v>
      </c>
      <c r="R1636" s="662">
        <v>4</v>
      </c>
      <c r="S1636" s="678">
        <v>0.5714285714285714</v>
      </c>
      <c r="T1636" s="745">
        <v>3</v>
      </c>
      <c r="U1636" s="701">
        <v>0.54545454545454541</v>
      </c>
    </row>
    <row r="1637" spans="1:21" ht="14.4" customHeight="1" x14ac:dyDescent="0.3">
      <c r="A1637" s="661">
        <v>18</v>
      </c>
      <c r="B1637" s="662" t="s">
        <v>544</v>
      </c>
      <c r="C1637" s="662" t="s">
        <v>2618</v>
      </c>
      <c r="D1637" s="743" t="s">
        <v>4060</v>
      </c>
      <c r="E1637" s="744" t="s">
        <v>2647</v>
      </c>
      <c r="F1637" s="662" t="s">
        <v>2614</v>
      </c>
      <c r="G1637" s="662" t="s">
        <v>2745</v>
      </c>
      <c r="H1637" s="662" t="s">
        <v>545</v>
      </c>
      <c r="I1637" s="662" t="s">
        <v>3161</v>
      </c>
      <c r="J1637" s="662" t="s">
        <v>966</v>
      </c>
      <c r="K1637" s="662" t="s">
        <v>3162</v>
      </c>
      <c r="L1637" s="663">
        <v>0</v>
      </c>
      <c r="M1637" s="663">
        <v>0</v>
      </c>
      <c r="N1637" s="662">
        <v>2</v>
      </c>
      <c r="O1637" s="745">
        <v>1</v>
      </c>
      <c r="P1637" s="663"/>
      <c r="Q1637" s="678"/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18</v>
      </c>
      <c r="B1638" s="662" t="s">
        <v>544</v>
      </c>
      <c r="C1638" s="662" t="s">
        <v>2618</v>
      </c>
      <c r="D1638" s="743" t="s">
        <v>4060</v>
      </c>
      <c r="E1638" s="744" t="s">
        <v>2647</v>
      </c>
      <c r="F1638" s="662" t="s">
        <v>2614</v>
      </c>
      <c r="G1638" s="662" t="s">
        <v>2670</v>
      </c>
      <c r="H1638" s="662" t="s">
        <v>545</v>
      </c>
      <c r="I1638" s="662" t="s">
        <v>3643</v>
      </c>
      <c r="J1638" s="662" t="s">
        <v>3171</v>
      </c>
      <c r="K1638" s="662" t="s">
        <v>1699</v>
      </c>
      <c r="L1638" s="663">
        <v>0</v>
      </c>
      <c r="M1638" s="663">
        <v>0</v>
      </c>
      <c r="N1638" s="662">
        <v>1</v>
      </c>
      <c r="O1638" s="745">
        <v>0.5</v>
      </c>
      <c r="P1638" s="663">
        <v>0</v>
      </c>
      <c r="Q1638" s="678"/>
      <c r="R1638" s="662">
        <v>1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18</v>
      </c>
      <c r="B1639" s="662" t="s">
        <v>544</v>
      </c>
      <c r="C1639" s="662" t="s">
        <v>2618</v>
      </c>
      <c r="D1639" s="743" t="s">
        <v>4060</v>
      </c>
      <c r="E1639" s="744" t="s">
        <v>2647</v>
      </c>
      <c r="F1639" s="662" t="s">
        <v>2614</v>
      </c>
      <c r="G1639" s="662" t="s">
        <v>2670</v>
      </c>
      <c r="H1639" s="662" t="s">
        <v>545</v>
      </c>
      <c r="I1639" s="662" t="s">
        <v>2683</v>
      </c>
      <c r="J1639" s="662" t="s">
        <v>2684</v>
      </c>
      <c r="K1639" s="662" t="s">
        <v>1699</v>
      </c>
      <c r="L1639" s="663">
        <v>133.38999999999999</v>
      </c>
      <c r="M1639" s="663">
        <v>400.16999999999996</v>
      </c>
      <c r="N1639" s="662">
        <v>3</v>
      </c>
      <c r="O1639" s="745">
        <v>0.5</v>
      </c>
      <c r="P1639" s="663">
        <v>400.16999999999996</v>
      </c>
      <c r="Q1639" s="678">
        <v>1</v>
      </c>
      <c r="R1639" s="662">
        <v>3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18</v>
      </c>
      <c r="B1640" s="662" t="s">
        <v>544</v>
      </c>
      <c r="C1640" s="662" t="s">
        <v>2618</v>
      </c>
      <c r="D1640" s="743" t="s">
        <v>4060</v>
      </c>
      <c r="E1640" s="744" t="s">
        <v>2647</v>
      </c>
      <c r="F1640" s="662" t="s">
        <v>2614</v>
      </c>
      <c r="G1640" s="662" t="s">
        <v>2670</v>
      </c>
      <c r="H1640" s="662" t="s">
        <v>545</v>
      </c>
      <c r="I1640" s="662" t="s">
        <v>1783</v>
      </c>
      <c r="J1640" s="662" t="s">
        <v>1784</v>
      </c>
      <c r="K1640" s="662" t="s">
        <v>1785</v>
      </c>
      <c r="L1640" s="663">
        <v>177.82</v>
      </c>
      <c r="M1640" s="663">
        <v>711.28</v>
      </c>
      <c r="N1640" s="662">
        <v>4</v>
      </c>
      <c r="O1640" s="745">
        <v>1</v>
      </c>
      <c r="P1640" s="663">
        <v>533.46</v>
      </c>
      <c r="Q1640" s="678">
        <v>0.75000000000000011</v>
      </c>
      <c r="R1640" s="662">
        <v>3</v>
      </c>
      <c r="S1640" s="678">
        <v>0.75</v>
      </c>
      <c r="T1640" s="745">
        <v>0.5</v>
      </c>
      <c r="U1640" s="701">
        <v>0.5</v>
      </c>
    </row>
    <row r="1641" spans="1:21" ht="14.4" customHeight="1" x14ac:dyDescent="0.3">
      <c r="A1641" s="661">
        <v>18</v>
      </c>
      <c r="B1641" s="662" t="s">
        <v>544</v>
      </c>
      <c r="C1641" s="662" t="s">
        <v>2618</v>
      </c>
      <c r="D1641" s="743" t="s">
        <v>4060</v>
      </c>
      <c r="E1641" s="744" t="s">
        <v>2647</v>
      </c>
      <c r="F1641" s="662" t="s">
        <v>2614</v>
      </c>
      <c r="G1641" s="662" t="s">
        <v>2670</v>
      </c>
      <c r="H1641" s="662" t="s">
        <v>545</v>
      </c>
      <c r="I1641" s="662" t="s">
        <v>3273</v>
      </c>
      <c r="J1641" s="662" t="s">
        <v>2684</v>
      </c>
      <c r="K1641" s="662" t="s">
        <v>3172</v>
      </c>
      <c r="L1641" s="663">
        <v>0</v>
      </c>
      <c r="M1641" s="663">
        <v>0</v>
      </c>
      <c r="N1641" s="662">
        <v>1</v>
      </c>
      <c r="O1641" s="745">
        <v>0.5</v>
      </c>
      <c r="P1641" s="663">
        <v>0</v>
      </c>
      <c r="Q1641" s="678"/>
      <c r="R1641" s="662">
        <v>1</v>
      </c>
      <c r="S1641" s="678">
        <v>1</v>
      </c>
      <c r="T1641" s="745">
        <v>0.5</v>
      </c>
      <c r="U1641" s="701">
        <v>1</v>
      </c>
    </row>
    <row r="1642" spans="1:21" ht="14.4" customHeight="1" x14ac:dyDescent="0.3">
      <c r="A1642" s="661">
        <v>18</v>
      </c>
      <c r="B1642" s="662" t="s">
        <v>544</v>
      </c>
      <c r="C1642" s="662" t="s">
        <v>2618</v>
      </c>
      <c r="D1642" s="743" t="s">
        <v>4060</v>
      </c>
      <c r="E1642" s="744" t="s">
        <v>2647</v>
      </c>
      <c r="F1642" s="662" t="s">
        <v>2614</v>
      </c>
      <c r="G1642" s="662" t="s">
        <v>2670</v>
      </c>
      <c r="H1642" s="662" t="s">
        <v>545</v>
      </c>
      <c r="I1642" s="662" t="s">
        <v>3768</v>
      </c>
      <c r="J1642" s="662" t="s">
        <v>1784</v>
      </c>
      <c r="K1642" s="662" t="s">
        <v>3647</v>
      </c>
      <c r="L1642" s="663">
        <v>0</v>
      </c>
      <c r="M1642" s="663">
        <v>0</v>
      </c>
      <c r="N1642" s="662">
        <v>1</v>
      </c>
      <c r="O1642" s="745">
        <v>0.5</v>
      </c>
      <c r="P1642" s="663">
        <v>0</v>
      </c>
      <c r="Q1642" s="678"/>
      <c r="R1642" s="662">
        <v>1</v>
      </c>
      <c r="S1642" s="678">
        <v>1</v>
      </c>
      <c r="T1642" s="745">
        <v>0.5</v>
      </c>
      <c r="U1642" s="701">
        <v>1</v>
      </c>
    </row>
    <row r="1643" spans="1:21" ht="14.4" customHeight="1" x14ac:dyDescent="0.3">
      <c r="A1643" s="661">
        <v>18</v>
      </c>
      <c r="B1643" s="662" t="s">
        <v>544</v>
      </c>
      <c r="C1643" s="662" t="s">
        <v>2618</v>
      </c>
      <c r="D1643" s="743" t="s">
        <v>4060</v>
      </c>
      <c r="E1643" s="744" t="s">
        <v>2647</v>
      </c>
      <c r="F1643" s="662" t="s">
        <v>2614</v>
      </c>
      <c r="G1643" s="662" t="s">
        <v>2685</v>
      </c>
      <c r="H1643" s="662" t="s">
        <v>545</v>
      </c>
      <c r="I1643" s="662" t="s">
        <v>1199</v>
      </c>
      <c r="J1643" s="662" t="s">
        <v>1197</v>
      </c>
      <c r="K1643" s="662" t="s">
        <v>1200</v>
      </c>
      <c r="L1643" s="663">
        <v>0</v>
      </c>
      <c r="M1643" s="663">
        <v>0</v>
      </c>
      <c r="N1643" s="662">
        <v>2</v>
      </c>
      <c r="O1643" s="745">
        <v>1</v>
      </c>
      <c r="P1643" s="663">
        <v>0</v>
      </c>
      <c r="Q1643" s="678"/>
      <c r="R1643" s="662">
        <v>2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18</v>
      </c>
      <c r="B1644" s="662" t="s">
        <v>544</v>
      </c>
      <c r="C1644" s="662" t="s">
        <v>2618</v>
      </c>
      <c r="D1644" s="743" t="s">
        <v>4060</v>
      </c>
      <c r="E1644" s="744" t="s">
        <v>2647</v>
      </c>
      <c r="F1644" s="662" t="s">
        <v>2614</v>
      </c>
      <c r="G1644" s="662" t="s">
        <v>2685</v>
      </c>
      <c r="H1644" s="662" t="s">
        <v>545</v>
      </c>
      <c r="I1644" s="662" t="s">
        <v>1196</v>
      </c>
      <c r="J1644" s="662" t="s">
        <v>1197</v>
      </c>
      <c r="K1644" s="662" t="s">
        <v>1198</v>
      </c>
      <c r="L1644" s="663">
        <v>0</v>
      </c>
      <c r="M1644" s="663">
        <v>0</v>
      </c>
      <c r="N1644" s="662">
        <v>1</v>
      </c>
      <c r="O1644" s="745">
        <v>0.5</v>
      </c>
      <c r="P1644" s="663">
        <v>0</v>
      </c>
      <c r="Q1644" s="678"/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18</v>
      </c>
      <c r="B1645" s="662" t="s">
        <v>544</v>
      </c>
      <c r="C1645" s="662" t="s">
        <v>2618</v>
      </c>
      <c r="D1645" s="743" t="s">
        <v>4060</v>
      </c>
      <c r="E1645" s="744" t="s">
        <v>2647</v>
      </c>
      <c r="F1645" s="662" t="s">
        <v>2614</v>
      </c>
      <c r="G1645" s="662" t="s">
        <v>3365</v>
      </c>
      <c r="H1645" s="662" t="s">
        <v>545</v>
      </c>
      <c r="I1645" s="662" t="s">
        <v>3366</v>
      </c>
      <c r="J1645" s="662" t="s">
        <v>3367</v>
      </c>
      <c r="K1645" s="662" t="s">
        <v>3239</v>
      </c>
      <c r="L1645" s="663">
        <v>0</v>
      </c>
      <c r="M1645" s="663">
        <v>0</v>
      </c>
      <c r="N1645" s="662">
        <v>1</v>
      </c>
      <c r="O1645" s="745">
        <v>0.5</v>
      </c>
      <c r="P1645" s="663"/>
      <c r="Q1645" s="678"/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18</v>
      </c>
      <c r="B1646" s="662" t="s">
        <v>544</v>
      </c>
      <c r="C1646" s="662" t="s">
        <v>2618</v>
      </c>
      <c r="D1646" s="743" t="s">
        <v>4060</v>
      </c>
      <c r="E1646" s="744" t="s">
        <v>2647</v>
      </c>
      <c r="F1646" s="662" t="s">
        <v>2615</v>
      </c>
      <c r="G1646" s="662" t="s">
        <v>2784</v>
      </c>
      <c r="H1646" s="662" t="s">
        <v>545</v>
      </c>
      <c r="I1646" s="662" t="s">
        <v>2785</v>
      </c>
      <c r="J1646" s="662" t="s">
        <v>2786</v>
      </c>
      <c r="K1646" s="662"/>
      <c r="L1646" s="663">
        <v>0</v>
      </c>
      <c r="M1646" s="663">
        <v>0</v>
      </c>
      <c r="N1646" s="662">
        <v>7</v>
      </c>
      <c r="O1646" s="745">
        <v>7</v>
      </c>
      <c r="P1646" s="663">
        <v>0</v>
      </c>
      <c r="Q1646" s="678"/>
      <c r="R1646" s="662">
        <v>7</v>
      </c>
      <c r="S1646" s="678">
        <v>1</v>
      </c>
      <c r="T1646" s="745">
        <v>7</v>
      </c>
      <c r="U1646" s="701">
        <v>1</v>
      </c>
    </row>
    <row r="1647" spans="1:21" ht="14.4" customHeight="1" x14ac:dyDescent="0.3">
      <c r="A1647" s="661">
        <v>18</v>
      </c>
      <c r="B1647" s="662" t="s">
        <v>544</v>
      </c>
      <c r="C1647" s="662" t="s">
        <v>2616</v>
      </c>
      <c r="D1647" s="743" t="s">
        <v>4061</v>
      </c>
      <c r="E1647" s="744" t="s">
        <v>2631</v>
      </c>
      <c r="F1647" s="662" t="s">
        <v>2614</v>
      </c>
      <c r="G1647" s="662" t="s">
        <v>2910</v>
      </c>
      <c r="H1647" s="662" t="s">
        <v>545</v>
      </c>
      <c r="I1647" s="662" t="s">
        <v>3769</v>
      </c>
      <c r="J1647" s="662" t="s">
        <v>3770</v>
      </c>
      <c r="K1647" s="662" t="s">
        <v>1637</v>
      </c>
      <c r="L1647" s="663">
        <v>0</v>
      </c>
      <c r="M1647" s="663">
        <v>0</v>
      </c>
      <c r="N1647" s="662">
        <v>4</v>
      </c>
      <c r="O1647" s="745">
        <v>1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18</v>
      </c>
      <c r="B1648" s="662" t="s">
        <v>544</v>
      </c>
      <c r="C1648" s="662" t="s">
        <v>2616</v>
      </c>
      <c r="D1648" s="743" t="s">
        <v>4061</v>
      </c>
      <c r="E1648" s="744" t="s">
        <v>2631</v>
      </c>
      <c r="F1648" s="662" t="s">
        <v>2614</v>
      </c>
      <c r="G1648" s="662" t="s">
        <v>2662</v>
      </c>
      <c r="H1648" s="662" t="s">
        <v>1236</v>
      </c>
      <c r="I1648" s="662" t="s">
        <v>1397</v>
      </c>
      <c r="J1648" s="662" t="s">
        <v>1398</v>
      </c>
      <c r="K1648" s="662" t="s">
        <v>1285</v>
      </c>
      <c r="L1648" s="663">
        <v>132</v>
      </c>
      <c r="M1648" s="663">
        <v>264</v>
      </c>
      <c r="N1648" s="662">
        <v>2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18</v>
      </c>
      <c r="B1649" s="662" t="s">
        <v>544</v>
      </c>
      <c r="C1649" s="662" t="s">
        <v>2616</v>
      </c>
      <c r="D1649" s="743" t="s">
        <v>4061</v>
      </c>
      <c r="E1649" s="744" t="s">
        <v>2631</v>
      </c>
      <c r="F1649" s="662" t="s">
        <v>2614</v>
      </c>
      <c r="G1649" s="662" t="s">
        <v>2718</v>
      </c>
      <c r="H1649" s="662" t="s">
        <v>545</v>
      </c>
      <c r="I1649" s="662" t="s">
        <v>1801</v>
      </c>
      <c r="J1649" s="662" t="s">
        <v>1802</v>
      </c>
      <c r="K1649" s="662" t="s">
        <v>1762</v>
      </c>
      <c r="L1649" s="663">
        <v>132</v>
      </c>
      <c r="M1649" s="663">
        <v>264</v>
      </c>
      <c r="N1649" s="662">
        <v>2</v>
      </c>
      <c r="O1649" s="745">
        <v>0.5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18</v>
      </c>
      <c r="B1650" s="662" t="s">
        <v>544</v>
      </c>
      <c r="C1650" s="662" t="s">
        <v>2616</v>
      </c>
      <c r="D1650" s="743" t="s">
        <v>4061</v>
      </c>
      <c r="E1650" s="744" t="s">
        <v>2631</v>
      </c>
      <c r="F1650" s="662" t="s">
        <v>2614</v>
      </c>
      <c r="G1650" s="662" t="s">
        <v>2675</v>
      </c>
      <c r="H1650" s="662" t="s">
        <v>545</v>
      </c>
      <c r="I1650" s="662" t="s">
        <v>2827</v>
      </c>
      <c r="J1650" s="662" t="s">
        <v>2676</v>
      </c>
      <c r="K1650" s="662" t="s">
        <v>2828</v>
      </c>
      <c r="L1650" s="663">
        <v>0</v>
      </c>
      <c r="M1650" s="663">
        <v>0</v>
      </c>
      <c r="N1650" s="662">
        <v>1</v>
      </c>
      <c r="O1650" s="745">
        <v>0.5</v>
      </c>
      <c r="P1650" s="663">
        <v>0</v>
      </c>
      <c r="Q1650" s="678"/>
      <c r="R1650" s="662">
        <v>1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18</v>
      </c>
      <c r="B1651" s="662" t="s">
        <v>544</v>
      </c>
      <c r="C1651" s="662" t="s">
        <v>2616</v>
      </c>
      <c r="D1651" s="743" t="s">
        <v>4061</v>
      </c>
      <c r="E1651" s="744" t="s">
        <v>2631</v>
      </c>
      <c r="F1651" s="662" t="s">
        <v>2614</v>
      </c>
      <c r="G1651" s="662" t="s">
        <v>2835</v>
      </c>
      <c r="H1651" s="662" t="s">
        <v>1236</v>
      </c>
      <c r="I1651" s="662" t="s">
        <v>2838</v>
      </c>
      <c r="J1651" s="662" t="s">
        <v>2839</v>
      </c>
      <c r="K1651" s="662" t="s">
        <v>586</v>
      </c>
      <c r="L1651" s="663">
        <v>147.61000000000001</v>
      </c>
      <c r="M1651" s="663">
        <v>295.22000000000003</v>
      </c>
      <c r="N1651" s="662">
        <v>2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18</v>
      </c>
      <c r="B1652" s="662" t="s">
        <v>544</v>
      </c>
      <c r="C1652" s="662" t="s">
        <v>2616</v>
      </c>
      <c r="D1652" s="743" t="s">
        <v>4061</v>
      </c>
      <c r="E1652" s="744" t="s">
        <v>2631</v>
      </c>
      <c r="F1652" s="662" t="s">
        <v>2614</v>
      </c>
      <c r="G1652" s="662" t="s">
        <v>2835</v>
      </c>
      <c r="H1652" s="662" t="s">
        <v>1236</v>
      </c>
      <c r="I1652" s="662" t="s">
        <v>2840</v>
      </c>
      <c r="J1652" s="662" t="s">
        <v>2841</v>
      </c>
      <c r="K1652" s="662" t="s">
        <v>579</v>
      </c>
      <c r="L1652" s="663">
        <v>36.909999999999997</v>
      </c>
      <c r="M1652" s="663">
        <v>147.63999999999999</v>
      </c>
      <c r="N1652" s="662">
        <v>4</v>
      </c>
      <c r="O1652" s="745">
        <v>1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18</v>
      </c>
      <c r="B1653" s="662" t="s">
        <v>544</v>
      </c>
      <c r="C1653" s="662" t="s">
        <v>2616</v>
      </c>
      <c r="D1653" s="743" t="s">
        <v>4061</v>
      </c>
      <c r="E1653" s="744" t="s">
        <v>2631</v>
      </c>
      <c r="F1653" s="662" t="s">
        <v>2614</v>
      </c>
      <c r="G1653" s="662" t="s">
        <v>2730</v>
      </c>
      <c r="H1653" s="662" t="s">
        <v>1236</v>
      </c>
      <c r="I1653" s="662" t="s">
        <v>1382</v>
      </c>
      <c r="J1653" s="662" t="s">
        <v>2517</v>
      </c>
      <c r="K1653" s="662" t="s">
        <v>2521</v>
      </c>
      <c r="L1653" s="663">
        <v>133.63999999999999</v>
      </c>
      <c r="M1653" s="663">
        <v>534.55999999999995</v>
      </c>
      <c r="N1653" s="662">
        <v>4</v>
      </c>
      <c r="O1653" s="745">
        <v>0.5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18</v>
      </c>
      <c r="B1654" s="662" t="s">
        <v>544</v>
      </c>
      <c r="C1654" s="662" t="s">
        <v>2616</v>
      </c>
      <c r="D1654" s="743" t="s">
        <v>4061</v>
      </c>
      <c r="E1654" s="744" t="s">
        <v>2631</v>
      </c>
      <c r="F1654" s="662" t="s">
        <v>2614</v>
      </c>
      <c r="G1654" s="662" t="s">
        <v>2845</v>
      </c>
      <c r="H1654" s="662" t="s">
        <v>1236</v>
      </c>
      <c r="I1654" s="662" t="s">
        <v>3318</v>
      </c>
      <c r="J1654" s="662" t="s">
        <v>1872</v>
      </c>
      <c r="K1654" s="662" t="s">
        <v>1031</v>
      </c>
      <c r="L1654" s="663">
        <v>0</v>
      </c>
      <c r="M1654" s="663">
        <v>0</v>
      </c>
      <c r="N1654" s="662">
        <v>6</v>
      </c>
      <c r="O1654" s="745">
        <v>1</v>
      </c>
      <c r="P1654" s="663">
        <v>0</v>
      </c>
      <c r="Q1654" s="678"/>
      <c r="R1654" s="662">
        <v>4</v>
      </c>
      <c r="S1654" s="678">
        <v>0.66666666666666663</v>
      </c>
      <c r="T1654" s="745">
        <v>0.5</v>
      </c>
      <c r="U1654" s="701">
        <v>0.5</v>
      </c>
    </row>
    <row r="1655" spans="1:21" ht="14.4" customHeight="1" x14ac:dyDescent="0.3">
      <c r="A1655" s="661">
        <v>18</v>
      </c>
      <c r="B1655" s="662" t="s">
        <v>544</v>
      </c>
      <c r="C1655" s="662" t="s">
        <v>2616</v>
      </c>
      <c r="D1655" s="743" t="s">
        <v>4061</v>
      </c>
      <c r="E1655" s="744" t="s">
        <v>2631</v>
      </c>
      <c r="F1655" s="662" t="s">
        <v>2614</v>
      </c>
      <c r="G1655" s="662" t="s">
        <v>2736</v>
      </c>
      <c r="H1655" s="662" t="s">
        <v>1236</v>
      </c>
      <c r="I1655" s="662" t="s">
        <v>1855</v>
      </c>
      <c r="J1655" s="662" t="s">
        <v>575</v>
      </c>
      <c r="K1655" s="662" t="s">
        <v>1856</v>
      </c>
      <c r="L1655" s="663">
        <v>400.18</v>
      </c>
      <c r="M1655" s="663">
        <v>400.18</v>
      </c>
      <c r="N1655" s="662">
        <v>1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18</v>
      </c>
      <c r="B1656" s="662" t="s">
        <v>544</v>
      </c>
      <c r="C1656" s="662" t="s">
        <v>2616</v>
      </c>
      <c r="D1656" s="743" t="s">
        <v>4061</v>
      </c>
      <c r="E1656" s="744" t="s">
        <v>2631</v>
      </c>
      <c r="F1656" s="662" t="s">
        <v>2614</v>
      </c>
      <c r="G1656" s="662" t="s">
        <v>2736</v>
      </c>
      <c r="H1656" s="662" t="s">
        <v>1236</v>
      </c>
      <c r="I1656" s="662" t="s">
        <v>1455</v>
      </c>
      <c r="J1656" s="662" t="s">
        <v>2546</v>
      </c>
      <c r="K1656" s="662" t="s">
        <v>1457</v>
      </c>
      <c r="L1656" s="663">
        <v>177.82</v>
      </c>
      <c r="M1656" s="663">
        <v>355.64</v>
      </c>
      <c r="N1656" s="662">
        <v>2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18</v>
      </c>
      <c r="B1657" s="662" t="s">
        <v>544</v>
      </c>
      <c r="C1657" s="662" t="s">
        <v>2616</v>
      </c>
      <c r="D1657" s="743" t="s">
        <v>4061</v>
      </c>
      <c r="E1657" s="744" t="s">
        <v>2631</v>
      </c>
      <c r="F1657" s="662" t="s">
        <v>2614</v>
      </c>
      <c r="G1657" s="662" t="s">
        <v>2678</v>
      </c>
      <c r="H1657" s="662" t="s">
        <v>545</v>
      </c>
      <c r="I1657" s="662" t="s">
        <v>1653</v>
      </c>
      <c r="J1657" s="662" t="s">
        <v>1654</v>
      </c>
      <c r="K1657" s="662" t="s">
        <v>1655</v>
      </c>
      <c r="L1657" s="663">
        <v>211.96</v>
      </c>
      <c r="M1657" s="663">
        <v>211.96</v>
      </c>
      <c r="N1657" s="662">
        <v>1</v>
      </c>
      <c r="O1657" s="745">
        <v>0.5</v>
      </c>
      <c r="P1657" s="663">
        <v>211.96</v>
      </c>
      <c r="Q1657" s="678">
        <v>1</v>
      </c>
      <c r="R1657" s="662">
        <v>1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18</v>
      </c>
      <c r="B1658" s="662" t="s">
        <v>544</v>
      </c>
      <c r="C1658" s="662" t="s">
        <v>2616</v>
      </c>
      <c r="D1658" s="743" t="s">
        <v>4061</v>
      </c>
      <c r="E1658" s="744" t="s">
        <v>2631</v>
      </c>
      <c r="F1658" s="662" t="s">
        <v>2614</v>
      </c>
      <c r="G1658" s="662" t="s">
        <v>2738</v>
      </c>
      <c r="H1658" s="662" t="s">
        <v>545</v>
      </c>
      <c r="I1658" s="662" t="s">
        <v>1150</v>
      </c>
      <c r="J1658" s="662" t="s">
        <v>2739</v>
      </c>
      <c r="K1658" s="662" t="s">
        <v>2740</v>
      </c>
      <c r="L1658" s="663">
        <v>253.18</v>
      </c>
      <c r="M1658" s="663">
        <v>253.18</v>
      </c>
      <c r="N1658" s="662">
        <v>1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18</v>
      </c>
      <c r="B1659" s="662" t="s">
        <v>544</v>
      </c>
      <c r="C1659" s="662" t="s">
        <v>2616</v>
      </c>
      <c r="D1659" s="743" t="s">
        <v>4061</v>
      </c>
      <c r="E1659" s="744" t="s">
        <v>2631</v>
      </c>
      <c r="F1659" s="662" t="s">
        <v>2614</v>
      </c>
      <c r="G1659" s="662" t="s">
        <v>2669</v>
      </c>
      <c r="H1659" s="662" t="s">
        <v>1236</v>
      </c>
      <c r="I1659" s="662" t="s">
        <v>1410</v>
      </c>
      <c r="J1659" s="662" t="s">
        <v>2540</v>
      </c>
      <c r="K1659" s="662" t="s">
        <v>2541</v>
      </c>
      <c r="L1659" s="663">
        <v>246.39</v>
      </c>
      <c r="M1659" s="663">
        <v>2217.5099999999998</v>
      </c>
      <c r="N1659" s="662">
        <v>9</v>
      </c>
      <c r="O1659" s="745">
        <v>1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18</v>
      </c>
      <c r="B1660" s="662" t="s">
        <v>544</v>
      </c>
      <c r="C1660" s="662" t="s">
        <v>2616</v>
      </c>
      <c r="D1660" s="743" t="s">
        <v>4061</v>
      </c>
      <c r="E1660" s="744" t="s">
        <v>2631</v>
      </c>
      <c r="F1660" s="662" t="s">
        <v>2614</v>
      </c>
      <c r="G1660" s="662" t="s">
        <v>2861</v>
      </c>
      <c r="H1660" s="662" t="s">
        <v>545</v>
      </c>
      <c r="I1660" s="662" t="s">
        <v>1704</v>
      </c>
      <c r="J1660" s="662" t="s">
        <v>1705</v>
      </c>
      <c r="K1660" s="662" t="s">
        <v>2862</v>
      </c>
      <c r="L1660" s="663">
        <v>132</v>
      </c>
      <c r="M1660" s="663">
        <v>132</v>
      </c>
      <c r="N1660" s="662">
        <v>1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18</v>
      </c>
      <c r="B1661" s="662" t="s">
        <v>544</v>
      </c>
      <c r="C1661" s="662" t="s">
        <v>2616</v>
      </c>
      <c r="D1661" s="743" t="s">
        <v>4061</v>
      </c>
      <c r="E1661" s="744" t="s">
        <v>2631</v>
      </c>
      <c r="F1661" s="662" t="s">
        <v>2614</v>
      </c>
      <c r="G1661" s="662" t="s">
        <v>2670</v>
      </c>
      <c r="H1661" s="662" t="s">
        <v>545</v>
      </c>
      <c r="I1661" s="662" t="s">
        <v>2868</v>
      </c>
      <c r="J1661" s="662" t="s">
        <v>2748</v>
      </c>
      <c r="K1661" s="662" t="s">
        <v>2869</v>
      </c>
      <c r="L1661" s="663">
        <v>0</v>
      </c>
      <c r="M1661" s="663">
        <v>0</v>
      </c>
      <c r="N1661" s="662">
        <v>4</v>
      </c>
      <c r="O1661" s="745">
        <v>1</v>
      </c>
      <c r="P1661" s="663">
        <v>0</v>
      </c>
      <c r="Q1661" s="678"/>
      <c r="R1661" s="662">
        <v>2</v>
      </c>
      <c r="S1661" s="678">
        <v>0.5</v>
      </c>
      <c r="T1661" s="745">
        <v>0.5</v>
      </c>
      <c r="U1661" s="701">
        <v>0.5</v>
      </c>
    </row>
    <row r="1662" spans="1:21" ht="14.4" customHeight="1" x14ac:dyDescent="0.3">
      <c r="A1662" s="661">
        <v>18</v>
      </c>
      <c r="B1662" s="662" t="s">
        <v>544</v>
      </c>
      <c r="C1662" s="662" t="s">
        <v>2616</v>
      </c>
      <c r="D1662" s="743" t="s">
        <v>4061</v>
      </c>
      <c r="E1662" s="744" t="s">
        <v>2631</v>
      </c>
      <c r="F1662" s="662" t="s">
        <v>2614</v>
      </c>
      <c r="G1662" s="662" t="s">
        <v>2685</v>
      </c>
      <c r="H1662" s="662" t="s">
        <v>545</v>
      </c>
      <c r="I1662" s="662" t="s">
        <v>2686</v>
      </c>
      <c r="J1662" s="662" t="s">
        <v>2687</v>
      </c>
      <c r="K1662" s="662" t="s">
        <v>1198</v>
      </c>
      <c r="L1662" s="663">
        <v>0</v>
      </c>
      <c r="M1662" s="663">
        <v>0</v>
      </c>
      <c r="N1662" s="662">
        <v>1</v>
      </c>
      <c r="O1662" s="745">
        <v>1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18</v>
      </c>
      <c r="B1663" s="662" t="s">
        <v>544</v>
      </c>
      <c r="C1663" s="662" t="s">
        <v>2616</v>
      </c>
      <c r="D1663" s="743" t="s">
        <v>4061</v>
      </c>
      <c r="E1663" s="744" t="s">
        <v>2632</v>
      </c>
      <c r="F1663" s="662" t="s">
        <v>2614</v>
      </c>
      <c r="G1663" s="662" t="s">
        <v>2648</v>
      </c>
      <c r="H1663" s="662" t="s">
        <v>1236</v>
      </c>
      <c r="I1663" s="662" t="s">
        <v>1833</v>
      </c>
      <c r="J1663" s="662" t="s">
        <v>2570</v>
      </c>
      <c r="K1663" s="662" t="s">
        <v>2571</v>
      </c>
      <c r="L1663" s="663">
        <v>6.68</v>
      </c>
      <c r="M1663" s="663">
        <v>6.68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18</v>
      </c>
      <c r="B1664" s="662" t="s">
        <v>544</v>
      </c>
      <c r="C1664" s="662" t="s">
        <v>2616</v>
      </c>
      <c r="D1664" s="743" t="s">
        <v>4061</v>
      </c>
      <c r="E1664" s="744" t="s">
        <v>2632</v>
      </c>
      <c r="F1664" s="662" t="s">
        <v>2614</v>
      </c>
      <c r="G1664" s="662" t="s">
        <v>2789</v>
      </c>
      <c r="H1664" s="662" t="s">
        <v>545</v>
      </c>
      <c r="I1664" s="662" t="s">
        <v>3429</v>
      </c>
      <c r="J1664" s="662" t="s">
        <v>3430</v>
      </c>
      <c r="K1664" s="662" t="s">
        <v>590</v>
      </c>
      <c r="L1664" s="663">
        <v>786.16</v>
      </c>
      <c r="M1664" s="663">
        <v>786.16</v>
      </c>
      <c r="N1664" s="662">
        <v>1</v>
      </c>
      <c r="O1664" s="745">
        <v>1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18</v>
      </c>
      <c r="B1665" s="662" t="s">
        <v>544</v>
      </c>
      <c r="C1665" s="662" t="s">
        <v>2616</v>
      </c>
      <c r="D1665" s="743" t="s">
        <v>4061</v>
      </c>
      <c r="E1665" s="744" t="s">
        <v>2632</v>
      </c>
      <c r="F1665" s="662" t="s">
        <v>2614</v>
      </c>
      <c r="G1665" s="662" t="s">
        <v>2691</v>
      </c>
      <c r="H1665" s="662" t="s">
        <v>545</v>
      </c>
      <c r="I1665" s="662" t="s">
        <v>1154</v>
      </c>
      <c r="J1665" s="662" t="s">
        <v>1155</v>
      </c>
      <c r="K1665" s="662" t="s">
        <v>1156</v>
      </c>
      <c r="L1665" s="663">
        <v>2381.06</v>
      </c>
      <c r="M1665" s="663">
        <v>2381.06</v>
      </c>
      <c r="N1665" s="662">
        <v>1</v>
      </c>
      <c r="O1665" s="745">
        <v>0.5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18</v>
      </c>
      <c r="B1666" s="662" t="s">
        <v>544</v>
      </c>
      <c r="C1666" s="662" t="s">
        <v>2616</v>
      </c>
      <c r="D1666" s="743" t="s">
        <v>4061</v>
      </c>
      <c r="E1666" s="744" t="s">
        <v>2632</v>
      </c>
      <c r="F1666" s="662" t="s">
        <v>2614</v>
      </c>
      <c r="G1666" s="662" t="s">
        <v>2691</v>
      </c>
      <c r="H1666" s="662" t="s">
        <v>545</v>
      </c>
      <c r="I1666" s="662" t="s">
        <v>1179</v>
      </c>
      <c r="J1666" s="662" t="s">
        <v>1180</v>
      </c>
      <c r="K1666" s="662" t="s">
        <v>1181</v>
      </c>
      <c r="L1666" s="663">
        <v>2817.4</v>
      </c>
      <c r="M1666" s="663">
        <v>5634.8</v>
      </c>
      <c r="N1666" s="662">
        <v>2</v>
      </c>
      <c r="O1666" s="745">
        <v>1</v>
      </c>
      <c r="P1666" s="663">
        <v>5634.8</v>
      </c>
      <c r="Q1666" s="678">
        <v>1</v>
      </c>
      <c r="R1666" s="662">
        <v>2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18</v>
      </c>
      <c r="B1667" s="662" t="s">
        <v>544</v>
      </c>
      <c r="C1667" s="662" t="s">
        <v>2616</v>
      </c>
      <c r="D1667" s="743" t="s">
        <v>4061</v>
      </c>
      <c r="E1667" s="744" t="s">
        <v>2632</v>
      </c>
      <c r="F1667" s="662" t="s">
        <v>2614</v>
      </c>
      <c r="G1667" s="662" t="s">
        <v>2691</v>
      </c>
      <c r="H1667" s="662" t="s">
        <v>545</v>
      </c>
      <c r="I1667" s="662" t="s">
        <v>2795</v>
      </c>
      <c r="J1667" s="662" t="s">
        <v>1180</v>
      </c>
      <c r="K1667" s="662" t="s">
        <v>2796</v>
      </c>
      <c r="L1667" s="663">
        <v>0</v>
      </c>
      <c r="M1667" s="663">
        <v>0</v>
      </c>
      <c r="N1667" s="662">
        <v>2</v>
      </c>
      <c r="O1667" s="745">
        <v>1.5</v>
      </c>
      <c r="P1667" s="663">
        <v>0</v>
      </c>
      <c r="Q1667" s="678"/>
      <c r="R1667" s="662">
        <v>2</v>
      </c>
      <c r="S1667" s="678">
        <v>1</v>
      </c>
      <c r="T1667" s="745">
        <v>1.5</v>
      </c>
      <c r="U1667" s="701">
        <v>1</v>
      </c>
    </row>
    <row r="1668" spans="1:21" ht="14.4" customHeight="1" x14ac:dyDescent="0.3">
      <c r="A1668" s="661">
        <v>18</v>
      </c>
      <c r="B1668" s="662" t="s">
        <v>544</v>
      </c>
      <c r="C1668" s="662" t="s">
        <v>2616</v>
      </c>
      <c r="D1668" s="743" t="s">
        <v>4061</v>
      </c>
      <c r="E1668" s="744" t="s">
        <v>2632</v>
      </c>
      <c r="F1668" s="662" t="s">
        <v>2614</v>
      </c>
      <c r="G1668" s="662" t="s">
        <v>2905</v>
      </c>
      <c r="H1668" s="662" t="s">
        <v>545</v>
      </c>
      <c r="I1668" s="662" t="s">
        <v>860</v>
      </c>
      <c r="J1668" s="662" t="s">
        <v>861</v>
      </c>
      <c r="K1668" s="662" t="s">
        <v>862</v>
      </c>
      <c r="L1668" s="663">
        <v>66.17</v>
      </c>
      <c r="M1668" s="663">
        <v>198.51</v>
      </c>
      <c r="N1668" s="662">
        <v>3</v>
      </c>
      <c r="O1668" s="745">
        <v>1.5</v>
      </c>
      <c r="P1668" s="663">
        <v>66.17</v>
      </c>
      <c r="Q1668" s="678">
        <v>0.33333333333333337</v>
      </c>
      <c r="R1668" s="662">
        <v>1</v>
      </c>
      <c r="S1668" s="678">
        <v>0.33333333333333331</v>
      </c>
      <c r="T1668" s="745">
        <v>0.5</v>
      </c>
      <c r="U1668" s="701">
        <v>0.33333333333333331</v>
      </c>
    </row>
    <row r="1669" spans="1:21" ht="14.4" customHeight="1" x14ac:dyDescent="0.3">
      <c r="A1669" s="661">
        <v>18</v>
      </c>
      <c r="B1669" s="662" t="s">
        <v>544</v>
      </c>
      <c r="C1669" s="662" t="s">
        <v>2616</v>
      </c>
      <c r="D1669" s="743" t="s">
        <v>4061</v>
      </c>
      <c r="E1669" s="744" t="s">
        <v>2632</v>
      </c>
      <c r="F1669" s="662" t="s">
        <v>2614</v>
      </c>
      <c r="G1669" s="662" t="s">
        <v>2656</v>
      </c>
      <c r="H1669" s="662" t="s">
        <v>545</v>
      </c>
      <c r="I1669" s="662" t="s">
        <v>2123</v>
      </c>
      <c r="J1669" s="662" t="s">
        <v>2124</v>
      </c>
      <c r="K1669" s="662" t="s">
        <v>1192</v>
      </c>
      <c r="L1669" s="663">
        <v>88.91</v>
      </c>
      <c r="M1669" s="663">
        <v>88.91</v>
      </c>
      <c r="N1669" s="662">
        <v>1</v>
      </c>
      <c r="O1669" s="745">
        <v>1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18</v>
      </c>
      <c r="B1670" s="662" t="s">
        <v>544</v>
      </c>
      <c r="C1670" s="662" t="s">
        <v>2616</v>
      </c>
      <c r="D1670" s="743" t="s">
        <v>4061</v>
      </c>
      <c r="E1670" s="744" t="s">
        <v>2632</v>
      </c>
      <c r="F1670" s="662" t="s">
        <v>2614</v>
      </c>
      <c r="G1670" s="662" t="s">
        <v>2910</v>
      </c>
      <c r="H1670" s="662" t="s">
        <v>545</v>
      </c>
      <c r="I1670" s="662" t="s">
        <v>3588</v>
      </c>
      <c r="J1670" s="662" t="s">
        <v>2176</v>
      </c>
      <c r="K1670" s="662" t="s">
        <v>812</v>
      </c>
      <c r="L1670" s="663">
        <v>0</v>
      </c>
      <c r="M1670" s="663">
        <v>0</v>
      </c>
      <c r="N1670" s="662">
        <v>1</v>
      </c>
      <c r="O1670" s="745">
        <v>0.5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18</v>
      </c>
      <c r="B1671" s="662" t="s">
        <v>544</v>
      </c>
      <c r="C1671" s="662" t="s">
        <v>2616</v>
      </c>
      <c r="D1671" s="743" t="s">
        <v>4061</v>
      </c>
      <c r="E1671" s="744" t="s">
        <v>2632</v>
      </c>
      <c r="F1671" s="662" t="s">
        <v>2614</v>
      </c>
      <c r="G1671" s="662" t="s">
        <v>2806</v>
      </c>
      <c r="H1671" s="662" t="s">
        <v>545</v>
      </c>
      <c r="I1671" s="662" t="s">
        <v>642</v>
      </c>
      <c r="J1671" s="662" t="s">
        <v>2807</v>
      </c>
      <c r="K1671" s="662" t="s">
        <v>2808</v>
      </c>
      <c r="L1671" s="663">
        <v>13.58</v>
      </c>
      <c r="M1671" s="663">
        <v>13.58</v>
      </c>
      <c r="N1671" s="662">
        <v>1</v>
      </c>
      <c r="O1671" s="745">
        <v>0.5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18</v>
      </c>
      <c r="B1672" s="662" t="s">
        <v>544</v>
      </c>
      <c r="C1672" s="662" t="s">
        <v>2616</v>
      </c>
      <c r="D1672" s="743" t="s">
        <v>4061</v>
      </c>
      <c r="E1672" s="744" t="s">
        <v>2632</v>
      </c>
      <c r="F1672" s="662" t="s">
        <v>2614</v>
      </c>
      <c r="G1672" s="662" t="s">
        <v>2806</v>
      </c>
      <c r="H1672" s="662" t="s">
        <v>545</v>
      </c>
      <c r="I1672" s="662" t="s">
        <v>642</v>
      </c>
      <c r="J1672" s="662" t="s">
        <v>2807</v>
      </c>
      <c r="K1672" s="662" t="s">
        <v>2808</v>
      </c>
      <c r="L1672" s="663">
        <v>18.809999999999999</v>
      </c>
      <c r="M1672" s="663">
        <v>37.619999999999997</v>
      </c>
      <c r="N1672" s="662">
        <v>2</v>
      </c>
      <c r="O1672" s="745">
        <v>1</v>
      </c>
      <c r="P1672" s="663">
        <v>37.619999999999997</v>
      </c>
      <c r="Q1672" s="678">
        <v>1</v>
      </c>
      <c r="R1672" s="662">
        <v>2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18</v>
      </c>
      <c r="B1673" s="662" t="s">
        <v>544</v>
      </c>
      <c r="C1673" s="662" t="s">
        <v>2616</v>
      </c>
      <c r="D1673" s="743" t="s">
        <v>4061</v>
      </c>
      <c r="E1673" s="744" t="s">
        <v>2632</v>
      </c>
      <c r="F1673" s="662" t="s">
        <v>2614</v>
      </c>
      <c r="G1673" s="662" t="s">
        <v>2806</v>
      </c>
      <c r="H1673" s="662" t="s">
        <v>545</v>
      </c>
      <c r="I1673" s="662" t="s">
        <v>645</v>
      </c>
      <c r="J1673" s="662" t="s">
        <v>2809</v>
      </c>
      <c r="K1673" s="662" t="s">
        <v>2810</v>
      </c>
      <c r="L1673" s="663">
        <v>18.11</v>
      </c>
      <c r="M1673" s="663">
        <v>18.11</v>
      </c>
      <c r="N1673" s="662">
        <v>1</v>
      </c>
      <c r="O1673" s="745">
        <v>0.5</v>
      </c>
      <c r="P1673" s="663">
        <v>18.11</v>
      </c>
      <c r="Q1673" s="678">
        <v>1</v>
      </c>
      <c r="R1673" s="662">
        <v>1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18</v>
      </c>
      <c r="B1674" s="662" t="s">
        <v>544</v>
      </c>
      <c r="C1674" s="662" t="s">
        <v>2616</v>
      </c>
      <c r="D1674" s="743" t="s">
        <v>4061</v>
      </c>
      <c r="E1674" s="744" t="s">
        <v>2632</v>
      </c>
      <c r="F1674" s="662" t="s">
        <v>2614</v>
      </c>
      <c r="G1674" s="662" t="s">
        <v>2806</v>
      </c>
      <c r="H1674" s="662" t="s">
        <v>545</v>
      </c>
      <c r="I1674" s="662" t="s">
        <v>645</v>
      </c>
      <c r="J1674" s="662" t="s">
        <v>2809</v>
      </c>
      <c r="K1674" s="662" t="s">
        <v>2810</v>
      </c>
      <c r="L1674" s="663">
        <v>37.61</v>
      </c>
      <c r="M1674" s="663">
        <v>37.61</v>
      </c>
      <c r="N1674" s="662">
        <v>1</v>
      </c>
      <c r="O1674" s="745">
        <v>0.5</v>
      </c>
      <c r="P1674" s="663">
        <v>37.61</v>
      </c>
      <c r="Q1674" s="678">
        <v>1</v>
      </c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18</v>
      </c>
      <c r="B1675" s="662" t="s">
        <v>544</v>
      </c>
      <c r="C1675" s="662" t="s">
        <v>2616</v>
      </c>
      <c r="D1675" s="743" t="s">
        <v>4061</v>
      </c>
      <c r="E1675" s="744" t="s">
        <v>2632</v>
      </c>
      <c r="F1675" s="662" t="s">
        <v>2614</v>
      </c>
      <c r="G1675" s="662" t="s">
        <v>2662</v>
      </c>
      <c r="H1675" s="662" t="s">
        <v>1236</v>
      </c>
      <c r="I1675" s="662" t="s">
        <v>1397</v>
      </c>
      <c r="J1675" s="662" t="s">
        <v>1398</v>
      </c>
      <c r="K1675" s="662" t="s">
        <v>1285</v>
      </c>
      <c r="L1675" s="663">
        <v>132</v>
      </c>
      <c r="M1675" s="663">
        <v>924</v>
      </c>
      <c r="N1675" s="662">
        <v>7</v>
      </c>
      <c r="O1675" s="745">
        <v>5</v>
      </c>
      <c r="P1675" s="663">
        <v>396</v>
      </c>
      <c r="Q1675" s="678">
        <v>0.42857142857142855</v>
      </c>
      <c r="R1675" s="662">
        <v>3</v>
      </c>
      <c r="S1675" s="678">
        <v>0.42857142857142855</v>
      </c>
      <c r="T1675" s="745">
        <v>2.5</v>
      </c>
      <c r="U1675" s="701">
        <v>0.5</v>
      </c>
    </row>
    <row r="1676" spans="1:21" ht="14.4" customHeight="1" x14ac:dyDescent="0.3">
      <c r="A1676" s="661">
        <v>18</v>
      </c>
      <c r="B1676" s="662" t="s">
        <v>544</v>
      </c>
      <c r="C1676" s="662" t="s">
        <v>2616</v>
      </c>
      <c r="D1676" s="743" t="s">
        <v>4061</v>
      </c>
      <c r="E1676" s="744" t="s">
        <v>2632</v>
      </c>
      <c r="F1676" s="662" t="s">
        <v>2614</v>
      </c>
      <c r="G1676" s="662" t="s">
        <v>2662</v>
      </c>
      <c r="H1676" s="662" t="s">
        <v>545</v>
      </c>
      <c r="I1676" s="662" t="s">
        <v>1910</v>
      </c>
      <c r="J1676" s="662" t="s">
        <v>1911</v>
      </c>
      <c r="K1676" s="662" t="s">
        <v>1912</v>
      </c>
      <c r="L1676" s="663">
        <v>132</v>
      </c>
      <c r="M1676" s="663">
        <v>132</v>
      </c>
      <c r="N1676" s="662">
        <v>1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18</v>
      </c>
      <c r="B1677" s="662" t="s">
        <v>544</v>
      </c>
      <c r="C1677" s="662" t="s">
        <v>2616</v>
      </c>
      <c r="D1677" s="743" t="s">
        <v>4061</v>
      </c>
      <c r="E1677" s="744" t="s">
        <v>2632</v>
      </c>
      <c r="F1677" s="662" t="s">
        <v>2614</v>
      </c>
      <c r="G1677" s="662" t="s">
        <v>2719</v>
      </c>
      <c r="H1677" s="662" t="s">
        <v>545</v>
      </c>
      <c r="I1677" s="662" t="s">
        <v>1746</v>
      </c>
      <c r="J1677" s="662" t="s">
        <v>1747</v>
      </c>
      <c r="K1677" s="662" t="s">
        <v>586</v>
      </c>
      <c r="L1677" s="663">
        <v>132</v>
      </c>
      <c r="M1677" s="663">
        <v>132</v>
      </c>
      <c r="N1677" s="662">
        <v>1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18</v>
      </c>
      <c r="B1678" s="662" t="s">
        <v>544</v>
      </c>
      <c r="C1678" s="662" t="s">
        <v>2616</v>
      </c>
      <c r="D1678" s="743" t="s">
        <v>4061</v>
      </c>
      <c r="E1678" s="744" t="s">
        <v>2632</v>
      </c>
      <c r="F1678" s="662" t="s">
        <v>2614</v>
      </c>
      <c r="G1678" s="662" t="s">
        <v>2973</v>
      </c>
      <c r="H1678" s="662" t="s">
        <v>545</v>
      </c>
      <c r="I1678" s="662" t="s">
        <v>652</v>
      </c>
      <c r="J1678" s="662" t="s">
        <v>2974</v>
      </c>
      <c r="K1678" s="662" t="s">
        <v>2975</v>
      </c>
      <c r="L1678" s="663">
        <v>48.74</v>
      </c>
      <c r="M1678" s="663">
        <v>194.96</v>
      </c>
      <c r="N1678" s="662">
        <v>4</v>
      </c>
      <c r="O1678" s="745">
        <v>2.5</v>
      </c>
      <c r="P1678" s="663">
        <v>97.48</v>
      </c>
      <c r="Q1678" s="678">
        <v>0.5</v>
      </c>
      <c r="R1678" s="662">
        <v>2</v>
      </c>
      <c r="S1678" s="678">
        <v>0.5</v>
      </c>
      <c r="T1678" s="745">
        <v>1</v>
      </c>
      <c r="U1678" s="701">
        <v>0.4</v>
      </c>
    </row>
    <row r="1679" spans="1:21" ht="14.4" customHeight="1" x14ac:dyDescent="0.3">
      <c r="A1679" s="661">
        <v>18</v>
      </c>
      <c r="B1679" s="662" t="s">
        <v>544</v>
      </c>
      <c r="C1679" s="662" t="s">
        <v>2616</v>
      </c>
      <c r="D1679" s="743" t="s">
        <v>4061</v>
      </c>
      <c r="E1679" s="744" t="s">
        <v>2632</v>
      </c>
      <c r="F1679" s="662" t="s">
        <v>2614</v>
      </c>
      <c r="G1679" s="662" t="s">
        <v>2721</v>
      </c>
      <c r="H1679" s="662" t="s">
        <v>545</v>
      </c>
      <c r="I1679" s="662" t="s">
        <v>954</v>
      </c>
      <c r="J1679" s="662" t="s">
        <v>955</v>
      </c>
      <c r="K1679" s="662" t="s">
        <v>2722</v>
      </c>
      <c r="L1679" s="663">
        <v>0</v>
      </c>
      <c r="M1679" s="663">
        <v>0</v>
      </c>
      <c r="N1679" s="662">
        <v>1</v>
      </c>
      <c r="O1679" s="745">
        <v>0.5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18</v>
      </c>
      <c r="B1680" s="662" t="s">
        <v>544</v>
      </c>
      <c r="C1680" s="662" t="s">
        <v>2616</v>
      </c>
      <c r="D1680" s="743" t="s">
        <v>4061</v>
      </c>
      <c r="E1680" s="744" t="s">
        <v>2632</v>
      </c>
      <c r="F1680" s="662" t="s">
        <v>2614</v>
      </c>
      <c r="G1680" s="662" t="s">
        <v>2675</v>
      </c>
      <c r="H1680" s="662" t="s">
        <v>545</v>
      </c>
      <c r="I1680" s="662" t="s">
        <v>3240</v>
      </c>
      <c r="J1680" s="662" t="s">
        <v>2980</v>
      </c>
      <c r="K1680" s="662" t="s">
        <v>3241</v>
      </c>
      <c r="L1680" s="663">
        <v>0</v>
      </c>
      <c r="M1680" s="663">
        <v>0</v>
      </c>
      <c r="N1680" s="662">
        <v>1</v>
      </c>
      <c r="O1680" s="745">
        <v>0.5</v>
      </c>
      <c r="P1680" s="663"/>
      <c r="Q1680" s="678"/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18</v>
      </c>
      <c r="B1681" s="662" t="s">
        <v>544</v>
      </c>
      <c r="C1681" s="662" t="s">
        <v>2616</v>
      </c>
      <c r="D1681" s="743" t="s">
        <v>4061</v>
      </c>
      <c r="E1681" s="744" t="s">
        <v>2632</v>
      </c>
      <c r="F1681" s="662" t="s">
        <v>2614</v>
      </c>
      <c r="G1681" s="662" t="s">
        <v>2997</v>
      </c>
      <c r="H1681" s="662" t="s">
        <v>545</v>
      </c>
      <c r="I1681" s="662" t="s">
        <v>1642</v>
      </c>
      <c r="J1681" s="662" t="s">
        <v>1643</v>
      </c>
      <c r="K1681" s="662" t="s">
        <v>2998</v>
      </c>
      <c r="L1681" s="663">
        <v>49.37</v>
      </c>
      <c r="M1681" s="663">
        <v>49.37</v>
      </c>
      <c r="N1681" s="662">
        <v>1</v>
      </c>
      <c r="O1681" s="745">
        <v>0.5</v>
      </c>
      <c r="P1681" s="663">
        <v>49.37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18</v>
      </c>
      <c r="B1682" s="662" t="s">
        <v>544</v>
      </c>
      <c r="C1682" s="662" t="s">
        <v>2616</v>
      </c>
      <c r="D1682" s="743" t="s">
        <v>4061</v>
      </c>
      <c r="E1682" s="744" t="s">
        <v>2632</v>
      </c>
      <c r="F1682" s="662" t="s">
        <v>2614</v>
      </c>
      <c r="G1682" s="662" t="s">
        <v>2997</v>
      </c>
      <c r="H1682" s="662" t="s">
        <v>545</v>
      </c>
      <c r="I1682" s="662" t="s">
        <v>1646</v>
      </c>
      <c r="J1682" s="662" t="s">
        <v>1647</v>
      </c>
      <c r="K1682" s="662" t="s">
        <v>2941</v>
      </c>
      <c r="L1682" s="663">
        <v>24.68</v>
      </c>
      <c r="M1682" s="663">
        <v>24.68</v>
      </c>
      <c r="N1682" s="662">
        <v>1</v>
      </c>
      <c r="O1682" s="745">
        <v>0.5</v>
      </c>
      <c r="P1682" s="663">
        <v>24.68</v>
      </c>
      <c r="Q1682" s="678">
        <v>1</v>
      </c>
      <c r="R1682" s="662">
        <v>1</v>
      </c>
      <c r="S1682" s="678">
        <v>1</v>
      </c>
      <c r="T1682" s="745">
        <v>0.5</v>
      </c>
      <c r="U1682" s="701">
        <v>1</v>
      </c>
    </row>
    <row r="1683" spans="1:21" ht="14.4" customHeight="1" x14ac:dyDescent="0.3">
      <c r="A1683" s="661">
        <v>18</v>
      </c>
      <c r="B1683" s="662" t="s">
        <v>544</v>
      </c>
      <c r="C1683" s="662" t="s">
        <v>2616</v>
      </c>
      <c r="D1683" s="743" t="s">
        <v>4061</v>
      </c>
      <c r="E1683" s="744" t="s">
        <v>2632</v>
      </c>
      <c r="F1683" s="662" t="s">
        <v>2614</v>
      </c>
      <c r="G1683" s="662" t="s">
        <v>2763</v>
      </c>
      <c r="H1683" s="662" t="s">
        <v>545</v>
      </c>
      <c r="I1683" s="662" t="s">
        <v>675</v>
      </c>
      <c r="J1683" s="662" t="s">
        <v>2764</v>
      </c>
      <c r="K1683" s="662" t="s">
        <v>2765</v>
      </c>
      <c r="L1683" s="663">
        <v>23.61</v>
      </c>
      <c r="M1683" s="663">
        <v>47.22</v>
      </c>
      <c r="N1683" s="662">
        <v>2</v>
      </c>
      <c r="O1683" s="745">
        <v>1</v>
      </c>
      <c r="P1683" s="663">
        <v>23.61</v>
      </c>
      <c r="Q1683" s="678">
        <v>0.5</v>
      </c>
      <c r="R1683" s="662">
        <v>1</v>
      </c>
      <c r="S1683" s="678">
        <v>0.5</v>
      </c>
      <c r="T1683" s="745">
        <v>0.5</v>
      </c>
      <c r="U1683" s="701">
        <v>0.5</v>
      </c>
    </row>
    <row r="1684" spans="1:21" ht="14.4" customHeight="1" x14ac:dyDescent="0.3">
      <c r="A1684" s="661">
        <v>18</v>
      </c>
      <c r="B1684" s="662" t="s">
        <v>544</v>
      </c>
      <c r="C1684" s="662" t="s">
        <v>2616</v>
      </c>
      <c r="D1684" s="743" t="s">
        <v>4061</v>
      </c>
      <c r="E1684" s="744" t="s">
        <v>2632</v>
      </c>
      <c r="F1684" s="662" t="s">
        <v>2614</v>
      </c>
      <c r="G1684" s="662" t="s">
        <v>2763</v>
      </c>
      <c r="H1684" s="662" t="s">
        <v>545</v>
      </c>
      <c r="I1684" s="662" t="s">
        <v>919</v>
      </c>
      <c r="J1684" s="662" t="s">
        <v>920</v>
      </c>
      <c r="K1684" s="662" t="s">
        <v>1744</v>
      </c>
      <c r="L1684" s="663">
        <v>37.369999999999997</v>
      </c>
      <c r="M1684" s="663">
        <v>37.369999999999997</v>
      </c>
      <c r="N1684" s="662">
        <v>1</v>
      </c>
      <c r="O1684" s="745">
        <v>1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18</v>
      </c>
      <c r="B1685" s="662" t="s">
        <v>544</v>
      </c>
      <c r="C1685" s="662" t="s">
        <v>2616</v>
      </c>
      <c r="D1685" s="743" t="s">
        <v>4061</v>
      </c>
      <c r="E1685" s="744" t="s">
        <v>2632</v>
      </c>
      <c r="F1685" s="662" t="s">
        <v>2614</v>
      </c>
      <c r="G1685" s="662" t="s">
        <v>2833</v>
      </c>
      <c r="H1685" s="662" t="s">
        <v>545</v>
      </c>
      <c r="I1685" s="662" t="s">
        <v>3771</v>
      </c>
      <c r="J1685" s="662" t="s">
        <v>1102</v>
      </c>
      <c r="K1685" s="662" t="s">
        <v>3772</v>
      </c>
      <c r="L1685" s="663">
        <v>0</v>
      </c>
      <c r="M1685" s="663">
        <v>0</v>
      </c>
      <c r="N1685" s="662">
        <v>1</v>
      </c>
      <c r="O1685" s="745">
        <v>0.5</v>
      </c>
      <c r="P1685" s="663">
        <v>0</v>
      </c>
      <c r="Q1685" s="678"/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18</v>
      </c>
      <c r="B1686" s="662" t="s">
        <v>544</v>
      </c>
      <c r="C1686" s="662" t="s">
        <v>2616</v>
      </c>
      <c r="D1686" s="743" t="s">
        <v>4061</v>
      </c>
      <c r="E1686" s="744" t="s">
        <v>2632</v>
      </c>
      <c r="F1686" s="662" t="s">
        <v>2614</v>
      </c>
      <c r="G1686" s="662" t="s">
        <v>2835</v>
      </c>
      <c r="H1686" s="662" t="s">
        <v>1236</v>
      </c>
      <c r="I1686" s="662" t="s">
        <v>2836</v>
      </c>
      <c r="J1686" s="662" t="s">
        <v>2837</v>
      </c>
      <c r="K1686" s="662" t="s">
        <v>1570</v>
      </c>
      <c r="L1686" s="663">
        <v>393.63</v>
      </c>
      <c r="M1686" s="663">
        <v>1180.8899999999999</v>
      </c>
      <c r="N1686" s="662">
        <v>3</v>
      </c>
      <c r="O1686" s="745">
        <v>2</v>
      </c>
      <c r="P1686" s="663">
        <v>393.63</v>
      </c>
      <c r="Q1686" s="678">
        <v>0.33333333333333337</v>
      </c>
      <c r="R1686" s="662">
        <v>1</v>
      </c>
      <c r="S1686" s="678">
        <v>0.33333333333333331</v>
      </c>
      <c r="T1686" s="745">
        <v>0.5</v>
      </c>
      <c r="U1686" s="701">
        <v>0.25</v>
      </c>
    </row>
    <row r="1687" spans="1:21" ht="14.4" customHeight="1" x14ac:dyDescent="0.3">
      <c r="A1687" s="661">
        <v>18</v>
      </c>
      <c r="B1687" s="662" t="s">
        <v>544</v>
      </c>
      <c r="C1687" s="662" t="s">
        <v>2616</v>
      </c>
      <c r="D1687" s="743" t="s">
        <v>4061</v>
      </c>
      <c r="E1687" s="744" t="s">
        <v>2632</v>
      </c>
      <c r="F1687" s="662" t="s">
        <v>2614</v>
      </c>
      <c r="G1687" s="662" t="s">
        <v>2835</v>
      </c>
      <c r="H1687" s="662" t="s">
        <v>1236</v>
      </c>
      <c r="I1687" s="662" t="s">
        <v>2840</v>
      </c>
      <c r="J1687" s="662" t="s">
        <v>2841</v>
      </c>
      <c r="K1687" s="662" t="s">
        <v>579</v>
      </c>
      <c r="L1687" s="663">
        <v>36.909999999999997</v>
      </c>
      <c r="M1687" s="663">
        <v>110.72999999999999</v>
      </c>
      <c r="N1687" s="662">
        <v>3</v>
      </c>
      <c r="O1687" s="745">
        <v>1.5</v>
      </c>
      <c r="P1687" s="663">
        <v>36.909999999999997</v>
      </c>
      <c r="Q1687" s="678">
        <v>0.33333333333333331</v>
      </c>
      <c r="R1687" s="662">
        <v>1</v>
      </c>
      <c r="S1687" s="678">
        <v>0.33333333333333331</v>
      </c>
      <c r="T1687" s="745">
        <v>0.5</v>
      </c>
      <c r="U1687" s="701">
        <v>0.33333333333333331</v>
      </c>
    </row>
    <row r="1688" spans="1:21" ht="14.4" customHeight="1" x14ac:dyDescent="0.3">
      <c r="A1688" s="661">
        <v>18</v>
      </c>
      <c r="B1688" s="662" t="s">
        <v>544</v>
      </c>
      <c r="C1688" s="662" t="s">
        <v>2616</v>
      </c>
      <c r="D1688" s="743" t="s">
        <v>4061</v>
      </c>
      <c r="E1688" s="744" t="s">
        <v>2632</v>
      </c>
      <c r="F1688" s="662" t="s">
        <v>2614</v>
      </c>
      <c r="G1688" s="662" t="s">
        <v>2730</v>
      </c>
      <c r="H1688" s="662" t="s">
        <v>1236</v>
      </c>
      <c r="I1688" s="662" t="s">
        <v>1439</v>
      </c>
      <c r="J1688" s="662" t="s">
        <v>2517</v>
      </c>
      <c r="K1688" s="662" t="s">
        <v>2518</v>
      </c>
      <c r="L1688" s="663">
        <v>445.45</v>
      </c>
      <c r="M1688" s="663">
        <v>445.45</v>
      </c>
      <c r="N1688" s="662">
        <v>1</v>
      </c>
      <c r="O1688" s="745">
        <v>0.5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18</v>
      </c>
      <c r="B1689" s="662" t="s">
        <v>544</v>
      </c>
      <c r="C1689" s="662" t="s">
        <v>2616</v>
      </c>
      <c r="D1689" s="743" t="s">
        <v>4061</v>
      </c>
      <c r="E1689" s="744" t="s">
        <v>2632</v>
      </c>
      <c r="F1689" s="662" t="s">
        <v>2614</v>
      </c>
      <c r="G1689" s="662" t="s">
        <v>2730</v>
      </c>
      <c r="H1689" s="662" t="s">
        <v>1236</v>
      </c>
      <c r="I1689" s="662" t="s">
        <v>1382</v>
      </c>
      <c r="J1689" s="662" t="s">
        <v>2517</v>
      </c>
      <c r="K1689" s="662" t="s">
        <v>2521</v>
      </c>
      <c r="L1689" s="663">
        <v>133.63999999999999</v>
      </c>
      <c r="M1689" s="663">
        <v>534.55999999999995</v>
      </c>
      <c r="N1689" s="662">
        <v>4</v>
      </c>
      <c r="O1689" s="745">
        <v>2</v>
      </c>
      <c r="P1689" s="663">
        <v>267.27999999999997</v>
      </c>
      <c r="Q1689" s="678">
        <v>0.5</v>
      </c>
      <c r="R1689" s="662">
        <v>2</v>
      </c>
      <c r="S1689" s="678">
        <v>0.5</v>
      </c>
      <c r="T1689" s="745">
        <v>1</v>
      </c>
      <c r="U1689" s="701">
        <v>0.5</v>
      </c>
    </row>
    <row r="1690" spans="1:21" ht="14.4" customHeight="1" x14ac:dyDescent="0.3">
      <c r="A1690" s="661">
        <v>18</v>
      </c>
      <c r="B1690" s="662" t="s">
        <v>544</v>
      </c>
      <c r="C1690" s="662" t="s">
        <v>2616</v>
      </c>
      <c r="D1690" s="743" t="s">
        <v>4061</v>
      </c>
      <c r="E1690" s="744" t="s">
        <v>2632</v>
      </c>
      <c r="F1690" s="662" t="s">
        <v>2614</v>
      </c>
      <c r="G1690" s="662" t="s">
        <v>2845</v>
      </c>
      <c r="H1690" s="662" t="s">
        <v>1236</v>
      </c>
      <c r="I1690" s="662" t="s">
        <v>1871</v>
      </c>
      <c r="J1690" s="662" t="s">
        <v>1872</v>
      </c>
      <c r="K1690" s="662" t="s">
        <v>1873</v>
      </c>
      <c r="L1690" s="663">
        <v>87.11</v>
      </c>
      <c r="M1690" s="663">
        <v>174.22</v>
      </c>
      <c r="N1690" s="662">
        <v>2</v>
      </c>
      <c r="O1690" s="745">
        <v>1</v>
      </c>
      <c r="P1690" s="663">
        <v>174.22</v>
      </c>
      <c r="Q1690" s="678">
        <v>1</v>
      </c>
      <c r="R1690" s="662">
        <v>2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18</v>
      </c>
      <c r="B1691" s="662" t="s">
        <v>544</v>
      </c>
      <c r="C1691" s="662" t="s">
        <v>2616</v>
      </c>
      <c r="D1691" s="743" t="s">
        <v>4061</v>
      </c>
      <c r="E1691" s="744" t="s">
        <v>2632</v>
      </c>
      <c r="F1691" s="662" t="s">
        <v>2614</v>
      </c>
      <c r="G1691" s="662" t="s">
        <v>2845</v>
      </c>
      <c r="H1691" s="662" t="s">
        <v>1236</v>
      </c>
      <c r="I1691" s="662" t="s">
        <v>3319</v>
      </c>
      <c r="J1691" s="662" t="s">
        <v>1421</v>
      </c>
      <c r="K1691" s="662" t="s">
        <v>2171</v>
      </c>
      <c r="L1691" s="663">
        <v>0</v>
      </c>
      <c r="M1691" s="663">
        <v>0</v>
      </c>
      <c r="N1691" s="662">
        <v>2</v>
      </c>
      <c r="O1691" s="745">
        <v>1.5</v>
      </c>
      <c r="P1691" s="663">
        <v>0</v>
      </c>
      <c r="Q1691" s="678"/>
      <c r="R1691" s="662">
        <v>1</v>
      </c>
      <c r="S1691" s="678">
        <v>0.5</v>
      </c>
      <c r="T1691" s="745">
        <v>0.5</v>
      </c>
      <c r="U1691" s="701">
        <v>0.33333333333333331</v>
      </c>
    </row>
    <row r="1692" spans="1:21" ht="14.4" customHeight="1" x14ac:dyDescent="0.3">
      <c r="A1692" s="661">
        <v>18</v>
      </c>
      <c r="B1692" s="662" t="s">
        <v>544</v>
      </c>
      <c r="C1692" s="662" t="s">
        <v>2616</v>
      </c>
      <c r="D1692" s="743" t="s">
        <v>4061</v>
      </c>
      <c r="E1692" s="744" t="s">
        <v>2632</v>
      </c>
      <c r="F1692" s="662" t="s">
        <v>2614</v>
      </c>
      <c r="G1692" s="662" t="s">
        <v>2734</v>
      </c>
      <c r="H1692" s="662" t="s">
        <v>545</v>
      </c>
      <c r="I1692" s="662" t="s">
        <v>829</v>
      </c>
      <c r="J1692" s="662" t="s">
        <v>830</v>
      </c>
      <c r="K1692" s="662" t="s">
        <v>2735</v>
      </c>
      <c r="L1692" s="663">
        <v>57.6</v>
      </c>
      <c r="M1692" s="663">
        <v>518.40000000000009</v>
      </c>
      <c r="N1692" s="662">
        <v>9</v>
      </c>
      <c r="O1692" s="745">
        <v>6</v>
      </c>
      <c r="P1692" s="663">
        <v>172.8</v>
      </c>
      <c r="Q1692" s="678">
        <v>0.33333333333333331</v>
      </c>
      <c r="R1692" s="662">
        <v>3</v>
      </c>
      <c r="S1692" s="678">
        <v>0.33333333333333331</v>
      </c>
      <c r="T1692" s="745">
        <v>1.5</v>
      </c>
      <c r="U1692" s="701">
        <v>0.25</v>
      </c>
    </row>
    <row r="1693" spans="1:21" ht="14.4" customHeight="1" x14ac:dyDescent="0.3">
      <c r="A1693" s="661">
        <v>18</v>
      </c>
      <c r="B1693" s="662" t="s">
        <v>544</v>
      </c>
      <c r="C1693" s="662" t="s">
        <v>2616</v>
      </c>
      <c r="D1693" s="743" t="s">
        <v>4061</v>
      </c>
      <c r="E1693" s="744" t="s">
        <v>2632</v>
      </c>
      <c r="F1693" s="662" t="s">
        <v>2614</v>
      </c>
      <c r="G1693" s="662" t="s">
        <v>2847</v>
      </c>
      <c r="H1693" s="662" t="s">
        <v>545</v>
      </c>
      <c r="I1693" s="662" t="s">
        <v>1753</v>
      </c>
      <c r="J1693" s="662" t="s">
        <v>1754</v>
      </c>
      <c r="K1693" s="662" t="s">
        <v>2848</v>
      </c>
      <c r="L1693" s="663">
        <v>202.03</v>
      </c>
      <c r="M1693" s="663">
        <v>202.03</v>
      </c>
      <c r="N1693" s="662">
        <v>1</v>
      </c>
      <c r="O1693" s="745">
        <v>1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18</v>
      </c>
      <c r="B1694" s="662" t="s">
        <v>544</v>
      </c>
      <c r="C1694" s="662" t="s">
        <v>2616</v>
      </c>
      <c r="D1694" s="743" t="s">
        <v>4061</v>
      </c>
      <c r="E1694" s="744" t="s">
        <v>2632</v>
      </c>
      <c r="F1694" s="662" t="s">
        <v>2614</v>
      </c>
      <c r="G1694" s="662" t="s">
        <v>2771</v>
      </c>
      <c r="H1694" s="662" t="s">
        <v>545</v>
      </c>
      <c r="I1694" s="662" t="s">
        <v>3035</v>
      </c>
      <c r="J1694" s="662" t="s">
        <v>977</v>
      </c>
      <c r="K1694" s="662" t="s">
        <v>978</v>
      </c>
      <c r="L1694" s="663">
        <v>94.04</v>
      </c>
      <c r="M1694" s="663">
        <v>94.04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18</v>
      </c>
      <c r="B1695" s="662" t="s">
        <v>544</v>
      </c>
      <c r="C1695" s="662" t="s">
        <v>2616</v>
      </c>
      <c r="D1695" s="743" t="s">
        <v>4061</v>
      </c>
      <c r="E1695" s="744" t="s">
        <v>2632</v>
      </c>
      <c r="F1695" s="662" t="s">
        <v>2614</v>
      </c>
      <c r="G1695" s="662" t="s">
        <v>3036</v>
      </c>
      <c r="H1695" s="662" t="s">
        <v>545</v>
      </c>
      <c r="I1695" s="662" t="s">
        <v>3773</v>
      </c>
      <c r="J1695" s="662" t="s">
        <v>928</v>
      </c>
      <c r="K1695" s="662" t="s">
        <v>3774</v>
      </c>
      <c r="L1695" s="663">
        <v>0</v>
      </c>
      <c r="M1695" s="663">
        <v>0</v>
      </c>
      <c r="N1695" s="662">
        <v>1</v>
      </c>
      <c r="O1695" s="745">
        <v>0.5</v>
      </c>
      <c r="P1695" s="663"/>
      <c r="Q1695" s="678"/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18</v>
      </c>
      <c r="B1696" s="662" t="s">
        <v>544</v>
      </c>
      <c r="C1696" s="662" t="s">
        <v>2616</v>
      </c>
      <c r="D1696" s="743" t="s">
        <v>4061</v>
      </c>
      <c r="E1696" s="744" t="s">
        <v>2632</v>
      </c>
      <c r="F1696" s="662" t="s">
        <v>2614</v>
      </c>
      <c r="G1696" s="662" t="s">
        <v>2736</v>
      </c>
      <c r="H1696" s="662" t="s">
        <v>1236</v>
      </c>
      <c r="I1696" s="662" t="s">
        <v>1855</v>
      </c>
      <c r="J1696" s="662" t="s">
        <v>575</v>
      </c>
      <c r="K1696" s="662" t="s">
        <v>1856</v>
      </c>
      <c r="L1696" s="663">
        <v>400.18</v>
      </c>
      <c r="M1696" s="663">
        <v>400.18</v>
      </c>
      <c r="N1696" s="662">
        <v>1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18</v>
      </c>
      <c r="B1697" s="662" t="s">
        <v>544</v>
      </c>
      <c r="C1697" s="662" t="s">
        <v>2616</v>
      </c>
      <c r="D1697" s="743" t="s">
        <v>4061</v>
      </c>
      <c r="E1697" s="744" t="s">
        <v>2632</v>
      </c>
      <c r="F1697" s="662" t="s">
        <v>2614</v>
      </c>
      <c r="G1697" s="662" t="s">
        <v>2736</v>
      </c>
      <c r="H1697" s="662" t="s">
        <v>1236</v>
      </c>
      <c r="I1697" s="662" t="s">
        <v>1477</v>
      </c>
      <c r="J1697" s="662" t="s">
        <v>2545</v>
      </c>
      <c r="K1697" s="662" t="s">
        <v>1479</v>
      </c>
      <c r="L1697" s="663">
        <v>210.5</v>
      </c>
      <c r="M1697" s="663">
        <v>421</v>
      </c>
      <c r="N1697" s="662">
        <v>2</v>
      </c>
      <c r="O1697" s="745">
        <v>1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18</v>
      </c>
      <c r="B1698" s="662" t="s">
        <v>544</v>
      </c>
      <c r="C1698" s="662" t="s">
        <v>2616</v>
      </c>
      <c r="D1698" s="743" t="s">
        <v>4061</v>
      </c>
      <c r="E1698" s="744" t="s">
        <v>2632</v>
      </c>
      <c r="F1698" s="662" t="s">
        <v>2614</v>
      </c>
      <c r="G1698" s="662" t="s">
        <v>2736</v>
      </c>
      <c r="H1698" s="662" t="s">
        <v>1236</v>
      </c>
      <c r="I1698" s="662" t="s">
        <v>1455</v>
      </c>
      <c r="J1698" s="662" t="s">
        <v>2546</v>
      </c>
      <c r="K1698" s="662" t="s">
        <v>1457</v>
      </c>
      <c r="L1698" s="663">
        <v>177.82</v>
      </c>
      <c r="M1698" s="663">
        <v>1066.92</v>
      </c>
      <c r="N1698" s="662">
        <v>6</v>
      </c>
      <c r="O1698" s="745">
        <v>3.5</v>
      </c>
      <c r="P1698" s="663">
        <v>355.64</v>
      </c>
      <c r="Q1698" s="678">
        <v>0.33333333333333331</v>
      </c>
      <c r="R1698" s="662">
        <v>2</v>
      </c>
      <c r="S1698" s="678">
        <v>0.33333333333333331</v>
      </c>
      <c r="T1698" s="745">
        <v>1.5</v>
      </c>
      <c r="U1698" s="701">
        <v>0.42857142857142855</v>
      </c>
    </row>
    <row r="1699" spans="1:21" ht="14.4" customHeight="1" x14ac:dyDescent="0.3">
      <c r="A1699" s="661">
        <v>18</v>
      </c>
      <c r="B1699" s="662" t="s">
        <v>544</v>
      </c>
      <c r="C1699" s="662" t="s">
        <v>2616</v>
      </c>
      <c r="D1699" s="743" t="s">
        <v>4061</v>
      </c>
      <c r="E1699" s="744" t="s">
        <v>2632</v>
      </c>
      <c r="F1699" s="662" t="s">
        <v>2614</v>
      </c>
      <c r="G1699" s="662" t="s">
        <v>2678</v>
      </c>
      <c r="H1699" s="662" t="s">
        <v>1236</v>
      </c>
      <c r="I1699" s="662" t="s">
        <v>1898</v>
      </c>
      <c r="J1699" s="662" t="s">
        <v>1899</v>
      </c>
      <c r="K1699" s="662" t="s">
        <v>572</v>
      </c>
      <c r="L1699" s="663">
        <v>934.66</v>
      </c>
      <c r="M1699" s="663">
        <v>934.66</v>
      </c>
      <c r="N1699" s="662">
        <v>1</v>
      </c>
      <c r="O1699" s="745">
        <v>1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18</v>
      </c>
      <c r="B1700" s="662" t="s">
        <v>544</v>
      </c>
      <c r="C1700" s="662" t="s">
        <v>2616</v>
      </c>
      <c r="D1700" s="743" t="s">
        <v>4061</v>
      </c>
      <c r="E1700" s="744" t="s">
        <v>2632</v>
      </c>
      <c r="F1700" s="662" t="s">
        <v>2614</v>
      </c>
      <c r="G1700" s="662" t="s">
        <v>2678</v>
      </c>
      <c r="H1700" s="662" t="s">
        <v>545</v>
      </c>
      <c r="I1700" s="662" t="s">
        <v>1653</v>
      </c>
      <c r="J1700" s="662" t="s">
        <v>1654</v>
      </c>
      <c r="K1700" s="662" t="s">
        <v>1655</v>
      </c>
      <c r="L1700" s="663">
        <v>211.96</v>
      </c>
      <c r="M1700" s="663">
        <v>1059.8</v>
      </c>
      <c r="N1700" s="662">
        <v>5</v>
      </c>
      <c r="O1700" s="745">
        <v>2.5</v>
      </c>
      <c r="P1700" s="663">
        <v>423.92</v>
      </c>
      <c r="Q1700" s="678">
        <v>0.4</v>
      </c>
      <c r="R1700" s="662">
        <v>2</v>
      </c>
      <c r="S1700" s="678">
        <v>0.4</v>
      </c>
      <c r="T1700" s="745">
        <v>1</v>
      </c>
      <c r="U1700" s="701">
        <v>0.4</v>
      </c>
    </row>
    <row r="1701" spans="1:21" ht="14.4" customHeight="1" x14ac:dyDescent="0.3">
      <c r="A1701" s="661">
        <v>18</v>
      </c>
      <c r="B1701" s="662" t="s">
        <v>544</v>
      </c>
      <c r="C1701" s="662" t="s">
        <v>2616</v>
      </c>
      <c r="D1701" s="743" t="s">
        <v>4061</v>
      </c>
      <c r="E1701" s="744" t="s">
        <v>2632</v>
      </c>
      <c r="F1701" s="662" t="s">
        <v>2614</v>
      </c>
      <c r="G1701" s="662" t="s">
        <v>2678</v>
      </c>
      <c r="H1701" s="662" t="s">
        <v>545</v>
      </c>
      <c r="I1701" s="662" t="s">
        <v>2037</v>
      </c>
      <c r="J1701" s="662" t="s">
        <v>1117</v>
      </c>
      <c r="K1701" s="662" t="s">
        <v>572</v>
      </c>
      <c r="L1701" s="663">
        <v>282.60000000000002</v>
      </c>
      <c r="M1701" s="663">
        <v>1130.4000000000001</v>
      </c>
      <c r="N1701" s="662">
        <v>4</v>
      </c>
      <c r="O1701" s="745">
        <v>2</v>
      </c>
      <c r="P1701" s="663">
        <v>847.80000000000007</v>
      </c>
      <c r="Q1701" s="678">
        <v>0.75</v>
      </c>
      <c r="R1701" s="662">
        <v>3</v>
      </c>
      <c r="S1701" s="678">
        <v>0.75</v>
      </c>
      <c r="T1701" s="745">
        <v>1.5</v>
      </c>
      <c r="U1701" s="701">
        <v>0.75</v>
      </c>
    </row>
    <row r="1702" spans="1:21" ht="14.4" customHeight="1" x14ac:dyDescent="0.3">
      <c r="A1702" s="661">
        <v>18</v>
      </c>
      <c r="B1702" s="662" t="s">
        <v>544</v>
      </c>
      <c r="C1702" s="662" t="s">
        <v>2616</v>
      </c>
      <c r="D1702" s="743" t="s">
        <v>4061</v>
      </c>
      <c r="E1702" s="744" t="s">
        <v>2632</v>
      </c>
      <c r="F1702" s="662" t="s">
        <v>2614</v>
      </c>
      <c r="G1702" s="662" t="s">
        <v>2678</v>
      </c>
      <c r="H1702" s="662" t="s">
        <v>545</v>
      </c>
      <c r="I1702" s="662" t="s">
        <v>3062</v>
      </c>
      <c r="J1702" s="662" t="s">
        <v>3063</v>
      </c>
      <c r="K1702" s="662" t="s">
        <v>1099</v>
      </c>
      <c r="L1702" s="663">
        <v>1580.52</v>
      </c>
      <c r="M1702" s="663">
        <v>1580.52</v>
      </c>
      <c r="N1702" s="662">
        <v>1</v>
      </c>
      <c r="O1702" s="745">
        <v>0.5</v>
      </c>
      <c r="P1702" s="663">
        <v>1580.52</v>
      </c>
      <c r="Q1702" s="678">
        <v>1</v>
      </c>
      <c r="R1702" s="662">
        <v>1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18</v>
      </c>
      <c r="B1703" s="662" t="s">
        <v>544</v>
      </c>
      <c r="C1703" s="662" t="s">
        <v>2616</v>
      </c>
      <c r="D1703" s="743" t="s">
        <v>4061</v>
      </c>
      <c r="E1703" s="744" t="s">
        <v>2632</v>
      </c>
      <c r="F1703" s="662" t="s">
        <v>2614</v>
      </c>
      <c r="G1703" s="662" t="s">
        <v>2856</v>
      </c>
      <c r="H1703" s="662" t="s">
        <v>545</v>
      </c>
      <c r="I1703" s="662" t="s">
        <v>911</v>
      </c>
      <c r="J1703" s="662" t="s">
        <v>2857</v>
      </c>
      <c r="K1703" s="662" t="s">
        <v>2810</v>
      </c>
      <c r="L1703" s="663">
        <v>18.809999999999999</v>
      </c>
      <c r="M1703" s="663">
        <v>18.809999999999999</v>
      </c>
      <c r="N1703" s="662">
        <v>1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18</v>
      </c>
      <c r="B1704" s="662" t="s">
        <v>544</v>
      </c>
      <c r="C1704" s="662" t="s">
        <v>2616</v>
      </c>
      <c r="D1704" s="743" t="s">
        <v>4061</v>
      </c>
      <c r="E1704" s="744" t="s">
        <v>2632</v>
      </c>
      <c r="F1704" s="662" t="s">
        <v>2614</v>
      </c>
      <c r="G1704" s="662" t="s">
        <v>2860</v>
      </c>
      <c r="H1704" s="662" t="s">
        <v>1236</v>
      </c>
      <c r="I1704" s="662" t="s">
        <v>1864</v>
      </c>
      <c r="J1704" s="662" t="s">
        <v>1865</v>
      </c>
      <c r="K1704" s="662" t="s">
        <v>1501</v>
      </c>
      <c r="L1704" s="663">
        <v>132</v>
      </c>
      <c r="M1704" s="663">
        <v>132</v>
      </c>
      <c r="N1704" s="662">
        <v>1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18</v>
      </c>
      <c r="B1705" s="662" t="s">
        <v>544</v>
      </c>
      <c r="C1705" s="662" t="s">
        <v>2616</v>
      </c>
      <c r="D1705" s="743" t="s">
        <v>4061</v>
      </c>
      <c r="E1705" s="744" t="s">
        <v>2632</v>
      </c>
      <c r="F1705" s="662" t="s">
        <v>2614</v>
      </c>
      <c r="G1705" s="662" t="s">
        <v>3099</v>
      </c>
      <c r="H1705" s="662" t="s">
        <v>545</v>
      </c>
      <c r="I1705" s="662" t="s">
        <v>848</v>
      </c>
      <c r="J1705" s="662" t="s">
        <v>3100</v>
      </c>
      <c r="K1705" s="662" t="s">
        <v>3101</v>
      </c>
      <c r="L1705" s="663">
        <v>0</v>
      </c>
      <c r="M1705" s="663">
        <v>0</v>
      </c>
      <c r="N1705" s="662">
        <v>1</v>
      </c>
      <c r="O1705" s="745">
        <v>0.5</v>
      </c>
      <c r="P1705" s="663">
        <v>0</v>
      </c>
      <c r="Q1705" s="678"/>
      <c r="R1705" s="662">
        <v>1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18</v>
      </c>
      <c r="B1706" s="662" t="s">
        <v>544</v>
      </c>
      <c r="C1706" s="662" t="s">
        <v>2616</v>
      </c>
      <c r="D1706" s="743" t="s">
        <v>4061</v>
      </c>
      <c r="E1706" s="744" t="s">
        <v>2632</v>
      </c>
      <c r="F1706" s="662" t="s">
        <v>2614</v>
      </c>
      <c r="G1706" s="662" t="s">
        <v>3106</v>
      </c>
      <c r="H1706" s="662" t="s">
        <v>1236</v>
      </c>
      <c r="I1706" s="662" t="s">
        <v>1858</v>
      </c>
      <c r="J1706" s="662" t="s">
        <v>1859</v>
      </c>
      <c r="K1706" s="662" t="s">
        <v>2566</v>
      </c>
      <c r="L1706" s="663">
        <v>1715.48</v>
      </c>
      <c r="M1706" s="663">
        <v>1715.48</v>
      </c>
      <c r="N1706" s="662">
        <v>1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18</v>
      </c>
      <c r="B1707" s="662" t="s">
        <v>544</v>
      </c>
      <c r="C1707" s="662" t="s">
        <v>2616</v>
      </c>
      <c r="D1707" s="743" t="s">
        <v>4061</v>
      </c>
      <c r="E1707" s="744" t="s">
        <v>2632</v>
      </c>
      <c r="F1707" s="662" t="s">
        <v>2614</v>
      </c>
      <c r="G1707" s="662" t="s">
        <v>2667</v>
      </c>
      <c r="H1707" s="662" t="s">
        <v>545</v>
      </c>
      <c r="I1707" s="662" t="s">
        <v>818</v>
      </c>
      <c r="J1707" s="662" t="s">
        <v>819</v>
      </c>
      <c r="K1707" s="662" t="s">
        <v>820</v>
      </c>
      <c r="L1707" s="663">
        <v>54.55</v>
      </c>
      <c r="M1707" s="663">
        <v>54.55</v>
      </c>
      <c r="N1707" s="662">
        <v>1</v>
      </c>
      <c r="O1707" s="745">
        <v>0.5</v>
      </c>
      <c r="P1707" s="663">
        <v>54.55</v>
      </c>
      <c r="Q1707" s="678">
        <v>1</v>
      </c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18</v>
      </c>
      <c r="B1708" s="662" t="s">
        <v>544</v>
      </c>
      <c r="C1708" s="662" t="s">
        <v>2616</v>
      </c>
      <c r="D1708" s="743" t="s">
        <v>4061</v>
      </c>
      <c r="E1708" s="744" t="s">
        <v>2632</v>
      </c>
      <c r="F1708" s="662" t="s">
        <v>2614</v>
      </c>
      <c r="G1708" s="662" t="s">
        <v>2738</v>
      </c>
      <c r="H1708" s="662" t="s">
        <v>1236</v>
      </c>
      <c r="I1708" s="662" t="s">
        <v>1473</v>
      </c>
      <c r="J1708" s="662" t="s">
        <v>1474</v>
      </c>
      <c r="K1708" s="662" t="s">
        <v>1475</v>
      </c>
      <c r="L1708" s="663">
        <v>126.6</v>
      </c>
      <c r="M1708" s="663">
        <v>253.2</v>
      </c>
      <c r="N1708" s="662">
        <v>2</v>
      </c>
      <c r="O1708" s="745">
        <v>1.5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18</v>
      </c>
      <c r="B1709" s="662" t="s">
        <v>544</v>
      </c>
      <c r="C1709" s="662" t="s">
        <v>2616</v>
      </c>
      <c r="D1709" s="743" t="s">
        <v>4061</v>
      </c>
      <c r="E1709" s="744" t="s">
        <v>2632</v>
      </c>
      <c r="F1709" s="662" t="s">
        <v>2614</v>
      </c>
      <c r="G1709" s="662" t="s">
        <v>2738</v>
      </c>
      <c r="H1709" s="662" t="s">
        <v>1236</v>
      </c>
      <c r="I1709" s="662" t="s">
        <v>1469</v>
      </c>
      <c r="J1709" s="662" t="s">
        <v>1470</v>
      </c>
      <c r="K1709" s="662" t="s">
        <v>1471</v>
      </c>
      <c r="L1709" s="663">
        <v>169</v>
      </c>
      <c r="M1709" s="663">
        <v>507</v>
      </c>
      <c r="N1709" s="662">
        <v>3</v>
      </c>
      <c r="O1709" s="745">
        <v>2</v>
      </c>
      <c r="P1709" s="663">
        <v>169</v>
      </c>
      <c r="Q1709" s="678">
        <v>0.33333333333333331</v>
      </c>
      <c r="R1709" s="662">
        <v>1</v>
      </c>
      <c r="S1709" s="678">
        <v>0.33333333333333331</v>
      </c>
      <c r="T1709" s="745">
        <v>1</v>
      </c>
      <c r="U1709" s="701">
        <v>0.5</v>
      </c>
    </row>
    <row r="1710" spans="1:21" ht="14.4" customHeight="1" x14ac:dyDescent="0.3">
      <c r="A1710" s="661">
        <v>18</v>
      </c>
      <c r="B1710" s="662" t="s">
        <v>544</v>
      </c>
      <c r="C1710" s="662" t="s">
        <v>2616</v>
      </c>
      <c r="D1710" s="743" t="s">
        <v>4061</v>
      </c>
      <c r="E1710" s="744" t="s">
        <v>2632</v>
      </c>
      <c r="F1710" s="662" t="s">
        <v>2614</v>
      </c>
      <c r="G1710" s="662" t="s">
        <v>2738</v>
      </c>
      <c r="H1710" s="662" t="s">
        <v>545</v>
      </c>
      <c r="I1710" s="662" t="s">
        <v>1150</v>
      </c>
      <c r="J1710" s="662" t="s">
        <v>2739</v>
      </c>
      <c r="K1710" s="662" t="s">
        <v>2740</v>
      </c>
      <c r="L1710" s="663">
        <v>253.18</v>
      </c>
      <c r="M1710" s="663">
        <v>253.18</v>
      </c>
      <c r="N1710" s="662">
        <v>1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18</v>
      </c>
      <c r="B1711" s="662" t="s">
        <v>544</v>
      </c>
      <c r="C1711" s="662" t="s">
        <v>2616</v>
      </c>
      <c r="D1711" s="743" t="s">
        <v>4061</v>
      </c>
      <c r="E1711" s="744" t="s">
        <v>2632</v>
      </c>
      <c r="F1711" s="662" t="s">
        <v>2614</v>
      </c>
      <c r="G1711" s="662" t="s">
        <v>2738</v>
      </c>
      <c r="H1711" s="662" t="s">
        <v>545</v>
      </c>
      <c r="I1711" s="662" t="s">
        <v>3333</v>
      </c>
      <c r="J1711" s="662" t="s">
        <v>2778</v>
      </c>
      <c r="K1711" s="662" t="s">
        <v>3334</v>
      </c>
      <c r="L1711" s="663">
        <v>112.67</v>
      </c>
      <c r="M1711" s="663">
        <v>450.68</v>
      </c>
      <c r="N1711" s="662">
        <v>4</v>
      </c>
      <c r="O1711" s="745">
        <v>3.5</v>
      </c>
      <c r="P1711" s="663">
        <v>225.34</v>
      </c>
      <c r="Q1711" s="678">
        <v>0.5</v>
      </c>
      <c r="R1711" s="662">
        <v>2</v>
      </c>
      <c r="S1711" s="678">
        <v>0.5</v>
      </c>
      <c r="T1711" s="745">
        <v>1.5</v>
      </c>
      <c r="U1711" s="701">
        <v>0.42857142857142855</v>
      </c>
    </row>
    <row r="1712" spans="1:21" ht="14.4" customHeight="1" x14ac:dyDescent="0.3">
      <c r="A1712" s="661">
        <v>18</v>
      </c>
      <c r="B1712" s="662" t="s">
        <v>544</v>
      </c>
      <c r="C1712" s="662" t="s">
        <v>2616</v>
      </c>
      <c r="D1712" s="743" t="s">
        <v>4061</v>
      </c>
      <c r="E1712" s="744" t="s">
        <v>2632</v>
      </c>
      <c r="F1712" s="662" t="s">
        <v>2614</v>
      </c>
      <c r="G1712" s="662" t="s">
        <v>2738</v>
      </c>
      <c r="H1712" s="662" t="s">
        <v>545</v>
      </c>
      <c r="I1712" s="662" t="s">
        <v>1142</v>
      </c>
      <c r="J1712" s="662" t="s">
        <v>2778</v>
      </c>
      <c r="K1712" s="662" t="s">
        <v>2779</v>
      </c>
      <c r="L1712" s="663">
        <v>338</v>
      </c>
      <c r="M1712" s="663">
        <v>338</v>
      </c>
      <c r="N1712" s="662">
        <v>1</v>
      </c>
      <c r="O1712" s="745">
        <v>0.5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18</v>
      </c>
      <c r="B1713" s="662" t="s">
        <v>544</v>
      </c>
      <c r="C1713" s="662" t="s">
        <v>2616</v>
      </c>
      <c r="D1713" s="743" t="s">
        <v>4061</v>
      </c>
      <c r="E1713" s="744" t="s">
        <v>2632</v>
      </c>
      <c r="F1713" s="662" t="s">
        <v>2614</v>
      </c>
      <c r="G1713" s="662" t="s">
        <v>3109</v>
      </c>
      <c r="H1713" s="662" t="s">
        <v>545</v>
      </c>
      <c r="I1713" s="662" t="s">
        <v>3547</v>
      </c>
      <c r="J1713" s="662" t="s">
        <v>3548</v>
      </c>
      <c r="K1713" s="662" t="s">
        <v>3549</v>
      </c>
      <c r="L1713" s="663">
        <v>176.14</v>
      </c>
      <c r="M1713" s="663">
        <v>176.14</v>
      </c>
      <c r="N1713" s="662">
        <v>1</v>
      </c>
      <c r="O1713" s="745">
        <v>1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18</v>
      </c>
      <c r="B1714" s="662" t="s">
        <v>544</v>
      </c>
      <c r="C1714" s="662" t="s">
        <v>2616</v>
      </c>
      <c r="D1714" s="743" t="s">
        <v>4061</v>
      </c>
      <c r="E1714" s="744" t="s">
        <v>2632</v>
      </c>
      <c r="F1714" s="662" t="s">
        <v>2614</v>
      </c>
      <c r="G1714" s="662" t="s">
        <v>2669</v>
      </c>
      <c r="H1714" s="662" t="s">
        <v>1236</v>
      </c>
      <c r="I1714" s="662" t="s">
        <v>1431</v>
      </c>
      <c r="J1714" s="662" t="s">
        <v>1575</v>
      </c>
      <c r="K1714" s="662" t="s">
        <v>2539</v>
      </c>
      <c r="L1714" s="663">
        <v>123.2</v>
      </c>
      <c r="M1714" s="663">
        <v>862.4</v>
      </c>
      <c r="N1714" s="662">
        <v>7</v>
      </c>
      <c r="O1714" s="745">
        <v>4</v>
      </c>
      <c r="P1714" s="663">
        <v>246.4</v>
      </c>
      <c r="Q1714" s="678">
        <v>0.28571428571428575</v>
      </c>
      <c r="R1714" s="662">
        <v>2</v>
      </c>
      <c r="S1714" s="678">
        <v>0.2857142857142857</v>
      </c>
      <c r="T1714" s="745">
        <v>1</v>
      </c>
      <c r="U1714" s="701">
        <v>0.25</v>
      </c>
    </row>
    <row r="1715" spans="1:21" ht="14.4" customHeight="1" x14ac:dyDescent="0.3">
      <c r="A1715" s="661">
        <v>18</v>
      </c>
      <c r="B1715" s="662" t="s">
        <v>544</v>
      </c>
      <c r="C1715" s="662" t="s">
        <v>2616</v>
      </c>
      <c r="D1715" s="743" t="s">
        <v>4061</v>
      </c>
      <c r="E1715" s="744" t="s">
        <v>2632</v>
      </c>
      <c r="F1715" s="662" t="s">
        <v>2614</v>
      </c>
      <c r="G1715" s="662" t="s">
        <v>2669</v>
      </c>
      <c r="H1715" s="662" t="s">
        <v>1236</v>
      </c>
      <c r="I1715" s="662" t="s">
        <v>1410</v>
      </c>
      <c r="J1715" s="662" t="s">
        <v>2540</v>
      </c>
      <c r="K1715" s="662" t="s">
        <v>2541</v>
      </c>
      <c r="L1715" s="663">
        <v>246.39</v>
      </c>
      <c r="M1715" s="663">
        <v>2217.5099999999998</v>
      </c>
      <c r="N1715" s="662">
        <v>9</v>
      </c>
      <c r="O1715" s="745">
        <v>5</v>
      </c>
      <c r="P1715" s="663">
        <v>985.56</v>
      </c>
      <c r="Q1715" s="678">
        <v>0.44444444444444448</v>
      </c>
      <c r="R1715" s="662">
        <v>4</v>
      </c>
      <c r="S1715" s="678">
        <v>0.44444444444444442</v>
      </c>
      <c r="T1715" s="745">
        <v>2</v>
      </c>
      <c r="U1715" s="701">
        <v>0.4</v>
      </c>
    </row>
    <row r="1716" spans="1:21" ht="14.4" customHeight="1" x14ac:dyDescent="0.3">
      <c r="A1716" s="661">
        <v>18</v>
      </c>
      <c r="B1716" s="662" t="s">
        <v>544</v>
      </c>
      <c r="C1716" s="662" t="s">
        <v>2616</v>
      </c>
      <c r="D1716" s="743" t="s">
        <v>4061</v>
      </c>
      <c r="E1716" s="744" t="s">
        <v>2632</v>
      </c>
      <c r="F1716" s="662" t="s">
        <v>2614</v>
      </c>
      <c r="G1716" s="662" t="s">
        <v>2743</v>
      </c>
      <c r="H1716" s="662" t="s">
        <v>545</v>
      </c>
      <c r="I1716" s="662" t="s">
        <v>2865</v>
      </c>
      <c r="J1716" s="662" t="s">
        <v>719</v>
      </c>
      <c r="K1716" s="662" t="s">
        <v>2866</v>
      </c>
      <c r="L1716" s="663">
        <v>0</v>
      </c>
      <c r="M1716" s="663">
        <v>0</v>
      </c>
      <c r="N1716" s="662">
        <v>3</v>
      </c>
      <c r="O1716" s="745">
        <v>1.5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18</v>
      </c>
      <c r="B1717" s="662" t="s">
        <v>544</v>
      </c>
      <c r="C1717" s="662" t="s">
        <v>2616</v>
      </c>
      <c r="D1717" s="743" t="s">
        <v>4061</v>
      </c>
      <c r="E1717" s="744" t="s">
        <v>2632</v>
      </c>
      <c r="F1717" s="662" t="s">
        <v>2614</v>
      </c>
      <c r="G1717" s="662" t="s">
        <v>2745</v>
      </c>
      <c r="H1717" s="662" t="s">
        <v>545</v>
      </c>
      <c r="I1717" s="662" t="s">
        <v>965</v>
      </c>
      <c r="J1717" s="662" t="s">
        <v>966</v>
      </c>
      <c r="K1717" s="662" t="s">
        <v>2746</v>
      </c>
      <c r="L1717" s="663">
        <v>264</v>
      </c>
      <c r="M1717" s="663">
        <v>792</v>
      </c>
      <c r="N1717" s="662">
        <v>3</v>
      </c>
      <c r="O1717" s="745">
        <v>2</v>
      </c>
      <c r="P1717" s="663">
        <v>264</v>
      </c>
      <c r="Q1717" s="678">
        <v>0.33333333333333331</v>
      </c>
      <c r="R1717" s="662">
        <v>1</v>
      </c>
      <c r="S1717" s="678">
        <v>0.33333333333333331</v>
      </c>
      <c r="T1717" s="745">
        <v>0.5</v>
      </c>
      <c r="U1717" s="701">
        <v>0.25</v>
      </c>
    </row>
    <row r="1718" spans="1:21" ht="14.4" customHeight="1" x14ac:dyDescent="0.3">
      <c r="A1718" s="661">
        <v>18</v>
      </c>
      <c r="B1718" s="662" t="s">
        <v>544</v>
      </c>
      <c r="C1718" s="662" t="s">
        <v>2616</v>
      </c>
      <c r="D1718" s="743" t="s">
        <v>4061</v>
      </c>
      <c r="E1718" s="744" t="s">
        <v>2632</v>
      </c>
      <c r="F1718" s="662" t="s">
        <v>2614</v>
      </c>
      <c r="G1718" s="662" t="s">
        <v>2745</v>
      </c>
      <c r="H1718" s="662" t="s">
        <v>545</v>
      </c>
      <c r="I1718" s="662" t="s">
        <v>864</v>
      </c>
      <c r="J1718" s="662" t="s">
        <v>865</v>
      </c>
      <c r="K1718" s="662" t="s">
        <v>2867</v>
      </c>
      <c r="L1718" s="663">
        <v>65.989999999999995</v>
      </c>
      <c r="M1718" s="663">
        <v>65.989999999999995</v>
      </c>
      <c r="N1718" s="662">
        <v>1</v>
      </c>
      <c r="O1718" s="745">
        <v>0.5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18</v>
      </c>
      <c r="B1719" s="662" t="s">
        <v>544</v>
      </c>
      <c r="C1719" s="662" t="s">
        <v>2616</v>
      </c>
      <c r="D1719" s="743" t="s">
        <v>4061</v>
      </c>
      <c r="E1719" s="744" t="s">
        <v>2632</v>
      </c>
      <c r="F1719" s="662" t="s">
        <v>2614</v>
      </c>
      <c r="G1719" s="662" t="s">
        <v>2670</v>
      </c>
      <c r="H1719" s="662" t="s">
        <v>545</v>
      </c>
      <c r="I1719" s="662" t="s">
        <v>2683</v>
      </c>
      <c r="J1719" s="662" t="s">
        <v>2684</v>
      </c>
      <c r="K1719" s="662" t="s">
        <v>1699</v>
      </c>
      <c r="L1719" s="663">
        <v>133.38999999999999</v>
      </c>
      <c r="M1719" s="663">
        <v>133.38999999999999</v>
      </c>
      <c r="N1719" s="662">
        <v>1</v>
      </c>
      <c r="O1719" s="745">
        <v>0.5</v>
      </c>
      <c r="P1719" s="663">
        <v>133.38999999999999</v>
      </c>
      <c r="Q1719" s="678">
        <v>1</v>
      </c>
      <c r="R1719" s="662">
        <v>1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18</v>
      </c>
      <c r="B1720" s="662" t="s">
        <v>544</v>
      </c>
      <c r="C1720" s="662" t="s">
        <v>2616</v>
      </c>
      <c r="D1720" s="743" t="s">
        <v>4061</v>
      </c>
      <c r="E1720" s="744" t="s">
        <v>2632</v>
      </c>
      <c r="F1720" s="662" t="s">
        <v>2614</v>
      </c>
      <c r="G1720" s="662" t="s">
        <v>2670</v>
      </c>
      <c r="H1720" s="662" t="s">
        <v>545</v>
      </c>
      <c r="I1720" s="662" t="s">
        <v>3775</v>
      </c>
      <c r="J1720" s="662" t="s">
        <v>2684</v>
      </c>
      <c r="K1720" s="662" t="s">
        <v>3776</v>
      </c>
      <c r="L1720" s="663">
        <v>0</v>
      </c>
      <c r="M1720" s="663">
        <v>0</v>
      </c>
      <c r="N1720" s="662">
        <v>1</v>
      </c>
      <c r="O1720" s="745">
        <v>0.5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18</v>
      </c>
      <c r="B1721" s="662" t="s">
        <v>544</v>
      </c>
      <c r="C1721" s="662" t="s">
        <v>2616</v>
      </c>
      <c r="D1721" s="743" t="s">
        <v>4061</v>
      </c>
      <c r="E1721" s="744" t="s">
        <v>2632</v>
      </c>
      <c r="F1721" s="662" t="s">
        <v>2614</v>
      </c>
      <c r="G1721" s="662" t="s">
        <v>2670</v>
      </c>
      <c r="H1721" s="662" t="s">
        <v>545</v>
      </c>
      <c r="I1721" s="662" t="s">
        <v>1783</v>
      </c>
      <c r="J1721" s="662" t="s">
        <v>1784</v>
      </c>
      <c r="K1721" s="662" t="s">
        <v>1785</v>
      </c>
      <c r="L1721" s="663">
        <v>177.82</v>
      </c>
      <c r="M1721" s="663">
        <v>355.64</v>
      </c>
      <c r="N1721" s="662">
        <v>2</v>
      </c>
      <c r="O1721" s="745">
        <v>1</v>
      </c>
      <c r="P1721" s="663">
        <v>177.82</v>
      </c>
      <c r="Q1721" s="678">
        <v>0.5</v>
      </c>
      <c r="R1721" s="662">
        <v>1</v>
      </c>
      <c r="S1721" s="678">
        <v>0.5</v>
      </c>
      <c r="T1721" s="745">
        <v>0.5</v>
      </c>
      <c r="U1721" s="701">
        <v>0.5</v>
      </c>
    </row>
    <row r="1722" spans="1:21" ht="14.4" customHeight="1" x14ac:dyDescent="0.3">
      <c r="A1722" s="661">
        <v>18</v>
      </c>
      <c r="B1722" s="662" t="s">
        <v>544</v>
      </c>
      <c r="C1722" s="662" t="s">
        <v>2616</v>
      </c>
      <c r="D1722" s="743" t="s">
        <v>4061</v>
      </c>
      <c r="E1722" s="744" t="s">
        <v>2632</v>
      </c>
      <c r="F1722" s="662" t="s">
        <v>2614</v>
      </c>
      <c r="G1722" s="662" t="s">
        <v>2670</v>
      </c>
      <c r="H1722" s="662" t="s">
        <v>545</v>
      </c>
      <c r="I1722" s="662" t="s">
        <v>3777</v>
      </c>
      <c r="J1722" s="662" t="s">
        <v>1784</v>
      </c>
      <c r="K1722" s="662" t="s">
        <v>3778</v>
      </c>
      <c r="L1722" s="663">
        <v>0</v>
      </c>
      <c r="M1722" s="663">
        <v>0</v>
      </c>
      <c r="N1722" s="662">
        <v>1</v>
      </c>
      <c r="O1722" s="745">
        <v>0.5</v>
      </c>
      <c r="P1722" s="663"/>
      <c r="Q1722" s="678"/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18</v>
      </c>
      <c r="B1723" s="662" t="s">
        <v>544</v>
      </c>
      <c r="C1723" s="662" t="s">
        <v>2616</v>
      </c>
      <c r="D1723" s="743" t="s">
        <v>4061</v>
      </c>
      <c r="E1723" s="744" t="s">
        <v>2632</v>
      </c>
      <c r="F1723" s="662" t="s">
        <v>2614</v>
      </c>
      <c r="G1723" s="662" t="s">
        <v>2670</v>
      </c>
      <c r="H1723" s="662" t="s">
        <v>545</v>
      </c>
      <c r="I1723" s="662" t="s">
        <v>3779</v>
      </c>
      <c r="J1723" s="662" t="s">
        <v>2684</v>
      </c>
      <c r="K1723" s="662" t="s">
        <v>3780</v>
      </c>
      <c r="L1723" s="663">
        <v>0</v>
      </c>
      <c r="M1723" s="663">
        <v>0</v>
      </c>
      <c r="N1723" s="662">
        <v>1</v>
      </c>
      <c r="O1723" s="745">
        <v>0.5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18</v>
      </c>
      <c r="B1724" s="662" t="s">
        <v>544</v>
      </c>
      <c r="C1724" s="662" t="s">
        <v>2616</v>
      </c>
      <c r="D1724" s="743" t="s">
        <v>4061</v>
      </c>
      <c r="E1724" s="744" t="s">
        <v>2632</v>
      </c>
      <c r="F1724" s="662" t="s">
        <v>2614</v>
      </c>
      <c r="G1724" s="662" t="s">
        <v>2783</v>
      </c>
      <c r="H1724" s="662" t="s">
        <v>1236</v>
      </c>
      <c r="I1724" s="662" t="s">
        <v>1481</v>
      </c>
      <c r="J1724" s="662" t="s">
        <v>1482</v>
      </c>
      <c r="K1724" s="662" t="s">
        <v>2526</v>
      </c>
      <c r="L1724" s="663">
        <v>128.91</v>
      </c>
      <c r="M1724" s="663">
        <v>128.91</v>
      </c>
      <c r="N1724" s="662">
        <v>1</v>
      </c>
      <c r="O1724" s="745">
        <v>1</v>
      </c>
      <c r="P1724" s="663">
        <v>128.91</v>
      </c>
      <c r="Q1724" s="678">
        <v>1</v>
      </c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18</v>
      </c>
      <c r="B1725" s="662" t="s">
        <v>544</v>
      </c>
      <c r="C1725" s="662" t="s">
        <v>2616</v>
      </c>
      <c r="D1725" s="743" t="s">
        <v>4061</v>
      </c>
      <c r="E1725" s="744" t="s">
        <v>2632</v>
      </c>
      <c r="F1725" s="662" t="s">
        <v>2614</v>
      </c>
      <c r="G1725" s="662" t="s">
        <v>2685</v>
      </c>
      <c r="H1725" s="662" t="s">
        <v>545</v>
      </c>
      <c r="I1725" s="662" t="s">
        <v>3200</v>
      </c>
      <c r="J1725" s="662" t="s">
        <v>2750</v>
      </c>
      <c r="K1725" s="662" t="s">
        <v>1285</v>
      </c>
      <c r="L1725" s="663">
        <v>0</v>
      </c>
      <c r="M1725" s="663">
        <v>0</v>
      </c>
      <c r="N1725" s="662">
        <v>1</v>
      </c>
      <c r="O1725" s="745">
        <v>1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18</v>
      </c>
      <c r="B1726" s="662" t="s">
        <v>544</v>
      </c>
      <c r="C1726" s="662" t="s">
        <v>2616</v>
      </c>
      <c r="D1726" s="743" t="s">
        <v>4061</v>
      </c>
      <c r="E1726" s="744" t="s">
        <v>2632</v>
      </c>
      <c r="F1726" s="662" t="s">
        <v>2614</v>
      </c>
      <c r="G1726" s="662" t="s">
        <v>2685</v>
      </c>
      <c r="H1726" s="662" t="s">
        <v>545</v>
      </c>
      <c r="I1726" s="662" t="s">
        <v>3781</v>
      </c>
      <c r="J1726" s="662" t="s">
        <v>2687</v>
      </c>
      <c r="K1726" s="662" t="s">
        <v>3782</v>
      </c>
      <c r="L1726" s="663">
        <v>0</v>
      </c>
      <c r="M1726" s="663">
        <v>0</v>
      </c>
      <c r="N1726" s="662">
        <v>1</v>
      </c>
      <c r="O1726" s="745">
        <v>0.5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18</v>
      </c>
      <c r="B1727" s="662" t="s">
        <v>544</v>
      </c>
      <c r="C1727" s="662" t="s">
        <v>2616</v>
      </c>
      <c r="D1727" s="743" t="s">
        <v>4061</v>
      </c>
      <c r="E1727" s="744" t="s">
        <v>2632</v>
      </c>
      <c r="F1727" s="662" t="s">
        <v>2614</v>
      </c>
      <c r="G1727" s="662" t="s">
        <v>2685</v>
      </c>
      <c r="H1727" s="662" t="s">
        <v>545</v>
      </c>
      <c r="I1727" s="662" t="s">
        <v>3783</v>
      </c>
      <c r="J1727" s="662" t="s">
        <v>2687</v>
      </c>
      <c r="K1727" s="662" t="s">
        <v>3282</v>
      </c>
      <c r="L1727" s="663">
        <v>0</v>
      </c>
      <c r="M1727" s="663">
        <v>0</v>
      </c>
      <c r="N1727" s="662">
        <v>1</v>
      </c>
      <c r="O1727" s="745">
        <v>0.5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18</v>
      </c>
      <c r="B1728" s="662" t="s">
        <v>544</v>
      </c>
      <c r="C1728" s="662" t="s">
        <v>2616</v>
      </c>
      <c r="D1728" s="743" t="s">
        <v>4061</v>
      </c>
      <c r="E1728" s="744" t="s">
        <v>2635</v>
      </c>
      <c r="F1728" s="662" t="s">
        <v>2614</v>
      </c>
      <c r="G1728" s="662" t="s">
        <v>2648</v>
      </c>
      <c r="H1728" s="662" t="s">
        <v>1236</v>
      </c>
      <c r="I1728" s="662" t="s">
        <v>1833</v>
      </c>
      <c r="J1728" s="662" t="s">
        <v>2570</v>
      </c>
      <c r="K1728" s="662" t="s">
        <v>2571</v>
      </c>
      <c r="L1728" s="663">
        <v>6.68</v>
      </c>
      <c r="M1728" s="663">
        <v>6.68</v>
      </c>
      <c r="N1728" s="662">
        <v>1</v>
      </c>
      <c r="O1728" s="745">
        <v>0.5</v>
      </c>
      <c r="P1728" s="663">
        <v>6.68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18</v>
      </c>
      <c r="B1729" s="662" t="s">
        <v>544</v>
      </c>
      <c r="C1729" s="662" t="s">
        <v>2616</v>
      </c>
      <c r="D1729" s="743" t="s">
        <v>4061</v>
      </c>
      <c r="E1729" s="744" t="s">
        <v>2635</v>
      </c>
      <c r="F1729" s="662" t="s">
        <v>2614</v>
      </c>
      <c r="G1729" s="662" t="s">
        <v>2691</v>
      </c>
      <c r="H1729" s="662" t="s">
        <v>545</v>
      </c>
      <c r="I1729" s="662" t="s">
        <v>1154</v>
      </c>
      <c r="J1729" s="662" t="s">
        <v>1155</v>
      </c>
      <c r="K1729" s="662" t="s">
        <v>1156</v>
      </c>
      <c r="L1729" s="663">
        <v>2381.06</v>
      </c>
      <c r="M1729" s="663">
        <v>2381.06</v>
      </c>
      <c r="N1729" s="662">
        <v>1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18</v>
      </c>
      <c r="B1730" s="662" t="s">
        <v>544</v>
      </c>
      <c r="C1730" s="662" t="s">
        <v>2616</v>
      </c>
      <c r="D1730" s="743" t="s">
        <v>4061</v>
      </c>
      <c r="E1730" s="744" t="s">
        <v>2635</v>
      </c>
      <c r="F1730" s="662" t="s">
        <v>2614</v>
      </c>
      <c r="G1730" s="662" t="s">
        <v>2691</v>
      </c>
      <c r="H1730" s="662" t="s">
        <v>545</v>
      </c>
      <c r="I1730" s="662" t="s">
        <v>2795</v>
      </c>
      <c r="J1730" s="662" t="s">
        <v>1180</v>
      </c>
      <c r="K1730" s="662" t="s">
        <v>2796</v>
      </c>
      <c r="L1730" s="663">
        <v>0</v>
      </c>
      <c r="M1730" s="663">
        <v>0</v>
      </c>
      <c r="N1730" s="662">
        <v>2</v>
      </c>
      <c r="O1730" s="745">
        <v>1.5</v>
      </c>
      <c r="P1730" s="663">
        <v>0</v>
      </c>
      <c r="Q1730" s="678"/>
      <c r="R1730" s="662">
        <v>2</v>
      </c>
      <c r="S1730" s="678">
        <v>1</v>
      </c>
      <c r="T1730" s="745">
        <v>1.5</v>
      </c>
      <c r="U1730" s="701">
        <v>1</v>
      </c>
    </row>
    <row r="1731" spans="1:21" ht="14.4" customHeight="1" x14ac:dyDescent="0.3">
      <c r="A1731" s="661">
        <v>18</v>
      </c>
      <c r="B1731" s="662" t="s">
        <v>544</v>
      </c>
      <c r="C1731" s="662" t="s">
        <v>2616</v>
      </c>
      <c r="D1731" s="743" t="s">
        <v>4061</v>
      </c>
      <c r="E1731" s="744" t="s">
        <v>2635</v>
      </c>
      <c r="F1731" s="662" t="s">
        <v>2614</v>
      </c>
      <c r="G1731" s="662" t="s">
        <v>2709</v>
      </c>
      <c r="H1731" s="662" t="s">
        <v>1236</v>
      </c>
      <c r="I1731" s="662" t="s">
        <v>1428</v>
      </c>
      <c r="J1731" s="662" t="s">
        <v>1253</v>
      </c>
      <c r="K1731" s="662" t="s">
        <v>1501</v>
      </c>
      <c r="L1731" s="663">
        <v>132</v>
      </c>
      <c r="M1731" s="663">
        <v>132</v>
      </c>
      <c r="N1731" s="662">
        <v>1</v>
      </c>
      <c r="O1731" s="745">
        <v>0.5</v>
      </c>
      <c r="P1731" s="663">
        <v>132</v>
      </c>
      <c r="Q1731" s="678">
        <v>1</v>
      </c>
      <c r="R1731" s="662">
        <v>1</v>
      </c>
      <c r="S1731" s="678">
        <v>1</v>
      </c>
      <c r="T1731" s="745">
        <v>0.5</v>
      </c>
      <c r="U1731" s="701">
        <v>1</v>
      </c>
    </row>
    <row r="1732" spans="1:21" ht="14.4" customHeight="1" x14ac:dyDescent="0.3">
      <c r="A1732" s="661">
        <v>18</v>
      </c>
      <c r="B1732" s="662" t="s">
        <v>544</v>
      </c>
      <c r="C1732" s="662" t="s">
        <v>2616</v>
      </c>
      <c r="D1732" s="743" t="s">
        <v>4061</v>
      </c>
      <c r="E1732" s="744" t="s">
        <v>2635</v>
      </c>
      <c r="F1732" s="662" t="s">
        <v>2614</v>
      </c>
      <c r="G1732" s="662" t="s">
        <v>2806</v>
      </c>
      <c r="H1732" s="662" t="s">
        <v>545</v>
      </c>
      <c r="I1732" s="662" t="s">
        <v>645</v>
      </c>
      <c r="J1732" s="662" t="s">
        <v>2809</v>
      </c>
      <c r="K1732" s="662" t="s">
        <v>2810</v>
      </c>
      <c r="L1732" s="663">
        <v>18.11</v>
      </c>
      <c r="M1732" s="663">
        <v>18.11</v>
      </c>
      <c r="N1732" s="662">
        <v>1</v>
      </c>
      <c r="O1732" s="745">
        <v>1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18</v>
      </c>
      <c r="B1733" s="662" t="s">
        <v>544</v>
      </c>
      <c r="C1733" s="662" t="s">
        <v>2616</v>
      </c>
      <c r="D1733" s="743" t="s">
        <v>4061</v>
      </c>
      <c r="E1733" s="744" t="s">
        <v>2635</v>
      </c>
      <c r="F1733" s="662" t="s">
        <v>2614</v>
      </c>
      <c r="G1733" s="662" t="s">
        <v>2675</v>
      </c>
      <c r="H1733" s="662" t="s">
        <v>545</v>
      </c>
      <c r="I1733" s="662" t="s">
        <v>3308</v>
      </c>
      <c r="J1733" s="662" t="s">
        <v>2980</v>
      </c>
      <c r="K1733" s="662" t="s">
        <v>3309</v>
      </c>
      <c r="L1733" s="663">
        <v>0</v>
      </c>
      <c r="M1733" s="663">
        <v>0</v>
      </c>
      <c r="N1733" s="662">
        <v>1</v>
      </c>
      <c r="O1733" s="745">
        <v>0.5</v>
      </c>
      <c r="P1733" s="663">
        <v>0</v>
      </c>
      <c r="Q1733" s="678"/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18</v>
      </c>
      <c r="B1734" s="662" t="s">
        <v>544</v>
      </c>
      <c r="C1734" s="662" t="s">
        <v>2616</v>
      </c>
      <c r="D1734" s="743" t="s">
        <v>4061</v>
      </c>
      <c r="E1734" s="744" t="s">
        <v>2635</v>
      </c>
      <c r="F1734" s="662" t="s">
        <v>2614</v>
      </c>
      <c r="G1734" s="662" t="s">
        <v>2997</v>
      </c>
      <c r="H1734" s="662" t="s">
        <v>545</v>
      </c>
      <c r="I1734" s="662" t="s">
        <v>1642</v>
      </c>
      <c r="J1734" s="662" t="s">
        <v>1643</v>
      </c>
      <c r="K1734" s="662" t="s">
        <v>2998</v>
      </c>
      <c r="L1734" s="663">
        <v>49.37</v>
      </c>
      <c r="M1734" s="663">
        <v>148.10999999999999</v>
      </c>
      <c r="N1734" s="662">
        <v>3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18</v>
      </c>
      <c r="B1735" s="662" t="s">
        <v>544</v>
      </c>
      <c r="C1735" s="662" t="s">
        <v>2616</v>
      </c>
      <c r="D1735" s="743" t="s">
        <v>4061</v>
      </c>
      <c r="E1735" s="744" t="s">
        <v>2635</v>
      </c>
      <c r="F1735" s="662" t="s">
        <v>2614</v>
      </c>
      <c r="G1735" s="662" t="s">
        <v>2763</v>
      </c>
      <c r="H1735" s="662" t="s">
        <v>545</v>
      </c>
      <c r="I1735" s="662" t="s">
        <v>675</v>
      </c>
      <c r="J1735" s="662" t="s">
        <v>2764</v>
      </c>
      <c r="K1735" s="662" t="s">
        <v>2765</v>
      </c>
      <c r="L1735" s="663">
        <v>23.61</v>
      </c>
      <c r="M1735" s="663">
        <v>23.61</v>
      </c>
      <c r="N1735" s="662">
        <v>1</v>
      </c>
      <c r="O1735" s="745">
        <v>1</v>
      </c>
      <c r="P1735" s="663">
        <v>23.61</v>
      </c>
      <c r="Q1735" s="678">
        <v>1</v>
      </c>
      <c r="R1735" s="662">
        <v>1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18</v>
      </c>
      <c r="B1736" s="662" t="s">
        <v>544</v>
      </c>
      <c r="C1736" s="662" t="s">
        <v>2616</v>
      </c>
      <c r="D1736" s="743" t="s">
        <v>4061</v>
      </c>
      <c r="E1736" s="744" t="s">
        <v>2635</v>
      </c>
      <c r="F1736" s="662" t="s">
        <v>2614</v>
      </c>
      <c r="G1736" s="662" t="s">
        <v>2835</v>
      </c>
      <c r="H1736" s="662" t="s">
        <v>545</v>
      </c>
      <c r="I1736" s="662" t="s">
        <v>3488</v>
      </c>
      <c r="J1736" s="662" t="s">
        <v>3489</v>
      </c>
      <c r="K1736" s="662" t="s">
        <v>3314</v>
      </c>
      <c r="L1736" s="663">
        <v>393.63</v>
      </c>
      <c r="M1736" s="663">
        <v>393.63</v>
      </c>
      <c r="N1736" s="662">
        <v>1</v>
      </c>
      <c r="O1736" s="745">
        <v>0.5</v>
      </c>
      <c r="P1736" s="663">
        <v>393.63</v>
      </c>
      <c r="Q1736" s="678">
        <v>1</v>
      </c>
      <c r="R1736" s="662">
        <v>1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18</v>
      </c>
      <c r="B1737" s="662" t="s">
        <v>544</v>
      </c>
      <c r="C1737" s="662" t="s">
        <v>2616</v>
      </c>
      <c r="D1737" s="743" t="s">
        <v>4061</v>
      </c>
      <c r="E1737" s="744" t="s">
        <v>2635</v>
      </c>
      <c r="F1737" s="662" t="s">
        <v>2614</v>
      </c>
      <c r="G1737" s="662" t="s">
        <v>2835</v>
      </c>
      <c r="H1737" s="662" t="s">
        <v>1236</v>
      </c>
      <c r="I1737" s="662" t="s">
        <v>2840</v>
      </c>
      <c r="J1737" s="662" t="s">
        <v>2841</v>
      </c>
      <c r="K1737" s="662" t="s">
        <v>579</v>
      </c>
      <c r="L1737" s="663">
        <v>36.909999999999997</v>
      </c>
      <c r="M1737" s="663">
        <v>36.909999999999997</v>
      </c>
      <c r="N1737" s="662">
        <v>1</v>
      </c>
      <c r="O1737" s="745">
        <v>1</v>
      </c>
      <c r="P1737" s="663">
        <v>36.909999999999997</v>
      </c>
      <c r="Q1737" s="678">
        <v>1</v>
      </c>
      <c r="R1737" s="662">
        <v>1</v>
      </c>
      <c r="S1737" s="678">
        <v>1</v>
      </c>
      <c r="T1737" s="745">
        <v>1</v>
      </c>
      <c r="U1737" s="701">
        <v>1</v>
      </c>
    </row>
    <row r="1738" spans="1:21" ht="14.4" customHeight="1" x14ac:dyDescent="0.3">
      <c r="A1738" s="661">
        <v>18</v>
      </c>
      <c r="B1738" s="662" t="s">
        <v>544</v>
      </c>
      <c r="C1738" s="662" t="s">
        <v>2616</v>
      </c>
      <c r="D1738" s="743" t="s">
        <v>4061</v>
      </c>
      <c r="E1738" s="744" t="s">
        <v>2635</v>
      </c>
      <c r="F1738" s="662" t="s">
        <v>2614</v>
      </c>
      <c r="G1738" s="662" t="s">
        <v>2730</v>
      </c>
      <c r="H1738" s="662" t="s">
        <v>1236</v>
      </c>
      <c r="I1738" s="662" t="s">
        <v>1435</v>
      </c>
      <c r="J1738" s="662" t="s">
        <v>2519</v>
      </c>
      <c r="K1738" s="662" t="s">
        <v>2520</v>
      </c>
      <c r="L1738" s="663">
        <v>360.37</v>
      </c>
      <c r="M1738" s="663">
        <v>360.37</v>
      </c>
      <c r="N1738" s="662">
        <v>1</v>
      </c>
      <c r="O1738" s="745">
        <v>0.5</v>
      </c>
      <c r="P1738" s="663">
        <v>360.37</v>
      </c>
      <c r="Q1738" s="678">
        <v>1</v>
      </c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18</v>
      </c>
      <c r="B1739" s="662" t="s">
        <v>544</v>
      </c>
      <c r="C1739" s="662" t="s">
        <v>2616</v>
      </c>
      <c r="D1739" s="743" t="s">
        <v>4061</v>
      </c>
      <c r="E1739" s="744" t="s">
        <v>2635</v>
      </c>
      <c r="F1739" s="662" t="s">
        <v>2614</v>
      </c>
      <c r="G1739" s="662" t="s">
        <v>2730</v>
      </c>
      <c r="H1739" s="662" t="s">
        <v>1236</v>
      </c>
      <c r="I1739" s="662" t="s">
        <v>1382</v>
      </c>
      <c r="J1739" s="662" t="s">
        <v>2517</v>
      </c>
      <c r="K1739" s="662" t="s">
        <v>2521</v>
      </c>
      <c r="L1739" s="663">
        <v>133.63999999999999</v>
      </c>
      <c r="M1739" s="663">
        <v>133.63999999999999</v>
      </c>
      <c r="N1739" s="662">
        <v>1</v>
      </c>
      <c r="O1739" s="745">
        <v>1</v>
      </c>
      <c r="P1739" s="663">
        <v>133.63999999999999</v>
      </c>
      <c r="Q1739" s="678">
        <v>1</v>
      </c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18</v>
      </c>
      <c r="B1740" s="662" t="s">
        <v>544</v>
      </c>
      <c r="C1740" s="662" t="s">
        <v>2616</v>
      </c>
      <c r="D1740" s="743" t="s">
        <v>4061</v>
      </c>
      <c r="E1740" s="744" t="s">
        <v>2635</v>
      </c>
      <c r="F1740" s="662" t="s">
        <v>2614</v>
      </c>
      <c r="G1740" s="662" t="s">
        <v>2845</v>
      </c>
      <c r="H1740" s="662" t="s">
        <v>1236</v>
      </c>
      <c r="I1740" s="662" t="s">
        <v>3318</v>
      </c>
      <c r="J1740" s="662" t="s">
        <v>1872</v>
      </c>
      <c r="K1740" s="662" t="s">
        <v>1031</v>
      </c>
      <c r="L1740" s="663">
        <v>0</v>
      </c>
      <c r="M1740" s="663">
        <v>0</v>
      </c>
      <c r="N1740" s="662">
        <v>1</v>
      </c>
      <c r="O1740" s="745">
        <v>1</v>
      </c>
      <c r="P1740" s="663"/>
      <c r="Q1740" s="678"/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18</v>
      </c>
      <c r="B1741" s="662" t="s">
        <v>544</v>
      </c>
      <c r="C1741" s="662" t="s">
        <v>2616</v>
      </c>
      <c r="D1741" s="743" t="s">
        <v>4061</v>
      </c>
      <c r="E1741" s="744" t="s">
        <v>2635</v>
      </c>
      <c r="F1741" s="662" t="s">
        <v>2614</v>
      </c>
      <c r="G1741" s="662" t="s">
        <v>2845</v>
      </c>
      <c r="H1741" s="662" t="s">
        <v>1236</v>
      </c>
      <c r="I1741" s="662" t="s">
        <v>1871</v>
      </c>
      <c r="J1741" s="662" t="s">
        <v>1872</v>
      </c>
      <c r="K1741" s="662" t="s">
        <v>1873</v>
      </c>
      <c r="L1741" s="663">
        <v>87.11</v>
      </c>
      <c r="M1741" s="663">
        <v>87.11</v>
      </c>
      <c r="N1741" s="662">
        <v>1</v>
      </c>
      <c r="O1741" s="745">
        <v>0.5</v>
      </c>
      <c r="P1741" s="663">
        <v>87.11</v>
      </c>
      <c r="Q1741" s="678">
        <v>1</v>
      </c>
      <c r="R1741" s="662">
        <v>1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18</v>
      </c>
      <c r="B1742" s="662" t="s">
        <v>544</v>
      </c>
      <c r="C1742" s="662" t="s">
        <v>2616</v>
      </c>
      <c r="D1742" s="743" t="s">
        <v>4061</v>
      </c>
      <c r="E1742" s="744" t="s">
        <v>2635</v>
      </c>
      <c r="F1742" s="662" t="s">
        <v>2614</v>
      </c>
      <c r="G1742" s="662" t="s">
        <v>2845</v>
      </c>
      <c r="H1742" s="662" t="s">
        <v>1236</v>
      </c>
      <c r="I1742" s="662" t="s">
        <v>3319</v>
      </c>
      <c r="J1742" s="662" t="s">
        <v>1421</v>
      </c>
      <c r="K1742" s="662" t="s">
        <v>2171</v>
      </c>
      <c r="L1742" s="663">
        <v>0</v>
      </c>
      <c r="M1742" s="663">
        <v>0</v>
      </c>
      <c r="N1742" s="662">
        <v>1</v>
      </c>
      <c r="O1742" s="745">
        <v>0.5</v>
      </c>
      <c r="P1742" s="663">
        <v>0</v>
      </c>
      <c r="Q1742" s="678"/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18</v>
      </c>
      <c r="B1743" s="662" t="s">
        <v>544</v>
      </c>
      <c r="C1743" s="662" t="s">
        <v>2616</v>
      </c>
      <c r="D1743" s="743" t="s">
        <v>4061</v>
      </c>
      <c r="E1743" s="744" t="s">
        <v>2635</v>
      </c>
      <c r="F1743" s="662" t="s">
        <v>2614</v>
      </c>
      <c r="G1743" s="662" t="s">
        <v>2678</v>
      </c>
      <c r="H1743" s="662" t="s">
        <v>545</v>
      </c>
      <c r="I1743" s="662" t="s">
        <v>1653</v>
      </c>
      <c r="J1743" s="662" t="s">
        <v>1654</v>
      </c>
      <c r="K1743" s="662" t="s">
        <v>1655</v>
      </c>
      <c r="L1743" s="663">
        <v>211.96</v>
      </c>
      <c r="M1743" s="663">
        <v>211.96</v>
      </c>
      <c r="N1743" s="662">
        <v>1</v>
      </c>
      <c r="O1743" s="745">
        <v>0.5</v>
      </c>
      <c r="P1743" s="663">
        <v>211.96</v>
      </c>
      <c r="Q1743" s="678">
        <v>1</v>
      </c>
      <c r="R1743" s="662">
        <v>1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18</v>
      </c>
      <c r="B1744" s="662" t="s">
        <v>544</v>
      </c>
      <c r="C1744" s="662" t="s">
        <v>2616</v>
      </c>
      <c r="D1744" s="743" t="s">
        <v>4061</v>
      </c>
      <c r="E1744" s="744" t="s">
        <v>2635</v>
      </c>
      <c r="F1744" s="662" t="s">
        <v>2614</v>
      </c>
      <c r="G1744" s="662" t="s">
        <v>2678</v>
      </c>
      <c r="H1744" s="662" t="s">
        <v>545</v>
      </c>
      <c r="I1744" s="662" t="s">
        <v>2037</v>
      </c>
      <c r="J1744" s="662" t="s">
        <v>1117</v>
      </c>
      <c r="K1744" s="662" t="s">
        <v>572</v>
      </c>
      <c r="L1744" s="663">
        <v>282.60000000000002</v>
      </c>
      <c r="M1744" s="663">
        <v>282.60000000000002</v>
      </c>
      <c r="N1744" s="662">
        <v>1</v>
      </c>
      <c r="O1744" s="745">
        <v>0.5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18</v>
      </c>
      <c r="B1745" s="662" t="s">
        <v>544</v>
      </c>
      <c r="C1745" s="662" t="s">
        <v>2616</v>
      </c>
      <c r="D1745" s="743" t="s">
        <v>4061</v>
      </c>
      <c r="E1745" s="744" t="s">
        <v>2635</v>
      </c>
      <c r="F1745" s="662" t="s">
        <v>2614</v>
      </c>
      <c r="G1745" s="662" t="s">
        <v>2738</v>
      </c>
      <c r="H1745" s="662" t="s">
        <v>545</v>
      </c>
      <c r="I1745" s="662" t="s">
        <v>3333</v>
      </c>
      <c r="J1745" s="662" t="s">
        <v>2778</v>
      </c>
      <c r="K1745" s="662" t="s">
        <v>3334</v>
      </c>
      <c r="L1745" s="663">
        <v>112.67</v>
      </c>
      <c r="M1745" s="663">
        <v>112.67</v>
      </c>
      <c r="N1745" s="662">
        <v>1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18</v>
      </c>
      <c r="B1746" s="662" t="s">
        <v>544</v>
      </c>
      <c r="C1746" s="662" t="s">
        <v>2616</v>
      </c>
      <c r="D1746" s="743" t="s">
        <v>4061</v>
      </c>
      <c r="E1746" s="744" t="s">
        <v>2635</v>
      </c>
      <c r="F1746" s="662" t="s">
        <v>2614</v>
      </c>
      <c r="G1746" s="662" t="s">
        <v>2669</v>
      </c>
      <c r="H1746" s="662" t="s">
        <v>1236</v>
      </c>
      <c r="I1746" s="662" t="s">
        <v>1431</v>
      </c>
      <c r="J1746" s="662" t="s">
        <v>1575</v>
      </c>
      <c r="K1746" s="662" t="s">
        <v>2539</v>
      </c>
      <c r="L1746" s="663">
        <v>123.2</v>
      </c>
      <c r="M1746" s="663">
        <v>123.2</v>
      </c>
      <c r="N1746" s="662">
        <v>1</v>
      </c>
      <c r="O1746" s="745">
        <v>1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18</v>
      </c>
      <c r="B1747" s="662" t="s">
        <v>544</v>
      </c>
      <c r="C1747" s="662" t="s">
        <v>2616</v>
      </c>
      <c r="D1747" s="743" t="s">
        <v>4061</v>
      </c>
      <c r="E1747" s="744" t="s">
        <v>2635</v>
      </c>
      <c r="F1747" s="662" t="s">
        <v>2614</v>
      </c>
      <c r="G1747" s="662" t="s">
        <v>2669</v>
      </c>
      <c r="H1747" s="662" t="s">
        <v>1236</v>
      </c>
      <c r="I1747" s="662" t="s">
        <v>1410</v>
      </c>
      <c r="J1747" s="662" t="s">
        <v>2540</v>
      </c>
      <c r="K1747" s="662" t="s">
        <v>2541</v>
      </c>
      <c r="L1747" s="663">
        <v>246.39</v>
      </c>
      <c r="M1747" s="663">
        <v>492.78</v>
      </c>
      <c r="N1747" s="662">
        <v>2</v>
      </c>
      <c r="O1747" s="745">
        <v>1</v>
      </c>
      <c r="P1747" s="663">
        <v>492.78</v>
      </c>
      <c r="Q1747" s="678">
        <v>1</v>
      </c>
      <c r="R1747" s="662">
        <v>2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18</v>
      </c>
      <c r="B1748" s="662" t="s">
        <v>544</v>
      </c>
      <c r="C1748" s="662" t="s">
        <v>2616</v>
      </c>
      <c r="D1748" s="743" t="s">
        <v>4061</v>
      </c>
      <c r="E1748" s="744" t="s">
        <v>2635</v>
      </c>
      <c r="F1748" s="662" t="s">
        <v>2614</v>
      </c>
      <c r="G1748" s="662" t="s">
        <v>2745</v>
      </c>
      <c r="H1748" s="662" t="s">
        <v>545</v>
      </c>
      <c r="I1748" s="662" t="s">
        <v>965</v>
      </c>
      <c r="J1748" s="662" t="s">
        <v>966</v>
      </c>
      <c r="K1748" s="662" t="s">
        <v>2746</v>
      </c>
      <c r="L1748" s="663">
        <v>264</v>
      </c>
      <c r="M1748" s="663">
        <v>264</v>
      </c>
      <c r="N1748" s="662">
        <v>1</v>
      </c>
      <c r="O1748" s="745">
        <v>0.5</v>
      </c>
      <c r="P1748" s="663">
        <v>264</v>
      </c>
      <c r="Q1748" s="678">
        <v>1</v>
      </c>
      <c r="R1748" s="662">
        <v>1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18</v>
      </c>
      <c r="B1749" s="662" t="s">
        <v>544</v>
      </c>
      <c r="C1749" s="662" t="s">
        <v>2616</v>
      </c>
      <c r="D1749" s="743" t="s">
        <v>4061</v>
      </c>
      <c r="E1749" s="744" t="s">
        <v>2637</v>
      </c>
      <c r="F1749" s="662" t="s">
        <v>2614</v>
      </c>
      <c r="G1749" s="662" t="s">
        <v>2662</v>
      </c>
      <c r="H1749" s="662" t="s">
        <v>1236</v>
      </c>
      <c r="I1749" s="662" t="s">
        <v>1397</v>
      </c>
      <c r="J1749" s="662" t="s">
        <v>1398</v>
      </c>
      <c r="K1749" s="662" t="s">
        <v>1285</v>
      </c>
      <c r="L1749" s="663">
        <v>132</v>
      </c>
      <c r="M1749" s="663">
        <v>132</v>
      </c>
      <c r="N1749" s="662">
        <v>1</v>
      </c>
      <c r="O1749" s="745">
        <v>1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18</v>
      </c>
      <c r="B1750" s="662" t="s">
        <v>544</v>
      </c>
      <c r="C1750" s="662" t="s">
        <v>2616</v>
      </c>
      <c r="D1750" s="743" t="s">
        <v>4061</v>
      </c>
      <c r="E1750" s="744" t="s">
        <v>2639</v>
      </c>
      <c r="F1750" s="662" t="s">
        <v>2614</v>
      </c>
      <c r="G1750" s="662" t="s">
        <v>2905</v>
      </c>
      <c r="H1750" s="662" t="s">
        <v>545</v>
      </c>
      <c r="I1750" s="662" t="s">
        <v>860</v>
      </c>
      <c r="J1750" s="662" t="s">
        <v>861</v>
      </c>
      <c r="K1750" s="662" t="s">
        <v>862</v>
      </c>
      <c r="L1750" s="663">
        <v>66.17</v>
      </c>
      <c r="M1750" s="663">
        <v>132.34</v>
      </c>
      <c r="N1750" s="662">
        <v>2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18</v>
      </c>
      <c r="B1751" s="662" t="s">
        <v>544</v>
      </c>
      <c r="C1751" s="662" t="s">
        <v>2616</v>
      </c>
      <c r="D1751" s="743" t="s">
        <v>4061</v>
      </c>
      <c r="E1751" s="744" t="s">
        <v>2639</v>
      </c>
      <c r="F1751" s="662" t="s">
        <v>2614</v>
      </c>
      <c r="G1751" s="662" t="s">
        <v>2662</v>
      </c>
      <c r="H1751" s="662" t="s">
        <v>1236</v>
      </c>
      <c r="I1751" s="662" t="s">
        <v>1397</v>
      </c>
      <c r="J1751" s="662" t="s">
        <v>1398</v>
      </c>
      <c r="K1751" s="662" t="s">
        <v>1285</v>
      </c>
      <c r="L1751" s="663">
        <v>132</v>
      </c>
      <c r="M1751" s="663">
        <v>132</v>
      </c>
      <c r="N1751" s="662">
        <v>1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18</v>
      </c>
      <c r="B1752" s="662" t="s">
        <v>544</v>
      </c>
      <c r="C1752" s="662" t="s">
        <v>2616</v>
      </c>
      <c r="D1752" s="743" t="s">
        <v>4061</v>
      </c>
      <c r="E1752" s="744" t="s">
        <v>2639</v>
      </c>
      <c r="F1752" s="662" t="s">
        <v>2614</v>
      </c>
      <c r="G1752" s="662" t="s">
        <v>2763</v>
      </c>
      <c r="H1752" s="662" t="s">
        <v>545</v>
      </c>
      <c r="I1752" s="662" t="s">
        <v>675</v>
      </c>
      <c r="J1752" s="662" t="s">
        <v>2764</v>
      </c>
      <c r="K1752" s="662" t="s">
        <v>2765</v>
      </c>
      <c r="L1752" s="663">
        <v>23.61</v>
      </c>
      <c r="M1752" s="663">
        <v>47.22</v>
      </c>
      <c r="N1752" s="662">
        <v>2</v>
      </c>
      <c r="O1752" s="745">
        <v>1.5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18</v>
      </c>
      <c r="B1753" s="662" t="s">
        <v>544</v>
      </c>
      <c r="C1753" s="662" t="s">
        <v>2616</v>
      </c>
      <c r="D1753" s="743" t="s">
        <v>4061</v>
      </c>
      <c r="E1753" s="744" t="s">
        <v>2639</v>
      </c>
      <c r="F1753" s="662" t="s">
        <v>2614</v>
      </c>
      <c r="G1753" s="662" t="s">
        <v>2833</v>
      </c>
      <c r="H1753" s="662" t="s">
        <v>545</v>
      </c>
      <c r="I1753" s="662" t="s">
        <v>1104</v>
      </c>
      <c r="J1753" s="662" t="s">
        <v>1105</v>
      </c>
      <c r="K1753" s="662" t="s">
        <v>2834</v>
      </c>
      <c r="L1753" s="663">
        <v>613.24</v>
      </c>
      <c r="M1753" s="663">
        <v>1226.48</v>
      </c>
      <c r="N1753" s="662">
        <v>2</v>
      </c>
      <c r="O1753" s="745">
        <v>0.5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18</v>
      </c>
      <c r="B1754" s="662" t="s">
        <v>544</v>
      </c>
      <c r="C1754" s="662" t="s">
        <v>2616</v>
      </c>
      <c r="D1754" s="743" t="s">
        <v>4061</v>
      </c>
      <c r="E1754" s="744" t="s">
        <v>2639</v>
      </c>
      <c r="F1754" s="662" t="s">
        <v>2614</v>
      </c>
      <c r="G1754" s="662" t="s">
        <v>2845</v>
      </c>
      <c r="H1754" s="662" t="s">
        <v>1236</v>
      </c>
      <c r="I1754" s="662" t="s">
        <v>3319</v>
      </c>
      <c r="J1754" s="662" t="s">
        <v>1421</v>
      </c>
      <c r="K1754" s="662" t="s">
        <v>2171</v>
      </c>
      <c r="L1754" s="663">
        <v>0</v>
      </c>
      <c r="M1754" s="663">
        <v>0</v>
      </c>
      <c r="N1754" s="662">
        <v>2</v>
      </c>
      <c r="O1754" s="745">
        <v>0.5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18</v>
      </c>
      <c r="B1755" s="662" t="s">
        <v>544</v>
      </c>
      <c r="C1755" s="662" t="s">
        <v>2616</v>
      </c>
      <c r="D1755" s="743" t="s">
        <v>4061</v>
      </c>
      <c r="E1755" s="744" t="s">
        <v>2639</v>
      </c>
      <c r="F1755" s="662" t="s">
        <v>2614</v>
      </c>
      <c r="G1755" s="662" t="s">
        <v>2734</v>
      </c>
      <c r="H1755" s="662" t="s">
        <v>545</v>
      </c>
      <c r="I1755" s="662" t="s">
        <v>829</v>
      </c>
      <c r="J1755" s="662" t="s">
        <v>830</v>
      </c>
      <c r="K1755" s="662" t="s">
        <v>2735</v>
      </c>
      <c r="L1755" s="663">
        <v>57.6</v>
      </c>
      <c r="M1755" s="663">
        <v>57.6</v>
      </c>
      <c r="N1755" s="662">
        <v>1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18</v>
      </c>
      <c r="B1756" s="662" t="s">
        <v>544</v>
      </c>
      <c r="C1756" s="662" t="s">
        <v>2616</v>
      </c>
      <c r="D1756" s="743" t="s">
        <v>4061</v>
      </c>
      <c r="E1756" s="744" t="s">
        <v>2639</v>
      </c>
      <c r="F1756" s="662" t="s">
        <v>2614</v>
      </c>
      <c r="G1756" s="662" t="s">
        <v>2736</v>
      </c>
      <c r="H1756" s="662" t="s">
        <v>1236</v>
      </c>
      <c r="I1756" s="662" t="s">
        <v>1477</v>
      </c>
      <c r="J1756" s="662" t="s">
        <v>2545</v>
      </c>
      <c r="K1756" s="662" t="s">
        <v>1479</v>
      </c>
      <c r="L1756" s="663">
        <v>210.5</v>
      </c>
      <c r="M1756" s="663">
        <v>210.5</v>
      </c>
      <c r="N1756" s="662">
        <v>1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18</v>
      </c>
      <c r="B1757" s="662" t="s">
        <v>544</v>
      </c>
      <c r="C1757" s="662" t="s">
        <v>2616</v>
      </c>
      <c r="D1757" s="743" t="s">
        <v>4061</v>
      </c>
      <c r="E1757" s="744" t="s">
        <v>2639</v>
      </c>
      <c r="F1757" s="662" t="s">
        <v>2614</v>
      </c>
      <c r="G1757" s="662" t="s">
        <v>2738</v>
      </c>
      <c r="H1757" s="662" t="s">
        <v>1236</v>
      </c>
      <c r="I1757" s="662" t="s">
        <v>1469</v>
      </c>
      <c r="J1757" s="662" t="s">
        <v>1470</v>
      </c>
      <c r="K1757" s="662" t="s">
        <v>1471</v>
      </c>
      <c r="L1757" s="663">
        <v>169</v>
      </c>
      <c r="M1757" s="663">
        <v>338</v>
      </c>
      <c r="N1757" s="662">
        <v>2</v>
      </c>
      <c r="O1757" s="745">
        <v>1</v>
      </c>
      <c r="P1757" s="663">
        <v>338</v>
      </c>
      <c r="Q1757" s="678">
        <v>1</v>
      </c>
      <c r="R1757" s="662">
        <v>2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18</v>
      </c>
      <c r="B1758" s="662" t="s">
        <v>544</v>
      </c>
      <c r="C1758" s="662" t="s">
        <v>2616</v>
      </c>
      <c r="D1758" s="743" t="s">
        <v>4061</v>
      </c>
      <c r="E1758" s="744" t="s">
        <v>2639</v>
      </c>
      <c r="F1758" s="662" t="s">
        <v>2614</v>
      </c>
      <c r="G1758" s="662" t="s">
        <v>2738</v>
      </c>
      <c r="H1758" s="662" t="s">
        <v>545</v>
      </c>
      <c r="I1758" s="662" t="s">
        <v>1150</v>
      </c>
      <c r="J1758" s="662" t="s">
        <v>2739</v>
      </c>
      <c r="K1758" s="662" t="s">
        <v>2740</v>
      </c>
      <c r="L1758" s="663">
        <v>253.18</v>
      </c>
      <c r="M1758" s="663">
        <v>253.18</v>
      </c>
      <c r="N1758" s="662">
        <v>1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18</v>
      </c>
      <c r="B1759" s="662" t="s">
        <v>544</v>
      </c>
      <c r="C1759" s="662" t="s">
        <v>2616</v>
      </c>
      <c r="D1759" s="743" t="s">
        <v>4061</v>
      </c>
      <c r="E1759" s="744" t="s">
        <v>2639</v>
      </c>
      <c r="F1759" s="662" t="s">
        <v>2614</v>
      </c>
      <c r="G1759" s="662" t="s">
        <v>2745</v>
      </c>
      <c r="H1759" s="662" t="s">
        <v>545</v>
      </c>
      <c r="I1759" s="662" t="s">
        <v>965</v>
      </c>
      <c r="J1759" s="662" t="s">
        <v>966</v>
      </c>
      <c r="K1759" s="662" t="s">
        <v>2746</v>
      </c>
      <c r="L1759" s="663">
        <v>264</v>
      </c>
      <c r="M1759" s="663">
        <v>264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18</v>
      </c>
      <c r="B1760" s="662" t="s">
        <v>544</v>
      </c>
      <c r="C1760" s="662" t="s">
        <v>2616</v>
      </c>
      <c r="D1760" s="743" t="s">
        <v>4061</v>
      </c>
      <c r="E1760" s="744" t="s">
        <v>2639</v>
      </c>
      <c r="F1760" s="662" t="s">
        <v>2614</v>
      </c>
      <c r="G1760" s="662" t="s">
        <v>2670</v>
      </c>
      <c r="H1760" s="662" t="s">
        <v>545</v>
      </c>
      <c r="I1760" s="662" t="s">
        <v>3168</v>
      </c>
      <c r="J1760" s="662" t="s">
        <v>3169</v>
      </c>
      <c r="K1760" s="662" t="s">
        <v>2869</v>
      </c>
      <c r="L1760" s="663">
        <v>165.96</v>
      </c>
      <c r="M1760" s="663">
        <v>165.96</v>
      </c>
      <c r="N1760" s="662">
        <v>1</v>
      </c>
      <c r="O1760" s="745">
        <v>0.5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18</v>
      </c>
      <c r="B1761" s="662" t="s">
        <v>544</v>
      </c>
      <c r="C1761" s="662" t="s">
        <v>2616</v>
      </c>
      <c r="D1761" s="743" t="s">
        <v>4061</v>
      </c>
      <c r="E1761" s="744" t="s">
        <v>2640</v>
      </c>
      <c r="F1761" s="662" t="s">
        <v>2614</v>
      </c>
      <c r="G1761" s="662" t="s">
        <v>2709</v>
      </c>
      <c r="H1761" s="662" t="s">
        <v>1236</v>
      </c>
      <c r="I1761" s="662" t="s">
        <v>1365</v>
      </c>
      <c r="J1761" s="662" t="s">
        <v>1366</v>
      </c>
      <c r="K1761" s="662" t="s">
        <v>1285</v>
      </c>
      <c r="L1761" s="663">
        <v>65.989999999999995</v>
      </c>
      <c r="M1761" s="663">
        <v>65.989999999999995</v>
      </c>
      <c r="N1761" s="662">
        <v>1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18</v>
      </c>
      <c r="B1762" s="662" t="s">
        <v>544</v>
      </c>
      <c r="C1762" s="662" t="s">
        <v>2616</v>
      </c>
      <c r="D1762" s="743" t="s">
        <v>4061</v>
      </c>
      <c r="E1762" s="744" t="s">
        <v>2640</v>
      </c>
      <c r="F1762" s="662" t="s">
        <v>2614</v>
      </c>
      <c r="G1762" s="662" t="s">
        <v>2806</v>
      </c>
      <c r="H1762" s="662" t="s">
        <v>545</v>
      </c>
      <c r="I1762" s="662" t="s">
        <v>645</v>
      </c>
      <c r="J1762" s="662" t="s">
        <v>2809</v>
      </c>
      <c r="K1762" s="662" t="s">
        <v>2810</v>
      </c>
      <c r="L1762" s="663">
        <v>18.11</v>
      </c>
      <c r="M1762" s="663">
        <v>18.11</v>
      </c>
      <c r="N1762" s="662">
        <v>1</v>
      </c>
      <c r="O1762" s="745">
        <v>0.5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18</v>
      </c>
      <c r="B1763" s="662" t="s">
        <v>544</v>
      </c>
      <c r="C1763" s="662" t="s">
        <v>2616</v>
      </c>
      <c r="D1763" s="743" t="s">
        <v>4061</v>
      </c>
      <c r="E1763" s="744" t="s">
        <v>2640</v>
      </c>
      <c r="F1763" s="662" t="s">
        <v>2614</v>
      </c>
      <c r="G1763" s="662" t="s">
        <v>2973</v>
      </c>
      <c r="H1763" s="662" t="s">
        <v>545</v>
      </c>
      <c r="I1763" s="662" t="s">
        <v>656</v>
      </c>
      <c r="J1763" s="662" t="s">
        <v>2976</v>
      </c>
      <c r="K1763" s="662" t="s">
        <v>3476</v>
      </c>
      <c r="L1763" s="663">
        <v>55.1</v>
      </c>
      <c r="M1763" s="663">
        <v>55.1</v>
      </c>
      <c r="N1763" s="662">
        <v>1</v>
      </c>
      <c r="O1763" s="745">
        <v>0.5</v>
      </c>
      <c r="P1763" s="663">
        <v>55.1</v>
      </c>
      <c r="Q1763" s="678">
        <v>1</v>
      </c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18</v>
      </c>
      <c r="B1764" s="662" t="s">
        <v>544</v>
      </c>
      <c r="C1764" s="662" t="s">
        <v>2616</v>
      </c>
      <c r="D1764" s="743" t="s">
        <v>4061</v>
      </c>
      <c r="E1764" s="744" t="s">
        <v>2640</v>
      </c>
      <c r="F1764" s="662" t="s">
        <v>2614</v>
      </c>
      <c r="G1764" s="662" t="s">
        <v>2763</v>
      </c>
      <c r="H1764" s="662" t="s">
        <v>545</v>
      </c>
      <c r="I1764" s="662" t="s">
        <v>919</v>
      </c>
      <c r="J1764" s="662" t="s">
        <v>920</v>
      </c>
      <c r="K1764" s="662" t="s">
        <v>1744</v>
      </c>
      <c r="L1764" s="663">
        <v>37.369999999999997</v>
      </c>
      <c r="M1764" s="663">
        <v>37.369999999999997</v>
      </c>
      <c r="N1764" s="662">
        <v>1</v>
      </c>
      <c r="O1764" s="745">
        <v>1</v>
      </c>
      <c r="P1764" s="663">
        <v>37.369999999999997</v>
      </c>
      <c r="Q1764" s="678">
        <v>1</v>
      </c>
      <c r="R1764" s="662">
        <v>1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18</v>
      </c>
      <c r="B1765" s="662" t="s">
        <v>544</v>
      </c>
      <c r="C1765" s="662" t="s">
        <v>2616</v>
      </c>
      <c r="D1765" s="743" t="s">
        <v>4061</v>
      </c>
      <c r="E1765" s="744" t="s">
        <v>2640</v>
      </c>
      <c r="F1765" s="662" t="s">
        <v>2614</v>
      </c>
      <c r="G1765" s="662" t="s">
        <v>2730</v>
      </c>
      <c r="H1765" s="662" t="s">
        <v>1236</v>
      </c>
      <c r="I1765" s="662" t="s">
        <v>1439</v>
      </c>
      <c r="J1765" s="662" t="s">
        <v>2517</v>
      </c>
      <c r="K1765" s="662" t="s">
        <v>2518</v>
      </c>
      <c r="L1765" s="663">
        <v>445.45</v>
      </c>
      <c r="M1765" s="663">
        <v>445.45</v>
      </c>
      <c r="N1765" s="662">
        <v>1</v>
      </c>
      <c r="O1765" s="745">
        <v>0.5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18</v>
      </c>
      <c r="B1766" s="662" t="s">
        <v>544</v>
      </c>
      <c r="C1766" s="662" t="s">
        <v>2616</v>
      </c>
      <c r="D1766" s="743" t="s">
        <v>4061</v>
      </c>
      <c r="E1766" s="744" t="s">
        <v>2640</v>
      </c>
      <c r="F1766" s="662" t="s">
        <v>2614</v>
      </c>
      <c r="G1766" s="662" t="s">
        <v>2771</v>
      </c>
      <c r="H1766" s="662" t="s">
        <v>545</v>
      </c>
      <c r="I1766" s="662" t="s">
        <v>3035</v>
      </c>
      <c r="J1766" s="662" t="s">
        <v>977</v>
      </c>
      <c r="K1766" s="662" t="s">
        <v>978</v>
      </c>
      <c r="L1766" s="663">
        <v>94.04</v>
      </c>
      <c r="M1766" s="663">
        <v>94.04</v>
      </c>
      <c r="N1766" s="662">
        <v>1</v>
      </c>
      <c r="O1766" s="745">
        <v>0.5</v>
      </c>
      <c r="P1766" s="663">
        <v>94.04</v>
      </c>
      <c r="Q1766" s="678">
        <v>1</v>
      </c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18</v>
      </c>
      <c r="B1767" s="662" t="s">
        <v>544</v>
      </c>
      <c r="C1767" s="662" t="s">
        <v>2616</v>
      </c>
      <c r="D1767" s="743" t="s">
        <v>4061</v>
      </c>
      <c r="E1767" s="744" t="s">
        <v>2640</v>
      </c>
      <c r="F1767" s="662" t="s">
        <v>2614</v>
      </c>
      <c r="G1767" s="662" t="s">
        <v>2678</v>
      </c>
      <c r="H1767" s="662" t="s">
        <v>545</v>
      </c>
      <c r="I1767" s="662" t="s">
        <v>1112</v>
      </c>
      <c r="J1767" s="662" t="s">
        <v>1113</v>
      </c>
      <c r="K1767" s="662" t="s">
        <v>1114</v>
      </c>
      <c r="L1767" s="663">
        <v>282.60000000000002</v>
      </c>
      <c r="M1767" s="663">
        <v>565.20000000000005</v>
      </c>
      <c r="N1767" s="662">
        <v>2</v>
      </c>
      <c r="O1767" s="745">
        <v>1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18</v>
      </c>
      <c r="B1768" s="662" t="s">
        <v>544</v>
      </c>
      <c r="C1768" s="662" t="s">
        <v>2616</v>
      </c>
      <c r="D1768" s="743" t="s">
        <v>4061</v>
      </c>
      <c r="E1768" s="744" t="s">
        <v>2640</v>
      </c>
      <c r="F1768" s="662" t="s">
        <v>2614</v>
      </c>
      <c r="G1768" s="662" t="s">
        <v>2678</v>
      </c>
      <c r="H1768" s="662" t="s">
        <v>545</v>
      </c>
      <c r="I1768" s="662" t="s">
        <v>1653</v>
      </c>
      <c r="J1768" s="662" t="s">
        <v>1654</v>
      </c>
      <c r="K1768" s="662" t="s">
        <v>1655</v>
      </c>
      <c r="L1768" s="663">
        <v>211.96</v>
      </c>
      <c r="M1768" s="663">
        <v>211.96</v>
      </c>
      <c r="N1768" s="662">
        <v>1</v>
      </c>
      <c r="O1768" s="745">
        <v>0.5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18</v>
      </c>
      <c r="B1769" s="662" t="s">
        <v>544</v>
      </c>
      <c r="C1769" s="662" t="s">
        <v>2616</v>
      </c>
      <c r="D1769" s="743" t="s">
        <v>4061</v>
      </c>
      <c r="E1769" s="744" t="s">
        <v>2640</v>
      </c>
      <c r="F1769" s="662" t="s">
        <v>2614</v>
      </c>
      <c r="G1769" s="662" t="s">
        <v>2738</v>
      </c>
      <c r="H1769" s="662" t="s">
        <v>545</v>
      </c>
      <c r="I1769" s="662" t="s">
        <v>1142</v>
      </c>
      <c r="J1769" s="662" t="s">
        <v>2778</v>
      </c>
      <c r="K1769" s="662" t="s">
        <v>2779</v>
      </c>
      <c r="L1769" s="663">
        <v>338</v>
      </c>
      <c r="M1769" s="663">
        <v>338</v>
      </c>
      <c r="N1769" s="662">
        <v>1</v>
      </c>
      <c r="O1769" s="745">
        <v>1</v>
      </c>
      <c r="P1769" s="663">
        <v>338</v>
      </c>
      <c r="Q1769" s="678">
        <v>1</v>
      </c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18</v>
      </c>
      <c r="B1770" s="662" t="s">
        <v>544</v>
      </c>
      <c r="C1770" s="662" t="s">
        <v>2616</v>
      </c>
      <c r="D1770" s="743" t="s">
        <v>4061</v>
      </c>
      <c r="E1770" s="744" t="s">
        <v>2640</v>
      </c>
      <c r="F1770" s="662" t="s">
        <v>2614</v>
      </c>
      <c r="G1770" s="662" t="s">
        <v>2669</v>
      </c>
      <c r="H1770" s="662" t="s">
        <v>1236</v>
      </c>
      <c r="I1770" s="662" t="s">
        <v>1447</v>
      </c>
      <c r="J1770" s="662" t="s">
        <v>1448</v>
      </c>
      <c r="K1770" s="662" t="s">
        <v>1449</v>
      </c>
      <c r="L1770" s="663">
        <v>264</v>
      </c>
      <c r="M1770" s="663">
        <v>264</v>
      </c>
      <c r="N1770" s="662">
        <v>1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18</v>
      </c>
      <c r="B1771" s="662" t="s">
        <v>544</v>
      </c>
      <c r="C1771" s="662" t="s">
        <v>2616</v>
      </c>
      <c r="D1771" s="743" t="s">
        <v>4061</v>
      </c>
      <c r="E1771" s="744" t="s">
        <v>2640</v>
      </c>
      <c r="F1771" s="662" t="s">
        <v>2614</v>
      </c>
      <c r="G1771" s="662" t="s">
        <v>2669</v>
      </c>
      <c r="H1771" s="662" t="s">
        <v>1236</v>
      </c>
      <c r="I1771" s="662" t="s">
        <v>1431</v>
      </c>
      <c r="J1771" s="662" t="s">
        <v>1575</v>
      </c>
      <c r="K1771" s="662" t="s">
        <v>2539</v>
      </c>
      <c r="L1771" s="663">
        <v>123.2</v>
      </c>
      <c r="M1771" s="663">
        <v>123.2</v>
      </c>
      <c r="N1771" s="662">
        <v>1</v>
      </c>
      <c r="O1771" s="745">
        <v>0.5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18</v>
      </c>
      <c r="B1772" s="662" t="s">
        <v>544</v>
      </c>
      <c r="C1772" s="662" t="s">
        <v>2616</v>
      </c>
      <c r="D1772" s="743" t="s">
        <v>4061</v>
      </c>
      <c r="E1772" s="744" t="s">
        <v>2640</v>
      </c>
      <c r="F1772" s="662" t="s">
        <v>2614</v>
      </c>
      <c r="G1772" s="662" t="s">
        <v>2670</v>
      </c>
      <c r="H1772" s="662" t="s">
        <v>545</v>
      </c>
      <c r="I1772" s="662" t="s">
        <v>1783</v>
      </c>
      <c r="J1772" s="662" t="s">
        <v>1784</v>
      </c>
      <c r="K1772" s="662" t="s">
        <v>1785</v>
      </c>
      <c r="L1772" s="663">
        <v>177.82</v>
      </c>
      <c r="M1772" s="663">
        <v>177.82</v>
      </c>
      <c r="N1772" s="662">
        <v>1</v>
      </c>
      <c r="O1772" s="745">
        <v>1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18</v>
      </c>
      <c r="B1773" s="662" t="s">
        <v>544</v>
      </c>
      <c r="C1773" s="662" t="s">
        <v>2616</v>
      </c>
      <c r="D1773" s="743" t="s">
        <v>4061</v>
      </c>
      <c r="E1773" s="744" t="s">
        <v>2640</v>
      </c>
      <c r="F1773" s="662" t="s">
        <v>2614</v>
      </c>
      <c r="G1773" s="662" t="s">
        <v>2685</v>
      </c>
      <c r="H1773" s="662" t="s">
        <v>545</v>
      </c>
      <c r="I1773" s="662" t="s">
        <v>3185</v>
      </c>
      <c r="J1773" s="662" t="s">
        <v>2687</v>
      </c>
      <c r="K1773" s="662" t="s">
        <v>3186</v>
      </c>
      <c r="L1773" s="663">
        <v>0</v>
      </c>
      <c r="M1773" s="663">
        <v>0</v>
      </c>
      <c r="N1773" s="662">
        <v>1</v>
      </c>
      <c r="O1773" s="745">
        <v>0.5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18</v>
      </c>
      <c r="B1774" s="662" t="s">
        <v>544</v>
      </c>
      <c r="C1774" s="662" t="s">
        <v>2616</v>
      </c>
      <c r="D1774" s="743" t="s">
        <v>4061</v>
      </c>
      <c r="E1774" s="744" t="s">
        <v>2640</v>
      </c>
      <c r="F1774" s="662" t="s">
        <v>2614</v>
      </c>
      <c r="G1774" s="662" t="s">
        <v>2685</v>
      </c>
      <c r="H1774" s="662" t="s">
        <v>545</v>
      </c>
      <c r="I1774" s="662" t="s">
        <v>3732</v>
      </c>
      <c r="J1774" s="662" t="s">
        <v>3193</v>
      </c>
      <c r="K1774" s="662" t="s">
        <v>3186</v>
      </c>
      <c r="L1774" s="663">
        <v>0</v>
      </c>
      <c r="M1774" s="663">
        <v>0</v>
      </c>
      <c r="N1774" s="662">
        <v>1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18</v>
      </c>
      <c r="B1775" s="662" t="s">
        <v>544</v>
      </c>
      <c r="C1775" s="662" t="s">
        <v>2616</v>
      </c>
      <c r="D1775" s="743" t="s">
        <v>4061</v>
      </c>
      <c r="E1775" s="744" t="s">
        <v>2641</v>
      </c>
      <c r="F1775" s="662" t="s">
        <v>2614</v>
      </c>
      <c r="G1775" s="662" t="s">
        <v>2648</v>
      </c>
      <c r="H1775" s="662" t="s">
        <v>1236</v>
      </c>
      <c r="I1775" s="662" t="s">
        <v>1417</v>
      </c>
      <c r="J1775" s="662" t="s">
        <v>2533</v>
      </c>
      <c r="K1775" s="662" t="s">
        <v>2534</v>
      </c>
      <c r="L1775" s="663">
        <v>10.26</v>
      </c>
      <c r="M1775" s="663">
        <v>10.26</v>
      </c>
      <c r="N1775" s="662">
        <v>1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18</v>
      </c>
      <c r="B1776" s="662" t="s">
        <v>544</v>
      </c>
      <c r="C1776" s="662" t="s">
        <v>2616</v>
      </c>
      <c r="D1776" s="743" t="s">
        <v>4061</v>
      </c>
      <c r="E1776" s="744" t="s">
        <v>2641</v>
      </c>
      <c r="F1776" s="662" t="s">
        <v>2614</v>
      </c>
      <c r="G1776" s="662" t="s">
        <v>2691</v>
      </c>
      <c r="H1776" s="662" t="s">
        <v>545</v>
      </c>
      <c r="I1776" s="662" t="s">
        <v>1179</v>
      </c>
      <c r="J1776" s="662" t="s">
        <v>1180</v>
      </c>
      <c r="K1776" s="662" t="s">
        <v>1181</v>
      </c>
      <c r="L1776" s="663">
        <v>2817.4</v>
      </c>
      <c r="M1776" s="663">
        <v>8452.2000000000007</v>
      </c>
      <c r="N1776" s="662">
        <v>3</v>
      </c>
      <c r="O1776" s="745">
        <v>1</v>
      </c>
      <c r="P1776" s="663">
        <v>5634.8</v>
      </c>
      <c r="Q1776" s="678">
        <v>0.66666666666666663</v>
      </c>
      <c r="R1776" s="662">
        <v>2</v>
      </c>
      <c r="S1776" s="678">
        <v>0.66666666666666663</v>
      </c>
      <c r="T1776" s="745">
        <v>0.5</v>
      </c>
      <c r="U1776" s="701">
        <v>0.5</v>
      </c>
    </row>
    <row r="1777" spans="1:21" ht="14.4" customHeight="1" x14ac:dyDescent="0.3">
      <c r="A1777" s="661">
        <v>18</v>
      </c>
      <c r="B1777" s="662" t="s">
        <v>544</v>
      </c>
      <c r="C1777" s="662" t="s">
        <v>2616</v>
      </c>
      <c r="D1777" s="743" t="s">
        <v>4061</v>
      </c>
      <c r="E1777" s="744" t="s">
        <v>2641</v>
      </c>
      <c r="F1777" s="662" t="s">
        <v>2614</v>
      </c>
      <c r="G1777" s="662" t="s">
        <v>2709</v>
      </c>
      <c r="H1777" s="662" t="s">
        <v>1236</v>
      </c>
      <c r="I1777" s="662" t="s">
        <v>1428</v>
      </c>
      <c r="J1777" s="662" t="s">
        <v>1253</v>
      </c>
      <c r="K1777" s="662" t="s">
        <v>1501</v>
      </c>
      <c r="L1777" s="663">
        <v>132</v>
      </c>
      <c r="M1777" s="663">
        <v>660</v>
      </c>
      <c r="N1777" s="662">
        <v>5</v>
      </c>
      <c r="O1777" s="745">
        <v>2.5</v>
      </c>
      <c r="P1777" s="663">
        <v>132</v>
      </c>
      <c r="Q1777" s="678">
        <v>0.2</v>
      </c>
      <c r="R1777" s="662">
        <v>1</v>
      </c>
      <c r="S1777" s="678">
        <v>0.2</v>
      </c>
      <c r="T1777" s="745">
        <v>0.5</v>
      </c>
      <c r="U1777" s="701">
        <v>0.2</v>
      </c>
    </row>
    <row r="1778" spans="1:21" ht="14.4" customHeight="1" x14ac:dyDescent="0.3">
      <c r="A1778" s="661">
        <v>18</v>
      </c>
      <c r="B1778" s="662" t="s">
        <v>544</v>
      </c>
      <c r="C1778" s="662" t="s">
        <v>2616</v>
      </c>
      <c r="D1778" s="743" t="s">
        <v>4061</v>
      </c>
      <c r="E1778" s="744" t="s">
        <v>2641</v>
      </c>
      <c r="F1778" s="662" t="s">
        <v>2614</v>
      </c>
      <c r="G1778" s="662" t="s">
        <v>2662</v>
      </c>
      <c r="H1778" s="662" t="s">
        <v>1236</v>
      </c>
      <c r="I1778" s="662" t="s">
        <v>1397</v>
      </c>
      <c r="J1778" s="662" t="s">
        <v>1398</v>
      </c>
      <c r="K1778" s="662" t="s">
        <v>1285</v>
      </c>
      <c r="L1778" s="663">
        <v>132</v>
      </c>
      <c r="M1778" s="663">
        <v>132</v>
      </c>
      <c r="N1778" s="662">
        <v>1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18</v>
      </c>
      <c r="B1779" s="662" t="s">
        <v>544</v>
      </c>
      <c r="C1779" s="662" t="s">
        <v>2616</v>
      </c>
      <c r="D1779" s="743" t="s">
        <v>4061</v>
      </c>
      <c r="E1779" s="744" t="s">
        <v>2641</v>
      </c>
      <c r="F1779" s="662" t="s">
        <v>2614</v>
      </c>
      <c r="G1779" s="662" t="s">
        <v>2718</v>
      </c>
      <c r="H1779" s="662" t="s">
        <v>545</v>
      </c>
      <c r="I1779" s="662" t="s">
        <v>1757</v>
      </c>
      <c r="J1779" s="662" t="s">
        <v>1758</v>
      </c>
      <c r="K1779" s="662" t="s">
        <v>1759</v>
      </c>
      <c r="L1779" s="663">
        <v>439.98</v>
      </c>
      <c r="M1779" s="663">
        <v>439.98</v>
      </c>
      <c r="N1779" s="662">
        <v>1</v>
      </c>
      <c r="O1779" s="745">
        <v>1</v>
      </c>
      <c r="P1779" s="663">
        <v>439.98</v>
      </c>
      <c r="Q1779" s="678">
        <v>1</v>
      </c>
      <c r="R1779" s="662">
        <v>1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18</v>
      </c>
      <c r="B1780" s="662" t="s">
        <v>544</v>
      </c>
      <c r="C1780" s="662" t="s">
        <v>2616</v>
      </c>
      <c r="D1780" s="743" t="s">
        <v>4061</v>
      </c>
      <c r="E1780" s="744" t="s">
        <v>2641</v>
      </c>
      <c r="F1780" s="662" t="s">
        <v>2614</v>
      </c>
      <c r="G1780" s="662" t="s">
        <v>2973</v>
      </c>
      <c r="H1780" s="662" t="s">
        <v>545</v>
      </c>
      <c r="I1780" s="662" t="s">
        <v>652</v>
      </c>
      <c r="J1780" s="662" t="s">
        <v>2974</v>
      </c>
      <c r="K1780" s="662" t="s">
        <v>2975</v>
      </c>
      <c r="L1780" s="663">
        <v>48.74</v>
      </c>
      <c r="M1780" s="663">
        <v>48.74</v>
      </c>
      <c r="N1780" s="662">
        <v>1</v>
      </c>
      <c r="O1780" s="745">
        <v>0.5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18</v>
      </c>
      <c r="B1781" s="662" t="s">
        <v>544</v>
      </c>
      <c r="C1781" s="662" t="s">
        <v>2616</v>
      </c>
      <c r="D1781" s="743" t="s">
        <v>4061</v>
      </c>
      <c r="E1781" s="744" t="s">
        <v>2641</v>
      </c>
      <c r="F1781" s="662" t="s">
        <v>2614</v>
      </c>
      <c r="G1781" s="662" t="s">
        <v>2721</v>
      </c>
      <c r="H1781" s="662" t="s">
        <v>545</v>
      </c>
      <c r="I1781" s="662" t="s">
        <v>954</v>
      </c>
      <c r="J1781" s="662" t="s">
        <v>955</v>
      </c>
      <c r="K1781" s="662" t="s">
        <v>2722</v>
      </c>
      <c r="L1781" s="663">
        <v>0</v>
      </c>
      <c r="M1781" s="663">
        <v>0</v>
      </c>
      <c r="N1781" s="662">
        <v>1</v>
      </c>
      <c r="O1781" s="745">
        <v>1</v>
      </c>
      <c r="P1781" s="663"/>
      <c r="Q1781" s="678"/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18</v>
      </c>
      <c r="B1782" s="662" t="s">
        <v>544</v>
      </c>
      <c r="C1782" s="662" t="s">
        <v>2616</v>
      </c>
      <c r="D1782" s="743" t="s">
        <v>4061</v>
      </c>
      <c r="E1782" s="744" t="s">
        <v>2641</v>
      </c>
      <c r="F1782" s="662" t="s">
        <v>2614</v>
      </c>
      <c r="G1782" s="662" t="s">
        <v>2675</v>
      </c>
      <c r="H1782" s="662" t="s">
        <v>545</v>
      </c>
      <c r="I1782" s="662" t="s">
        <v>1021</v>
      </c>
      <c r="J1782" s="662" t="s">
        <v>2676</v>
      </c>
      <c r="K1782" s="662" t="s">
        <v>2677</v>
      </c>
      <c r="L1782" s="663">
        <v>22.06</v>
      </c>
      <c r="M1782" s="663">
        <v>22.06</v>
      </c>
      <c r="N1782" s="662">
        <v>1</v>
      </c>
      <c r="O1782" s="745">
        <v>0.5</v>
      </c>
      <c r="P1782" s="663">
        <v>22.06</v>
      </c>
      <c r="Q1782" s="678">
        <v>1</v>
      </c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18</v>
      </c>
      <c r="B1783" s="662" t="s">
        <v>544</v>
      </c>
      <c r="C1783" s="662" t="s">
        <v>2616</v>
      </c>
      <c r="D1783" s="743" t="s">
        <v>4061</v>
      </c>
      <c r="E1783" s="744" t="s">
        <v>2641</v>
      </c>
      <c r="F1783" s="662" t="s">
        <v>2614</v>
      </c>
      <c r="G1783" s="662" t="s">
        <v>2829</v>
      </c>
      <c r="H1783" s="662" t="s">
        <v>545</v>
      </c>
      <c r="I1783" s="662" t="s">
        <v>915</v>
      </c>
      <c r="J1783" s="662" t="s">
        <v>916</v>
      </c>
      <c r="K1783" s="662" t="s">
        <v>2992</v>
      </c>
      <c r="L1783" s="663">
        <v>70.05</v>
      </c>
      <c r="M1783" s="663">
        <v>70.05</v>
      </c>
      <c r="N1783" s="662">
        <v>1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18</v>
      </c>
      <c r="B1784" s="662" t="s">
        <v>544</v>
      </c>
      <c r="C1784" s="662" t="s">
        <v>2616</v>
      </c>
      <c r="D1784" s="743" t="s">
        <v>4061</v>
      </c>
      <c r="E1784" s="744" t="s">
        <v>2641</v>
      </c>
      <c r="F1784" s="662" t="s">
        <v>2614</v>
      </c>
      <c r="G1784" s="662" t="s">
        <v>2997</v>
      </c>
      <c r="H1784" s="662" t="s">
        <v>545</v>
      </c>
      <c r="I1784" s="662" t="s">
        <v>1642</v>
      </c>
      <c r="J1784" s="662" t="s">
        <v>1643</v>
      </c>
      <c r="K1784" s="662" t="s">
        <v>2998</v>
      </c>
      <c r="L1784" s="663">
        <v>49.37</v>
      </c>
      <c r="M1784" s="663">
        <v>49.37</v>
      </c>
      <c r="N1784" s="662">
        <v>1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18</v>
      </c>
      <c r="B1785" s="662" t="s">
        <v>544</v>
      </c>
      <c r="C1785" s="662" t="s">
        <v>2616</v>
      </c>
      <c r="D1785" s="743" t="s">
        <v>4061</v>
      </c>
      <c r="E1785" s="744" t="s">
        <v>2641</v>
      </c>
      <c r="F1785" s="662" t="s">
        <v>2614</v>
      </c>
      <c r="G1785" s="662" t="s">
        <v>2763</v>
      </c>
      <c r="H1785" s="662" t="s">
        <v>545</v>
      </c>
      <c r="I1785" s="662" t="s">
        <v>675</v>
      </c>
      <c r="J1785" s="662" t="s">
        <v>2764</v>
      </c>
      <c r="K1785" s="662" t="s">
        <v>2765</v>
      </c>
      <c r="L1785" s="663">
        <v>23.61</v>
      </c>
      <c r="M1785" s="663">
        <v>23.61</v>
      </c>
      <c r="N1785" s="662">
        <v>1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18</v>
      </c>
      <c r="B1786" s="662" t="s">
        <v>544</v>
      </c>
      <c r="C1786" s="662" t="s">
        <v>2616</v>
      </c>
      <c r="D1786" s="743" t="s">
        <v>4061</v>
      </c>
      <c r="E1786" s="744" t="s">
        <v>2641</v>
      </c>
      <c r="F1786" s="662" t="s">
        <v>2614</v>
      </c>
      <c r="G1786" s="662" t="s">
        <v>2730</v>
      </c>
      <c r="H1786" s="662" t="s">
        <v>1236</v>
      </c>
      <c r="I1786" s="662" t="s">
        <v>1439</v>
      </c>
      <c r="J1786" s="662" t="s">
        <v>2517</v>
      </c>
      <c r="K1786" s="662" t="s">
        <v>2518</v>
      </c>
      <c r="L1786" s="663">
        <v>445.45</v>
      </c>
      <c r="M1786" s="663">
        <v>445.45</v>
      </c>
      <c r="N1786" s="662">
        <v>1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18</v>
      </c>
      <c r="B1787" s="662" t="s">
        <v>544</v>
      </c>
      <c r="C1787" s="662" t="s">
        <v>2616</v>
      </c>
      <c r="D1787" s="743" t="s">
        <v>4061</v>
      </c>
      <c r="E1787" s="744" t="s">
        <v>2641</v>
      </c>
      <c r="F1787" s="662" t="s">
        <v>2614</v>
      </c>
      <c r="G1787" s="662" t="s">
        <v>2730</v>
      </c>
      <c r="H1787" s="662" t="s">
        <v>1236</v>
      </c>
      <c r="I1787" s="662" t="s">
        <v>1435</v>
      </c>
      <c r="J1787" s="662" t="s">
        <v>2519</v>
      </c>
      <c r="K1787" s="662" t="s">
        <v>2520</v>
      </c>
      <c r="L1787" s="663">
        <v>360.37</v>
      </c>
      <c r="M1787" s="663">
        <v>720.74</v>
      </c>
      <c r="N1787" s="662">
        <v>2</v>
      </c>
      <c r="O1787" s="745">
        <v>1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18</v>
      </c>
      <c r="B1788" s="662" t="s">
        <v>544</v>
      </c>
      <c r="C1788" s="662" t="s">
        <v>2616</v>
      </c>
      <c r="D1788" s="743" t="s">
        <v>4061</v>
      </c>
      <c r="E1788" s="744" t="s">
        <v>2641</v>
      </c>
      <c r="F1788" s="662" t="s">
        <v>2614</v>
      </c>
      <c r="G1788" s="662" t="s">
        <v>2736</v>
      </c>
      <c r="H1788" s="662" t="s">
        <v>1236</v>
      </c>
      <c r="I1788" s="662" t="s">
        <v>1455</v>
      </c>
      <c r="J1788" s="662" t="s">
        <v>2546</v>
      </c>
      <c r="K1788" s="662" t="s">
        <v>1457</v>
      </c>
      <c r="L1788" s="663">
        <v>177.82</v>
      </c>
      <c r="M1788" s="663">
        <v>177.82</v>
      </c>
      <c r="N1788" s="662">
        <v>1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18</v>
      </c>
      <c r="B1789" s="662" t="s">
        <v>544</v>
      </c>
      <c r="C1789" s="662" t="s">
        <v>2616</v>
      </c>
      <c r="D1789" s="743" t="s">
        <v>4061</v>
      </c>
      <c r="E1789" s="744" t="s">
        <v>2641</v>
      </c>
      <c r="F1789" s="662" t="s">
        <v>2614</v>
      </c>
      <c r="G1789" s="662" t="s">
        <v>2678</v>
      </c>
      <c r="H1789" s="662" t="s">
        <v>545</v>
      </c>
      <c r="I1789" s="662" t="s">
        <v>1653</v>
      </c>
      <c r="J1789" s="662" t="s">
        <v>1654</v>
      </c>
      <c r="K1789" s="662" t="s">
        <v>1655</v>
      </c>
      <c r="L1789" s="663">
        <v>211.96</v>
      </c>
      <c r="M1789" s="663">
        <v>211.96</v>
      </c>
      <c r="N1789" s="662">
        <v>1</v>
      </c>
      <c r="O1789" s="745">
        <v>0.5</v>
      </c>
      <c r="P1789" s="663">
        <v>211.96</v>
      </c>
      <c r="Q1789" s="678">
        <v>1</v>
      </c>
      <c r="R1789" s="662">
        <v>1</v>
      </c>
      <c r="S1789" s="678">
        <v>1</v>
      </c>
      <c r="T1789" s="745">
        <v>0.5</v>
      </c>
      <c r="U1789" s="701">
        <v>1</v>
      </c>
    </row>
    <row r="1790" spans="1:21" ht="14.4" customHeight="1" x14ac:dyDescent="0.3">
      <c r="A1790" s="661">
        <v>18</v>
      </c>
      <c r="B1790" s="662" t="s">
        <v>544</v>
      </c>
      <c r="C1790" s="662" t="s">
        <v>2616</v>
      </c>
      <c r="D1790" s="743" t="s">
        <v>4061</v>
      </c>
      <c r="E1790" s="744" t="s">
        <v>2641</v>
      </c>
      <c r="F1790" s="662" t="s">
        <v>2614</v>
      </c>
      <c r="G1790" s="662" t="s">
        <v>3106</v>
      </c>
      <c r="H1790" s="662" t="s">
        <v>1236</v>
      </c>
      <c r="I1790" s="662" t="s">
        <v>1851</v>
      </c>
      <c r="J1790" s="662" t="s">
        <v>1852</v>
      </c>
      <c r="K1790" s="662" t="s">
        <v>2565</v>
      </c>
      <c r="L1790" s="663">
        <v>1286.2</v>
      </c>
      <c r="M1790" s="663">
        <v>1286.2</v>
      </c>
      <c r="N1790" s="662">
        <v>1</v>
      </c>
      <c r="O1790" s="745">
        <v>0.5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18</v>
      </c>
      <c r="B1791" s="662" t="s">
        <v>544</v>
      </c>
      <c r="C1791" s="662" t="s">
        <v>2616</v>
      </c>
      <c r="D1791" s="743" t="s">
        <v>4061</v>
      </c>
      <c r="E1791" s="744" t="s">
        <v>2641</v>
      </c>
      <c r="F1791" s="662" t="s">
        <v>2614</v>
      </c>
      <c r="G1791" s="662" t="s">
        <v>2738</v>
      </c>
      <c r="H1791" s="662" t="s">
        <v>1236</v>
      </c>
      <c r="I1791" s="662" t="s">
        <v>1473</v>
      </c>
      <c r="J1791" s="662" t="s">
        <v>1474</v>
      </c>
      <c r="K1791" s="662" t="s">
        <v>1475</v>
      </c>
      <c r="L1791" s="663">
        <v>126.6</v>
      </c>
      <c r="M1791" s="663">
        <v>126.6</v>
      </c>
      <c r="N1791" s="662">
        <v>1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18</v>
      </c>
      <c r="B1792" s="662" t="s">
        <v>544</v>
      </c>
      <c r="C1792" s="662" t="s">
        <v>2616</v>
      </c>
      <c r="D1792" s="743" t="s">
        <v>4061</v>
      </c>
      <c r="E1792" s="744" t="s">
        <v>2641</v>
      </c>
      <c r="F1792" s="662" t="s">
        <v>2614</v>
      </c>
      <c r="G1792" s="662" t="s">
        <v>2738</v>
      </c>
      <c r="H1792" s="662" t="s">
        <v>545</v>
      </c>
      <c r="I1792" s="662" t="s">
        <v>1150</v>
      </c>
      <c r="J1792" s="662" t="s">
        <v>2739</v>
      </c>
      <c r="K1792" s="662" t="s">
        <v>2740</v>
      </c>
      <c r="L1792" s="663">
        <v>253.18</v>
      </c>
      <c r="M1792" s="663">
        <v>253.18</v>
      </c>
      <c r="N1792" s="662">
        <v>1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18</v>
      </c>
      <c r="B1793" s="662" t="s">
        <v>544</v>
      </c>
      <c r="C1793" s="662" t="s">
        <v>2616</v>
      </c>
      <c r="D1793" s="743" t="s">
        <v>4061</v>
      </c>
      <c r="E1793" s="744" t="s">
        <v>2641</v>
      </c>
      <c r="F1793" s="662" t="s">
        <v>2614</v>
      </c>
      <c r="G1793" s="662" t="s">
        <v>2669</v>
      </c>
      <c r="H1793" s="662" t="s">
        <v>1236</v>
      </c>
      <c r="I1793" s="662" t="s">
        <v>1352</v>
      </c>
      <c r="J1793" s="662" t="s">
        <v>1353</v>
      </c>
      <c r="K1793" s="662" t="s">
        <v>937</v>
      </c>
      <c r="L1793" s="663">
        <v>132</v>
      </c>
      <c r="M1793" s="663">
        <v>132</v>
      </c>
      <c r="N1793" s="662">
        <v>1</v>
      </c>
      <c r="O1793" s="745">
        <v>0.5</v>
      </c>
      <c r="P1793" s="663">
        <v>132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18</v>
      </c>
      <c r="B1794" s="662" t="s">
        <v>544</v>
      </c>
      <c r="C1794" s="662" t="s">
        <v>2616</v>
      </c>
      <c r="D1794" s="743" t="s">
        <v>4061</v>
      </c>
      <c r="E1794" s="744" t="s">
        <v>2641</v>
      </c>
      <c r="F1794" s="662" t="s">
        <v>2614</v>
      </c>
      <c r="G1794" s="662" t="s">
        <v>2669</v>
      </c>
      <c r="H1794" s="662" t="s">
        <v>1236</v>
      </c>
      <c r="I1794" s="662" t="s">
        <v>1447</v>
      </c>
      <c r="J1794" s="662" t="s">
        <v>1448</v>
      </c>
      <c r="K1794" s="662" t="s">
        <v>1449</v>
      </c>
      <c r="L1794" s="663">
        <v>264</v>
      </c>
      <c r="M1794" s="663">
        <v>528</v>
      </c>
      <c r="N1794" s="662">
        <v>2</v>
      </c>
      <c r="O1794" s="745">
        <v>1</v>
      </c>
      <c r="P1794" s="663">
        <v>528</v>
      </c>
      <c r="Q1794" s="678">
        <v>1</v>
      </c>
      <c r="R1794" s="662">
        <v>2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18</v>
      </c>
      <c r="B1795" s="662" t="s">
        <v>544</v>
      </c>
      <c r="C1795" s="662" t="s">
        <v>2616</v>
      </c>
      <c r="D1795" s="743" t="s">
        <v>4061</v>
      </c>
      <c r="E1795" s="744" t="s">
        <v>2641</v>
      </c>
      <c r="F1795" s="662" t="s">
        <v>2614</v>
      </c>
      <c r="G1795" s="662" t="s">
        <v>2669</v>
      </c>
      <c r="H1795" s="662" t="s">
        <v>1236</v>
      </c>
      <c r="I1795" s="662" t="s">
        <v>1410</v>
      </c>
      <c r="J1795" s="662" t="s">
        <v>2540</v>
      </c>
      <c r="K1795" s="662" t="s">
        <v>2541</v>
      </c>
      <c r="L1795" s="663">
        <v>246.39</v>
      </c>
      <c r="M1795" s="663">
        <v>1231.9499999999998</v>
      </c>
      <c r="N1795" s="662">
        <v>5</v>
      </c>
      <c r="O1795" s="745">
        <v>3</v>
      </c>
      <c r="P1795" s="663">
        <v>246.39</v>
      </c>
      <c r="Q1795" s="678">
        <v>0.2</v>
      </c>
      <c r="R1795" s="662">
        <v>1</v>
      </c>
      <c r="S1795" s="678">
        <v>0.2</v>
      </c>
      <c r="T1795" s="745">
        <v>1</v>
      </c>
      <c r="U1795" s="701">
        <v>0.33333333333333331</v>
      </c>
    </row>
    <row r="1796" spans="1:21" ht="14.4" customHeight="1" x14ac:dyDescent="0.3">
      <c r="A1796" s="661">
        <v>18</v>
      </c>
      <c r="B1796" s="662" t="s">
        <v>544</v>
      </c>
      <c r="C1796" s="662" t="s">
        <v>2616</v>
      </c>
      <c r="D1796" s="743" t="s">
        <v>4061</v>
      </c>
      <c r="E1796" s="744" t="s">
        <v>2641</v>
      </c>
      <c r="F1796" s="662" t="s">
        <v>2614</v>
      </c>
      <c r="G1796" s="662" t="s">
        <v>3139</v>
      </c>
      <c r="H1796" s="662" t="s">
        <v>545</v>
      </c>
      <c r="I1796" s="662" t="s">
        <v>1719</v>
      </c>
      <c r="J1796" s="662" t="s">
        <v>3140</v>
      </c>
      <c r="K1796" s="662" t="s">
        <v>1584</v>
      </c>
      <c r="L1796" s="663">
        <v>72.58</v>
      </c>
      <c r="M1796" s="663">
        <v>72.58</v>
      </c>
      <c r="N1796" s="662">
        <v>1</v>
      </c>
      <c r="O1796" s="745">
        <v>0.5</v>
      </c>
      <c r="P1796" s="663">
        <v>72.58</v>
      </c>
      <c r="Q1796" s="678">
        <v>1</v>
      </c>
      <c r="R1796" s="662">
        <v>1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18</v>
      </c>
      <c r="B1797" s="662" t="s">
        <v>544</v>
      </c>
      <c r="C1797" s="662" t="s">
        <v>2616</v>
      </c>
      <c r="D1797" s="743" t="s">
        <v>4061</v>
      </c>
      <c r="E1797" s="744" t="s">
        <v>2641</v>
      </c>
      <c r="F1797" s="662" t="s">
        <v>2614</v>
      </c>
      <c r="G1797" s="662" t="s">
        <v>2743</v>
      </c>
      <c r="H1797" s="662" t="s">
        <v>545</v>
      </c>
      <c r="I1797" s="662" t="s">
        <v>718</v>
      </c>
      <c r="J1797" s="662" t="s">
        <v>719</v>
      </c>
      <c r="K1797" s="662" t="s">
        <v>2744</v>
      </c>
      <c r="L1797" s="663">
        <v>122.73</v>
      </c>
      <c r="M1797" s="663">
        <v>245.46</v>
      </c>
      <c r="N1797" s="662">
        <v>2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18</v>
      </c>
      <c r="B1798" s="662" t="s">
        <v>544</v>
      </c>
      <c r="C1798" s="662" t="s">
        <v>2616</v>
      </c>
      <c r="D1798" s="743" t="s">
        <v>4061</v>
      </c>
      <c r="E1798" s="744" t="s">
        <v>2641</v>
      </c>
      <c r="F1798" s="662" t="s">
        <v>2614</v>
      </c>
      <c r="G1798" s="662" t="s">
        <v>2745</v>
      </c>
      <c r="H1798" s="662" t="s">
        <v>545</v>
      </c>
      <c r="I1798" s="662" t="s">
        <v>965</v>
      </c>
      <c r="J1798" s="662" t="s">
        <v>966</v>
      </c>
      <c r="K1798" s="662" t="s">
        <v>2746</v>
      </c>
      <c r="L1798" s="663">
        <v>264</v>
      </c>
      <c r="M1798" s="663">
        <v>792</v>
      </c>
      <c r="N1798" s="662">
        <v>3</v>
      </c>
      <c r="O1798" s="745">
        <v>1.5</v>
      </c>
      <c r="P1798" s="663">
        <v>528</v>
      </c>
      <c r="Q1798" s="678">
        <v>0.66666666666666663</v>
      </c>
      <c r="R1798" s="662">
        <v>2</v>
      </c>
      <c r="S1798" s="678">
        <v>0.66666666666666663</v>
      </c>
      <c r="T1798" s="745">
        <v>1</v>
      </c>
      <c r="U1798" s="701">
        <v>0.66666666666666663</v>
      </c>
    </row>
    <row r="1799" spans="1:21" ht="14.4" customHeight="1" x14ac:dyDescent="0.3">
      <c r="A1799" s="661">
        <v>18</v>
      </c>
      <c r="B1799" s="662" t="s">
        <v>544</v>
      </c>
      <c r="C1799" s="662" t="s">
        <v>2616</v>
      </c>
      <c r="D1799" s="743" t="s">
        <v>4061</v>
      </c>
      <c r="E1799" s="744" t="s">
        <v>2641</v>
      </c>
      <c r="F1799" s="662" t="s">
        <v>2614</v>
      </c>
      <c r="G1799" s="662" t="s">
        <v>2670</v>
      </c>
      <c r="H1799" s="662" t="s">
        <v>545</v>
      </c>
      <c r="I1799" s="662" t="s">
        <v>3784</v>
      </c>
      <c r="J1799" s="662" t="s">
        <v>3169</v>
      </c>
      <c r="K1799" s="662" t="s">
        <v>3785</v>
      </c>
      <c r="L1799" s="663">
        <v>0</v>
      </c>
      <c r="M1799" s="663">
        <v>0</v>
      </c>
      <c r="N1799" s="662">
        <v>1</v>
      </c>
      <c r="O1799" s="745">
        <v>1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18</v>
      </c>
      <c r="B1800" s="662" t="s">
        <v>544</v>
      </c>
      <c r="C1800" s="662" t="s">
        <v>2616</v>
      </c>
      <c r="D1800" s="743" t="s">
        <v>4061</v>
      </c>
      <c r="E1800" s="744" t="s">
        <v>2641</v>
      </c>
      <c r="F1800" s="662" t="s">
        <v>2614</v>
      </c>
      <c r="G1800" s="662" t="s">
        <v>2685</v>
      </c>
      <c r="H1800" s="662" t="s">
        <v>545</v>
      </c>
      <c r="I1800" s="662" t="s">
        <v>3786</v>
      </c>
      <c r="J1800" s="662" t="s">
        <v>1197</v>
      </c>
      <c r="K1800" s="662" t="s">
        <v>3186</v>
      </c>
      <c r="L1800" s="663">
        <v>0</v>
      </c>
      <c r="M1800" s="663">
        <v>0</v>
      </c>
      <c r="N1800" s="662">
        <v>1</v>
      </c>
      <c r="O1800" s="745">
        <v>0.5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18</v>
      </c>
      <c r="B1801" s="662" t="s">
        <v>544</v>
      </c>
      <c r="C1801" s="662" t="s">
        <v>2616</v>
      </c>
      <c r="D1801" s="743" t="s">
        <v>4061</v>
      </c>
      <c r="E1801" s="744" t="s">
        <v>2643</v>
      </c>
      <c r="F1801" s="662" t="s">
        <v>2614</v>
      </c>
      <c r="G1801" s="662" t="s">
        <v>2688</v>
      </c>
      <c r="H1801" s="662" t="s">
        <v>545</v>
      </c>
      <c r="I1801" s="662" t="s">
        <v>1712</v>
      </c>
      <c r="J1801" s="662" t="s">
        <v>1713</v>
      </c>
      <c r="K1801" s="662" t="s">
        <v>1714</v>
      </c>
      <c r="L1801" s="663">
        <v>1048.3499999999999</v>
      </c>
      <c r="M1801" s="663">
        <v>1048.3499999999999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18</v>
      </c>
      <c r="B1802" s="662" t="s">
        <v>544</v>
      </c>
      <c r="C1802" s="662" t="s">
        <v>2616</v>
      </c>
      <c r="D1802" s="743" t="s">
        <v>4061</v>
      </c>
      <c r="E1802" s="744" t="s">
        <v>2643</v>
      </c>
      <c r="F1802" s="662" t="s">
        <v>2614</v>
      </c>
      <c r="G1802" s="662" t="s">
        <v>2734</v>
      </c>
      <c r="H1802" s="662" t="s">
        <v>545</v>
      </c>
      <c r="I1802" s="662" t="s">
        <v>829</v>
      </c>
      <c r="J1802" s="662" t="s">
        <v>830</v>
      </c>
      <c r="K1802" s="662" t="s">
        <v>2735</v>
      </c>
      <c r="L1802" s="663">
        <v>57.6</v>
      </c>
      <c r="M1802" s="663">
        <v>57.6</v>
      </c>
      <c r="N1802" s="662">
        <v>1</v>
      </c>
      <c r="O1802" s="745">
        <v>0.5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18</v>
      </c>
      <c r="B1803" s="662" t="s">
        <v>544</v>
      </c>
      <c r="C1803" s="662" t="s">
        <v>2616</v>
      </c>
      <c r="D1803" s="743" t="s">
        <v>4061</v>
      </c>
      <c r="E1803" s="744" t="s">
        <v>2643</v>
      </c>
      <c r="F1803" s="662" t="s">
        <v>2614</v>
      </c>
      <c r="G1803" s="662" t="s">
        <v>2738</v>
      </c>
      <c r="H1803" s="662" t="s">
        <v>1236</v>
      </c>
      <c r="I1803" s="662" t="s">
        <v>1469</v>
      </c>
      <c r="J1803" s="662" t="s">
        <v>1470</v>
      </c>
      <c r="K1803" s="662" t="s">
        <v>1471</v>
      </c>
      <c r="L1803" s="663">
        <v>169</v>
      </c>
      <c r="M1803" s="663">
        <v>169</v>
      </c>
      <c r="N1803" s="662">
        <v>1</v>
      </c>
      <c r="O1803" s="745">
        <v>0.5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18</v>
      </c>
      <c r="B1804" s="662" t="s">
        <v>544</v>
      </c>
      <c r="C1804" s="662" t="s">
        <v>2616</v>
      </c>
      <c r="D1804" s="743" t="s">
        <v>4061</v>
      </c>
      <c r="E1804" s="744" t="s">
        <v>2643</v>
      </c>
      <c r="F1804" s="662" t="s">
        <v>2614</v>
      </c>
      <c r="G1804" s="662" t="s">
        <v>2669</v>
      </c>
      <c r="H1804" s="662" t="s">
        <v>1236</v>
      </c>
      <c r="I1804" s="662" t="s">
        <v>1410</v>
      </c>
      <c r="J1804" s="662" t="s">
        <v>2540</v>
      </c>
      <c r="K1804" s="662" t="s">
        <v>2541</v>
      </c>
      <c r="L1804" s="663">
        <v>246.39</v>
      </c>
      <c r="M1804" s="663">
        <v>246.39</v>
      </c>
      <c r="N1804" s="662">
        <v>1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18</v>
      </c>
      <c r="B1805" s="662" t="s">
        <v>544</v>
      </c>
      <c r="C1805" s="662" t="s">
        <v>2616</v>
      </c>
      <c r="D1805" s="743" t="s">
        <v>4061</v>
      </c>
      <c r="E1805" s="744" t="s">
        <v>2646</v>
      </c>
      <c r="F1805" s="662" t="s">
        <v>2614</v>
      </c>
      <c r="G1805" s="662" t="s">
        <v>2789</v>
      </c>
      <c r="H1805" s="662" t="s">
        <v>1236</v>
      </c>
      <c r="I1805" s="662" t="s">
        <v>1485</v>
      </c>
      <c r="J1805" s="662" t="s">
        <v>1486</v>
      </c>
      <c r="K1805" s="662" t="s">
        <v>2529</v>
      </c>
      <c r="L1805" s="663">
        <v>1107.51</v>
      </c>
      <c r="M1805" s="663">
        <v>1107.51</v>
      </c>
      <c r="N1805" s="662">
        <v>1</v>
      </c>
      <c r="O1805" s="745">
        <v>0.5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18</v>
      </c>
      <c r="B1806" s="662" t="s">
        <v>544</v>
      </c>
      <c r="C1806" s="662" t="s">
        <v>2616</v>
      </c>
      <c r="D1806" s="743" t="s">
        <v>4061</v>
      </c>
      <c r="E1806" s="744" t="s">
        <v>2646</v>
      </c>
      <c r="F1806" s="662" t="s">
        <v>2614</v>
      </c>
      <c r="G1806" s="662" t="s">
        <v>2911</v>
      </c>
      <c r="H1806" s="662" t="s">
        <v>1236</v>
      </c>
      <c r="I1806" s="662" t="s">
        <v>1309</v>
      </c>
      <c r="J1806" s="662" t="s">
        <v>1310</v>
      </c>
      <c r="K1806" s="662" t="s">
        <v>1285</v>
      </c>
      <c r="L1806" s="663">
        <v>113.66</v>
      </c>
      <c r="M1806" s="663">
        <v>113.66</v>
      </c>
      <c r="N1806" s="662">
        <v>1</v>
      </c>
      <c r="O1806" s="745">
        <v>1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18</v>
      </c>
      <c r="B1807" s="662" t="s">
        <v>544</v>
      </c>
      <c r="C1807" s="662" t="s">
        <v>2616</v>
      </c>
      <c r="D1807" s="743" t="s">
        <v>4061</v>
      </c>
      <c r="E1807" s="744" t="s">
        <v>2646</v>
      </c>
      <c r="F1807" s="662" t="s">
        <v>2614</v>
      </c>
      <c r="G1807" s="662" t="s">
        <v>2709</v>
      </c>
      <c r="H1807" s="662" t="s">
        <v>1236</v>
      </c>
      <c r="I1807" s="662" t="s">
        <v>1252</v>
      </c>
      <c r="J1807" s="662" t="s">
        <v>1253</v>
      </c>
      <c r="K1807" s="662" t="s">
        <v>1254</v>
      </c>
      <c r="L1807" s="663">
        <v>264</v>
      </c>
      <c r="M1807" s="663">
        <v>264</v>
      </c>
      <c r="N1807" s="662">
        <v>1</v>
      </c>
      <c r="O1807" s="745">
        <v>0.5</v>
      </c>
      <c r="P1807" s="663">
        <v>264</v>
      </c>
      <c r="Q1807" s="678">
        <v>1</v>
      </c>
      <c r="R1807" s="662">
        <v>1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18</v>
      </c>
      <c r="B1808" s="662" t="s">
        <v>544</v>
      </c>
      <c r="C1808" s="662" t="s">
        <v>2616</v>
      </c>
      <c r="D1808" s="743" t="s">
        <v>4061</v>
      </c>
      <c r="E1808" s="744" t="s">
        <v>2646</v>
      </c>
      <c r="F1808" s="662" t="s">
        <v>2614</v>
      </c>
      <c r="G1808" s="662" t="s">
        <v>2806</v>
      </c>
      <c r="H1808" s="662" t="s">
        <v>545</v>
      </c>
      <c r="I1808" s="662" t="s">
        <v>642</v>
      </c>
      <c r="J1808" s="662" t="s">
        <v>2807</v>
      </c>
      <c r="K1808" s="662" t="s">
        <v>2808</v>
      </c>
      <c r="L1808" s="663">
        <v>13.58</v>
      </c>
      <c r="M1808" s="663">
        <v>13.58</v>
      </c>
      <c r="N1808" s="662">
        <v>1</v>
      </c>
      <c r="O1808" s="745">
        <v>0.5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18</v>
      </c>
      <c r="B1809" s="662" t="s">
        <v>544</v>
      </c>
      <c r="C1809" s="662" t="s">
        <v>2616</v>
      </c>
      <c r="D1809" s="743" t="s">
        <v>4061</v>
      </c>
      <c r="E1809" s="744" t="s">
        <v>2646</v>
      </c>
      <c r="F1809" s="662" t="s">
        <v>2614</v>
      </c>
      <c r="G1809" s="662" t="s">
        <v>2811</v>
      </c>
      <c r="H1809" s="662" t="s">
        <v>545</v>
      </c>
      <c r="I1809" s="662" t="s">
        <v>1086</v>
      </c>
      <c r="J1809" s="662" t="s">
        <v>1087</v>
      </c>
      <c r="K1809" s="662" t="s">
        <v>1655</v>
      </c>
      <c r="L1809" s="663">
        <v>264.23</v>
      </c>
      <c r="M1809" s="663">
        <v>264.23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18</v>
      </c>
      <c r="B1810" s="662" t="s">
        <v>544</v>
      </c>
      <c r="C1810" s="662" t="s">
        <v>2616</v>
      </c>
      <c r="D1810" s="743" t="s">
        <v>4061</v>
      </c>
      <c r="E1810" s="744" t="s">
        <v>2646</v>
      </c>
      <c r="F1810" s="662" t="s">
        <v>2614</v>
      </c>
      <c r="G1810" s="662" t="s">
        <v>2662</v>
      </c>
      <c r="H1810" s="662" t="s">
        <v>1236</v>
      </c>
      <c r="I1810" s="662" t="s">
        <v>1397</v>
      </c>
      <c r="J1810" s="662" t="s">
        <v>1398</v>
      </c>
      <c r="K1810" s="662" t="s">
        <v>1285</v>
      </c>
      <c r="L1810" s="663">
        <v>132</v>
      </c>
      <c r="M1810" s="663">
        <v>132</v>
      </c>
      <c r="N1810" s="662">
        <v>1</v>
      </c>
      <c r="O1810" s="745">
        <v>1</v>
      </c>
      <c r="P1810" s="663">
        <v>132</v>
      </c>
      <c r="Q1810" s="678">
        <v>1</v>
      </c>
      <c r="R1810" s="662">
        <v>1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18</v>
      </c>
      <c r="B1811" s="662" t="s">
        <v>544</v>
      </c>
      <c r="C1811" s="662" t="s">
        <v>2616</v>
      </c>
      <c r="D1811" s="743" t="s">
        <v>4061</v>
      </c>
      <c r="E1811" s="744" t="s">
        <v>2646</v>
      </c>
      <c r="F1811" s="662" t="s">
        <v>2614</v>
      </c>
      <c r="G1811" s="662" t="s">
        <v>2973</v>
      </c>
      <c r="H1811" s="662" t="s">
        <v>545</v>
      </c>
      <c r="I1811" s="662" t="s">
        <v>652</v>
      </c>
      <c r="J1811" s="662" t="s">
        <v>2974</v>
      </c>
      <c r="K1811" s="662" t="s">
        <v>2975</v>
      </c>
      <c r="L1811" s="663">
        <v>48.74</v>
      </c>
      <c r="M1811" s="663">
        <v>487.40000000000003</v>
      </c>
      <c r="N1811" s="662">
        <v>10</v>
      </c>
      <c r="O1811" s="745">
        <v>5</v>
      </c>
      <c r="P1811" s="663">
        <v>48.74</v>
      </c>
      <c r="Q1811" s="678">
        <v>9.9999999999999992E-2</v>
      </c>
      <c r="R1811" s="662">
        <v>1</v>
      </c>
      <c r="S1811" s="678">
        <v>0.1</v>
      </c>
      <c r="T1811" s="745">
        <v>0.5</v>
      </c>
      <c r="U1811" s="701">
        <v>0.1</v>
      </c>
    </row>
    <row r="1812" spans="1:21" ht="14.4" customHeight="1" x14ac:dyDescent="0.3">
      <c r="A1812" s="661">
        <v>18</v>
      </c>
      <c r="B1812" s="662" t="s">
        <v>544</v>
      </c>
      <c r="C1812" s="662" t="s">
        <v>2616</v>
      </c>
      <c r="D1812" s="743" t="s">
        <v>4061</v>
      </c>
      <c r="E1812" s="744" t="s">
        <v>2646</v>
      </c>
      <c r="F1812" s="662" t="s">
        <v>2614</v>
      </c>
      <c r="G1812" s="662" t="s">
        <v>2675</v>
      </c>
      <c r="H1812" s="662" t="s">
        <v>545</v>
      </c>
      <c r="I1812" s="662" t="s">
        <v>1021</v>
      </c>
      <c r="J1812" s="662" t="s">
        <v>2676</v>
      </c>
      <c r="K1812" s="662" t="s">
        <v>2677</v>
      </c>
      <c r="L1812" s="663">
        <v>22.06</v>
      </c>
      <c r="M1812" s="663">
        <v>22.06</v>
      </c>
      <c r="N1812" s="662">
        <v>1</v>
      </c>
      <c r="O1812" s="745">
        <v>0.5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18</v>
      </c>
      <c r="B1813" s="662" t="s">
        <v>544</v>
      </c>
      <c r="C1813" s="662" t="s">
        <v>2616</v>
      </c>
      <c r="D1813" s="743" t="s">
        <v>4061</v>
      </c>
      <c r="E1813" s="744" t="s">
        <v>2646</v>
      </c>
      <c r="F1813" s="662" t="s">
        <v>2614</v>
      </c>
      <c r="G1813" s="662" t="s">
        <v>2675</v>
      </c>
      <c r="H1813" s="662" t="s">
        <v>545</v>
      </c>
      <c r="I1813" s="662" t="s">
        <v>3608</v>
      </c>
      <c r="J1813" s="662" t="s">
        <v>2676</v>
      </c>
      <c r="K1813" s="662" t="s">
        <v>3528</v>
      </c>
      <c r="L1813" s="663">
        <v>0</v>
      </c>
      <c r="M1813" s="663">
        <v>0</v>
      </c>
      <c r="N1813" s="662">
        <v>1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18</v>
      </c>
      <c r="B1814" s="662" t="s">
        <v>544</v>
      </c>
      <c r="C1814" s="662" t="s">
        <v>2616</v>
      </c>
      <c r="D1814" s="743" t="s">
        <v>4061</v>
      </c>
      <c r="E1814" s="744" t="s">
        <v>2646</v>
      </c>
      <c r="F1814" s="662" t="s">
        <v>2614</v>
      </c>
      <c r="G1814" s="662" t="s">
        <v>2763</v>
      </c>
      <c r="H1814" s="662" t="s">
        <v>545</v>
      </c>
      <c r="I1814" s="662" t="s">
        <v>919</v>
      </c>
      <c r="J1814" s="662" t="s">
        <v>920</v>
      </c>
      <c r="K1814" s="662" t="s">
        <v>1744</v>
      </c>
      <c r="L1814" s="663">
        <v>37.369999999999997</v>
      </c>
      <c r="M1814" s="663">
        <v>37.369999999999997</v>
      </c>
      <c r="N1814" s="662">
        <v>1</v>
      </c>
      <c r="O1814" s="745">
        <v>1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18</v>
      </c>
      <c r="B1815" s="662" t="s">
        <v>544</v>
      </c>
      <c r="C1815" s="662" t="s">
        <v>2616</v>
      </c>
      <c r="D1815" s="743" t="s">
        <v>4061</v>
      </c>
      <c r="E1815" s="744" t="s">
        <v>2646</v>
      </c>
      <c r="F1815" s="662" t="s">
        <v>2614</v>
      </c>
      <c r="G1815" s="662" t="s">
        <v>2835</v>
      </c>
      <c r="H1815" s="662" t="s">
        <v>1236</v>
      </c>
      <c r="I1815" s="662" t="s">
        <v>2838</v>
      </c>
      <c r="J1815" s="662" t="s">
        <v>2839</v>
      </c>
      <c r="K1815" s="662" t="s">
        <v>586</v>
      </c>
      <c r="L1815" s="663">
        <v>147.61000000000001</v>
      </c>
      <c r="M1815" s="663">
        <v>295.22000000000003</v>
      </c>
      <c r="N1815" s="662">
        <v>2</v>
      </c>
      <c r="O1815" s="745">
        <v>1.5</v>
      </c>
      <c r="P1815" s="663">
        <v>147.61000000000001</v>
      </c>
      <c r="Q1815" s="678">
        <v>0.5</v>
      </c>
      <c r="R1815" s="662">
        <v>1</v>
      </c>
      <c r="S1815" s="678">
        <v>0.5</v>
      </c>
      <c r="T1815" s="745">
        <v>0.5</v>
      </c>
      <c r="U1815" s="701">
        <v>0.33333333333333331</v>
      </c>
    </row>
    <row r="1816" spans="1:21" ht="14.4" customHeight="1" x14ac:dyDescent="0.3">
      <c r="A1816" s="661">
        <v>18</v>
      </c>
      <c r="B1816" s="662" t="s">
        <v>544</v>
      </c>
      <c r="C1816" s="662" t="s">
        <v>2616</v>
      </c>
      <c r="D1816" s="743" t="s">
        <v>4061</v>
      </c>
      <c r="E1816" s="744" t="s">
        <v>2646</v>
      </c>
      <c r="F1816" s="662" t="s">
        <v>2614</v>
      </c>
      <c r="G1816" s="662" t="s">
        <v>2835</v>
      </c>
      <c r="H1816" s="662" t="s">
        <v>1236</v>
      </c>
      <c r="I1816" s="662" t="s">
        <v>2840</v>
      </c>
      <c r="J1816" s="662" t="s">
        <v>2841</v>
      </c>
      <c r="K1816" s="662" t="s">
        <v>579</v>
      </c>
      <c r="L1816" s="663">
        <v>36.909999999999997</v>
      </c>
      <c r="M1816" s="663">
        <v>36.909999999999997</v>
      </c>
      <c r="N1816" s="662">
        <v>1</v>
      </c>
      <c r="O1816" s="745">
        <v>1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18</v>
      </c>
      <c r="B1817" s="662" t="s">
        <v>544</v>
      </c>
      <c r="C1817" s="662" t="s">
        <v>2616</v>
      </c>
      <c r="D1817" s="743" t="s">
        <v>4061</v>
      </c>
      <c r="E1817" s="744" t="s">
        <v>2646</v>
      </c>
      <c r="F1817" s="662" t="s">
        <v>2614</v>
      </c>
      <c r="G1817" s="662" t="s">
        <v>2730</v>
      </c>
      <c r="H1817" s="662" t="s">
        <v>1236</v>
      </c>
      <c r="I1817" s="662" t="s">
        <v>1439</v>
      </c>
      <c r="J1817" s="662" t="s">
        <v>2517</v>
      </c>
      <c r="K1817" s="662" t="s">
        <v>2518</v>
      </c>
      <c r="L1817" s="663">
        <v>445.45</v>
      </c>
      <c r="M1817" s="663">
        <v>445.45</v>
      </c>
      <c r="N1817" s="662">
        <v>1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18</v>
      </c>
      <c r="B1818" s="662" t="s">
        <v>544</v>
      </c>
      <c r="C1818" s="662" t="s">
        <v>2616</v>
      </c>
      <c r="D1818" s="743" t="s">
        <v>4061</v>
      </c>
      <c r="E1818" s="744" t="s">
        <v>2646</v>
      </c>
      <c r="F1818" s="662" t="s">
        <v>2614</v>
      </c>
      <c r="G1818" s="662" t="s">
        <v>2730</v>
      </c>
      <c r="H1818" s="662" t="s">
        <v>1236</v>
      </c>
      <c r="I1818" s="662" t="s">
        <v>1435</v>
      </c>
      <c r="J1818" s="662" t="s">
        <v>2519</v>
      </c>
      <c r="K1818" s="662" t="s">
        <v>2520</v>
      </c>
      <c r="L1818" s="663">
        <v>360.37</v>
      </c>
      <c r="M1818" s="663">
        <v>360.37</v>
      </c>
      <c r="N1818" s="662">
        <v>1</v>
      </c>
      <c r="O1818" s="745">
        <v>0.5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18</v>
      </c>
      <c r="B1819" s="662" t="s">
        <v>544</v>
      </c>
      <c r="C1819" s="662" t="s">
        <v>2616</v>
      </c>
      <c r="D1819" s="743" t="s">
        <v>4061</v>
      </c>
      <c r="E1819" s="744" t="s">
        <v>2646</v>
      </c>
      <c r="F1819" s="662" t="s">
        <v>2614</v>
      </c>
      <c r="G1819" s="662" t="s">
        <v>2734</v>
      </c>
      <c r="H1819" s="662" t="s">
        <v>545</v>
      </c>
      <c r="I1819" s="662" t="s">
        <v>829</v>
      </c>
      <c r="J1819" s="662" t="s">
        <v>830</v>
      </c>
      <c r="K1819" s="662" t="s">
        <v>2735</v>
      </c>
      <c r="L1819" s="663">
        <v>57.6</v>
      </c>
      <c r="M1819" s="663">
        <v>115.2</v>
      </c>
      <c r="N1819" s="662">
        <v>2</v>
      </c>
      <c r="O1819" s="745">
        <v>1.5</v>
      </c>
      <c r="P1819" s="663">
        <v>57.6</v>
      </c>
      <c r="Q1819" s="678">
        <v>0.5</v>
      </c>
      <c r="R1819" s="662">
        <v>1</v>
      </c>
      <c r="S1819" s="678">
        <v>0.5</v>
      </c>
      <c r="T1819" s="745">
        <v>0.5</v>
      </c>
      <c r="U1819" s="701">
        <v>0.33333333333333331</v>
      </c>
    </row>
    <row r="1820" spans="1:21" ht="14.4" customHeight="1" x14ac:dyDescent="0.3">
      <c r="A1820" s="661">
        <v>18</v>
      </c>
      <c r="B1820" s="662" t="s">
        <v>544</v>
      </c>
      <c r="C1820" s="662" t="s">
        <v>2616</v>
      </c>
      <c r="D1820" s="743" t="s">
        <v>4061</v>
      </c>
      <c r="E1820" s="744" t="s">
        <v>2646</v>
      </c>
      <c r="F1820" s="662" t="s">
        <v>2614</v>
      </c>
      <c r="G1820" s="662" t="s">
        <v>3787</v>
      </c>
      <c r="H1820" s="662" t="s">
        <v>545</v>
      </c>
      <c r="I1820" s="662" t="s">
        <v>3788</v>
      </c>
      <c r="J1820" s="662" t="s">
        <v>3789</v>
      </c>
      <c r="K1820" s="662" t="s">
        <v>3790</v>
      </c>
      <c r="L1820" s="663">
        <v>90.95</v>
      </c>
      <c r="M1820" s="663">
        <v>181.9</v>
      </c>
      <c r="N1820" s="662">
        <v>2</v>
      </c>
      <c r="O1820" s="745">
        <v>1</v>
      </c>
      <c r="P1820" s="663">
        <v>181.9</v>
      </c>
      <c r="Q1820" s="678">
        <v>1</v>
      </c>
      <c r="R1820" s="662">
        <v>2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18</v>
      </c>
      <c r="B1821" s="662" t="s">
        <v>544</v>
      </c>
      <c r="C1821" s="662" t="s">
        <v>2616</v>
      </c>
      <c r="D1821" s="743" t="s">
        <v>4061</v>
      </c>
      <c r="E1821" s="744" t="s">
        <v>2646</v>
      </c>
      <c r="F1821" s="662" t="s">
        <v>2614</v>
      </c>
      <c r="G1821" s="662" t="s">
        <v>2771</v>
      </c>
      <c r="H1821" s="662" t="s">
        <v>545</v>
      </c>
      <c r="I1821" s="662" t="s">
        <v>3035</v>
      </c>
      <c r="J1821" s="662" t="s">
        <v>977</v>
      </c>
      <c r="K1821" s="662" t="s">
        <v>978</v>
      </c>
      <c r="L1821" s="663">
        <v>122.73</v>
      </c>
      <c r="M1821" s="663">
        <v>122.73</v>
      </c>
      <c r="N1821" s="662">
        <v>1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18</v>
      </c>
      <c r="B1822" s="662" t="s">
        <v>544</v>
      </c>
      <c r="C1822" s="662" t="s">
        <v>2616</v>
      </c>
      <c r="D1822" s="743" t="s">
        <v>4061</v>
      </c>
      <c r="E1822" s="744" t="s">
        <v>2646</v>
      </c>
      <c r="F1822" s="662" t="s">
        <v>2614</v>
      </c>
      <c r="G1822" s="662" t="s">
        <v>2736</v>
      </c>
      <c r="H1822" s="662" t="s">
        <v>1236</v>
      </c>
      <c r="I1822" s="662" t="s">
        <v>1455</v>
      </c>
      <c r="J1822" s="662" t="s">
        <v>2546</v>
      </c>
      <c r="K1822" s="662" t="s">
        <v>1457</v>
      </c>
      <c r="L1822" s="663">
        <v>177.82</v>
      </c>
      <c r="M1822" s="663">
        <v>177.82</v>
      </c>
      <c r="N1822" s="662">
        <v>1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18</v>
      </c>
      <c r="B1823" s="662" t="s">
        <v>544</v>
      </c>
      <c r="C1823" s="662" t="s">
        <v>2616</v>
      </c>
      <c r="D1823" s="743" t="s">
        <v>4061</v>
      </c>
      <c r="E1823" s="744" t="s">
        <v>2646</v>
      </c>
      <c r="F1823" s="662" t="s">
        <v>2614</v>
      </c>
      <c r="G1823" s="662" t="s">
        <v>2678</v>
      </c>
      <c r="H1823" s="662" t="s">
        <v>545</v>
      </c>
      <c r="I1823" s="662" t="s">
        <v>1112</v>
      </c>
      <c r="J1823" s="662" t="s">
        <v>1113</v>
      </c>
      <c r="K1823" s="662" t="s">
        <v>1114</v>
      </c>
      <c r="L1823" s="663">
        <v>282.60000000000002</v>
      </c>
      <c r="M1823" s="663">
        <v>1695.6</v>
      </c>
      <c r="N1823" s="662">
        <v>6</v>
      </c>
      <c r="O1823" s="745">
        <v>2.5</v>
      </c>
      <c r="P1823" s="663">
        <v>1413</v>
      </c>
      <c r="Q1823" s="678">
        <v>0.83333333333333337</v>
      </c>
      <c r="R1823" s="662">
        <v>5</v>
      </c>
      <c r="S1823" s="678">
        <v>0.83333333333333337</v>
      </c>
      <c r="T1823" s="745">
        <v>2</v>
      </c>
      <c r="U1823" s="701">
        <v>0.8</v>
      </c>
    </row>
    <row r="1824" spans="1:21" ht="14.4" customHeight="1" x14ac:dyDescent="0.3">
      <c r="A1824" s="661">
        <v>18</v>
      </c>
      <c r="B1824" s="662" t="s">
        <v>544</v>
      </c>
      <c r="C1824" s="662" t="s">
        <v>2616</v>
      </c>
      <c r="D1824" s="743" t="s">
        <v>4061</v>
      </c>
      <c r="E1824" s="744" t="s">
        <v>2646</v>
      </c>
      <c r="F1824" s="662" t="s">
        <v>2614</v>
      </c>
      <c r="G1824" s="662" t="s">
        <v>2678</v>
      </c>
      <c r="H1824" s="662" t="s">
        <v>545</v>
      </c>
      <c r="I1824" s="662" t="s">
        <v>2037</v>
      </c>
      <c r="J1824" s="662" t="s">
        <v>1117</v>
      </c>
      <c r="K1824" s="662" t="s">
        <v>572</v>
      </c>
      <c r="L1824" s="663">
        <v>282.60000000000002</v>
      </c>
      <c r="M1824" s="663">
        <v>282.60000000000002</v>
      </c>
      <c r="N1824" s="662">
        <v>1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18</v>
      </c>
      <c r="B1825" s="662" t="s">
        <v>544</v>
      </c>
      <c r="C1825" s="662" t="s">
        <v>2616</v>
      </c>
      <c r="D1825" s="743" t="s">
        <v>4061</v>
      </c>
      <c r="E1825" s="744" t="s">
        <v>2646</v>
      </c>
      <c r="F1825" s="662" t="s">
        <v>2614</v>
      </c>
      <c r="G1825" s="662" t="s">
        <v>2678</v>
      </c>
      <c r="H1825" s="662" t="s">
        <v>545</v>
      </c>
      <c r="I1825" s="662" t="s">
        <v>3062</v>
      </c>
      <c r="J1825" s="662" t="s">
        <v>3063</v>
      </c>
      <c r="K1825" s="662" t="s">
        <v>1099</v>
      </c>
      <c r="L1825" s="663">
        <v>1580.52</v>
      </c>
      <c r="M1825" s="663">
        <v>1580.52</v>
      </c>
      <c r="N1825" s="662">
        <v>1</v>
      </c>
      <c r="O1825" s="745">
        <v>1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18</v>
      </c>
      <c r="B1826" s="662" t="s">
        <v>544</v>
      </c>
      <c r="C1826" s="662" t="s">
        <v>2616</v>
      </c>
      <c r="D1826" s="743" t="s">
        <v>4061</v>
      </c>
      <c r="E1826" s="744" t="s">
        <v>2646</v>
      </c>
      <c r="F1826" s="662" t="s">
        <v>2614</v>
      </c>
      <c r="G1826" s="662" t="s">
        <v>2738</v>
      </c>
      <c r="H1826" s="662" t="s">
        <v>1236</v>
      </c>
      <c r="I1826" s="662" t="s">
        <v>1473</v>
      </c>
      <c r="J1826" s="662" t="s">
        <v>1474</v>
      </c>
      <c r="K1826" s="662" t="s">
        <v>1475</v>
      </c>
      <c r="L1826" s="663">
        <v>126.6</v>
      </c>
      <c r="M1826" s="663">
        <v>253.2</v>
      </c>
      <c r="N1826" s="662">
        <v>2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18</v>
      </c>
      <c r="B1827" s="662" t="s">
        <v>544</v>
      </c>
      <c r="C1827" s="662" t="s">
        <v>2616</v>
      </c>
      <c r="D1827" s="743" t="s">
        <v>4061</v>
      </c>
      <c r="E1827" s="744" t="s">
        <v>2646</v>
      </c>
      <c r="F1827" s="662" t="s">
        <v>2614</v>
      </c>
      <c r="G1827" s="662" t="s">
        <v>2669</v>
      </c>
      <c r="H1827" s="662" t="s">
        <v>1236</v>
      </c>
      <c r="I1827" s="662" t="s">
        <v>1431</v>
      </c>
      <c r="J1827" s="662" t="s">
        <v>1575</v>
      </c>
      <c r="K1827" s="662" t="s">
        <v>2539</v>
      </c>
      <c r="L1827" s="663">
        <v>123.2</v>
      </c>
      <c r="M1827" s="663">
        <v>123.2</v>
      </c>
      <c r="N1827" s="662">
        <v>1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18</v>
      </c>
      <c r="B1828" s="662" t="s">
        <v>544</v>
      </c>
      <c r="C1828" s="662" t="s">
        <v>2616</v>
      </c>
      <c r="D1828" s="743" t="s">
        <v>4061</v>
      </c>
      <c r="E1828" s="744" t="s">
        <v>2646</v>
      </c>
      <c r="F1828" s="662" t="s">
        <v>2614</v>
      </c>
      <c r="G1828" s="662" t="s">
        <v>2685</v>
      </c>
      <c r="H1828" s="662" t="s">
        <v>545</v>
      </c>
      <c r="I1828" s="662" t="s">
        <v>3188</v>
      </c>
      <c r="J1828" s="662" t="s">
        <v>2687</v>
      </c>
      <c r="K1828" s="662" t="s">
        <v>1285</v>
      </c>
      <c r="L1828" s="663">
        <v>0</v>
      </c>
      <c r="M1828" s="663">
        <v>0</v>
      </c>
      <c r="N1828" s="662">
        <v>1</v>
      </c>
      <c r="O1828" s="745">
        <v>1</v>
      </c>
      <c r="P1828" s="663">
        <v>0</v>
      </c>
      <c r="Q1828" s="678"/>
      <c r="R1828" s="662">
        <v>1</v>
      </c>
      <c r="S1828" s="678">
        <v>1</v>
      </c>
      <c r="T1828" s="745">
        <v>1</v>
      </c>
      <c r="U1828" s="701">
        <v>1</v>
      </c>
    </row>
    <row r="1829" spans="1:21" ht="14.4" customHeight="1" x14ac:dyDescent="0.3">
      <c r="A1829" s="661">
        <v>18</v>
      </c>
      <c r="B1829" s="662" t="s">
        <v>544</v>
      </c>
      <c r="C1829" s="662" t="s">
        <v>2616</v>
      </c>
      <c r="D1829" s="743" t="s">
        <v>4061</v>
      </c>
      <c r="E1829" s="744" t="s">
        <v>2647</v>
      </c>
      <c r="F1829" s="662" t="s">
        <v>2614</v>
      </c>
      <c r="G1829" s="662" t="s">
        <v>2789</v>
      </c>
      <c r="H1829" s="662" t="s">
        <v>1236</v>
      </c>
      <c r="I1829" s="662" t="s">
        <v>1485</v>
      </c>
      <c r="J1829" s="662" t="s">
        <v>1486</v>
      </c>
      <c r="K1829" s="662" t="s">
        <v>2529</v>
      </c>
      <c r="L1829" s="663">
        <v>1107.51</v>
      </c>
      <c r="M1829" s="663">
        <v>1107.51</v>
      </c>
      <c r="N1829" s="662">
        <v>1</v>
      </c>
      <c r="O1829" s="745">
        <v>0.5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18</v>
      </c>
      <c r="B1830" s="662" t="s">
        <v>544</v>
      </c>
      <c r="C1830" s="662" t="s">
        <v>2616</v>
      </c>
      <c r="D1830" s="743" t="s">
        <v>4061</v>
      </c>
      <c r="E1830" s="744" t="s">
        <v>2647</v>
      </c>
      <c r="F1830" s="662" t="s">
        <v>2614</v>
      </c>
      <c r="G1830" s="662" t="s">
        <v>2691</v>
      </c>
      <c r="H1830" s="662" t="s">
        <v>545</v>
      </c>
      <c r="I1830" s="662" t="s">
        <v>3655</v>
      </c>
      <c r="J1830" s="662" t="s">
        <v>1155</v>
      </c>
      <c r="K1830" s="662" t="s">
        <v>3656</v>
      </c>
      <c r="L1830" s="663">
        <v>0</v>
      </c>
      <c r="M1830" s="663">
        <v>0</v>
      </c>
      <c r="N1830" s="662">
        <v>1</v>
      </c>
      <c r="O1830" s="745">
        <v>0.5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18</v>
      </c>
      <c r="B1831" s="662" t="s">
        <v>544</v>
      </c>
      <c r="C1831" s="662" t="s">
        <v>2616</v>
      </c>
      <c r="D1831" s="743" t="s">
        <v>4061</v>
      </c>
      <c r="E1831" s="744" t="s">
        <v>2647</v>
      </c>
      <c r="F1831" s="662" t="s">
        <v>2614</v>
      </c>
      <c r="G1831" s="662" t="s">
        <v>2691</v>
      </c>
      <c r="H1831" s="662" t="s">
        <v>545</v>
      </c>
      <c r="I1831" s="662" t="s">
        <v>3791</v>
      </c>
      <c r="J1831" s="662" t="s">
        <v>3792</v>
      </c>
      <c r="K1831" s="662" t="s">
        <v>3793</v>
      </c>
      <c r="L1831" s="663">
        <v>0</v>
      </c>
      <c r="M1831" s="663">
        <v>0</v>
      </c>
      <c r="N1831" s="662">
        <v>1</v>
      </c>
      <c r="O1831" s="745">
        <v>1</v>
      </c>
      <c r="P1831" s="663">
        <v>0</v>
      </c>
      <c r="Q1831" s="678"/>
      <c r="R1831" s="662">
        <v>1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18</v>
      </c>
      <c r="B1832" s="662" t="s">
        <v>544</v>
      </c>
      <c r="C1832" s="662" t="s">
        <v>2616</v>
      </c>
      <c r="D1832" s="743" t="s">
        <v>4061</v>
      </c>
      <c r="E1832" s="744" t="s">
        <v>2647</v>
      </c>
      <c r="F1832" s="662" t="s">
        <v>2614</v>
      </c>
      <c r="G1832" s="662" t="s">
        <v>2905</v>
      </c>
      <c r="H1832" s="662" t="s">
        <v>545</v>
      </c>
      <c r="I1832" s="662" t="s">
        <v>860</v>
      </c>
      <c r="J1832" s="662" t="s">
        <v>861</v>
      </c>
      <c r="K1832" s="662" t="s">
        <v>862</v>
      </c>
      <c r="L1832" s="663">
        <v>66.17</v>
      </c>
      <c r="M1832" s="663">
        <v>66.17</v>
      </c>
      <c r="N1832" s="662">
        <v>1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18</v>
      </c>
      <c r="B1833" s="662" t="s">
        <v>544</v>
      </c>
      <c r="C1833" s="662" t="s">
        <v>2616</v>
      </c>
      <c r="D1833" s="743" t="s">
        <v>4061</v>
      </c>
      <c r="E1833" s="744" t="s">
        <v>2647</v>
      </c>
      <c r="F1833" s="662" t="s">
        <v>2614</v>
      </c>
      <c r="G1833" s="662" t="s">
        <v>2649</v>
      </c>
      <c r="H1833" s="662" t="s">
        <v>545</v>
      </c>
      <c r="I1833" s="662" t="s">
        <v>754</v>
      </c>
      <c r="J1833" s="662" t="s">
        <v>2653</v>
      </c>
      <c r="K1833" s="662" t="s">
        <v>2654</v>
      </c>
      <c r="L1833" s="663">
        <v>0</v>
      </c>
      <c r="M1833" s="663">
        <v>0</v>
      </c>
      <c r="N1833" s="662">
        <v>4</v>
      </c>
      <c r="O1833" s="745">
        <v>1.5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18</v>
      </c>
      <c r="B1834" s="662" t="s">
        <v>544</v>
      </c>
      <c r="C1834" s="662" t="s">
        <v>2616</v>
      </c>
      <c r="D1834" s="743" t="s">
        <v>4061</v>
      </c>
      <c r="E1834" s="744" t="s">
        <v>2647</v>
      </c>
      <c r="F1834" s="662" t="s">
        <v>2614</v>
      </c>
      <c r="G1834" s="662" t="s">
        <v>2656</v>
      </c>
      <c r="H1834" s="662" t="s">
        <v>545</v>
      </c>
      <c r="I1834" s="662" t="s">
        <v>2657</v>
      </c>
      <c r="J1834" s="662" t="s">
        <v>2124</v>
      </c>
      <c r="K1834" s="662" t="s">
        <v>2658</v>
      </c>
      <c r="L1834" s="663">
        <v>177.82</v>
      </c>
      <c r="M1834" s="663">
        <v>177.82</v>
      </c>
      <c r="N1834" s="662">
        <v>1</v>
      </c>
      <c r="O1834" s="745">
        <v>0.5</v>
      </c>
      <c r="P1834" s="663">
        <v>177.82</v>
      </c>
      <c r="Q1834" s="678">
        <v>1</v>
      </c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18</v>
      </c>
      <c r="B1835" s="662" t="s">
        <v>544</v>
      </c>
      <c r="C1835" s="662" t="s">
        <v>2616</v>
      </c>
      <c r="D1835" s="743" t="s">
        <v>4061</v>
      </c>
      <c r="E1835" s="744" t="s">
        <v>2647</v>
      </c>
      <c r="F1835" s="662" t="s">
        <v>2614</v>
      </c>
      <c r="G1835" s="662" t="s">
        <v>2709</v>
      </c>
      <c r="H1835" s="662" t="s">
        <v>1236</v>
      </c>
      <c r="I1835" s="662" t="s">
        <v>1365</v>
      </c>
      <c r="J1835" s="662" t="s">
        <v>1366</v>
      </c>
      <c r="K1835" s="662" t="s">
        <v>1285</v>
      </c>
      <c r="L1835" s="663">
        <v>65.989999999999995</v>
      </c>
      <c r="M1835" s="663">
        <v>131.97999999999999</v>
      </c>
      <c r="N1835" s="662">
        <v>2</v>
      </c>
      <c r="O1835" s="745">
        <v>1.5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18</v>
      </c>
      <c r="B1836" s="662" t="s">
        <v>544</v>
      </c>
      <c r="C1836" s="662" t="s">
        <v>2616</v>
      </c>
      <c r="D1836" s="743" t="s">
        <v>4061</v>
      </c>
      <c r="E1836" s="744" t="s">
        <v>2647</v>
      </c>
      <c r="F1836" s="662" t="s">
        <v>2614</v>
      </c>
      <c r="G1836" s="662" t="s">
        <v>2709</v>
      </c>
      <c r="H1836" s="662" t="s">
        <v>1236</v>
      </c>
      <c r="I1836" s="662" t="s">
        <v>1428</v>
      </c>
      <c r="J1836" s="662" t="s">
        <v>1253</v>
      </c>
      <c r="K1836" s="662" t="s">
        <v>1501</v>
      </c>
      <c r="L1836" s="663">
        <v>132</v>
      </c>
      <c r="M1836" s="663">
        <v>396</v>
      </c>
      <c r="N1836" s="662">
        <v>3</v>
      </c>
      <c r="O1836" s="745">
        <v>0.5</v>
      </c>
      <c r="P1836" s="663">
        <v>396</v>
      </c>
      <c r="Q1836" s="678">
        <v>1</v>
      </c>
      <c r="R1836" s="662">
        <v>3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18</v>
      </c>
      <c r="B1837" s="662" t="s">
        <v>544</v>
      </c>
      <c r="C1837" s="662" t="s">
        <v>2616</v>
      </c>
      <c r="D1837" s="743" t="s">
        <v>4061</v>
      </c>
      <c r="E1837" s="744" t="s">
        <v>2647</v>
      </c>
      <c r="F1837" s="662" t="s">
        <v>2614</v>
      </c>
      <c r="G1837" s="662" t="s">
        <v>2709</v>
      </c>
      <c r="H1837" s="662" t="s">
        <v>1236</v>
      </c>
      <c r="I1837" s="662" t="s">
        <v>1252</v>
      </c>
      <c r="J1837" s="662" t="s">
        <v>1253</v>
      </c>
      <c r="K1837" s="662" t="s">
        <v>1254</v>
      </c>
      <c r="L1837" s="663">
        <v>264</v>
      </c>
      <c r="M1837" s="663">
        <v>264</v>
      </c>
      <c r="N1837" s="662">
        <v>1</v>
      </c>
      <c r="O1837" s="745">
        <v>0.5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18</v>
      </c>
      <c r="B1838" s="662" t="s">
        <v>544</v>
      </c>
      <c r="C1838" s="662" t="s">
        <v>2616</v>
      </c>
      <c r="D1838" s="743" t="s">
        <v>4061</v>
      </c>
      <c r="E1838" s="744" t="s">
        <v>2647</v>
      </c>
      <c r="F1838" s="662" t="s">
        <v>2614</v>
      </c>
      <c r="G1838" s="662" t="s">
        <v>2806</v>
      </c>
      <c r="H1838" s="662" t="s">
        <v>545</v>
      </c>
      <c r="I1838" s="662" t="s">
        <v>642</v>
      </c>
      <c r="J1838" s="662" t="s">
        <v>2807</v>
      </c>
      <c r="K1838" s="662" t="s">
        <v>2808</v>
      </c>
      <c r="L1838" s="663">
        <v>13.58</v>
      </c>
      <c r="M1838" s="663">
        <v>54.32</v>
      </c>
      <c r="N1838" s="662">
        <v>4</v>
      </c>
      <c r="O1838" s="745">
        <v>2</v>
      </c>
      <c r="P1838" s="663">
        <v>54.32</v>
      </c>
      <c r="Q1838" s="678">
        <v>1</v>
      </c>
      <c r="R1838" s="662">
        <v>4</v>
      </c>
      <c r="S1838" s="678">
        <v>1</v>
      </c>
      <c r="T1838" s="745">
        <v>2</v>
      </c>
      <c r="U1838" s="701">
        <v>1</v>
      </c>
    </row>
    <row r="1839" spans="1:21" ht="14.4" customHeight="1" x14ac:dyDescent="0.3">
      <c r="A1839" s="661">
        <v>18</v>
      </c>
      <c r="B1839" s="662" t="s">
        <v>544</v>
      </c>
      <c r="C1839" s="662" t="s">
        <v>2616</v>
      </c>
      <c r="D1839" s="743" t="s">
        <v>4061</v>
      </c>
      <c r="E1839" s="744" t="s">
        <v>2647</v>
      </c>
      <c r="F1839" s="662" t="s">
        <v>2614</v>
      </c>
      <c r="G1839" s="662" t="s">
        <v>2806</v>
      </c>
      <c r="H1839" s="662" t="s">
        <v>545</v>
      </c>
      <c r="I1839" s="662" t="s">
        <v>645</v>
      </c>
      <c r="J1839" s="662" t="s">
        <v>2809</v>
      </c>
      <c r="K1839" s="662" t="s">
        <v>2810</v>
      </c>
      <c r="L1839" s="663">
        <v>18.11</v>
      </c>
      <c r="M1839" s="663">
        <v>18.11</v>
      </c>
      <c r="N1839" s="662">
        <v>1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18</v>
      </c>
      <c r="B1840" s="662" t="s">
        <v>544</v>
      </c>
      <c r="C1840" s="662" t="s">
        <v>2616</v>
      </c>
      <c r="D1840" s="743" t="s">
        <v>4061</v>
      </c>
      <c r="E1840" s="744" t="s">
        <v>2647</v>
      </c>
      <c r="F1840" s="662" t="s">
        <v>2614</v>
      </c>
      <c r="G1840" s="662" t="s">
        <v>2811</v>
      </c>
      <c r="H1840" s="662" t="s">
        <v>545</v>
      </c>
      <c r="I1840" s="662" t="s">
        <v>2930</v>
      </c>
      <c r="J1840" s="662" t="s">
        <v>2931</v>
      </c>
      <c r="K1840" s="662" t="s">
        <v>572</v>
      </c>
      <c r="L1840" s="663">
        <v>528.44000000000005</v>
      </c>
      <c r="M1840" s="663">
        <v>528.44000000000005</v>
      </c>
      <c r="N1840" s="662">
        <v>1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18</v>
      </c>
      <c r="B1841" s="662" t="s">
        <v>544</v>
      </c>
      <c r="C1841" s="662" t="s">
        <v>2616</v>
      </c>
      <c r="D1841" s="743" t="s">
        <v>4061</v>
      </c>
      <c r="E1841" s="744" t="s">
        <v>2647</v>
      </c>
      <c r="F1841" s="662" t="s">
        <v>2614</v>
      </c>
      <c r="G1841" s="662" t="s">
        <v>2662</v>
      </c>
      <c r="H1841" s="662" t="s">
        <v>1236</v>
      </c>
      <c r="I1841" s="662" t="s">
        <v>1397</v>
      </c>
      <c r="J1841" s="662" t="s">
        <v>1398</v>
      </c>
      <c r="K1841" s="662" t="s">
        <v>1285</v>
      </c>
      <c r="L1841" s="663">
        <v>132</v>
      </c>
      <c r="M1841" s="663">
        <v>924</v>
      </c>
      <c r="N1841" s="662">
        <v>7</v>
      </c>
      <c r="O1841" s="745">
        <v>5</v>
      </c>
      <c r="P1841" s="663">
        <v>396</v>
      </c>
      <c r="Q1841" s="678">
        <v>0.42857142857142855</v>
      </c>
      <c r="R1841" s="662">
        <v>3</v>
      </c>
      <c r="S1841" s="678">
        <v>0.42857142857142855</v>
      </c>
      <c r="T1841" s="745">
        <v>2</v>
      </c>
      <c r="U1841" s="701">
        <v>0.4</v>
      </c>
    </row>
    <row r="1842" spans="1:21" ht="14.4" customHeight="1" x14ac:dyDescent="0.3">
      <c r="A1842" s="661">
        <v>18</v>
      </c>
      <c r="B1842" s="662" t="s">
        <v>544</v>
      </c>
      <c r="C1842" s="662" t="s">
        <v>2616</v>
      </c>
      <c r="D1842" s="743" t="s">
        <v>4061</v>
      </c>
      <c r="E1842" s="744" t="s">
        <v>2647</v>
      </c>
      <c r="F1842" s="662" t="s">
        <v>2614</v>
      </c>
      <c r="G1842" s="662" t="s">
        <v>3794</v>
      </c>
      <c r="H1842" s="662" t="s">
        <v>545</v>
      </c>
      <c r="I1842" s="662" t="s">
        <v>3795</v>
      </c>
      <c r="J1842" s="662" t="s">
        <v>3796</v>
      </c>
      <c r="K1842" s="662" t="s">
        <v>3797</v>
      </c>
      <c r="L1842" s="663">
        <v>92.5</v>
      </c>
      <c r="M1842" s="663">
        <v>92.5</v>
      </c>
      <c r="N1842" s="662">
        <v>1</v>
      </c>
      <c r="O1842" s="745">
        <v>0.5</v>
      </c>
      <c r="P1842" s="663">
        <v>92.5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18</v>
      </c>
      <c r="B1843" s="662" t="s">
        <v>544</v>
      </c>
      <c r="C1843" s="662" t="s">
        <v>2616</v>
      </c>
      <c r="D1843" s="743" t="s">
        <v>4061</v>
      </c>
      <c r="E1843" s="744" t="s">
        <v>2647</v>
      </c>
      <c r="F1843" s="662" t="s">
        <v>2614</v>
      </c>
      <c r="G1843" s="662" t="s">
        <v>2973</v>
      </c>
      <c r="H1843" s="662" t="s">
        <v>545</v>
      </c>
      <c r="I1843" s="662" t="s">
        <v>652</v>
      </c>
      <c r="J1843" s="662" t="s">
        <v>2974</v>
      </c>
      <c r="K1843" s="662" t="s">
        <v>2975</v>
      </c>
      <c r="L1843" s="663">
        <v>48.74</v>
      </c>
      <c r="M1843" s="663">
        <v>389.92</v>
      </c>
      <c r="N1843" s="662">
        <v>8</v>
      </c>
      <c r="O1843" s="745">
        <v>5</v>
      </c>
      <c r="P1843" s="663">
        <v>194.96</v>
      </c>
      <c r="Q1843" s="678">
        <v>0.5</v>
      </c>
      <c r="R1843" s="662">
        <v>4</v>
      </c>
      <c r="S1843" s="678">
        <v>0.5</v>
      </c>
      <c r="T1843" s="745">
        <v>1.5</v>
      </c>
      <c r="U1843" s="701">
        <v>0.3</v>
      </c>
    </row>
    <row r="1844" spans="1:21" ht="14.4" customHeight="1" x14ac:dyDescent="0.3">
      <c r="A1844" s="661">
        <v>18</v>
      </c>
      <c r="B1844" s="662" t="s">
        <v>544</v>
      </c>
      <c r="C1844" s="662" t="s">
        <v>2616</v>
      </c>
      <c r="D1844" s="743" t="s">
        <v>4061</v>
      </c>
      <c r="E1844" s="744" t="s">
        <v>2647</v>
      </c>
      <c r="F1844" s="662" t="s">
        <v>2614</v>
      </c>
      <c r="G1844" s="662" t="s">
        <v>3798</v>
      </c>
      <c r="H1844" s="662" t="s">
        <v>545</v>
      </c>
      <c r="I1844" s="662" t="s">
        <v>3799</v>
      </c>
      <c r="J1844" s="662" t="s">
        <v>3800</v>
      </c>
      <c r="K1844" s="662" t="s">
        <v>775</v>
      </c>
      <c r="L1844" s="663">
        <v>32.270000000000003</v>
      </c>
      <c r="M1844" s="663">
        <v>96.81</v>
      </c>
      <c r="N1844" s="662">
        <v>3</v>
      </c>
      <c r="O1844" s="745">
        <v>0.5</v>
      </c>
      <c r="P1844" s="663">
        <v>96.81</v>
      </c>
      <c r="Q1844" s="678">
        <v>1</v>
      </c>
      <c r="R1844" s="662">
        <v>3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18</v>
      </c>
      <c r="B1845" s="662" t="s">
        <v>544</v>
      </c>
      <c r="C1845" s="662" t="s">
        <v>2616</v>
      </c>
      <c r="D1845" s="743" t="s">
        <v>4061</v>
      </c>
      <c r="E1845" s="744" t="s">
        <v>2647</v>
      </c>
      <c r="F1845" s="662" t="s">
        <v>2614</v>
      </c>
      <c r="G1845" s="662" t="s">
        <v>2675</v>
      </c>
      <c r="H1845" s="662" t="s">
        <v>545</v>
      </c>
      <c r="I1845" s="662" t="s">
        <v>1033</v>
      </c>
      <c r="J1845" s="662" t="s">
        <v>2980</v>
      </c>
      <c r="K1845" s="662" t="s">
        <v>1341</v>
      </c>
      <c r="L1845" s="663">
        <v>36.35</v>
      </c>
      <c r="M1845" s="663">
        <v>72.7</v>
      </c>
      <c r="N1845" s="662">
        <v>2</v>
      </c>
      <c r="O1845" s="745">
        <v>2</v>
      </c>
      <c r="P1845" s="663">
        <v>36.35</v>
      </c>
      <c r="Q1845" s="678">
        <v>0.5</v>
      </c>
      <c r="R1845" s="662">
        <v>1</v>
      </c>
      <c r="S1845" s="678">
        <v>0.5</v>
      </c>
      <c r="T1845" s="745">
        <v>1</v>
      </c>
      <c r="U1845" s="701">
        <v>0.5</v>
      </c>
    </row>
    <row r="1846" spans="1:21" ht="14.4" customHeight="1" x14ac:dyDescent="0.3">
      <c r="A1846" s="661">
        <v>18</v>
      </c>
      <c r="B1846" s="662" t="s">
        <v>544</v>
      </c>
      <c r="C1846" s="662" t="s">
        <v>2616</v>
      </c>
      <c r="D1846" s="743" t="s">
        <v>4061</v>
      </c>
      <c r="E1846" s="744" t="s">
        <v>2647</v>
      </c>
      <c r="F1846" s="662" t="s">
        <v>2614</v>
      </c>
      <c r="G1846" s="662" t="s">
        <v>2675</v>
      </c>
      <c r="H1846" s="662" t="s">
        <v>545</v>
      </c>
      <c r="I1846" s="662" t="s">
        <v>2827</v>
      </c>
      <c r="J1846" s="662" t="s">
        <v>2676</v>
      </c>
      <c r="K1846" s="662" t="s">
        <v>2828</v>
      </c>
      <c r="L1846" s="663">
        <v>0</v>
      </c>
      <c r="M1846" s="663">
        <v>0</v>
      </c>
      <c r="N1846" s="662">
        <v>1</v>
      </c>
      <c r="O1846" s="745">
        <v>0.5</v>
      </c>
      <c r="P1846" s="663"/>
      <c r="Q1846" s="678"/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18</v>
      </c>
      <c r="B1847" s="662" t="s">
        <v>544</v>
      </c>
      <c r="C1847" s="662" t="s">
        <v>2616</v>
      </c>
      <c r="D1847" s="743" t="s">
        <v>4061</v>
      </c>
      <c r="E1847" s="744" t="s">
        <v>2647</v>
      </c>
      <c r="F1847" s="662" t="s">
        <v>2614</v>
      </c>
      <c r="G1847" s="662" t="s">
        <v>2675</v>
      </c>
      <c r="H1847" s="662" t="s">
        <v>545</v>
      </c>
      <c r="I1847" s="662" t="s">
        <v>1021</v>
      </c>
      <c r="J1847" s="662" t="s">
        <v>2676</v>
      </c>
      <c r="K1847" s="662" t="s">
        <v>2677</v>
      </c>
      <c r="L1847" s="663">
        <v>22.06</v>
      </c>
      <c r="M1847" s="663">
        <v>22.06</v>
      </c>
      <c r="N1847" s="662">
        <v>1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18</v>
      </c>
      <c r="B1848" s="662" t="s">
        <v>544</v>
      </c>
      <c r="C1848" s="662" t="s">
        <v>2616</v>
      </c>
      <c r="D1848" s="743" t="s">
        <v>4061</v>
      </c>
      <c r="E1848" s="744" t="s">
        <v>2647</v>
      </c>
      <c r="F1848" s="662" t="s">
        <v>2614</v>
      </c>
      <c r="G1848" s="662" t="s">
        <v>2763</v>
      </c>
      <c r="H1848" s="662" t="s">
        <v>545</v>
      </c>
      <c r="I1848" s="662" t="s">
        <v>675</v>
      </c>
      <c r="J1848" s="662" t="s">
        <v>2764</v>
      </c>
      <c r="K1848" s="662" t="s">
        <v>2765</v>
      </c>
      <c r="L1848" s="663">
        <v>23.61</v>
      </c>
      <c r="M1848" s="663">
        <v>47.22</v>
      </c>
      <c r="N1848" s="662">
        <v>2</v>
      </c>
      <c r="O1848" s="745">
        <v>1</v>
      </c>
      <c r="P1848" s="663">
        <v>23.61</v>
      </c>
      <c r="Q1848" s="678">
        <v>0.5</v>
      </c>
      <c r="R1848" s="662">
        <v>1</v>
      </c>
      <c r="S1848" s="678">
        <v>0.5</v>
      </c>
      <c r="T1848" s="745">
        <v>0.5</v>
      </c>
      <c r="U1848" s="701">
        <v>0.5</v>
      </c>
    </row>
    <row r="1849" spans="1:21" ht="14.4" customHeight="1" x14ac:dyDescent="0.3">
      <c r="A1849" s="661">
        <v>18</v>
      </c>
      <c r="B1849" s="662" t="s">
        <v>544</v>
      </c>
      <c r="C1849" s="662" t="s">
        <v>2616</v>
      </c>
      <c r="D1849" s="743" t="s">
        <v>4061</v>
      </c>
      <c r="E1849" s="744" t="s">
        <v>2647</v>
      </c>
      <c r="F1849" s="662" t="s">
        <v>2614</v>
      </c>
      <c r="G1849" s="662" t="s">
        <v>2763</v>
      </c>
      <c r="H1849" s="662" t="s">
        <v>545</v>
      </c>
      <c r="I1849" s="662" t="s">
        <v>919</v>
      </c>
      <c r="J1849" s="662" t="s">
        <v>920</v>
      </c>
      <c r="K1849" s="662" t="s">
        <v>1744</v>
      </c>
      <c r="L1849" s="663">
        <v>37.369999999999997</v>
      </c>
      <c r="M1849" s="663">
        <v>74.739999999999995</v>
      </c>
      <c r="N1849" s="662">
        <v>2</v>
      </c>
      <c r="O1849" s="745">
        <v>1.5</v>
      </c>
      <c r="P1849" s="663">
        <v>74.739999999999995</v>
      </c>
      <c r="Q1849" s="678">
        <v>1</v>
      </c>
      <c r="R1849" s="662">
        <v>2</v>
      </c>
      <c r="S1849" s="678">
        <v>1</v>
      </c>
      <c r="T1849" s="745">
        <v>1.5</v>
      </c>
      <c r="U1849" s="701">
        <v>1</v>
      </c>
    </row>
    <row r="1850" spans="1:21" ht="14.4" customHeight="1" x14ac:dyDescent="0.3">
      <c r="A1850" s="661">
        <v>18</v>
      </c>
      <c r="B1850" s="662" t="s">
        <v>544</v>
      </c>
      <c r="C1850" s="662" t="s">
        <v>2616</v>
      </c>
      <c r="D1850" s="743" t="s">
        <v>4061</v>
      </c>
      <c r="E1850" s="744" t="s">
        <v>2647</v>
      </c>
      <c r="F1850" s="662" t="s">
        <v>2614</v>
      </c>
      <c r="G1850" s="662" t="s">
        <v>2833</v>
      </c>
      <c r="H1850" s="662" t="s">
        <v>545</v>
      </c>
      <c r="I1850" s="662" t="s">
        <v>1101</v>
      </c>
      <c r="J1850" s="662" t="s">
        <v>1102</v>
      </c>
      <c r="K1850" s="662" t="s">
        <v>3000</v>
      </c>
      <c r="L1850" s="663">
        <v>153.31</v>
      </c>
      <c r="M1850" s="663">
        <v>459.93</v>
      </c>
      <c r="N1850" s="662">
        <v>3</v>
      </c>
      <c r="O1850" s="745">
        <v>1.5</v>
      </c>
      <c r="P1850" s="663">
        <v>306.62</v>
      </c>
      <c r="Q1850" s="678">
        <v>0.66666666666666663</v>
      </c>
      <c r="R1850" s="662">
        <v>2</v>
      </c>
      <c r="S1850" s="678">
        <v>0.66666666666666663</v>
      </c>
      <c r="T1850" s="745">
        <v>0.5</v>
      </c>
      <c r="U1850" s="701">
        <v>0.33333333333333331</v>
      </c>
    </row>
    <row r="1851" spans="1:21" ht="14.4" customHeight="1" x14ac:dyDescent="0.3">
      <c r="A1851" s="661">
        <v>18</v>
      </c>
      <c r="B1851" s="662" t="s">
        <v>544</v>
      </c>
      <c r="C1851" s="662" t="s">
        <v>2616</v>
      </c>
      <c r="D1851" s="743" t="s">
        <v>4061</v>
      </c>
      <c r="E1851" s="744" t="s">
        <v>2647</v>
      </c>
      <c r="F1851" s="662" t="s">
        <v>2614</v>
      </c>
      <c r="G1851" s="662" t="s">
        <v>2833</v>
      </c>
      <c r="H1851" s="662" t="s">
        <v>545</v>
      </c>
      <c r="I1851" s="662" t="s">
        <v>1104</v>
      </c>
      <c r="J1851" s="662" t="s">
        <v>1105</v>
      </c>
      <c r="K1851" s="662" t="s">
        <v>2834</v>
      </c>
      <c r="L1851" s="663">
        <v>613.24</v>
      </c>
      <c r="M1851" s="663">
        <v>613.24</v>
      </c>
      <c r="N1851" s="662">
        <v>1</v>
      </c>
      <c r="O1851" s="745">
        <v>0.5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18</v>
      </c>
      <c r="B1852" s="662" t="s">
        <v>544</v>
      </c>
      <c r="C1852" s="662" t="s">
        <v>2616</v>
      </c>
      <c r="D1852" s="743" t="s">
        <v>4061</v>
      </c>
      <c r="E1852" s="744" t="s">
        <v>2647</v>
      </c>
      <c r="F1852" s="662" t="s">
        <v>2614</v>
      </c>
      <c r="G1852" s="662" t="s">
        <v>2835</v>
      </c>
      <c r="H1852" s="662" t="s">
        <v>545</v>
      </c>
      <c r="I1852" s="662" t="s">
        <v>3488</v>
      </c>
      <c r="J1852" s="662" t="s">
        <v>3489</v>
      </c>
      <c r="K1852" s="662" t="s">
        <v>3314</v>
      </c>
      <c r="L1852" s="663">
        <v>393.63</v>
      </c>
      <c r="M1852" s="663">
        <v>787.26</v>
      </c>
      <c r="N1852" s="662">
        <v>2</v>
      </c>
      <c r="O1852" s="745">
        <v>1</v>
      </c>
      <c r="P1852" s="663">
        <v>393.63</v>
      </c>
      <c r="Q1852" s="678">
        <v>0.5</v>
      </c>
      <c r="R1852" s="662">
        <v>1</v>
      </c>
      <c r="S1852" s="678">
        <v>0.5</v>
      </c>
      <c r="T1852" s="745">
        <v>0.5</v>
      </c>
      <c r="U1852" s="701">
        <v>0.5</v>
      </c>
    </row>
    <row r="1853" spans="1:21" ht="14.4" customHeight="1" x14ac:dyDescent="0.3">
      <c r="A1853" s="661">
        <v>18</v>
      </c>
      <c r="B1853" s="662" t="s">
        <v>544</v>
      </c>
      <c r="C1853" s="662" t="s">
        <v>2616</v>
      </c>
      <c r="D1853" s="743" t="s">
        <v>4061</v>
      </c>
      <c r="E1853" s="744" t="s">
        <v>2647</v>
      </c>
      <c r="F1853" s="662" t="s">
        <v>2614</v>
      </c>
      <c r="G1853" s="662" t="s">
        <v>2835</v>
      </c>
      <c r="H1853" s="662" t="s">
        <v>1236</v>
      </c>
      <c r="I1853" s="662" t="s">
        <v>2836</v>
      </c>
      <c r="J1853" s="662" t="s">
        <v>2837</v>
      </c>
      <c r="K1853" s="662" t="s">
        <v>1570</v>
      </c>
      <c r="L1853" s="663">
        <v>393.63</v>
      </c>
      <c r="M1853" s="663">
        <v>1574.52</v>
      </c>
      <c r="N1853" s="662">
        <v>4</v>
      </c>
      <c r="O1853" s="745">
        <v>2.5</v>
      </c>
      <c r="P1853" s="663">
        <v>1180.8899999999999</v>
      </c>
      <c r="Q1853" s="678">
        <v>0.74999999999999989</v>
      </c>
      <c r="R1853" s="662">
        <v>3</v>
      </c>
      <c r="S1853" s="678">
        <v>0.75</v>
      </c>
      <c r="T1853" s="745">
        <v>2</v>
      </c>
      <c r="U1853" s="701">
        <v>0.8</v>
      </c>
    </row>
    <row r="1854" spans="1:21" ht="14.4" customHeight="1" x14ac:dyDescent="0.3">
      <c r="A1854" s="661">
        <v>18</v>
      </c>
      <c r="B1854" s="662" t="s">
        <v>544</v>
      </c>
      <c r="C1854" s="662" t="s">
        <v>2616</v>
      </c>
      <c r="D1854" s="743" t="s">
        <v>4061</v>
      </c>
      <c r="E1854" s="744" t="s">
        <v>2647</v>
      </c>
      <c r="F1854" s="662" t="s">
        <v>2614</v>
      </c>
      <c r="G1854" s="662" t="s">
        <v>2835</v>
      </c>
      <c r="H1854" s="662" t="s">
        <v>1236</v>
      </c>
      <c r="I1854" s="662" t="s">
        <v>2838</v>
      </c>
      <c r="J1854" s="662" t="s">
        <v>2839</v>
      </c>
      <c r="K1854" s="662" t="s">
        <v>586</v>
      </c>
      <c r="L1854" s="663">
        <v>147.61000000000001</v>
      </c>
      <c r="M1854" s="663">
        <v>295.22000000000003</v>
      </c>
      <c r="N1854" s="662">
        <v>2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18</v>
      </c>
      <c r="B1855" s="662" t="s">
        <v>544</v>
      </c>
      <c r="C1855" s="662" t="s">
        <v>2616</v>
      </c>
      <c r="D1855" s="743" t="s">
        <v>4061</v>
      </c>
      <c r="E1855" s="744" t="s">
        <v>2647</v>
      </c>
      <c r="F1855" s="662" t="s">
        <v>2614</v>
      </c>
      <c r="G1855" s="662" t="s">
        <v>2835</v>
      </c>
      <c r="H1855" s="662" t="s">
        <v>1236</v>
      </c>
      <c r="I1855" s="662" t="s">
        <v>2840</v>
      </c>
      <c r="J1855" s="662" t="s">
        <v>2841</v>
      </c>
      <c r="K1855" s="662" t="s">
        <v>579</v>
      </c>
      <c r="L1855" s="663">
        <v>36.909999999999997</v>
      </c>
      <c r="M1855" s="663">
        <v>812.02</v>
      </c>
      <c r="N1855" s="662">
        <v>22</v>
      </c>
      <c r="O1855" s="745">
        <v>5</v>
      </c>
      <c r="P1855" s="663">
        <v>590.55999999999995</v>
      </c>
      <c r="Q1855" s="678">
        <v>0.72727272727272718</v>
      </c>
      <c r="R1855" s="662">
        <v>16</v>
      </c>
      <c r="S1855" s="678">
        <v>0.72727272727272729</v>
      </c>
      <c r="T1855" s="745">
        <v>3</v>
      </c>
      <c r="U1855" s="701">
        <v>0.6</v>
      </c>
    </row>
    <row r="1856" spans="1:21" ht="14.4" customHeight="1" x14ac:dyDescent="0.3">
      <c r="A1856" s="661">
        <v>18</v>
      </c>
      <c r="B1856" s="662" t="s">
        <v>544</v>
      </c>
      <c r="C1856" s="662" t="s">
        <v>2616</v>
      </c>
      <c r="D1856" s="743" t="s">
        <v>4061</v>
      </c>
      <c r="E1856" s="744" t="s">
        <v>2647</v>
      </c>
      <c r="F1856" s="662" t="s">
        <v>2614</v>
      </c>
      <c r="G1856" s="662" t="s">
        <v>2766</v>
      </c>
      <c r="H1856" s="662" t="s">
        <v>545</v>
      </c>
      <c r="I1856" s="662" t="s">
        <v>1946</v>
      </c>
      <c r="J1856" s="662" t="s">
        <v>2767</v>
      </c>
      <c r="K1856" s="662" t="s">
        <v>2768</v>
      </c>
      <c r="L1856" s="663">
        <v>88.76</v>
      </c>
      <c r="M1856" s="663">
        <v>88.76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18</v>
      </c>
      <c r="B1857" s="662" t="s">
        <v>544</v>
      </c>
      <c r="C1857" s="662" t="s">
        <v>2616</v>
      </c>
      <c r="D1857" s="743" t="s">
        <v>4061</v>
      </c>
      <c r="E1857" s="744" t="s">
        <v>2647</v>
      </c>
      <c r="F1857" s="662" t="s">
        <v>2614</v>
      </c>
      <c r="G1857" s="662" t="s">
        <v>2730</v>
      </c>
      <c r="H1857" s="662" t="s">
        <v>1236</v>
      </c>
      <c r="I1857" s="662" t="s">
        <v>1439</v>
      </c>
      <c r="J1857" s="662" t="s">
        <v>2517</v>
      </c>
      <c r="K1857" s="662" t="s">
        <v>2518</v>
      </c>
      <c r="L1857" s="663">
        <v>445.45</v>
      </c>
      <c r="M1857" s="663">
        <v>2672.7</v>
      </c>
      <c r="N1857" s="662">
        <v>6</v>
      </c>
      <c r="O1857" s="745">
        <v>3</v>
      </c>
      <c r="P1857" s="663">
        <v>1336.35</v>
      </c>
      <c r="Q1857" s="678">
        <v>0.5</v>
      </c>
      <c r="R1857" s="662">
        <v>3</v>
      </c>
      <c r="S1857" s="678">
        <v>0.5</v>
      </c>
      <c r="T1857" s="745">
        <v>1.5</v>
      </c>
      <c r="U1857" s="701">
        <v>0.5</v>
      </c>
    </row>
    <row r="1858" spans="1:21" ht="14.4" customHeight="1" x14ac:dyDescent="0.3">
      <c r="A1858" s="661">
        <v>18</v>
      </c>
      <c r="B1858" s="662" t="s">
        <v>544</v>
      </c>
      <c r="C1858" s="662" t="s">
        <v>2616</v>
      </c>
      <c r="D1858" s="743" t="s">
        <v>4061</v>
      </c>
      <c r="E1858" s="744" t="s">
        <v>2647</v>
      </c>
      <c r="F1858" s="662" t="s">
        <v>2614</v>
      </c>
      <c r="G1858" s="662" t="s">
        <v>2730</v>
      </c>
      <c r="H1858" s="662" t="s">
        <v>1236</v>
      </c>
      <c r="I1858" s="662" t="s">
        <v>1435</v>
      </c>
      <c r="J1858" s="662" t="s">
        <v>2519</v>
      </c>
      <c r="K1858" s="662" t="s">
        <v>2520</v>
      </c>
      <c r="L1858" s="663">
        <v>360.37</v>
      </c>
      <c r="M1858" s="663">
        <v>720.74</v>
      </c>
      <c r="N1858" s="662">
        <v>2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18</v>
      </c>
      <c r="B1859" s="662" t="s">
        <v>544</v>
      </c>
      <c r="C1859" s="662" t="s">
        <v>2616</v>
      </c>
      <c r="D1859" s="743" t="s">
        <v>4061</v>
      </c>
      <c r="E1859" s="744" t="s">
        <v>2647</v>
      </c>
      <c r="F1859" s="662" t="s">
        <v>2614</v>
      </c>
      <c r="G1859" s="662" t="s">
        <v>2730</v>
      </c>
      <c r="H1859" s="662" t="s">
        <v>1236</v>
      </c>
      <c r="I1859" s="662" t="s">
        <v>1382</v>
      </c>
      <c r="J1859" s="662" t="s">
        <v>2517</v>
      </c>
      <c r="K1859" s="662" t="s">
        <v>2521</v>
      </c>
      <c r="L1859" s="663">
        <v>133.63999999999999</v>
      </c>
      <c r="M1859" s="663">
        <v>133.63999999999999</v>
      </c>
      <c r="N1859" s="662">
        <v>1</v>
      </c>
      <c r="O1859" s="745">
        <v>0.5</v>
      </c>
      <c r="P1859" s="663">
        <v>133.63999999999999</v>
      </c>
      <c r="Q1859" s="678">
        <v>1</v>
      </c>
      <c r="R1859" s="662">
        <v>1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18</v>
      </c>
      <c r="B1860" s="662" t="s">
        <v>544</v>
      </c>
      <c r="C1860" s="662" t="s">
        <v>2616</v>
      </c>
      <c r="D1860" s="743" t="s">
        <v>4061</v>
      </c>
      <c r="E1860" s="744" t="s">
        <v>2647</v>
      </c>
      <c r="F1860" s="662" t="s">
        <v>2614</v>
      </c>
      <c r="G1860" s="662" t="s">
        <v>2845</v>
      </c>
      <c r="H1860" s="662" t="s">
        <v>1236</v>
      </c>
      <c r="I1860" s="662" t="s">
        <v>3318</v>
      </c>
      <c r="J1860" s="662" t="s">
        <v>1872</v>
      </c>
      <c r="K1860" s="662" t="s">
        <v>1031</v>
      </c>
      <c r="L1860" s="663">
        <v>0</v>
      </c>
      <c r="M1860" s="663">
        <v>0</v>
      </c>
      <c r="N1860" s="662">
        <v>1</v>
      </c>
      <c r="O1860" s="745">
        <v>1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18</v>
      </c>
      <c r="B1861" s="662" t="s">
        <v>544</v>
      </c>
      <c r="C1861" s="662" t="s">
        <v>2616</v>
      </c>
      <c r="D1861" s="743" t="s">
        <v>4061</v>
      </c>
      <c r="E1861" s="744" t="s">
        <v>2647</v>
      </c>
      <c r="F1861" s="662" t="s">
        <v>2614</v>
      </c>
      <c r="G1861" s="662" t="s">
        <v>2845</v>
      </c>
      <c r="H1861" s="662" t="s">
        <v>1236</v>
      </c>
      <c r="I1861" s="662" t="s">
        <v>1424</v>
      </c>
      <c r="J1861" s="662" t="s">
        <v>1425</v>
      </c>
      <c r="K1861" s="662" t="s">
        <v>1426</v>
      </c>
      <c r="L1861" s="663">
        <v>174.22</v>
      </c>
      <c r="M1861" s="663">
        <v>174.22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18</v>
      </c>
      <c r="B1862" s="662" t="s">
        <v>544</v>
      </c>
      <c r="C1862" s="662" t="s">
        <v>2616</v>
      </c>
      <c r="D1862" s="743" t="s">
        <v>4061</v>
      </c>
      <c r="E1862" s="744" t="s">
        <v>2647</v>
      </c>
      <c r="F1862" s="662" t="s">
        <v>2614</v>
      </c>
      <c r="G1862" s="662" t="s">
        <v>2845</v>
      </c>
      <c r="H1862" s="662" t="s">
        <v>1236</v>
      </c>
      <c r="I1862" s="662" t="s">
        <v>3029</v>
      </c>
      <c r="J1862" s="662" t="s">
        <v>1421</v>
      </c>
      <c r="K1862" s="662" t="s">
        <v>3030</v>
      </c>
      <c r="L1862" s="663">
        <v>0</v>
      </c>
      <c r="M1862" s="663">
        <v>0</v>
      </c>
      <c r="N1862" s="662">
        <v>1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18</v>
      </c>
      <c r="B1863" s="662" t="s">
        <v>544</v>
      </c>
      <c r="C1863" s="662" t="s">
        <v>2616</v>
      </c>
      <c r="D1863" s="743" t="s">
        <v>4061</v>
      </c>
      <c r="E1863" s="744" t="s">
        <v>2647</v>
      </c>
      <c r="F1863" s="662" t="s">
        <v>2614</v>
      </c>
      <c r="G1863" s="662" t="s">
        <v>2734</v>
      </c>
      <c r="H1863" s="662" t="s">
        <v>545</v>
      </c>
      <c r="I1863" s="662" t="s">
        <v>829</v>
      </c>
      <c r="J1863" s="662" t="s">
        <v>830</v>
      </c>
      <c r="K1863" s="662" t="s">
        <v>2735</v>
      </c>
      <c r="L1863" s="663">
        <v>57.6</v>
      </c>
      <c r="M1863" s="663">
        <v>288</v>
      </c>
      <c r="N1863" s="662">
        <v>5</v>
      </c>
      <c r="O1863" s="745">
        <v>3</v>
      </c>
      <c r="P1863" s="663">
        <v>115.2</v>
      </c>
      <c r="Q1863" s="678">
        <v>0.4</v>
      </c>
      <c r="R1863" s="662">
        <v>2</v>
      </c>
      <c r="S1863" s="678">
        <v>0.4</v>
      </c>
      <c r="T1863" s="745">
        <v>1.5</v>
      </c>
      <c r="U1863" s="701">
        <v>0.5</v>
      </c>
    </row>
    <row r="1864" spans="1:21" ht="14.4" customHeight="1" x14ac:dyDescent="0.3">
      <c r="A1864" s="661">
        <v>18</v>
      </c>
      <c r="B1864" s="662" t="s">
        <v>544</v>
      </c>
      <c r="C1864" s="662" t="s">
        <v>2616</v>
      </c>
      <c r="D1864" s="743" t="s">
        <v>4061</v>
      </c>
      <c r="E1864" s="744" t="s">
        <v>2647</v>
      </c>
      <c r="F1864" s="662" t="s">
        <v>2614</v>
      </c>
      <c r="G1864" s="662" t="s">
        <v>3036</v>
      </c>
      <c r="H1864" s="662" t="s">
        <v>545</v>
      </c>
      <c r="I1864" s="662" t="s">
        <v>3039</v>
      </c>
      <c r="J1864" s="662" t="s">
        <v>3040</v>
      </c>
      <c r="K1864" s="662" t="s">
        <v>3041</v>
      </c>
      <c r="L1864" s="663">
        <v>1228</v>
      </c>
      <c r="M1864" s="663">
        <v>3684</v>
      </c>
      <c r="N1864" s="662">
        <v>3</v>
      </c>
      <c r="O1864" s="745">
        <v>0.5</v>
      </c>
      <c r="P1864" s="663">
        <v>3684</v>
      </c>
      <c r="Q1864" s="678">
        <v>1</v>
      </c>
      <c r="R1864" s="662">
        <v>3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18</v>
      </c>
      <c r="B1865" s="662" t="s">
        <v>544</v>
      </c>
      <c r="C1865" s="662" t="s">
        <v>2616</v>
      </c>
      <c r="D1865" s="743" t="s">
        <v>4061</v>
      </c>
      <c r="E1865" s="744" t="s">
        <v>2647</v>
      </c>
      <c r="F1865" s="662" t="s">
        <v>2614</v>
      </c>
      <c r="G1865" s="662" t="s">
        <v>3801</v>
      </c>
      <c r="H1865" s="662" t="s">
        <v>1236</v>
      </c>
      <c r="I1865" s="662" t="s">
        <v>3802</v>
      </c>
      <c r="J1865" s="662" t="s">
        <v>1298</v>
      </c>
      <c r="K1865" s="662" t="s">
        <v>1779</v>
      </c>
      <c r="L1865" s="663">
        <v>101.69</v>
      </c>
      <c r="M1865" s="663">
        <v>203.38</v>
      </c>
      <c r="N1865" s="662">
        <v>2</v>
      </c>
      <c r="O1865" s="745">
        <v>0.5</v>
      </c>
      <c r="P1865" s="663">
        <v>203.38</v>
      </c>
      <c r="Q1865" s="678">
        <v>1</v>
      </c>
      <c r="R1865" s="662">
        <v>2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18</v>
      </c>
      <c r="B1866" s="662" t="s">
        <v>544</v>
      </c>
      <c r="C1866" s="662" t="s">
        <v>2616</v>
      </c>
      <c r="D1866" s="743" t="s">
        <v>4061</v>
      </c>
      <c r="E1866" s="744" t="s">
        <v>2647</v>
      </c>
      <c r="F1866" s="662" t="s">
        <v>2614</v>
      </c>
      <c r="G1866" s="662" t="s">
        <v>2736</v>
      </c>
      <c r="H1866" s="662" t="s">
        <v>1236</v>
      </c>
      <c r="I1866" s="662" t="s">
        <v>1855</v>
      </c>
      <c r="J1866" s="662" t="s">
        <v>575</v>
      </c>
      <c r="K1866" s="662" t="s">
        <v>1856</v>
      </c>
      <c r="L1866" s="663">
        <v>400.18</v>
      </c>
      <c r="M1866" s="663">
        <v>800.36</v>
      </c>
      <c r="N1866" s="662">
        <v>2</v>
      </c>
      <c r="O1866" s="745">
        <v>1</v>
      </c>
      <c r="P1866" s="663">
        <v>400.18</v>
      </c>
      <c r="Q1866" s="678">
        <v>0.5</v>
      </c>
      <c r="R1866" s="662">
        <v>1</v>
      </c>
      <c r="S1866" s="678">
        <v>0.5</v>
      </c>
      <c r="T1866" s="745">
        <v>0.5</v>
      </c>
      <c r="U1866" s="701">
        <v>0.5</v>
      </c>
    </row>
    <row r="1867" spans="1:21" ht="14.4" customHeight="1" x14ac:dyDescent="0.3">
      <c r="A1867" s="661">
        <v>18</v>
      </c>
      <c r="B1867" s="662" t="s">
        <v>544</v>
      </c>
      <c r="C1867" s="662" t="s">
        <v>2616</v>
      </c>
      <c r="D1867" s="743" t="s">
        <v>4061</v>
      </c>
      <c r="E1867" s="744" t="s">
        <v>2647</v>
      </c>
      <c r="F1867" s="662" t="s">
        <v>2614</v>
      </c>
      <c r="G1867" s="662" t="s">
        <v>2736</v>
      </c>
      <c r="H1867" s="662" t="s">
        <v>1236</v>
      </c>
      <c r="I1867" s="662" t="s">
        <v>1477</v>
      </c>
      <c r="J1867" s="662" t="s">
        <v>2545</v>
      </c>
      <c r="K1867" s="662" t="s">
        <v>1479</v>
      </c>
      <c r="L1867" s="663">
        <v>210.5</v>
      </c>
      <c r="M1867" s="663">
        <v>631.5</v>
      </c>
      <c r="N1867" s="662">
        <v>3</v>
      </c>
      <c r="O1867" s="745">
        <v>1.5</v>
      </c>
      <c r="P1867" s="663">
        <v>210.5</v>
      </c>
      <c r="Q1867" s="678">
        <v>0.33333333333333331</v>
      </c>
      <c r="R1867" s="662">
        <v>1</v>
      </c>
      <c r="S1867" s="678">
        <v>0.33333333333333331</v>
      </c>
      <c r="T1867" s="745">
        <v>0.5</v>
      </c>
      <c r="U1867" s="701">
        <v>0.33333333333333331</v>
      </c>
    </row>
    <row r="1868" spans="1:21" ht="14.4" customHeight="1" x14ac:dyDescent="0.3">
      <c r="A1868" s="661">
        <v>18</v>
      </c>
      <c r="B1868" s="662" t="s">
        <v>544</v>
      </c>
      <c r="C1868" s="662" t="s">
        <v>2616</v>
      </c>
      <c r="D1868" s="743" t="s">
        <v>4061</v>
      </c>
      <c r="E1868" s="744" t="s">
        <v>2647</v>
      </c>
      <c r="F1868" s="662" t="s">
        <v>2614</v>
      </c>
      <c r="G1868" s="662" t="s">
        <v>2736</v>
      </c>
      <c r="H1868" s="662" t="s">
        <v>1236</v>
      </c>
      <c r="I1868" s="662" t="s">
        <v>1455</v>
      </c>
      <c r="J1868" s="662" t="s">
        <v>2546</v>
      </c>
      <c r="K1868" s="662" t="s">
        <v>1457</v>
      </c>
      <c r="L1868" s="663">
        <v>177.82</v>
      </c>
      <c r="M1868" s="663">
        <v>355.64</v>
      </c>
      <c r="N1868" s="662">
        <v>2</v>
      </c>
      <c r="O1868" s="745">
        <v>1</v>
      </c>
      <c r="P1868" s="663">
        <v>177.82</v>
      </c>
      <c r="Q1868" s="678">
        <v>0.5</v>
      </c>
      <c r="R1868" s="662">
        <v>1</v>
      </c>
      <c r="S1868" s="678">
        <v>0.5</v>
      </c>
      <c r="T1868" s="745">
        <v>0.5</v>
      </c>
      <c r="U1868" s="701">
        <v>0.5</v>
      </c>
    </row>
    <row r="1869" spans="1:21" ht="14.4" customHeight="1" x14ac:dyDescent="0.3">
      <c r="A1869" s="661">
        <v>18</v>
      </c>
      <c r="B1869" s="662" t="s">
        <v>544</v>
      </c>
      <c r="C1869" s="662" t="s">
        <v>2616</v>
      </c>
      <c r="D1869" s="743" t="s">
        <v>4061</v>
      </c>
      <c r="E1869" s="744" t="s">
        <v>2647</v>
      </c>
      <c r="F1869" s="662" t="s">
        <v>2614</v>
      </c>
      <c r="G1869" s="662" t="s">
        <v>2678</v>
      </c>
      <c r="H1869" s="662" t="s">
        <v>545</v>
      </c>
      <c r="I1869" s="662" t="s">
        <v>1112</v>
      </c>
      <c r="J1869" s="662" t="s">
        <v>1113</v>
      </c>
      <c r="K1869" s="662" t="s">
        <v>1114</v>
      </c>
      <c r="L1869" s="663">
        <v>282.60000000000002</v>
      </c>
      <c r="M1869" s="663">
        <v>565.20000000000005</v>
      </c>
      <c r="N1869" s="662">
        <v>2</v>
      </c>
      <c r="O1869" s="745">
        <v>1.5</v>
      </c>
      <c r="P1869" s="663">
        <v>282.60000000000002</v>
      </c>
      <c r="Q1869" s="678">
        <v>0.5</v>
      </c>
      <c r="R1869" s="662">
        <v>1</v>
      </c>
      <c r="S1869" s="678">
        <v>0.5</v>
      </c>
      <c r="T1869" s="745">
        <v>0.5</v>
      </c>
      <c r="U1869" s="701">
        <v>0.33333333333333331</v>
      </c>
    </row>
    <row r="1870" spans="1:21" ht="14.4" customHeight="1" x14ac:dyDescent="0.3">
      <c r="A1870" s="661">
        <v>18</v>
      </c>
      <c r="B1870" s="662" t="s">
        <v>544</v>
      </c>
      <c r="C1870" s="662" t="s">
        <v>2616</v>
      </c>
      <c r="D1870" s="743" t="s">
        <v>4061</v>
      </c>
      <c r="E1870" s="744" t="s">
        <v>2647</v>
      </c>
      <c r="F1870" s="662" t="s">
        <v>2614</v>
      </c>
      <c r="G1870" s="662" t="s">
        <v>2678</v>
      </c>
      <c r="H1870" s="662" t="s">
        <v>545</v>
      </c>
      <c r="I1870" s="662" t="s">
        <v>1653</v>
      </c>
      <c r="J1870" s="662" t="s">
        <v>1654</v>
      </c>
      <c r="K1870" s="662" t="s">
        <v>1655</v>
      </c>
      <c r="L1870" s="663">
        <v>211.96</v>
      </c>
      <c r="M1870" s="663">
        <v>847.84</v>
      </c>
      <c r="N1870" s="662">
        <v>4</v>
      </c>
      <c r="O1870" s="745">
        <v>2.5</v>
      </c>
      <c r="P1870" s="663">
        <v>211.96</v>
      </c>
      <c r="Q1870" s="678">
        <v>0.25</v>
      </c>
      <c r="R1870" s="662">
        <v>1</v>
      </c>
      <c r="S1870" s="678">
        <v>0.25</v>
      </c>
      <c r="T1870" s="745">
        <v>0.5</v>
      </c>
      <c r="U1870" s="701">
        <v>0.2</v>
      </c>
    </row>
    <row r="1871" spans="1:21" ht="14.4" customHeight="1" x14ac:dyDescent="0.3">
      <c r="A1871" s="661">
        <v>18</v>
      </c>
      <c r="B1871" s="662" t="s">
        <v>544</v>
      </c>
      <c r="C1871" s="662" t="s">
        <v>2616</v>
      </c>
      <c r="D1871" s="743" t="s">
        <v>4061</v>
      </c>
      <c r="E1871" s="744" t="s">
        <v>2647</v>
      </c>
      <c r="F1871" s="662" t="s">
        <v>2614</v>
      </c>
      <c r="G1871" s="662" t="s">
        <v>2678</v>
      </c>
      <c r="H1871" s="662" t="s">
        <v>545</v>
      </c>
      <c r="I1871" s="662" t="s">
        <v>2037</v>
      </c>
      <c r="J1871" s="662" t="s">
        <v>1117</v>
      </c>
      <c r="K1871" s="662" t="s">
        <v>572</v>
      </c>
      <c r="L1871" s="663">
        <v>282.60000000000002</v>
      </c>
      <c r="M1871" s="663">
        <v>1695.6000000000001</v>
      </c>
      <c r="N1871" s="662">
        <v>6</v>
      </c>
      <c r="O1871" s="745">
        <v>3.5</v>
      </c>
      <c r="P1871" s="663">
        <v>847.80000000000007</v>
      </c>
      <c r="Q1871" s="678">
        <v>0.5</v>
      </c>
      <c r="R1871" s="662">
        <v>3</v>
      </c>
      <c r="S1871" s="678">
        <v>0.5</v>
      </c>
      <c r="T1871" s="745">
        <v>2</v>
      </c>
      <c r="U1871" s="701">
        <v>0.5714285714285714</v>
      </c>
    </row>
    <row r="1872" spans="1:21" ht="14.4" customHeight="1" x14ac:dyDescent="0.3">
      <c r="A1872" s="661">
        <v>18</v>
      </c>
      <c r="B1872" s="662" t="s">
        <v>544</v>
      </c>
      <c r="C1872" s="662" t="s">
        <v>2616</v>
      </c>
      <c r="D1872" s="743" t="s">
        <v>4061</v>
      </c>
      <c r="E1872" s="744" t="s">
        <v>2647</v>
      </c>
      <c r="F1872" s="662" t="s">
        <v>2614</v>
      </c>
      <c r="G1872" s="662" t="s">
        <v>2856</v>
      </c>
      <c r="H1872" s="662" t="s">
        <v>545</v>
      </c>
      <c r="I1872" s="662" t="s">
        <v>911</v>
      </c>
      <c r="J1872" s="662" t="s">
        <v>2857</v>
      </c>
      <c r="K1872" s="662" t="s">
        <v>2810</v>
      </c>
      <c r="L1872" s="663">
        <v>18.809999999999999</v>
      </c>
      <c r="M1872" s="663">
        <v>75.239999999999995</v>
      </c>
      <c r="N1872" s="662">
        <v>4</v>
      </c>
      <c r="O1872" s="745">
        <v>2.5</v>
      </c>
      <c r="P1872" s="663">
        <v>37.619999999999997</v>
      </c>
      <c r="Q1872" s="678">
        <v>0.5</v>
      </c>
      <c r="R1872" s="662">
        <v>2</v>
      </c>
      <c r="S1872" s="678">
        <v>0.5</v>
      </c>
      <c r="T1872" s="745">
        <v>1.5</v>
      </c>
      <c r="U1872" s="701">
        <v>0.6</v>
      </c>
    </row>
    <row r="1873" spans="1:21" ht="14.4" customHeight="1" x14ac:dyDescent="0.3">
      <c r="A1873" s="661">
        <v>18</v>
      </c>
      <c r="B1873" s="662" t="s">
        <v>544</v>
      </c>
      <c r="C1873" s="662" t="s">
        <v>2616</v>
      </c>
      <c r="D1873" s="743" t="s">
        <v>4061</v>
      </c>
      <c r="E1873" s="744" t="s">
        <v>2647</v>
      </c>
      <c r="F1873" s="662" t="s">
        <v>2614</v>
      </c>
      <c r="G1873" s="662" t="s">
        <v>2858</v>
      </c>
      <c r="H1873" s="662" t="s">
        <v>545</v>
      </c>
      <c r="I1873" s="662" t="s">
        <v>3803</v>
      </c>
      <c r="J1873" s="662" t="s">
        <v>2116</v>
      </c>
      <c r="K1873" s="662" t="s">
        <v>3804</v>
      </c>
      <c r="L1873" s="663">
        <v>0</v>
      </c>
      <c r="M1873" s="663">
        <v>0</v>
      </c>
      <c r="N1873" s="662">
        <v>1</v>
      </c>
      <c r="O1873" s="745">
        <v>0.5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18</v>
      </c>
      <c r="B1874" s="662" t="s">
        <v>544</v>
      </c>
      <c r="C1874" s="662" t="s">
        <v>2616</v>
      </c>
      <c r="D1874" s="743" t="s">
        <v>4061</v>
      </c>
      <c r="E1874" s="744" t="s">
        <v>2647</v>
      </c>
      <c r="F1874" s="662" t="s">
        <v>2614</v>
      </c>
      <c r="G1874" s="662" t="s">
        <v>2737</v>
      </c>
      <c r="H1874" s="662" t="s">
        <v>1236</v>
      </c>
      <c r="I1874" s="662" t="s">
        <v>3805</v>
      </c>
      <c r="J1874" s="662" t="s">
        <v>3806</v>
      </c>
      <c r="K1874" s="662" t="s">
        <v>3807</v>
      </c>
      <c r="L1874" s="663">
        <v>96.53</v>
      </c>
      <c r="M1874" s="663">
        <v>289.59000000000003</v>
      </c>
      <c r="N1874" s="662">
        <v>3</v>
      </c>
      <c r="O1874" s="745">
        <v>0.5</v>
      </c>
      <c r="P1874" s="663">
        <v>289.59000000000003</v>
      </c>
      <c r="Q1874" s="678">
        <v>1</v>
      </c>
      <c r="R1874" s="662">
        <v>3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18</v>
      </c>
      <c r="B1875" s="662" t="s">
        <v>544</v>
      </c>
      <c r="C1875" s="662" t="s">
        <v>2616</v>
      </c>
      <c r="D1875" s="743" t="s">
        <v>4061</v>
      </c>
      <c r="E1875" s="744" t="s">
        <v>2647</v>
      </c>
      <c r="F1875" s="662" t="s">
        <v>2614</v>
      </c>
      <c r="G1875" s="662" t="s">
        <v>3099</v>
      </c>
      <c r="H1875" s="662" t="s">
        <v>545</v>
      </c>
      <c r="I1875" s="662" t="s">
        <v>1044</v>
      </c>
      <c r="J1875" s="662" t="s">
        <v>3100</v>
      </c>
      <c r="K1875" s="662" t="s">
        <v>3102</v>
      </c>
      <c r="L1875" s="663">
        <v>0</v>
      </c>
      <c r="M1875" s="663">
        <v>0</v>
      </c>
      <c r="N1875" s="662">
        <v>1</v>
      </c>
      <c r="O1875" s="745">
        <v>0.5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18</v>
      </c>
      <c r="B1876" s="662" t="s">
        <v>544</v>
      </c>
      <c r="C1876" s="662" t="s">
        <v>2616</v>
      </c>
      <c r="D1876" s="743" t="s">
        <v>4061</v>
      </c>
      <c r="E1876" s="744" t="s">
        <v>2647</v>
      </c>
      <c r="F1876" s="662" t="s">
        <v>2614</v>
      </c>
      <c r="G1876" s="662" t="s">
        <v>3106</v>
      </c>
      <c r="H1876" s="662" t="s">
        <v>1236</v>
      </c>
      <c r="I1876" s="662" t="s">
        <v>1851</v>
      </c>
      <c r="J1876" s="662" t="s">
        <v>1852</v>
      </c>
      <c r="K1876" s="662" t="s">
        <v>2565</v>
      </c>
      <c r="L1876" s="663">
        <v>1286.2</v>
      </c>
      <c r="M1876" s="663">
        <v>1286.2</v>
      </c>
      <c r="N1876" s="662">
        <v>1</v>
      </c>
      <c r="O1876" s="745">
        <v>0.5</v>
      </c>
      <c r="P1876" s="663">
        <v>1286.2</v>
      </c>
      <c r="Q1876" s="678">
        <v>1</v>
      </c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18</v>
      </c>
      <c r="B1877" s="662" t="s">
        <v>544</v>
      </c>
      <c r="C1877" s="662" t="s">
        <v>2616</v>
      </c>
      <c r="D1877" s="743" t="s">
        <v>4061</v>
      </c>
      <c r="E1877" s="744" t="s">
        <v>2647</v>
      </c>
      <c r="F1877" s="662" t="s">
        <v>2614</v>
      </c>
      <c r="G1877" s="662" t="s">
        <v>3106</v>
      </c>
      <c r="H1877" s="662" t="s">
        <v>1236</v>
      </c>
      <c r="I1877" s="662" t="s">
        <v>2188</v>
      </c>
      <c r="J1877" s="662" t="s">
        <v>1859</v>
      </c>
      <c r="K1877" s="662" t="s">
        <v>2600</v>
      </c>
      <c r="L1877" s="663">
        <v>428.87</v>
      </c>
      <c r="M1877" s="663">
        <v>857.74</v>
      </c>
      <c r="N1877" s="662">
        <v>2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18</v>
      </c>
      <c r="B1878" s="662" t="s">
        <v>544</v>
      </c>
      <c r="C1878" s="662" t="s">
        <v>2616</v>
      </c>
      <c r="D1878" s="743" t="s">
        <v>4061</v>
      </c>
      <c r="E1878" s="744" t="s">
        <v>2647</v>
      </c>
      <c r="F1878" s="662" t="s">
        <v>2614</v>
      </c>
      <c r="G1878" s="662" t="s">
        <v>2667</v>
      </c>
      <c r="H1878" s="662" t="s">
        <v>545</v>
      </c>
      <c r="I1878" s="662" t="s">
        <v>818</v>
      </c>
      <c r="J1878" s="662" t="s">
        <v>819</v>
      </c>
      <c r="K1878" s="662" t="s">
        <v>820</v>
      </c>
      <c r="L1878" s="663">
        <v>54.55</v>
      </c>
      <c r="M1878" s="663">
        <v>54.55</v>
      </c>
      <c r="N1878" s="662">
        <v>1</v>
      </c>
      <c r="O1878" s="745">
        <v>0.5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18</v>
      </c>
      <c r="B1879" s="662" t="s">
        <v>544</v>
      </c>
      <c r="C1879" s="662" t="s">
        <v>2616</v>
      </c>
      <c r="D1879" s="743" t="s">
        <v>4061</v>
      </c>
      <c r="E1879" s="744" t="s">
        <v>2647</v>
      </c>
      <c r="F1879" s="662" t="s">
        <v>2614</v>
      </c>
      <c r="G1879" s="662" t="s">
        <v>2738</v>
      </c>
      <c r="H1879" s="662" t="s">
        <v>1236</v>
      </c>
      <c r="I1879" s="662" t="s">
        <v>1473</v>
      </c>
      <c r="J1879" s="662" t="s">
        <v>1474</v>
      </c>
      <c r="K1879" s="662" t="s">
        <v>1475</v>
      </c>
      <c r="L1879" s="663">
        <v>126.6</v>
      </c>
      <c r="M1879" s="663">
        <v>379.79999999999995</v>
      </c>
      <c r="N1879" s="662">
        <v>3</v>
      </c>
      <c r="O1879" s="745">
        <v>1</v>
      </c>
      <c r="P1879" s="663">
        <v>253.2</v>
      </c>
      <c r="Q1879" s="678">
        <v>0.66666666666666674</v>
      </c>
      <c r="R1879" s="662">
        <v>2</v>
      </c>
      <c r="S1879" s="678">
        <v>0.66666666666666663</v>
      </c>
      <c r="T1879" s="745">
        <v>0.5</v>
      </c>
      <c r="U1879" s="701">
        <v>0.5</v>
      </c>
    </row>
    <row r="1880" spans="1:21" ht="14.4" customHeight="1" x14ac:dyDescent="0.3">
      <c r="A1880" s="661">
        <v>18</v>
      </c>
      <c r="B1880" s="662" t="s">
        <v>544</v>
      </c>
      <c r="C1880" s="662" t="s">
        <v>2616</v>
      </c>
      <c r="D1880" s="743" t="s">
        <v>4061</v>
      </c>
      <c r="E1880" s="744" t="s">
        <v>2647</v>
      </c>
      <c r="F1880" s="662" t="s">
        <v>2614</v>
      </c>
      <c r="G1880" s="662" t="s">
        <v>2738</v>
      </c>
      <c r="H1880" s="662" t="s">
        <v>1236</v>
      </c>
      <c r="I1880" s="662" t="s">
        <v>1469</v>
      </c>
      <c r="J1880" s="662" t="s">
        <v>1470</v>
      </c>
      <c r="K1880" s="662" t="s">
        <v>1471</v>
      </c>
      <c r="L1880" s="663">
        <v>169</v>
      </c>
      <c r="M1880" s="663">
        <v>169</v>
      </c>
      <c r="N1880" s="662">
        <v>1</v>
      </c>
      <c r="O1880" s="745">
        <v>0.5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18</v>
      </c>
      <c r="B1881" s="662" t="s">
        <v>544</v>
      </c>
      <c r="C1881" s="662" t="s">
        <v>2616</v>
      </c>
      <c r="D1881" s="743" t="s">
        <v>4061</v>
      </c>
      <c r="E1881" s="744" t="s">
        <v>2647</v>
      </c>
      <c r="F1881" s="662" t="s">
        <v>2614</v>
      </c>
      <c r="G1881" s="662" t="s">
        <v>2738</v>
      </c>
      <c r="H1881" s="662" t="s">
        <v>545</v>
      </c>
      <c r="I1881" s="662" t="s">
        <v>1596</v>
      </c>
      <c r="J1881" s="662" t="s">
        <v>2739</v>
      </c>
      <c r="K1881" s="662" t="s">
        <v>3411</v>
      </c>
      <c r="L1881" s="663">
        <v>84.39</v>
      </c>
      <c r="M1881" s="663">
        <v>253.17000000000002</v>
      </c>
      <c r="N1881" s="662">
        <v>3</v>
      </c>
      <c r="O1881" s="745">
        <v>2</v>
      </c>
      <c r="P1881" s="663">
        <v>84.39</v>
      </c>
      <c r="Q1881" s="678">
        <v>0.33333333333333331</v>
      </c>
      <c r="R1881" s="662">
        <v>1</v>
      </c>
      <c r="S1881" s="678">
        <v>0.33333333333333331</v>
      </c>
      <c r="T1881" s="745">
        <v>0.5</v>
      </c>
      <c r="U1881" s="701">
        <v>0.25</v>
      </c>
    </row>
    <row r="1882" spans="1:21" ht="14.4" customHeight="1" x14ac:dyDescent="0.3">
      <c r="A1882" s="661">
        <v>18</v>
      </c>
      <c r="B1882" s="662" t="s">
        <v>544</v>
      </c>
      <c r="C1882" s="662" t="s">
        <v>2616</v>
      </c>
      <c r="D1882" s="743" t="s">
        <v>4061</v>
      </c>
      <c r="E1882" s="744" t="s">
        <v>2647</v>
      </c>
      <c r="F1882" s="662" t="s">
        <v>2614</v>
      </c>
      <c r="G1882" s="662" t="s">
        <v>2738</v>
      </c>
      <c r="H1882" s="662" t="s">
        <v>545</v>
      </c>
      <c r="I1882" s="662" t="s">
        <v>1150</v>
      </c>
      <c r="J1882" s="662" t="s">
        <v>2739</v>
      </c>
      <c r="K1882" s="662" t="s">
        <v>2740</v>
      </c>
      <c r="L1882" s="663">
        <v>253.18</v>
      </c>
      <c r="M1882" s="663">
        <v>253.18</v>
      </c>
      <c r="N1882" s="662">
        <v>1</v>
      </c>
      <c r="O1882" s="745">
        <v>0.5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18</v>
      </c>
      <c r="B1883" s="662" t="s">
        <v>544</v>
      </c>
      <c r="C1883" s="662" t="s">
        <v>2616</v>
      </c>
      <c r="D1883" s="743" t="s">
        <v>4061</v>
      </c>
      <c r="E1883" s="744" t="s">
        <v>2647</v>
      </c>
      <c r="F1883" s="662" t="s">
        <v>2614</v>
      </c>
      <c r="G1883" s="662" t="s">
        <v>2738</v>
      </c>
      <c r="H1883" s="662" t="s">
        <v>545</v>
      </c>
      <c r="I1883" s="662" t="s">
        <v>3333</v>
      </c>
      <c r="J1883" s="662" t="s">
        <v>2778</v>
      </c>
      <c r="K1883" s="662" t="s">
        <v>3334</v>
      </c>
      <c r="L1883" s="663">
        <v>112.67</v>
      </c>
      <c r="M1883" s="663">
        <v>225.34</v>
      </c>
      <c r="N1883" s="662">
        <v>2</v>
      </c>
      <c r="O1883" s="745">
        <v>1</v>
      </c>
      <c r="P1883" s="663">
        <v>112.67</v>
      </c>
      <c r="Q1883" s="678">
        <v>0.5</v>
      </c>
      <c r="R1883" s="662">
        <v>1</v>
      </c>
      <c r="S1883" s="678">
        <v>0.5</v>
      </c>
      <c r="T1883" s="745">
        <v>0.5</v>
      </c>
      <c r="U1883" s="701">
        <v>0.5</v>
      </c>
    </row>
    <row r="1884" spans="1:21" ht="14.4" customHeight="1" x14ac:dyDescent="0.3">
      <c r="A1884" s="661">
        <v>18</v>
      </c>
      <c r="B1884" s="662" t="s">
        <v>544</v>
      </c>
      <c r="C1884" s="662" t="s">
        <v>2616</v>
      </c>
      <c r="D1884" s="743" t="s">
        <v>4061</v>
      </c>
      <c r="E1884" s="744" t="s">
        <v>2647</v>
      </c>
      <c r="F1884" s="662" t="s">
        <v>2614</v>
      </c>
      <c r="G1884" s="662" t="s">
        <v>2738</v>
      </c>
      <c r="H1884" s="662" t="s">
        <v>545</v>
      </c>
      <c r="I1884" s="662" t="s">
        <v>1142</v>
      </c>
      <c r="J1884" s="662" t="s">
        <v>2778</v>
      </c>
      <c r="K1884" s="662" t="s">
        <v>2779</v>
      </c>
      <c r="L1884" s="663">
        <v>338</v>
      </c>
      <c r="M1884" s="663">
        <v>1352</v>
      </c>
      <c r="N1884" s="662">
        <v>4</v>
      </c>
      <c r="O1884" s="745">
        <v>2.5</v>
      </c>
      <c r="P1884" s="663">
        <v>1014</v>
      </c>
      <c r="Q1884" s="678">
        <v>0.75</v>
      </c>
      <c r="R1884" s="662">
        <v>3</v>
      </c>
      <c r="S1884" s="678">
        <v>0.75</v>
      </c>
      <c r="T1884" s="745">
        <v>1.5</v>
      </c>
      <c r="U1884" s="701">
        <v>0.6</v>
      </c>
    </row>
    <row r="1885" spans="1:21" ht="14.4" customHeight="1" x14ac:dyDescent="0.3">
      <c r="A1885" s="661">
        <v>18</v>
      </c>
      <c r="B1885" s="662" t="s">
        <v>544</v>
      </c>
      <c r="C1885" s="662" t="s">
        <v>2616</v>
      </c>
      <c r="D1885" s="743" t="s">
        <v>4061</v>
      </c>
      <c r="E1885" s="744" t="s">
        <v>2647</v>
      </c>
      <c r="F1885" s="662" t="s">
        <v>2614</v>
      </c>
      <c r="G1885" s="662" t="s">
        <v>3808</v>
      </c>
      <c r="H1885" s="662" t="s">
        <v>545</v>
      </c>
      <c r="I1885" s="662" t="s">
        <v>3809</v>
      </c>
      <c r="J1885" s="662" t="s">
        <v>3810</v>
      </c>
      <c r="K1885" s="662" t="s">
        <v>3811</v>
      </c>
      <c r="L1885" s="663">
        <v>28.67</v>
      </c>
      <c r="M1885" s="663">
        <v>28.67</v>
      </c>
      <c r="N1885" s="662">
        <v>1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18</v>
      </c>
      <c r="B1886" s="662" t="s">
        <v>544</v>
      </c>
      <c r="C1886" s="662" t="s">
        <v>2616</v>
      </c>
      <c r="D1886" s="743" t="s">
        <v>4061</v>
      </c>
      <c r="E1886" s="744" t="s">
        <v>2647</v>
      </c>
      <c r="F1886" s="662" t="s">
        <v>2614</v>
      </c>
      <c r="G1886" s="662" t="s">
        <v>2669</v>
      </c>
      <c r="H1886" s="662" t="s">
        <v>1236</v>
      </c>
      <c r="I1886" s="662" t="s">
        <v>1431</v>
      </c>
      <c r="J1886" s="662" t="s">
        <v>1575</v>
      </c>
      <c r="K1886" s="662" t="s">
        <v>2539</v>
      </c>
      <c r="L1886" s="663">
        <v>123.2</v>
      </c>
      <c r="M1886" s="663">
        <v>1108.8000000000002</v>
      </c>
      <c r="N1886" s="662">
        <v>9</v>
      </c>
      <c r="O1886" s="745">
        <v>5</v>
      </c>
      <c r="P1886" s="663">
        <v>123.2</v>
      </c>
      <c r="Q1886" s="678">
        <v>0.11111111111111109</v>
      </c>
      <c r="R1886" s="662">
        <v>1</v>
      </c>
      <c r="S1886" s="678">
        <v>0.1111111111111111</v>
      </c>
      <c r="T1886" s="745">
        <v>1</v>
      </c>
      <c r="U1886" s="701">
        <v>0.2</v>
      </c>
    </row>
    <row r="1887" spans="1:21" ht="14.4" customHeight="1" x14ac:dyDescent="0.3">
      <c r="A1887" s="661">
        <v>18</v>
      </c>
      <c r="B1887" s="662" t="s">
        <v>544</v>
      </c>
      <c r="C1887" s="662" t="s">
        <v>2616</v>
      </c>
      <c r="D1887" s="743" t="s">
        <v>4061</v>
      </c>
      <c r="E1887" s="744" t="s">
        <v>2647</v>
      </c>
      <c r="F1887" s="662" t="s">
        <v>2614</v>
      </c>
      <c r="G1887" s="662" t="s">
        <v>2669</v>
      </c>
      <c r="H1887" s="662" t="s">
        <v>1236</v>
      </c>
      <c r="I1887" s="662" t="s">
        <v>1410</v>
      </c>
      <c r="J1887" s="662" t="s">
        <v>2540</v>
      </c>
      <c r="K1887" s="662" t="s">
        <v>2541</v>
      </c>
      <c r="L1887" s="663">
        <v>246.39</v>
      </c>
      <c r="M1887" s="663">
        <v>2217.5099999999993</v>
      </c>
      <c r="N1887" s="662">
        <v>9</v>
      </c>
      <c r="O1887" s="745">
        <v>4.5</v>
      </c>
      <c r="P1887" s="663">
        <v>246.39</v>
      </c>
      <c r="Q1887" s="678">
        <v>0.11111111111111113</v>
      </c>
      <c r="R1887" s="662">
        <v>1</v>
      </c>
      <c r="S1887" s="678">
        <v>0.1111111111111111</v>
      </c>
      <c r="T1887" s="745">
        <v>0.5</v>
      </c>
      <c r="U1887" s="701">
        <v>0.1111111111111111</v>
      </c>
    </row>
    <row r="1888" spans="1:21" ht="14.4" customHeight="1" x14ac:dyDescent="0.3">
      <c r="A1888" s="661">
        <v>18</v>
      </c>
      <c r="B1888" s="662" t="s">
        <v>544</v>
      </c>
      <c r="C1888" s="662" t="s">
        <v>2616</v>
      </c>
      <c r="D1888" s="743" t="s">
        <v>4061</v>
      </c>
      <c r="E1888" s="744" t="s">
        <v>2647</v>
      </c>
      <c r="F1888" s="662" t="s">
        <v>2614</v>
      </c>
      <c r="G1888" s="662" t="s">
        <v>3812</v>
      </c>
      <c r="H1888" s="662" t="s">
        <v>1236</v>
      </c>
      <c r="I1888" s="662" t="s">
        <v>3813</v>
      </c>
      <c r="J1888" s="662" t="s">
        <v>3814</v>
      </c>
      <c r="K1888" s="662" t="s">
        <v>1285</v>
      </c>
      <c r="L1888" s="663">
        <v>29.43</v>
      </c>
      <c r="M1888" s="663">
        <v>29.43</v>
      </c>
      <c r="N1888" s="662">
        <v>1</v>
      </c>
      <c r="O1888" s="745">
        <v>0.5</v>
      </c>
      <c r="P1888" s="663">
        <v>29.43</v>
      </c>
      <c r="Q1888" s="678">
        <v>1</v>
      </c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18</v>
      </c>
      <c r="B1889" s="662" t="s">
        <v>544</v>
      </c>
      <c r="C1889" s="662" t="s">
        <v>2616</v>
      </c>
      <c r="D1889" s="743" t="s">
        <v>4061</v>
      </c>
      <c r="E1889" s="744" t="s">
        <v>2647</v>
      </c>
      <c r="F1889" s="662" t="s">
        <v>2614</v>
      </c>
      <c r="G1889" s="662" t="s">
        <v>2743</v>
      </c>
      <c r="H1889" s="662" t="s">
        <v>545</v>
      </c>
      <c r="I1889" s="662" t="s">
        <v>2865</v>
      </c>
      <c r="J1889" s="662" t="s">
        <v>719</v>
      </c>
      <c r="K1889" s="662" t="s">
        <v>2866</v>
      </c>
      <c r="L1889" s="663">
        <v>0</v>
      </c>
      <c r="M1889" s="663">
        <v>0</v>
      </c>
      <c r="N1889" s="662">
        <v>2</v>
      </c>
      <c r="O1889" s="745">
        <v>2</v>
      </c>
      <c r="P1889" s="663"/>
      <c r="Q1889" s="678"/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18</v>
      </c>
      <c r="B1890" s="662" t="s">
        <v>544</v>
      </c>
      <c r="C1890" s="662" t="s">
        <v>2616</v>
      </c>
      <c r="D1890" s="743" t="s">
        <v>4061</v>
      </c>
      <c r="E1890" s="744" t="s">
        <v>2647</v>
      </c>
      <c r="F1890" s="662" t="s">
        <v>2614</v>
      </c>
      <c r="G1890" s="662" t="s">
        <v>2743</v>
      </c>
      <c r="H1890" s="662" t="s">
        <v>545</v>
      </c>
      <c r="I1890" s="662" t="s">
        <v>718</v>
      </c>
      <c r="J1890" s="662" t="s">
        <v>719</v>
      </c>
      <c r="K1890" s="662" t="s">
        <v>2744</v>
      </c>
      <c r="L1890" s="663">
        <v>94.04</v>
      </c>
      <c r="M1890" s="663">
        <v>94.04</v>
      </c>
      <c r="N1890" s="662">
        <v>1</v>
      </c>
      <c r="O1890" s="745">
        <v>0.5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18</v>
      </c>
      <c r="B1891" s="662" t="s">
        <v>544</v>
      </c>
      <c r="C1891" s="662" t="s">
        <v>2616</v>
      </c>
      <c r="D1891" s="743" t="s">
        <v>4061</v>
      </c>
      <c r="E1891" s="744" t="s">
        <v>2647</v>
      </c>
      <c r="F1891" s="662" t="s">
        <v>2614</v>
      </c>
      <c r="G1891" s="662" t="s">
        <v>2743</v>
      </c>
      <c r="H1891" s="662" t="s">
        <v>545</v>
      </c>
      <c r="I1891" s="662" t="s">
        <v>718</v>
      </c>
      <c r="J1891" s="662" t="s">
        <v>719</v>
      </c>
      <c r="K1891" s="662" t="s">
        <v>2744</v>
      </c>
      <c r="L1891" s="663">
        <v>122.73</v>
      </c>
      <c r="M1891" s="663">
        <v>613.65</v>
      </c>
      <c r="N1891" s="662">
        <v>5</v>
      </c>
      <c r="O1891" s="745">
        <v>2</v>
      </c>
      <c r="P1891" s="663">
        <v>490.92</v>
      </c>
      <c r="Q1891" s="678">
        <v>0.8</v>
      </c>
      <c r="R1891" s="662">
        <v>4</v>
      </c>
      <c r="S1891" s="678">
        <v>0.8</v>
      </c>
      <c r="T1891" s="745">
        <v>1</v>
      </c>
      <c r="U1891" s="701">
        <v>0.5</v>
      </c>
    </row>
    <row r="1892" spans="1:21" ht="14.4" customHeight="1" x14ac:dyDescent="0.3">
      <c r="A1892" s="661">
        <v>18</v>
      </c>
      <c r="B1892" s="662" t="s">
        <v>544</v>
      </c>
      <c r="C1892" s="662" t="s">
        <v>2616</v>
      </c>
      <c r="D1892" s="743" t="s">
        <v>4061</v>
      </c>
      <c r="E1892" s="744" t="s">
        <v>2647</v>
      </c>
      <c r="F1892" s="662" t="s">
        <v>2614</v>
      </c>
      <c r="G1892" s="662" t="s">
        <v>2745</v>
      </c>
      <c r="H1892" s="662" t="s">
        <v>545</v>
      </c>
      <c r="I1892" s="662" t="s">
        <v>965</v>
      </c>
      <c r="J1892" s="662" t="s">
        <v>966</v>
      </c>
      <c r="K1892" s="662" t="s">
        <v>2746</v>
      </c>
      <c r="L1892" s="663">
        <v>264</v>
      </c>
      <c r="M1892" s="663">
        <v>264</v>
      </c>
      <c r="N1892" s="662">
        <v>1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18</v>
      </c>
      <c r="B1893" s="662" t="s">
        <v>544</v>
      </c>
      <c r="C1893" s="662" t="s">
        <v>2616</v>
      </c>
      <c r="D1893" s="743" t="s">
        <v>4061</v>
      </c>
      <c r="E1893" s="744" t="s">
        <v>2647</v>
      </c>
      <c r="F1893" s="662" t="s">
        <v>2614</v>
      </c>
      <c r="G1893" s="662" t="s">
        <v>2670</v>
      </c>
      <c r="H1893" s="662" t="s">
        <v>545</v>
      </c>
      <c r="I1893" s="662" t="s">
        <v>2868</v>
      </c>
      <c r="J1893" s="662" t="s">
        <v>2748</v>
      </c>
      <c r="K1893" s="662" t="s">
        <v>2869</v>
      </c>
      <c r="L1893" s="663">
        <v>0</v>
      </c>
      <c r="M1893" s="663">
        <v>0</v>
      </c>
      <c r="N1893" s="662">
        <v>1</v>
      </c>
      <c r="O1893" s="745">
        <v>0.5</v>
      </c>
      <c r="P1893" s="663"/>
      <c r="Q1893" s="678"/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18</v>
      </c>
      <c r="B1894" s="662" t="s">
        <v>544</v>
      </c>
      <c r="C1894" s="662" t="s">
        <v>2616</v>
      </c>
      <c r="D1894" s="743" t="s">
        <v>4061</v>
      </c>
      <c r="E1894" s="744" t="s">
        <v>2647</v>
      </c>
      <c r="F1894" s="662" t="s">
        <v>2614</v>
      </c>
      <c r="G1894" s="662" t="s">
        <v>2670</v>
      </c>
      <c r="H1894" s="662" t="s">
        <v>545</v>
      </c>
      <c r="I1894" s="662" t="s">
        <v>3168</v>
      </c>
      <c r="J1894" s="662" t="s">
        <v>3169</v>
      </c>
      <c r="K1894" s="662" t="s">
        <v>2869</v>
      </c>
      <c r="L1894" s="663">
        <v>165.96</v>
      </c>
      <c r="M1894" s="663">
        <v>165.96</v>
      </c>
      <c r="N1894" s="662">
        <v>1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18</v>
      </c>
      <c r="B1895" s="662" t="s">
        <v>544</v>
      </c>
      <c r="C1895" s="662" t="s">
        <v>2616</v>
      </c>
      <c r="D1895" s="743" t="s">
        <v>4061</v>
      </c>
      <c r="E1895" s="744" t="s">
        <v>2647</v>
      </c>
      <c r="F1895" s="662" t="s">
        <v>2614</v>
      </c>
      <c r="G1895" s="662" t="s">
        <v>2670</v>
      </c>
      <c r="H1895" s="662" t="s">
        <v>545</v>
      </c>
      <c r="I1895" s="662" t="s">
        <v>2870</v>
      </c>
      <c r="J1895" s="662" t="s">
        <v>1784</v>
      </c>
      <c r="K1895" s="662" t="s">
        <v>2869</v>
      </c>
      <c r="L1895" s="663">
        <v>0</v>
      </c>
      <c r="M1895" s="663">
        <v>0</v>
      </c>
      <c r="N1895" s="662">
        <v>2</v>
      </c>
      <c r="O1895" s="745">
        <v>1</v>
      </c>
      <c r="P1895" s="663">
        <v>0</v>
      </c>
      <c r="Q1895" s="678"/>
      <c r="R1895" s="662">
        <v>1</v>
      </c>
      <c r="S1895" s="678">
        <v>0.5</v>
      </c>
      <c r="T1895" s="745">
        <v>0.5</v>
      </c>
      <c r="U1895" s="701">
        <v>0.5</v>
      </c>
    </row>
    <row r="1896" spans="1:21" ht="14.4" customHeight="1" x14ac:dyDescent="0.3">
      <c r="A1896" s="661">
        <v>18</v>
      </c>
      <c r="B1896" s="662" t="s">
        <v>544</v>
      </c>
      <c r="C1896" s="662" t="s">
        <v>2616</v>
      </c>
      <c r="D1896" s="743" t="s">
        <v>4061</v>
      </c>
      <c r="E1896" s="744" t="s">
        <v>2647</v>
      </c>
      <c r="F1896" s="662" t="s">
        <v>2614</v>
      </c>
      <c r="G1896" s="662" t="s">
        <v>2670</v>
      </c>
      <c r="H1896" s="662" t="s">
        <v>545</v>
      </c>
      <c r="I1896" s="662" t="s">
        <v>3342</v>
      </c>
      <c r="J1896" s="662" t="s">
        <v>1698</v>
      </c>
      <c r="K1896" s="662" t="s">
        <v>3172</v>
      </c>
      <c r="L1896" s="663">
        <v>0</v>
      </c>
      <c r="M1896" s="663">
        <v>0</v>
      </c>
      <c r="N1896" s="662">
        <v>1</v>
      </c>
      <c r="O1896" s="745">
        <v>0.5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18</v>
      </c>
      <c r="B1897" s="662" t="s">
        <v>544</v>
      </c>
      <c r="C1897" s="662" t="s">
        <v>2616</v>
      </c>
      <c r="D1897" s="743" t="s">
        <v>4061</v>
      </c>
      <c r="E1897" s="744" t="s">
        <v>2647</v>
      </c>
      <c r="F1897" s="662" t="s">
        <v>2614</v>
      </c>
      <c r="G1897" s="662" t="s">
        <v>2670</v>
      </c>
      <c r="H1897" s="662" t="s">
        <v>545</v>
      </c>
      <c r="I1897" s="662" t="s">
        <v>3273</v>
      </c>
      <c r="J1897" s="662" t="s">
        <v>2684</v>
      </c>
      <c r="K1897" s="662" t="s">
        <v>3172</v>
      </c>
      <c r="L1897" s="663">
        <v>0</v>
      </c>
      <c r="M1897" s="663">
        <v>0</v>
      </c>
      <c r="N1897" s="662">
        <v>2</v>
      </c>
      <c r="O1897" s="745">
        <v>1</v>
      </c>
      <c r="P1897" s="663">
        <v>0</v>
      </c>
      <c r="Q1897" s="678"/>
      <c r="R1897" s="662">
        <v>1</v>
      </c>
      <c r="S1897" s="678">
        <v>0.5</v>
      </c>
      <c r="T1897" s="745">
        <v>0.5</v>
      </c>
      <c r="U1897" s="701">
        <v>0.5</v>
      </c>
    </row>
    <row r="1898" spans="1:21" ht="14.4" customHeight="1" x14ac:dyDescent="0.3">
      <c r="A1898" s="661">
        <v>18</v>
      </c>
      <c r="B1898" s="662" t="s">
        <v>544</v>
      </c>
      <c r="C1898" s="662" t="s">
        <v>2616</v>
      </c>
      <c r="D1898" s="743" t="s">
        <v>4061</v>
      </c>
      <c r="E1898" s="744" t="s">
        <v>2647</v>
      </c>
      <c r="F1898" s="662" t="s">
        <v>2614</v>
      </c>
      <c r="G1898" s="662" t="s">
        <v>2783</v>
      </c>
      <c r="H1898" s="662" t="s">
        <v>1236</v>
      </c>
      <c r="I1898" s="662" t="s">
        <v>2272</v>
      </c>
      <c r="J1898" s="662" t="s">
        <v>2601</v>
      </c>
      <c r="K1898" s="662" t="s">
        <v>2602</v>
      </c>
      <c r="L1898" s="663">
        <v>85.94</v>
      </c>
      <c r="M1898" s="663">
        <v>257.82</v>
      </c>
      <c r="N1898" s="662">
        <v>3</v>
      </c>
      <c r="O1898" s="745">
        <v>1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18</v>
      </c>
      <c r="B1899" s="662" t="s">
        <v>544</v>
      </c>
      <c r="C1899" s="662" t="s">
        <v>2616</v>
      </c>
      <c r="D1899" s="743" t="s">
        <v>4061</v>
      </c>
      <c r="E1899" s="744" t="s">
        <v>2647</v>
      </c>
      <c r="F1899" s="662" t="s">
        <v>2614</v>
      </c>
      <c r="G1899" s="662" t="s">
        <v>2685</v>
      </c>
      <c r="H1899" s="662" t="s">
        <v>545</v>
      </c>
      <c r="I1899" s="662" t="s">
        <v>3199</v>
      </c>
      <c r="J1899" s="662" t="s">
        <v>3198</v>
      </c>
      <c r="K1899" s="662" t="s">
        <v>3190</v>
      </c>
      <c r="L1899" s="663">
        <v>0</v>
      </c>
      <c r="M1899" s="663">
        <v>0</v>
      </c>
      <c r="N1899" s="662">
        <v>1</v>
      </c>
      <c r="O1899" s="745">
        <v>1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18</v>
      </c>
      <c r="B1900" s="662" t="s">
        <v>544</v>
      </c>
      <c r="C1900" s="662" t="s">
        <v>2616</v>
      </c>
      <c r="D1900" s="743" t="s">
        <v>4061</v>
      </c>
      <c r="E1900" s="744" t="s">
        <v>2647</v>
      </c>
      <c r="F1900" s="662" t="s">
        <v>2614</v>
      </c>
      <c r="G1900" s="662" t="s">
        <v>2685</v>
      </c>
      <c r="H1900" s="662" t="s">
        <v>545</v>
      </c>
      <c r="I1900" s="662" t="s">
        <v>3203</v>
      </c>
      <c r="J1900" s="662" t="s">
        <v>1197</v>
      </c>
      <c r="K1900" s="662" t="s">
        <v>1285</v>
      </c>
      <c r="L1900" s="663">
        <v>0</v>
      </c>
      <c r="M1900" s="663">
        <v>0</v>
      </c>
      <c r="N1900" s="662">
        <v>1</v>
      </c>
      <c r="O1900" s="745">
        <v>0.5</v>
      </c>
      <c r="P1900" s="663"/>
      <c r="Q1900" s="678"/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18</v>
      </c>
      <c r="B1901" s="662" t="s">
        <v>544</v>
      </c>
      <c r="C1901" s="662" t="s">
        <v>2616</v>
      </c>
      <c r="D1901" s="743" t="s">
        <v>4061</v>
      </c>
      <c r="E1901" s="744" t="s">
        <v>2647</v>
      </c>
      <c r="F1901" s="662" t="s">
        <v>2614</v>
      </c>
      <c r="G1901" s="662" t="s">
        <v>2685</v>
      </c>
      <c r="H1901" s="662" t="s">
        <v>545</v>
      </c>
      <c r="I1901" s="662" t="s">
        <v>1196</v>
      </c>
      <c r="J1901" s="662" t="s">
        <v>1197</v>
      </c>
      <c r="K1901" s="662" t="s">
        <v>1198</v>
      </c>
      <c r="L1901" s="663">
        <v>0</v>
      </c>
      <c r="M1901" s="663">
        <v>0</v>
      </c>
      <c r="N1901" s="662">
        <v>1</v>
      </c>
      <c r="O1901" s="745">
        <v>1</v>
      </c>
      <c r="P1901" s="663">
        <v>0</v>
      </c>
      <c r="Q1901" s="678"/>
      <c r="R1901" s="662">
        <v>1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18</v>
      </c>
      <c r="B1902" s="662" t="s">
        <v>544</v>
      </c>
      <c r="C1902" s="662" t="s">
        <v>2616</v>
      </c>
      <c r="D1902" s="743" t="s">
        <v>4061</v>
      </c>
      <c r="E1902" s="744" t="s">
        <v>2647</v>
      </c>
      <c r="F1902" s="662" t="s">
        <v>2614</v>
      </c>
      <c r="G1902" s="662" t="s">
        <v>2685</v>
      </c>
      <c r="H1902" s="662" t="s">
        <v>545</v>
      </c>
      <c r="I1902" s="662" t="s">
        <v>3280</v>
      </c>
      <c r="J1902" s="662" t="s">
        <v>1197</v>
      </c>
      <c r="K1902" s="662" t="s">
        <v>572</v>
      </c>
      <c r="L1902" s="663">
        <v>0</v>
      </c>
      <c r="M1902" s="663">
        <v>0</v>
      </c>
      <c r="N1902" s="662">
        <v>2</v>
      </c>
      <c r="O1902" s="745">
        <v>2</v>
      </c>
      <c r="P1902" s="663">
        <v>0</v>
      </c>
      <c r="Q1902" s="678"/>
      <c r="R1902" s="662">
        <v>1</v>
      </c>
      <c r="S1902" s="678">
        <v>0.5</v>
      </c>
      <c r="T1902" s="745">
        <v>1</v>
      </c>
      <c r="U1902" s="701">
        <v>0.5</v>
      </c>
    </row>
    <row r="1903" spans="1:21" ht="14.4" customHeight="1" x14ac:dyDescent="0.3">
      <c r="A1903" s="661">
        <v>18</v>
      </c>
      <c r="B1903" s="662" t="s">
        <v>544</v>
      </c>
      <c r="C1903" s="662" t="s">
        <v>2620</v>
      </c>
      <c r="D1903" s="743" t="s">
        <v>4062</v>
      </c>
      <c r="E1903" s="744" t="s">
        <v>2633</v>
      </c>
      <c r="F1903" s="662" t="s">
        <v>2614</v>
      </c>
      <c r="G1903" s="662" t="s">
        <v>3815</v>
      </c>
      <c r="H1903" s="662" t="s">
        <v>545</v>
      </c>
      <c r="I1903" s="662" t="s">
        <v>3816</v>
      </c>
      <c r="J1903" s="662" t="s">
        <v>3817</v>
      </c>
      <c r="K1903" s="662" t="s">
        <v>3818</v>
      </c>
      <c r="L1903" s="663">
        <v>0</v>
      </c>
      <c r="M1903" s="663">
        <v>0</v>
      </c>
      <c r="N1903" s="662">
        <v>2</v>
      </c>
      <c r="O1903" s="745">
        <v>0.5</v>
      </c>
      <c r="P1903" s="663"/>
      <c r="Q1903" s="678"/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18</v>
      </c>
      <c r="B1904" s="662" t="s">
        <v>544</v>
      </c>
      <c r="C1904" s="662" t="s">
        <v>2620</v>
      </c>
      <c r="D1904" s="743" t="s">
        <v>4062</v>
      </c>
      <c r="E1904" s="744" t="s">
        <v>2633</v>
      </c>
      <c r="F1904" s="662" t="s">
        <v>2614</v>
      </c>
      <c r="G1904" s="662" t="s">
        <v>2648</v>
      </c>
      <c r="H1904" s="662" t="s">
        <v>545</v>
      </c>
      <c r="I1904" s="662" t="s">
        <v>1906</v>
      </c>
      <c r="J1904" s="662" t="s">
        <v>2603</v>
      </c>
      <c r="K1904" s="662" t="s">
        <v>2571</v>
      </c>
      <c r="L1904" s="663">
        <v>5.14</v>
      </c>
      <c r="M1904" s="663">
        <v>5.14</v>
      </c>
      <c r="N1904" s="662">
        <v>1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18</v>
      </c>
      <c r="B1905" s="662" t="s">
        <v>544</v>
      </c>
      <c r="C1905" s="662" t="s">
        <v>2620</v>
      </c>
      <c r="D1905" s="743" t="s">
        <v>4062</v>
      </c>
      <c r="E1905" s="744" t="s">
        <v>2633</v>
      </c>
      <c r="F1905" s="662" t="s">
        <v>2614</v>
      </c>
      <c r="G1905" s="662" t="s">
        <v>2693</v>
      </c>
      <c r="H1905" s="662" t="s">
        <v>545</v>
      </c>
      <c r="I1905" s="662" t="s">
        <v>3819</v>
      </c>
      <c r="J1905" s="662" t="s">
        <v>3820</v>
      </c>
      <c r="K1905" s="662" t="s">
        <v>3821</v>
      </c>
      <c r="L1905" s="663">
        <v>540.26</v>
      </c>
      <c r="M1905" s="663">
        <v>540.26</v>
      </c>
      <c r="N1905" s="662">
        <v>1</v>
      </c>
      <c r="O1905" s="745">
        <v>0.5</v>
      </c>
      <c r="P1905" s="663">
        <v>540.26</v>
      </c>
      <c r="Q1905" s="678">
        <v>1</v>
      </c>
      <c r="R1905" s="662">
        <v>1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18</v>
      </c>
      <c r="B1906" s="662" t="s">
        <v>544</v>
      </c>
      <c r="C1906" s="662" t="s">
        <v>2620</v>
      </c>
      <c r="D1906" s="743" t="s">
        <v>4062</v>
      </c>
      <c r="E1906" s="744" t="s">
        <v>2633</v>
      </c>
      <c r="F1906" s="662" t="s">
        <v>2614</v>
      </c>
      <c r="G1906" s="662" t="s">
        <v>2693</v>
      </c>
      <c r="H1906" s="662" t="s">
        <v>545</v>
      </c>
      <c r="I1906" s="662" t="s">
        <v>3822</v>
      </c>
      <c r="J1906" s="662" t="s">
        <v>3820</v>
      </c>
      <c r="K1906" s="662" t="s">
        <v>3823</v>
      </c>
      <c r="L1906" s="663">
        <v>2161.0100000000002</v>
      </c>
      <c r="M1906" s="663">
        <v>45381.210000000006</v>
      </c>
      <c r="N1906" s="662">
        <v>21</v>
      </c>
      <c r="O1906" s="745">
        <v>7</v>
      </c>
      <c r="P1906" s="663">
        <v>28093.130000000005</v>
      </c>
      <c r="Q1906" s="678">
        <v>0.61904761904761907</v>
      </c>
      <c r="R1906" s="662">
        <v>13</v>
      </c>
      <c r="S1906" s="678">
        <v>0.61904761904761907</v>
      </c>
      <c r="T1906" s="745">
        <v>4</v>
      </c>
      <c r="U1906" s="701">
        <v>0.5714285714285714</v>
      </c>
    </row>
    <row r="1907" spans="1:21" ht="14.4" customHeight="1" x14ac:dyDescent="0.3">
      <c r="A1907" s="661">
        <v>18</v>
      </c>
      <c r="B1907" s="662" t="s">
        <v>544</v>
      </c>
      <c r="C1907" s="662" t="s">
        <v>2620</v>
      </c>
      <c r="D1907" s="743" t="s">
        <v>4062</v>
      </c>
      <c r="E1907" s="744" t="s">
        <v>2633</v>
      </c>
      <c r="F1907" s="662" t="s">
        <v>2614</v>
      </c>
      <c r="G1907" s="662" t="s">
        <v>2693</v>
      </c>
      <c r="H1907" s="662" t="s">
        <v>545</v>
      </c>
      <c r="I1907" s="662" t="s">
        <v>3824</v>
      </c>
      <c r="J1907" s="662" t="s">
        <v>2695</v>
      </c>
      <c r="K1907" s="662" t="s">
        <v>3825</v>
      </c>
      <c r="L1907" s="663">
        <v>540.25</v>
      </c>
      <c r="M1907" s="663">
        <v>1080.5</v>
      </c>
      <c r="N1907" s="662">
        <v>2</v>
      </c>
      <c r="O1907" s="745">
        <v>1</v>
      </c>
      <c r="P1907" s="663">
        <v>1080.5</v>
      </c>
      <c r="Q1907" s="678">
        <v>1</v>
      </c>
      <c r="R1907" s="662">
        <v>2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18</v>
      </c>
      <c r="B1908" s="662" t="s">
        <v>544</v>
      </c>
      <c r="C1908" s="662" t="s">
        <v>2620</v>
      </c>
      <c r="D1908" s="743" t="s">
        <v>4062</v>
      </c>
      <c r="E1908" s="744" t="s">
        <v>2633</v>
      </c>
      <c r="F1908" s="662" t="s">
        <v>2614</v>
      </c>
      <c r="G1908" s="662" t="s">
        <v>2693</v>
      </c>
      <c r="H1908" s="662" t="s">
        <v>545</v>
      </c>
      <c r="I1908" s="662" t="s">
        <v>2694</v>
      </c>
      <c r="J1908" s="662" t="s">
        <v>2695</v>
      </c>
      <c r="K1908" s="662" t="s">
        <v>2696</v>
      </c>
      <c r="L1908" s="663">
        <v>2161.0100000000002</v>
      </c>
      <c r="M1908" s="663">
        <v>136143.63</v>
      </c>
      <c r="N1908" s="662">
        <v>63</v>
      </c>
      <c r="O1908" s="745">
        <v>19</v>
      </c>
      <c r="P1908" s="663">
        <v>86440.400000000009</v>
      </c>
      <c r="Q1908" s="678">
        <v>0.634920634920635</v>
      </c>
      <c r="R1908" s="662">
        <v>40</v>
      </c>
      <c r="S1908" s="678">
        <v>0.63492063492063489</v>
      </c>
      <c r="T1908" s="745">
        <v>13.5</v>
      </c>
      <c r="U1908" s="701">
        <v>0.71052631578947367</v>
      </c>
    </row>
    <row r="1909" spans="1:21" ht="14.4" customHeight="1" x14ac:dyDescent="0.3">
      <c r="A1909" s="661">
        <v>18</v>
      </c>
      <c r="B1909" s="662" t="s">
        <v>544</v>
      </c>
      <c r="C1909" s="662" t="s">
        <v>2620</v>
      </c>
      <c r="D1909" s="743" t="s">
        <v>4062</v>
      </c>
      <c r="E1909" s="744" t="s">
        <v>2633</v>
      </c>
      <c r="F1909" s="662" t="s">
        <v>2614</v>
      </c>
      <c r="G1909" s="662" t="s">
        <v>2693</v>
      </c>
      <c r="H1909" s="662" t="s">
        <v>545</v>
      </c>
      <c r="I1909" s="662" t="s">
        <v>2697</v>
      </c>
      <c r="J1909" s="662" t="s">
        <v>2698</v>
      </c>
      <c r="K1909" s="662" t="s">
        <v>2699</v>
      </c>
      <c r="L1909" s="663">
        <v>2161</v>
      </c>
      <c r="M1909" s="663">
        <v>75635</v>
      </c>
      <c r="N1909" s="662">
        <v>35</v>
      </c>
      <c r="O1909" s="745">
        <v>12.5</v>
      </c>
      <c r="P1909" s="663">
        <v>41059</v>
      </c>
      <c r="Q1909" s="678">
        <v>0.54285714285714282</v>
      </c>
      <c r="R1909" s="662">
        <v>19</v>
      </c>
      <c r="S1909" s="678">
        <v>0.54285714285714282</v>
      </c>
      <c r="T1909" s="745">
        <v>6</v>
      </c>
      <c r="U1909" s="701">
        <v>0.48</v>
      </c>
    </row>
    <row r="1910" spans="1:21" ht="14.4" customHeight="1" x14ac:dyDescent="0.3">
      <c r="A1910" s="661">
        <v>18</v>
      </c>
      <c r="B1910" s="662" t="s">
        <v>544</v>
      </c>
      <c r="C1910" s="662" t="s">
        <v>2620</v>
      </c>
      <c r="D1910" s="743" t="s">
        <v>4062</v>
      </c>
      <c r="E1910" s="744" t="s">
        <v>2633</v>
      </c>
      <c r="F1910" s="662" t="s">
        <v>2614</v>
      </c>
      <c r="G1910" s="662" t="s">
        <v>2693</v>
      </c>
      <c r="H1910" s="662" t="s">
        <v>545</v>
      </c>
      <c r="I1910" s="662" t="s">
        <v>2751</v>
      </c>
      <c r="J1910" s="662" t="s">
        <v>2752</v>
      </c>
      <c r="K1910" s="662" t="s">
        <v>2753</v>
      </c>
      <c r="L1910" s="663">
        <v>2161</v>
      </c>
      <c r="M1910" s="663">
        <v>17288</v>
      </c>
      <c r="N1910" s="662">
        <v>8</v>
      </c>
      <c r="O1910" s="745">
        <v>3</v>
      </c>
      <c r="P1910" s="663">
        <v>15127</v>
      </c>
      <c r="Q1910" s="678">
        <v>0.875</v>
      </c>
      <c r="R1910" s="662">
        <v>7</v>
      </c>
      <c r="S1910" s="678">
        <v>0.875</v>
      </c>
      <c r="T1910" s="745">
        <v>2.5</v>
      </c>
      <c r="U1910" s="701">
        <v>0.83333333333333337</v>
      </c>
    </row>
    <row r="1911" spans="1:21" ht="14.4" customHeight="1" x14ac:dyDescent="0.3">
      <c r="A1911" s="661">
        <v>18</v>
      </c>
      <c r="B1911" s="662" t="s">
        <v>544</v>
      </c>
      <c r="C1911" s="662" t="s">
        <v>2620</v>
      </c>
      <c r="D1911" s="743" t="s">
        <v>4062</v>
      </c>
      <c r="E1911" s="744" t="s">
        <v>2633</v>
      </c>
      <c r="F1911" s="662" t="s">
        <v>2614</v>
      </c>
      <c r="G1911" s="662" t="s">
        <v>2693</v>
      </c>
      <c r="H1911" s="662" t="s">
        <v>545</v>
      </c>
      <c r="I1911" s="662" t="s">
        <v>2751</v>
      </c>
      <c r="J1911" s="662" t="s">
        <v>2752</v>
      </c>
      <c r="K1911" s="662" t="s">
        <v>2753</v>
      </c>
      <c r="L1911" s="663">
        <v>2161.0100000000002</v>
      </c>
      <c r="M1911" s="663">
        <v>121016.56000000003</v>
      </c>
      <c r="N1911" s="662">
        <v>56</v>
      </c>
      <c r="O1911" s="745">
        <v>19</v>
      </c>
      <c r="P1911" s="663">
        <v>43220.200000000012</v>
      </c>
      <c r="Q1911" s="678">
        <v>0.35714285714285715</v>
      </c>
      <c r="R1911" s="662">
        <v>20</v>
      </c>
      <c r="S1911" s="678">
        <v>0.35714285714285715</v>
      </c>
      <c r="T1911" s="745">
        <v>7</v>
      </c>
      <c r="U1911" s="701">
        <v>0.36842105263157893</v>
      </c>
    </row>
    <row r="1912" spans="1:21" ht="14.4" customHeight="1" x14ac:dyDescent="0.3">
      <c r="A1912" s="661">
        <v>18</v>
      </c>
      <c r="B1912" s="662" t="s">
        <v>544</v>
      </c>
      <c r="C1912" s="662" t="s">
        <v>2620</v>
      </c>
      <c r="D1912" s="743" t="s">
        <v>4062</v>
      </c>
      <c r="E1912" s="744" t="s">
        <v>2633</v>
      </c>
      <c r="F1912" s="662" t="s">
        <v>2614</v>
      </c>
      <c r="G1912" s="662" t="s">
        <v>2693</v>
      </c>
      <c r="H1912" s="662" t="s">
        <v>545</v>
      </c>
      <c r="I1912" s="662" t="s">
        <v>3292</v>
      </c>
      <c r="J1912" s="662" t="s">
        <v>3293</v>
      </c>
      <c r="K1912" s="662" t="s">
        <v>3294</v>
      </c>
      <c r="L1912" s="663">
        <v>2160.9699999999998</v>
      </c>
      <c r="M1912" s="663">
        <v>41058.429999999993</v>
      </c>
      <c r="N1912" s="662">
        <v>19</v>
      </c>
      <c r="O1912" s="745">
        <v>5.5</v>
      </c>
      <c r="P1912" s="663">
        <v>21609.699999999997</v>
      </c>
      <c r="Q1912" s="678">
        <v>0.52631578947368418</v>
      </c>
      <c r="R1912" s="662">
        <v>10</v>
      </c>
      <c r="S1912" s="678">
        <v>0.52631578947368418</v>
      </c>
      <c r="T1912" s="745">
        <v>2</v>
      </c>
      <c r="U1912" s="701">
        <v>0.36363636363636365</v>
      </c>
    </row>
    <row r="1913" spans="1:21" ht="14.4" customHeight="1" x14ac:dyDescent="0.3">
      <c r="A1913" s="661">
        <v>18</v>
      </c>
      <c r="B1913" s="662" t="s">
        <v>544</v>
      </c>
      <c r="C1913" s="662" t="s">
        <v>2620</v>
      </c>
      <c r="D1913" s="743" t="s">
        <v>4062</v>
      </c>
      <c r="E1913" s="744" t="s">
        <v>2633</v>
      </c>
      <c r="F1913" s="662" t="s">
        <v>2614</v>
      </c>
      <c r="G1913" s="662" t="s">
        <v>2693</v>
      </c>
      <c r="H1913" s="662" t="s">
        <v>545</v>
      </c>
      <c r="I1913" s="662" t="s">
        <v>3295</v>
      </c>
      <c r="J1913" s="662" t="s">
        <v>3293</v>
      </c>
      <c r="K1913" s="662" t="s">
        <v>3296</v>
      </c>
      <c r="L1913" s="663">
        <v>540.26</v>
      </c>
      <c r="M1913" s="663">
        <v>1080.52</v>
      </c>
      <c r="N1913" s="662">
        <v>2</v>
      </c>
      <c r="O1913" s="745">
        <v>1</v>
      </c>
      <c r="P1913" s="663">
        <v>540.26</v>
      </c>
      <c r="Q1913" s="678">
        <v>0.5</v>
      </c>
      <c r="R1913" s="662">
        <v>1</v>
      </c>
      <c r="S1913" s="678">
        <v>0.5</v>
      </c>
      <c r="T1913" s="745">
        <v>0.5</v>
      </c>
      <c r="U1913" s="701">
        <v>0.5</v>
      </c>
    </row>
    <row r="1914" spans="1:21" ht="14.4" customHeight="1" x14ac:dyDescent="0.3">
      <c r="A1914" s="661">
        <v>18</v>
      </c>
      <c r="B1914" s="662" t="s">
        <v>544</v>
      </c>
      <c r="C1914" s="662" t="s">
        <v>2620</v>
      </c>
      <c r="D1914" s="743" t="s">
        <v>4062</v>
      </c>
      <c r="E1914" s="744" t="s">
        <v>2633</v>
      </c>
      <c r="F1914" s="662" t="s">
        <v>2614</v>
      </c>
      <c r="G1914" s="662" t="s">
        <v>2905</v>
      </c>
      <c r="H1914" s="662" t="s">
        <v>545</v>
      </c>
      <c r="I1914" s="662" t="s">
        <v>860</v>
      </c>
      <c r="J1914" s="662" t="s">
        <v>861</v>
      </c>
      <c r="K1914" s="662" t="s">
        <v>862</v>
      </c>
      <c r="L1914" s="663">
        <v>66.17</v>
      </c>
      <c r="M1914" s="663">
        <v>198.51</v>
      </c>
      <c r="N1914" s="662">
        <v>3</v>
      </c>
      <c r="O1914" s="745">
        <v>2</v>
      </c>
      <c r="P1914" s="663">
        <v>198.51</v>
      </c>
      <c r="Q1914" s="678">
        <v>1</v>
      </c>
      <c r="R1914" s="662">
        <v>3</v>
      </c>
      <c r="S1914" s="678">
        <v>1</v>
      </c>
      <c r="T1914" s="745">
        <v>2</v>
      </c>
      <c r="U1914" s="701">
        <v>1</v>
      </c>
    </row>
    <row r="1915" spans="1:21" ht="14.4" customHeight="1" x14ac:dyDescent="0.3">
      <c r="A1915" s="661">
        <v>18</v>
      </c>
      <c r="B1915" s="662" t="s">
        <v>544</v>
      </c>
      <c r="C1915" s="662" t="s">
        <v>2620</v>
      </c>
      <c r="D1915" s="743" t="s">
        <v>4062</v>
      </c>
      <c r="E1915" s="744" t="s">
        <v>2633</v>
      </c>
      <c r="F1915" s="662" t="s">
        <v>2614</v>
      </c>
      <c r="G1915" s="662" t="s">
        <v>2649</v>
      </c>
      <c r="H1915" s="662" t="s">
        <v>545</v>
      </c>
      <c r="I1915" s="662" t="s">
        <v>3587</v>
      </c>
      <c r="J1915" s="662" t="s">
        <v>2653</v>
      </c>
      <c r="K1915" s="662" t="s">
        <v>2654</v>
      </c>
      <c r="L1915" s="663">
        <v>0</v>
      </c>
      <c r="M1915" s="663">
        <v>0</v>
      </c>
      <c r="N1915" s="662">
        <v>1</v>
      </c>
      <c r="O1915" s="745">
        <v>1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18</v>
      </c>
      <c r="B1916" s="662" t="s">
        <v>544</v>
      </c>
      <c r="C1916" s="662" t="s">
        <v>2620</v>
      </c>
      <c r="D1916" s="743" t="s">
        <v>4062</v>
      </c>
      <c r="E1916" s="744" t="s">
        <v>2633</v>
      </c>
      <c r="F1916" s="662" t="s">
        <v>2614</v>
      </c>
      <c r="G1916" s="662" t="s">
        <v>2806</v>
      </c>
      <c r="H1916" s="662" t="s">
        <v>545</v>
      </c>
      <c r="I1916" s="662" t="s">
        <v>642</v>
      </c>
      <c r="J1916" s="662" t="s">
        <v>2807</v>
      </c>
      <c r="K1916" s="662" t="s">
        <v>2808</v>
      </c>
      <c r="L1916" s="663">
        <v>13.58</v>
      </c>
      <c r="M1916" s="663">
        <v>13.58</v>
      </c>
      <c r="N1916" s="662">
        <v>1</v>
      </c>
      <c r="O1916" s="745">
        <v>1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18</v>
      </c>
      <c r="B1917" s="662" t="s">
        <v>544</v>
      </c>
      <c r="C1917" s="662" t="s">
        <v>2620</v>
      </c>
      <c r="D1917" s="743" t="s">
        <v>4062</v>
      </c>
      <c r="E1917" s="744" t="s">
        <v>2633</v>
      </c>
      <c r="F1917" s="662" t="s">
        <v>2614</v>
      </c>
      <c r="G1917" s="662" t="s">
        <v>2662</v>
      </c>
      <c r="H1917" s="662" t="s">
        <v>1236</v>
      </c>
      <c r="I1917" s="662" t="s">
        <v>1397</v>
      </c>
      <c r="J1917" s="662" t="s">
        <v>1398</v>
      </c>
      <c r="K1917" s="662" t="s">
        <v>1285</v>
      </c>
      <c r="L1917" s="663">
        <v>132</v>
      </c>
      <c r="M1917" s="663">
        <v>924</v>
      </c>
      <c r="N1917" s="662">
        <v>7</v>
      </c>
      <c r="O1917" s="745">
        <v>4.5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18</v>
      </c>
      <c r="B1918" s="662" t="s">
        <v>544</v>
      </c>
      <c r="C1918" s="662" t="s">
        <v>2620</v>
      </c>
      <c r="D1918" s="743" t="s">
        <v>4062</v>
      </c>
      <c r="E1918" s="744" t="s">
        <v>2633</v>
      </c>
      <c r="F1918" s="662" t="s">
        <v>2614</v>
      </c>
      <c r="G1918" s="662" t="s">
        <v>2719</v>
      </c>
      <c r="H1918" s="662" t="s">
        <v>545</v>
      </c>
      <c r="I1918" s="662" t="s">
        <v>1771</v>
      </c>
      <c r="J1918" s="662" t="s">
        <v>1772</v>
      </c>
      <c r="K1918" s="662" t="s">
        <v>1341</v>
      </c>
      <c r="L1918" s="663">
        <v>65.989999999999995</v>
      </c>
      <c r="M1918" s="663">
        <v>3233.5099999999993</v>
      </c>
      <c r="N1918" s="662">
        <v>49</v>
      </c>
      <c r="O1918" s="745">
        <v>12</v>
      </c>
      <c r="P1918" s="663">
        <v>263.95999999999998</v>
      </c>
      <c r="Q1918" s="678">
        <v>8.1632653061224497E-2</v>
      </c>
      <c r="R1918" s="662">
        <v>4</v>
      </c>
      <c r="S1918" s="678">
        <v>8.1632653061224483E-2</v>
      </c>
      <c r="T1918" s="745">
        <v>1.5</v>
      </c>
      <c r="U1918" s="701">
        <v>0.125</v>
      </c>
    </row>
    <row r="1919" spans="1:21" ht="14.4" customHeight="1" x14ac:dyDescent="0.3">
      <c r="A1919" s="661">
        <v>18</v>
      </c>
      <c r="B1919" s="662" t="s">
        <v>544</v>
      </c>
      <c r="C1919" s="662" t="s">
        <v>2620</v>
      </c>
      <c r="D1919" s="743" t="s">
        <v>4062</v>
      </c>
      <c r="E1919" s="744" t="s">
        <v>2633</v>
      </c>
      <c r="F1919" s="662" t="s">
        <v>2614</v>
      </c>
      <c r="G1919" s="662" t="s">
        <v>2719</v>
      </c>
      <c r="H1919" s="662" t="s">
        <v>545</v>
      </c>
      <c r="I1919" s="662" t="s">
        <v>1746</v>
      </c>
      <c r="J1919" s="662" t="s">
        <v>1747</v>
      </c>
      <c r="K1919" s="662" t="s">
        <v>586</v>
      </c>
      <c r="L1919" s="663">
        <v>132</v>
      </c>
      <c r="M1919" s="663">
        <v>528</v>
      </c>
      <c r="N1919" s="662">
        <v>4</v>
      </c>
      <c r="O1919" s="745">
        <v>2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18</v>
      </c>
      <c r="B1920" s="662" t="s">
        <v>544</v>
      </c>
      <c r="C1920" s="662" t="s">
        <v>2620</v>
      </c>
      <c r="D1920" s="743" t="s">
        <v>4062</v>
      </c>
      <c r="E1920" s="744" t="s">
        <v>2633</v>
      </c>
      <c r="F1920" s="662" t="s">
        <v>2614</v>
      </c>
      <c r="G1920" s="662" t="s">
        <v>2719</v>
      </c>
      <c r="H1920" s="662" t="s">
        <v>545</v>
      </c>
      <c r="I1920" s="662" t="s">
        <v>2972</v>
      </c>
      <c r="J1920" s="662" t="s">
        <v>1772</v>
      </c>
      <c r="K1920" s="662" t="s">
        <v>1341</v>
      </c>
      <c r="L1920" s="663">
        <v>65.989999999999995</v>
      </c>
      <c r="M1920" s="663">
        <v>329.95</v>
      </c>
      <c r="N1920" s="662">
        <v>5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18</v>
      </c>
      <c r="B1921" s="662" t="s">
        <v>544</v>
      </c>
      <c r="C1921" s="662" t="s">
        <v>2620</v>
      </c>
      <c r="D1921" s="743" t="s">
        <v>4062</v>
      </c>
      <c r="E1921" s="744" t="s">
        <v>2633</v>
      </c>
      <c r="F1921" s="662" t="s">
        <v>2614</v>
      </c>
      <c r="G1921" s="662" t="s">
        <v>2978</v>
      </c>
      <c r="H1921" s="662" t="s">
        <v>545</v>
      </c>
      <c r="I1921" s="662" t="s">
        <v>1942</v>
      </c>
      <c r="J1921" s="662" t="s">
        <v>1943</v>
      </c>
      <c r="K1921" s="662" t="s">
        <v>2979</v>
      </c>
      <c r="L1921" s="663">
        <v>156.77000000000001</v>
      </c>
      <c r="M1921" s="663">
        <v>1254.1600000000001</v>
      </c>
      <c r="N1921" s="662">
        <v>8</v>
      </c>
      <c r="O1921" s="745">
        <v>3</v>
      </c>
      <c r="P1921" s="663">
        <v>313.54000000000002</v>
      </c>
      <c r="Q1921" s="678">
        <v>0.25</v>
      </c>
      <c r="R1921" s="662">
        <v>2</v>
      </c>
      <c r="S1921" s="678">
        <v>0.25</v>
      </c>
      <c r="T1921" s="745">
        <v>0.5</v>
      </c>
      <c r="U1921" s="701">
        <v>0.16666666666666666</v>
      </c>
    </row>
    <row r="1922" spans="1:21" ht="14.4" customHeight="1" x14ac:dyDescent="0.3">
      <c r="A1922" s="661">
        <v>18</v>
      </c>
      <c r="B1922" s="662" t="s">
        <v>544</v>
      </c>
      <c r="C1922" s="662" t="s">
        <v>2620</v>
      </c>
      <c r="D1922" s="743" t="s">
        <v>4062</v>
      </c>
      <c r="E1922" s="744" t="s">
        <v>2633</v>
      </c>
      <c r="F1922" s="662" t="s">
        <v>2614</v>
      </c>
      <c r="G1922" s="662" t="s">
        <v>2721</v>
      </c>
      <c r="H1922" s="662" t="s">
        <v>545</v>
      </c>
      <c r="I1922" s="662" t="s">
        <v>954</v>
      </c>
      <c r="J1922" s="662" t="s">
        <v>955</v>
      </c>
      <c r="K1922" s="662" t="s">
        <v>2722</v>
      </c>
      <c r="L1922" s="663">
        <v>0</v>
      </c>
      <c r="M1922" s="663">
        <v>0</v>
      </c>
      <c r="N1922" s="662">
        <v>12</v>
      </c>
      <c r="O1922" s="745">
        <v>2.5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18</v>
      </c>
      <c r="B1923" s="662" t="s">
        <v>544</v>
      </c>
      <c r="C1923" s="662" t="s">
        <v>2620</v>
      </c>
      <c r="D1923" s="743" t="s">
        <v>4062</v>
      </c>
      <c r="E1923" s="744" t="s">
        <v>2633</v>
      </c>
      <c r="F1923" s="662" t="s">
        <v>2614</v>
      </c>
      <c r="G1923" s="662" t="s">
        <v>2675</v>
      </c>
      <c r="H1923" s="662" t="s">
        <v>545</v>
      </c>
      <c r="I1923" s="662" t="s">
        <v>2827</v>
      </c>
      <c r="J1923" s="662" t="s">
        <v>2676</v>
      </c>
      <c r="K1923" s="662" t="s">
        <v>2828</v>
      </c>
      <c r="L1923" s="663">
        <v>0</v>
      </c>
      <c r="M1923" s="663">
        <v>0</v>
      </c>
      <c r="N1923" s="662">
        <v>3</v>
      </c>
      <c r="O1923" s="745">
        <v>1</v>
      </c>
      <c r="P1923" s="663">
        <v>0</v>
      </c>
      <c r="Q1923" s="678"/>
      <c r="R1923" s="662">
        <v>1</v>
      </c>
      <c r="S1923" s="678">
        <v>0.33333333333333331</v>
      </c>
      <c r="T1923" s="745">
        <v>0.5</v>
      </c>
      <c r="U1923" s="701">
        <v>0.5</v>
      </c>
    </row>
    <row r="1924" spans="1:21" ht="14.4" customHeight="1" x14ac:dyDescent="0.3">
      <c r="A1924" s="661">
        <v>18</v>
      </c>
      <c r="B1924" s="662" t="s">
        <v>544</v>
      </c>
      <c r="C1924" s="662" t="s">
        <v>2620</v>
      </c>
      <c r="D1924" s="743" t="s">
        <v>4062</v>
      </c>
      <c r="E1924" s="744" t="s">
        <v>2633</v>
      </c>
      <c r="F1924" s="662" t="s">
        <v>2614</v>
      </c>
      <c r="G1924" s="662" t="s">
        <v>2675</v>
      </c>
      <c r="H1924" s="662" t="s">
        <v>545</v>
      </c>
      <c r="I1924" s="662" t="s">
        <v>1021</v>
      </c>
      <c r="J1924" s="662" t="s">
        <v>2676</v>
      </c>
      <c r="K1924" s="662" t="s">
        <v>2677</v>
      </c>
      <c r="L1924" s="663">
        <v>22.06</v>
      </c>
      <c r="M1924" s="663">
        <v>750.04</v>
      </c>
      <c r="N1924" s="662">
        <v>34</v>
      </c>
      <c r="O1924" s="745">
        <v>9</v>
      </c>
      <c r="P1924" s="663">
        <v>375.02</v>
      </c>
      <c r="Q1924" s="678">
        <v>0.5</v>
      </c>
      <c r="R1924" s="662">
        <v>17</v>
      </c>
      <c r="S1924" s="678">
        <v>0.5</v>
      </c>
      <c r="T1924" s="745">
        <v>3</v>
      </c>
      <c r="U1924" s="701">
        <v>0.33333333333333331</v>
      </c>
    </row>
    <row r="1925" spans="1:21" ht="14.4" customHeight="1" x14ac:dyDescent="0.3">
      <c r="A1925" s="661">
        <v>18</v>
      </c>
      <c r="B1925" s="662" t="s">
        <v>544</v>
      </c>
      <c r="C1925" s="662" t="s">
        <v>2620</v>
      </c>
      <c r="D1925" s="743" t="s">
        <v>4062</v>
      </c>
      <c r="E1925" s="744" t="s">
        <v>2633</v>
      </c>
      <c r="F1925" s="662" t="s">
        <v>2614</v>
      </c>
      <c r="G1925" s="662" t="s">
        <v>2675</v>
      </c>
      <c r="H1925" s="662" t="s">
        <v>545</v>
      </c>
      <c r="I1925" s="662" t="s">
        <v>3608</v>
      </c>
      <c r="J1925" s="662" t="s">
        <v>2676</v>
      </c>
      <c r="K1925" s="662" t="s">
        <v>3528</v>
      </c>
      <c r="L1925" s="663">
        <v>0</v>
      </c>
      <c r="M1925" s="663">
        <v>0</v>
      </c>
      <c r="N1925" s="662">
        <v>1</v>
      </c>
      <c r="O1925" s="745">
        <v>1</v>
      </c>
      <c r="P1925" s="663"/>
      <c r="Q1925" s="678"/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18</v>
      </c>
      <c r="B1926" s="662" t="s">
        <v>544</v>
      </c>
      <c r="C1926" s="662" t="s">
        <v>2620</v>
      </c>
      <c r="D1926" s="743" t="s">
        <v>4062</v>
      </c>
      <c r="E1926" s="744" t="s">
        <v>2633</v>
      </c>
      <c r="F1926" s="662" t="s">
        <v>2614</v>
      </c>
      <c r="G1926" s="662" t="s">
        <v>2763</v>
      </c>
      <c r="H1926" s="662" t="s">
        <v>545</v>
      </c>
      <c r="I1926" s="662" t="s">
        <v>675</v>
      </c>
      <c r="J1926" s="662" t="s">
        <v>2764</v>
      </c>
      <c r="K1926" s="662" t="s">
        <v>2765</v>
      </c>
      <c r="L1926" s="663">
        <v>23.61</v>
      </c>
      <c r="M1926" s="663">
        <v>70.83</v>
      </c>
      <c r="N1926" s="662">
        <v>3</v>
      </c>
      <c r="O1926" s="745">
        <v>2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18</v>
      </c>
      <c r="B1927" s="662" t="s">
        <v>544</v>
      </c>
      <c r="C1927" s="662" t="s">
        <v>2620</v>
      </c>
      <c r="D1927" s="743" t="s">
        <v>4062</v>
      </c>
      <c r="E1927" s="744" t="s">
        <v>2633</v>
      </c>
      <c r="F1927" s="662" t="s">
        <v>2614</v>
      </c>
      <c r="G1927" s="662" t="s">
        <v>2763</v>
      </c>
      <c r="H1927" s="662" t="s">
        <v>545</v>
      </c>
      <c r="I1927" s="662" t="s">
        <v>919</v>
      </c>
      <c r="J1927" s="662" t="s">
        <v>920</v>
      </c>
      <c r="K1927" s="662" t="s">
        <v>1744</v>
      </c>
      <c r="L1927" s="663">
        <v>37.369999999999997</v>
      </c>
      <c r="M1927" s="663">
        <v>560.54999999999995</v>
      </c>
      <c r="N1927" s="662">
        <v>15</v>
      </c>
      <c r="O1927" s="745">
        <v>2.5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18</v>
      </c>
      <c r="B1928" s="662" t="s">
        <v>544</v>
      </c>
      <c r="C1928" s="662" t="s">
        <v>2620</v>
      </c>
      <c r="D1928" s="743" t="s">
        <v>4062</v>
      </c>
      <c r="E1928" s="744" t="s">
        <v>2633</v>
      </c>
      <c r="F1928" s="662" t="s">
        <v>2614</v>
      </c>
      <c r="G1928" s="662" t="s">
        <v>2723</v>
      </c>
      <c r="H1928" s="662" t="s">
        <v>545</v>
      </c>
      <c r="I1928" s="662" t="s">
        <v>2724</v>
      </c>
      <c r="J1928" s="662" t="s">
        <v>2725</v>
      </c>
      <c r="K1928" s="662" t="s">
        <v>2726</v>
      </c>
      <c r="L1928" s="663">
        <v>0</v>
      </c>
      <c r="M1928" s="663">
        <v>0</v>
      </c>
      <c r="N1928" s="662">
        <v>1</v>
      </c>
      <c r="O1928" s="745">
        <v>1</v>
      </c>
      <c r="P1928" s="663">
        <v>0</v>
      </c>
      <c r="Q1928" s="678"/>
      <c r="R1928" s="662">
        <v>1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18</v>
      </c>
      <c r="B1929" s="662" t="s">
        <v>544</v>
      </c>
      <c r="C1929" s="662" t="s">
        <v>2620</v>
      </c>
      <c r="D1929" s="743" t="s">
        <v>4062</v>
      </c>
      <c r="E1929" s="744" t="s">
        <v>2633</v>
      </c>
      <c r="F1929" s="662" t="s">
        <v>2614</v>
      </c>
      <c r="G1929" s="662" t="s">
        <v>3005</v>
      </c>
      <c r="H1929" s="662" t="s">
        <v>545</v>
      </c>
      <c r="I1929" s="662" t="s">
        <v>1514</v>
      </c>
      <c r="J1929" s="662" t="s">
        <v>1515</v>
      </c>
      <c r="K1929" s="662" t="s">
        <v>3006</v>
      </c>
      <c r="L1929" s="663">
        <v>36.97</v>
      </c>
      <c r="M1929" s="663">
        <v>36.97</v>
      </c>
      <c r="N1929" s="662">
        <v>1</v>
      </c>
      <c r="O1929" s="745">
        <v>1</v>
      </c>
      <c r="P1929" s="663">
        <v>36.97</v>
      </c>
      <c r="Q1929" s="678">
        <v>1</v>
      </c>
      <c r="R1929" s="662">
        <v>1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18</v>
      </c>
      <c r="B1930" s="662" t="s">
        <v>544</v>
      </c>
      <c r="C1930" s="662" t="s">
        <v>2620</v>
      </c>
      <c r="D1930" s="743" t="s">
        <v>4062</v>
      </c>
      <c r="E1930" s="744" t="s">
        <v>2633</v>
      </c>
      <c r="F1930" s="662" t="s">
        <v>2614</v>
      </c>
      <c r="G1930" s="662" t="s">
        <v>2730</v>
      </c>
      <c r="H1930" s="662" t="s">
        <v>1236</v>
      </c>
      <c r="I1930" s="662" t="s">
        <v>1435</v>
      </c>
      <c r="J1930" s="662" t="s">
        <v>2519</v>
      </c>
      <c r="K1930" s="662" t="s">
        <v>2520</v>
      </c>
      <c r="L1930" s="663">
        <v>360.37</v>
      </c>
      <c r="M1930" s="663">
        <v>2162.2200000000003</v>
      </c>
      <c r="N1930" s="662">
        <v>6</v>
      </c>
      <c r="O1930" s="745">
        <v>1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18</v>
      </c>
      <c r="B1931" s="662" t="s">
        <v>544</v>
      </c>
      <c r="C1931" s="662" t="s">
        <v>2620</v>
      </c>
      <c r="D1931" s="743" t="s">
        <v>4062</v>
      </c>
      <c r="E1931" s="744" t="s">
        <v>2633</v>
      </c>
      <c r="F1931" s="662" t="s">
        <v>2614</v>
      </c>
      <c r="G1931" s="662" t="s">
        <v>2730</v>
      </c>
      <c r="H1931" s="662" t="s">
        <v>1236</v>
      </c>
      <c r="I1931" s="662" t="s">
        <v>1382</v>
      </c>
      <c r="J1931" s="662" t="s">
        <v>2517</v>
      </c>
      <c r="K1931" s="662" t="s">
        <v>2521</v>
      </c>
      <c r="L1931" s="663">
        <v>133.63999999999999</v>
      </c>
      <c r="M1931" s="663">
        <v>400.91999999999996</v>
      </c>
      <c r="N1931" s="662">
        <v>3</v>
      </c>
      <c r="O1931" s="745">
        <v>0.5</v>
      </c>
      <c r="P1931" s="663">
        <v>400.91999999999996</v>
      </c>
      <c r="Q1931" s="678">
        <v>1</v>
      </c>
      <c r="R1931" s="662">
        <v>3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18</v>
      </c>
      <c r="B1932" s="662" t="s">
        <v>544</v>
      </c>
      <c r="C1932" s="662" t="s">
        <v>2620</v>
      </c>
      <c r="D1932" s="743" t="s">
        <v>4062</v>
      </c>
      <c r="E1932" s="744" t="s">
        <v>2633</v>
      </c>
      <c r="F1932" s="662" t="s">
        <v>2614</v>
      </c>
      <c r="G1932" s="662" t="s">
        <v>2730</v>
      </c>
      <c r="H1932" s="662" t="s">
        <v>545</v>
      </c>
      <c r="I1932" s="662" t="s">
        <v>3826</v>
      </c>
      <c r="J1932" s="662" t="s">
        <v>3827</v>
      </c>
      <c r="K1932" s="662" t="s">
        <v>3565</v>
      </c>
      <c r="L1932" s="663">
        <v>108.11</v>
      </c>
      <c r="M1932" s="663">
        <v>432.44</v>
      </c>
      <c r="N1932" s="662">
        <v>4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18</v>
      </c>
      <c r="B1933" s="662" t="s">
        <v>544</v>
      </c>
      <c r="C1933" s="662" t="s">
        <v>2620</v>
      </c>
      <c r="D1933" s="743" t="s">
        <v>4062</v>
      </c>
      <c r="E1933" s="744" t="s">
        <v>2633</v>
      </c>
      <c r="F1933" s="662" t="s">
        <v>2614</v>
      </c>
      <c r="G1933" s="662" t="s">
        <v>2845</v>
      </c>
      <c r="H1933" s="662" t="s">
        <v>1236</v>
      </c>
      <c r="I1933" s="662" t="s">
        <v>2846</v>
      </c>
      <c r="J1933" s="662" t="s">
        <v>1425</v>
      </c>
      <c r="K1933" s="662" t="s">
        <v>1584</v>
      </c>
      <c r="L1933" s="663">
        <v>0</v>
      </c>
      <c r="M1933" s="663">
        <v>0</v>
      </c>
      <c r="N1933" s="662">
        <v>4</v>
      </c>
      <c r="O1933" s="745">
        <v>1</v>
      </c>
      <c r="P1933" s="663"/>
      <c r="Q1933" s="678"/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18</v>
      </c>
      <c r="B1934" s="662" t="s">
        <v>544</v>
      </c>
      <c r="C1934" s="662" t="s">
        <v>2620</v>
      </c>
      <c r="D1934" s="743" t="s">
        <v>4062</v>
      </c>
      <c r="E1934" s="744" t="s">
        <v>2633</v>
      </c>
      <c r="F1934" s="662" t="s">
        <v>2614</v>
      </c>
      <c r="G1934" s="662" t="s">
        <v>2734</v>
      </c>
      <c r="H1934" s="662" t="s">
        <v>545</v>
      </c>
      <c r="I1934" s="662" t="s">
        <v>829</v>
      </c>
      <c r="J1934" s="662" t="s">
        <v>830</v>
      </c>
      <c r="K1934" s="662" t="s">
        <v>2735</v>
      </c>
      <c r="L1934" s="663">
        <v>57.6</v>
      </c>
      <c r="M1934" s="663">
        <v>1785.6000000000001</v>
      </c>
      <c r="N1934" s="662">
        <v>31</v>
      </c>
      <c r="O1934" s="745">
        <v>6.5</v>
      </c>
      <c r="P1934" s="663">
        <v>460.8</v>
      </c>
      <c r="Q1934" s="678">
        <v>0.25806451612903225</v>
      </c>
      <c r="R1934" s="662">
        <v>8</v>
      </c>
      <c r="S1934" s="678">
        <v>0.25806451612903225</v>
      </c>
      <c r="T1934" s="745">
        <v>3</v>
      </c>
      <c r="U1934" s="701">
        <v>0.46153846153846156</v>
      </c>
    </row>
    <row r="1935" spans="1:21" ht="14.4" customHeight="1" x14ac:dyDescent="0.3">
      <c r="A1935" s="661">
        <v>18</v>
      </c>
      <c r="B1935" s="662" t="s">
        <v>544</v>
      </c>
      <c r="C1935" s="662" t="s">
        <v>2620</v>
      </c>
      <c r="D1935" s="743" t="s">
        <v>4062</v>
      </c>
      <c r="E1935" s="744" t="s">
        <v>2633</v>
      </c>
      <c r="F1935" s="662" t="s">
        <v>2614</v>
      </c>
      <c r="G1935" s="662" t="s">
        <v>3523</v>
      </c>
      <c r="H1935" s="662" t="s">
        <v>545</v>
      </c>
      <c r="I1935" s="662" t="s">
        <v>3524</v>
      </c>
      <c r="J1935" s="662" t="s">
        <v>3525</v>
      </c>
      <c r="K1935" s="662" t="s">
        <v>812</v>
      </c>
      <c r="L1935" s="663">
        <v>84.27</v>
      </c>
      <c r="M1935" s="663">
        <v>337.08</v>
      </c>
      <c r="N1935" s="662">
        <v>4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18</v>
      </c>
      <c r="B1936" s="662" t="s">
        <v>544</v>
      </c>
      <c r="C1936" s="662" t="s">
        <v>2620</v>
      </c>
      <c r="D1936" s="743" t="s">
        <v>4062</v>
      </c>
      <c r="E1936" s="744" t="s">
        <v>2633</v>
      </c>
      <c r="F1936" s="662" t="s">
        <v>2614</v>
      </c>
      <c r="G1936" s="662" t="s">
        <v>2775</v>
      </c>
      <c r="H1936" s="662" t="s">
        <v>1236</v>
      </c>
      <c r="I1936" s="662" t="s">
        <v>1241</v>
      </c>
      <c r="J1936" s="662" t="s">
        <v>1242</v>
      </c>
      <c r="K1936" s="662" t="s">
        <v>2171</v>
      </c>
      <c r="L1936" s="663">
        <v>48.42</v>
      </c>
      <c r="M1936" s="663">
        <v>48.42</v>
      </c>
      <c r="N1936" s="662">
        <v>1</v>
      </c>
      <c r="O1936" s="745">
        <v>1</v>
      </c>
      <c r="P1936" s="663">
        <v>48.42</v>
      </c>
      <c r="Q1936" s="678">
        <v>1</v>
      </c>
      <c r="R1936" s="662">
        <v>1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18</v>
      </c>
      <c r="B1937" s="662" t="s">
        <v>544</v>
      </c>
      <c r="C1937" s="662" t="s">
        <v>2620</v>
      </c>
      <c r="D1937" s="743" t="s">
        <v>4062</v>
      </c>
      <c r="E1937" s="744" t="s">
        <v>2633</v>
      </c>
      <c r="F1937" s="662" t="s">
        <v>2614</v>
      </c>
      <c r="G1937" s="662" t="s">
        <v>2678</v>
      </c>
      <c r="H1937" s="662" t="s">
        <v>545</v>
      </c>
      <c r="I1937" s="662" t="s">
        <v>3828</v>
      </c>
      <c r="J1937" s="662" t="s">
        <v>3829</v>
      </c>
      <c r="K1937" s="662" t="s">
        <v>572</v>
      </c>
      <c r="L1937" s="663">
        <v>934.66</v>
      </c>
      <c r="M1937" s="663">
        <v>19627.86</v>
      </c>
      <c r="N1937" s="662">
        <v>21</v>
      </c>
      <c r="O1937" s="745">
        <v>3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18</v>
      </c>
      <c r="B1938" s="662" t="s">
        <v>544</v>
      </c>
      <c r="C1938" s="662" t="s">
        <v>2620</v>
      </c>
      <c r="D1938" s="743" t="s">
        <v>4062</v>
      </c>
      <c r="E1938" s="744" t="s">
        <v>2633</v>
      </c>
      <c r="F1938" s="662" t="s">
        <v>2614</v>
      </c>
      <c r="G1938" s="662" t="s">
        <v>2678</v>
      </c>
      <c r="H1938" s="662" t="s">
        <v>545</v>
      </c>
      <c r="I1938" s="662" t="s">
        <v>3064</v>
      </c>
      <c r="J1938" s="662" t="s">
        <v>3065</v>
      </c>
      <c r="K1938" s="662" t="s">
        <v>1114</v>
      </c>
      <c r="L1938" s="663">
        <v>934.66</v>
      </c>
      <c r="M1938" s="663">
        <v>3738.64</v>
      </c>
      <c r="N1938" s="662">
        <v>4</v>
      </c>
      <c r="O1938" s="745">
        <v>2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18</v>
      </c>
      <c r="B1939" s="662" t="s">
        <v>544</v>
      </c>
      <c r="C1939" s="662" t="s">
        <v>2620</v>
      </c>
      <c r="D1939" s="743" t="s">
        <v>4062</v>
      </c>
      <c r="E1939" s="744" t="s">
        <v>2633</v>
      </c>
      <c r="F1939" s="662" t="s">
        <v>2614</v>
      </c>
      <c r="G1939" s="662" t="s">
        <v>2678</v>
      </c>
      <c r="H1939" s="662" t="s">
        <v>545</v>
      </c>
      <c r="I1939" s="662" t="s">
        <v>3066</v>
      </c>
      <c r="J1939" s="662" t="s">
        <v>3067</v>
      </c>
      <c r="K1939" s="662" t="s">
        <v>1110</v>
      </c>
      <c r="L1939" s="663">
        <v>700.43</v>
      </c>
      <c r="M1939" s="663">
        <v>3502.1499999999996</v>
      </c>
      <c r="N1939" s="662">
        <v>5</v>
      </c>
      <c r="O1939" s="745">
        <v>3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18</v>
      </c>
      <c r="B1940" s="662" t="s">
        <v>544</v>
      </c>
      <c r="C1940" s="662" t="s">
        <v>2620</v>
      </c>
      <c r="D1940" s="743" t="s">
        <v>4062</v>
      </c>
      <c r="E1940" s="744" t="s">
        <v>2633</v>
      </c>
      <c r="F1940" s="662" t="s">
        <v>2614</v>
      </c>
      <c r="G1940" s="662" t="s">
        <v>2667</v>
      </c>
      <c r="H1940" s="662" t="s">
        <v>545</v>
      </c>
      <c r="I1940" s="662" t="s">
        <v>818</v>
      </c>
      <c r="J1940" s="662" t="s">
        <v>819</v>
      </c>
      <c r="K1940" s="662" t="s">
        <v>820</v>
      </c>
      <c r="L1940" s="663">
        <v>54.55</v>
      </c>
      <c r="M1940" s="663">
        <v>109.1</v>
      </c>
      <c r="N1940" s="662">
        <v>2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18</v>
      </c>
      <c r="B1941" s="662" t="s">
        <v>544</v>
      </c>
      <c r="C1941" s="662" t="s">
        <v>2620</v>
      </c>
      <c r="D1941" s="743" t="s">
        <v>4062</v>
      </c>
      <c r="E1941" s="744" t="s">
        <v>2633</v>
      </c>
      <c r="F1941" s="662" t="s">
        <v>2614</v>
      </c>
      <c r="G1941" s="662" t="s">
        <v>2738</v>
      </c>
      <c r="H1941" s="662" t="s">
        <v>545</v>
      </c>
      <c r="I1941" s="662" t="s">
        <v>3830</v>
      </c>
      <c r="J1941" s="662" t="s">
        <v>3831</v>
      </c>
      <c r="K1941" s="662" t="s">
        <v>3832</v>
      </c>
      <c r="L1941" s="663">
        <v>189.89</v>
      </c>
      <c r="M1941" s="663">
        <v>1139.3399999999999</v>
      </c>
      <c r="N1941" s="662">
        <v>6</v>
      </c>
      <c r="O1941" s="745">
        <v>2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18</v>
      </c>
      <c r="B1942" s="662" t="s">
        <v>544</v>
      </c>
      <c r="C1942" s="662" t="s">
        <v>2620</v>
      </c>
      <c r="D1942" s="743" t="s">
        <v>4062</v>
      </c>
      <c r="E1942" s="744" t="s">
        <v>2633</v>
      </c>
      <c r="F1942" s="662" t="s">
        <v>2614</v>
      </c>
      <c r="G1942" s="662" t="s">
        <v>2738</v>
      </c>
      <c r="H1942" s="662" t="s">
        <v>1236</v>
      </c>
      <c r="I1942" s="662" t="s">
        <v>1463</v>
      </c>
      <c r="J1942" s="662" t="s">
        <v>1464</v>
      </c>
      <c r="K1942" s="662" t="s">
        <v>2531</v>
      </c>
      <c r="L1942" s="663">
        <v>94.95</v>
      </c>
      <c r="M1942" s="663">
        <v>12343.499999999998</v>
      </c>
      <c r="N1942" s="662">
        <v>130</v>
      </c>
      <c r="O1942" s="745">
        <v>36</v>
      </c>
      <c r="P1942" s="663">
        <v>3038.4</v>
      </c>
      <c r="Q1942" s="678">
        <v>0.2461538461538462</v>
      </c>
      <c r="R1942" s="662">
        <v>32</v>
      </c>
      <c r="S1942" s="678">
        <v>0.24615384615384617</v>
      </c>
      <c r="T1942" s="745">
        <v>11.5</v>
      </c>
      <c r="U1942" s="701">
        <v>0.31944444444444442</v>
      </c>
    </row>
    <row r="1943" spans="1:21" ht="14.4" customHeight="1" x14ac:dyDescent="0.3">
      <c r="A1943" s="661">
        <v>18</v>
      </c>
      <c r="B1943" s="662" t="s">
        <v>544</v>
      </c>
      <c r="C1943" s="662" t="s">
        <v>2620</v>
      </c>
      <c r="D1943" s="743" t="s">
        <v>4062</v>
      </c>
      <c r="E1943" s="744" t="s">
        <v>2633</v>
      </c>
      <c r="F1943" s="662" t="s">
        <v>2614</v>
      </c>
      <c r="G1943" s="662" t="s">
        <v>2738</v>
      </c>
      <c r="H1943" s="662" t="s">
        <v>1236</v>
      </c>
      <c r="I1943" s="662" t="s">
        <v>1473</v>
      </c>
      <c r="J1943" s="662" t="s">
        <v>1474</v>
      </c>
      <c r="K1943" s="662" t="s">
        <v>1475</v>
      </c>
      <c r="L1943" s="663">
        <v>126.6</v>
      </c>
      <c r="M1943" s="663">
        <v>3038.3999999999996</v>
      </c>
      <c r="N1943" s="662">
        <v>24</v>
      </c>
      <c r="O1943" s="745">
        <v>9.5</v>
      </c>
      <c r="P1943" s="663">
        <v>1898.9999999999998</v>
      </c>
      <c r="Q1943" s="678">
        <v>0.625</v>
      </c>
      <c r="R1943" s="662">
        <v>15</v>
      </c>
      <c r="S1943" s="678">
        <v>0.625</v>
      </c>
      <c r="T1943" s="745">
        <v>6</v>
      </c>
      <c r="U1943" s="701">
        <v>0.63157894736842102</v>
      </c>
    </row>
    <row r="1944" spans="1:21" ht="14.4" customHeight="1" x14ac:dyDescent="0.3">
      <c r="A1944" s="661">
        <v>18</v>
      </c>
      <c r="B1944" s="662" t="s">
        <v>544</v>
      </c>
      <c r="C1944" s="662" t="s">
        <v>2620</v>
      </c>
      <c r="D1944" s="743" t="s">
        <v>4062</v>
      </c>
      <c r="E1944" s="744" t="s">
        <v>2633</v>
      </c>
      <c r="F1944" s="662" t="s">
        <v>2614</v>
      </c>
      <c r="G1944" s="662" t="s">
        <v>2738</v>
      </c>
      <c r="H1944" s="662" t="s">
        <v>1236</v>
      </c>
      <c r="I1944" s="662" t="s">
        <v>1469</v>
      </c>
      <c r="J1944" s="662" t="s">
        <v>1470</v>
      </c>
      <c r="K1944" s="662" t="s">
        <v>1471</v>
      </c>
      <c r="L1944" s="663">
        <v>169</v>
      </c>
      <c r="M1944" s="663">
        <v>169</v>
      </c>
      <c r="N1944" s="662">
        <v>1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18</v>
      </c>
      <c r="B1945" s="662" t="s">
        <v>544</v>
      </c>
      <c r="C1945" s="662" t="s">
        <v>2620</v>
      </c>
      <c r="D1945" s="743" t="s">
        <v>4062</v>
      </c>
      <c r="E1945" s="744" t="s">
        <v>2633</v>
      </c>
      <c r="F1945" s="662" t="s">
        <v>2614</v>
      </c>
      <c r="G1945" s="662" t="s">
        <v>2738</v>
      </c>
      <c r="H1945" s="662" t="s">
        <v>545</v>
      </c>
      <c r="I1945" s="662" t="s">
        <v>1596</v>
      </c>
      <c r="J1945" s="662" t="s">
        <v>2739</v>
      </c>
      <c r="K1945" s="662" t="s">
        <v>3411</v>
      </c>
      <c r="L1945" s="663">
        <v>84.39</v>
      </c>
      <c r="M1945" s="663">
        <v>1097.07</v>
      </c>
      <c r="N1945" s="662">
        <v>13</v>
      </c>
      <c r="O1945" s="745">
        <v>11.5</v>
      </c>
      <c r="P1945" s="663">
        <v>675.12</v>
      </c>
      <c r="Q1945" s="678">
        <v>0.61538461538461542</v>
      </c>
      <c r="R1945" s="662">
        <v>8</v>
      </c>
      <c r="S1945" s="678">
        <v>0.61538461538461542</v>
      </c>
      <c r="T1945" s="745">
        <v>7.5</v>
      </c>
      <c r="U1945" s="701">
        <v>0.65217391304347827</v>
      </c>
    </row>
    <row r="1946" spans="1:21" ht="14.4" customHeight="1" x14ac:dyDescent="0.3">
      <c r="A1946" s="661">
        <v>18</v>
      </c>
      <c r="B1946" s="662" t="s">
        <v>544</v>
      </c>
      <c r="C1946" s="662" t="s">
        <v>2620</v>
      </c>
      <c r="D1946" s="743" t="s">
        <v>4062</v>
      </c>
      <c r="E1946" s="744" t="s">
        <v>2633</v>
      </c>
      <c r="F1946" s="662" t="s">
        <v>2614</v>
      </c>
      <c r="G1946" s="662" t="s">
        <v>2738</v>
      </c>
      <c r="H1946" s="662" t="s">
        <v>545</v>
      </c>
      <c r="I1946" s="662" t="s">
        <v>1150</v>
      </c>
      <c r="J1946" s="662" t="s">
        <v>2739</v>
      </c>
      <c r="K1946" s="662" t="s">
        <v>2740</v>
      </c>
      <c r="L1946" s="663">
        <v>253.18</v>
      </c>
      <c r="M1946" s="663">
        <v>26077.540000000015</v>
      </c>
      <c r="N1946" s="662">
        <v>103</v>
      </c>
      <c r="O1946" s="745">
        <v>63</v>
      </c>
      <c r="P1946" s="663">
        <v>8608.1200000000008</v>
      </c>
      <c r="Q1946" s="678">
        <v>0.33009708737864063</v>
      </c>
      <c r="R1946" s="662">
        <v>34</v>
      </c>
      <c r="S1946" s="678">
        <v>0.3300970873786408</v>
      </c>
      <c r="T1946" s="745">
        <v>17</v>
      </c>
      <c r="U1946" s="701">
        <v>0.26984126984126983</v>
      </c>
    </row>
    <row r="1947" spans="1:21" ht="14.4" customHeight="1" x14ac:dyDescent="0.3">
      <c r="A1947" s="661">
        <v>18</v>
      </c>
      <c r="B1947" s="662" t="s">
        <v>544</v>
      </c>
      <c r="C1947" s="662" t="s">
        <v>2620</v>
      </c>
      <c r="D1947" s="743" t="s">
        <v>4062</v>
      </c>
      <c r="E1947" s="744" t="s">
        <v>2633</v>
      </c>
      <c r="F1947" s="662" t="s">
        <v>2614</v>
      </c>
      <c r="G1947" s="662" t="s">
        <v>2738</v>
      </c>
      <c r="H1947" s="662" t="s">
        <v>545</v>
      </c>
      <c r="I1947" s="662" t="s">
        <v>3833</v>
      </c>
      <c r="J1947" s="662" t="s">
        <v>3834</v>
      </c>
      <c r="K1947" s="662" t="s">
        <v>3835</v>
      </c>
      <c r="L1947" s="663">
        <v>84.5</v>
      </c>
      <c r="M1947" s="663">
        <v>1436.5</v>
      </c>
      <c r="N1947" s="662">
        <v>17</v>
      </c>
      <c r="O1947" s="745">
        <v>8</v>
      </c>
      <c r="P1947" s="663">
        <v>929.5</v>
      </c>
      <c r="Q1947" s="678">
        <v>0.6470588235294118</v>
      </c>
      <c r="R1947" s="662">
        <v>11</v>
      </c>
      <c r="S1947" s="678">
        <v>0.6470588235294118</v>
      </c>
      <c r="T1947" s="745">
        <v>4</v>
      </c>
      <c r="U1947" s="701">
        <v>0.5</v>
      </c>
    </row>
    <row r="1948" spans="1:21" ht="14.4" customHeight="1" x14ac:dyDescent="0.3">
      <c r="A1948" s="661">
        <v>18</v>
      </c>
      <c r="B1948" s="662" t="s">
        <v>544</v>
      </c>
      <c r="C1948" s="662" t="s">
        <v>2620</v>
      </c>
      <c r="D1948" s="743" t="s">
        <v>4062</v>
      </c>
      <c r="E1948" s="744" t="s">
        <v>2633</v>
      </c>
      <c r="F1948" s="662" t="s">
        <v>2614</v>
      </c>
      <c r="G1948" s="662" t="s">
        <v>2738</v>
      </c>
      <c r="H1948" s="662" t="s">
        <v>545</v>
      </c>
      <c r="I1948" s="662" t="s">
        <v>3836</v>
      </c>
      <c r="J1948" s="662" t="s">
        <v>3837</v>
      </c>
      <c r="K1948" s="662" t="s">
        <v>2740</v>
      </c>
      <c r="L1948" s="663">
        <v>253.18</v>
      </c>
      <c r="M1948" s="663">
        <v>1265.9000000000001</v>
      </c>
      <c r="N1948" s="662">
        <v>5</v>
      </c>
      <c r="O1948" s="745">
        <v>2.5</v>
      </c>
      <c r="P1948" s="663">
        <v>253.18</v>
      </c>
      <c r="Q1948" s="678">
        <v>0.19999999999999998</v>
      </c>
      <c r="R1948" s="662">
        <v>1</v>
      </c>
      <c r="S1948" s="678">
        <v>0.2</v>
      </c>
      <c r="T1948" s="745">
        <v>1</v>
      </c>
      <c r="U1948" s="701">
        <v>0.4</v>
      </c>
    </row>
    <row r="1949" spans="1:21" ht="14.4" customHeight="1" x14ac:dyDescent="0.3">
      <c r="A1949" s="661">
        <v>18</v>
      </c>
      <c r="B1949" s="662" t="s">
        <v>544</v>
      </c>
      <c r="C1949" s="662" t="s">
        <v>2620</v>
      </c>
      <c r="D1949" s="743" t="s">
        <v>4062</v>
      </c>
      <c r="E1949" s="744" t="s">
        <v>2633</v>
      </c>
      <c r="F1949" s="662" t="s">
        <v>2614</v>
      </c>
      <c r="G1949" s="662" t="s">
        <v>2669</v>
      </c>
      <c r="H1949" s="662" t="s">
        <v>545</v>
      </c>
      <c r="I1949" s="662" t="s">
        <v>2741</v>
      </c>
      <c r="J1949" s="662" t="s">
        <v>2742</v>
      </c>
      <c r="K1949" s="662" t="s">
        <v>2539</v>
      </c>
      <c r="L1949" s="663">
        <v>123.2</v>
      </c>
      <c r="M1949" s="663">
        <v>369.6</v>
      </c>
      <c r="N1949" s="662">
        <v>3</v>
      </c>
      <c r="O1949" s="745">
        <v>1</v>
      </c>
      <c r="P1949" s="663">
        <v>369.6</v>
      </c>
      <c r="Q1949" s="678">
        <v>1</v>
      </c>
      <c r="R1949" s="662">
        <v>3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18</v>
      </c>
      <c r="B1950" s="662" t="s">
        <v>544</v>
      </c>
      <c r="C1950" s="662" t="s">
        <v>2620</v>
      </c>
      <c r="D1950" s="743" t="s">
        <v>4062</v>
      </c>
      <c r="E1950" s="744" t="s">
        <v>2633</v>
      </c>
      <c r="F1950" s="662" t="s">
        <v>2614</v>
      </c>
      <c r="G1950" s="662" t="s">
        <v>2669</v>
      </c>
      <c r="H1950" s="662" t="s">
        <v>1236</v>
      </c>
      <c r="I1950" s="662" t="s">
        <v>1431</v>
      </c>
      <c r="J1950" s="662" t="s">
        <v>1575</v>
      </c>
      <c r="K1950" s="662" t="s">
        <v>2539</v>
      </c>
      <c r="L1950" s="663">
        <v>123.2</v>
      </c>
      <c r="M1950" s="663">
        <v>18603.2</v>
      </c>
      <c r="N1950" s="662">
        <v>151</v>
      </c>
      <c r="O1950" s="745">
        <v>60</v>
      </c>
      <c r="P1950" s="663">
        <v>3326.4000000000005</v>
      </c>
      <c r="Q1950" s="678">
        <v>0.17880794701986757</v>
      </c>
      <c r="R1950" s="662">
        <v>27</v>
      </c>
      <c r="S1950" s="678">
        <v>0.17880794701986755</v>
      </c>
      <c r="T1950" s="745">
        <v>9.5</v>
      </c>
      <c r="U1950" s="701">
        <v>0.15833333333333333</v>
      </c>
    </row>
    <row r="1951" spans="1:21" ht="14.4" customHeight="1" x14ac:dyDescent="0.3">
      <c r="A1951" s="661">
        <v>18</v>
      </c>
      <c r="B1951" s="662" t="s">
        <v>544</v>
      </c>
      <c r="C1951" s="662" t="s">
        <v>2620</v>
      </c>
      <c r="D1951" s="743" t="s">
        <v>4062</v>
      </c>
      <c r="E1951" s="744" t="s">
        <v>2633</v>
      </c>
      <c r="F1951" s="662" t="s">
        <v>2614</v>
      </c>
      <c r="G1951" s="662" t="s">
        <v>2669</v>
      </c>
      <c r="H1951" s="662" t="s">
        <v>1236</v>
      </c>
      <c r="I1951" s="662" t="s">
        <v>1410</v>
      </c>
      <c r="J1951" s="662" t="s">
        <v>2540</v>
      </c>
      <c r="K1951" s="662" t="s">
        <v>2541</v>
      </c>
      <c r="L1951" s="663">
        <v>246.39</v>
      </c>
      <c r="M1951" s="663">
        <v>5666.9699999999993</v>
      </c>
      <c r="N1951" s="662">
        <v>23</v>
      </c>
      <c r="O1951" s="745">
        <v>6</v>
      </c>
      <c r="P1951" s="663">
        <v>739.17</v>
      </c>
      <c r="Q1951" s="678">
        <v>0.13043478260869565</v>
      </c>
      <c r="R1951" s="662">
        <v>3</v>
      </c>
      <c r="S1951" s="678">
        <v>0.13043478260869565</v>
      </c>
      <c r="T1951" s="745">
        <v>1</v>
      </c>
      <c r="U1951" s="701">
        <v>0.16666666666666666</v>
      </c>
    </row>
    <row r="1952" spans="1:21" ht="14.4" customHeight="1" x14ac:dyDescent="0.3">
      <c r="A1952" s="661">
        <v>18</v>
      </c>
      <c r="B1952" s="662" t="s">
        <v>544</v>
      </c>
      <c r="C1952" s="662" t="s">
        <v>2620</v>
      </c>
      <c r="D1952" s="743" t="s">
        <v>4062</v>
      </c>
      <c r="E1952" s="744" t="s">
        <v>2633</v>
      </c>
      <c r="F1952" s="662" t="s">
        <v>2614</v>
      </c>
      <c r="G1952" s="662" t="s">
        <v>3139</v>
      </c>
      <c r="H1952" s="662" t="s">
        <v>545</v>
      </c>
      <c r="I1952" s="662" t="s">
        <v>1781</v>
      </c>
      <c r="J1952" s="662" t="s">
        <v>3140</v>
      </c>
      <c r="K1952" s="662" t="s">
        <v>590</v>
      </c>
      <c r="L1952" s="663">
        <v>145.15</v>
      </c>
      <c r="M1952" s="663">
        <v>145.15</v>
      </c>
      <c r="N1952" s="662">
        <v>1</v>
      </c>
      <c r="O1952" s="745">
        <v>0.5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18</v>
      </c>
      <c r="B1953" s="662" t="s">
        <v>544</v>
      </c>
      <c r="C1953" s="662" t="s">
        <v>2620</v>
      </c>
      <c r="D1953" s="743" t="s">
        <v>4062</v>
      </c>
      <c r="E1953" s="744" t="s">
        <v>2633</v>
      </c>
      <c r="F1953" s="662" t="s">
        <v>2614</v>
      </c>
      <c r="G1953" s="662" t="s">
        <v>3139</v>
      </c>
      <c r="H1953" s="662" t="s">
        <v>545</v>
      </c>
      <c r="I1953" s="662" t="s">
        <v>1719</v>
      </c>
      <c r="J1953" s="662" t="s">
        <v>3140</v>
      </c>
      <c r="K1953" s="662" t="s">
        <v>1584</v>
      </c>
      <c r="L1953" s="663">
        <v>72.58</v>
      </c>
      <c r="M1953" s="663">
        <v>435.48</v>
      </c>
      <c r="N1953" s="662">
        <v>6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18</v>
      </c>
      <c r="B1954" s="662" t="s">
        <v>544</v>
      </c>
      <c r="C1954" s="662" t="s">
        <v>2620</v>
      </c>
      <c r="D1954" s="743" t="s">
        <v>4062</v>
      </c>
      <c r="E1954" s="744" t="s">
        <v>2633</v>
      </c>
      <c r="F1954" s="662" t="s">
        <v>2614</v>
      </c>
      <c r="G1954" s="662" t="s">
        <v>2743</v>
      </c>
      <c r="H1954" s="662" t="s">
        <v>545</v>
      </c>
      <c r="I1954" s="662" t="s">
        <v>3838</v>
      </c>
      <c r="J1954" s="662" t="s">
        <v>719</v>
      </c>
      <c r="K1954" s="662" t="s">
        <v>941</v>
      </c>
      <c r="L1954" s="663">
        <v>79</v>
      </c>
      <c r="M1954" s="663">
        <v>237</v>
      </c>
      <c r="N1954" s="662">
        <v>3</v>
      </c>
      <c r="O1954" s="745">
        <v>2</v>
      </c>
      <c r="P1954" s="663">
        <v>237</v>
      </c>
      <c r="Q1954" s="678">
        <v>1</v>
      </c>
      <c r="R1954" s="662">
        <v>3</v>
      </c>
      <c r="S1954" s="678">
        <v>1</v>
      </c>
      <c r="T1954" s="745">
        <v>2</v>
      </c>
      <c r="U1954" s="701">
        <v>1</v>
      </c>
    </row>
    <row r="1955" spans="1:21" ht="14.4" customHeight="1" x14ac:dyDescent="0.3">
      <c r="A1955" s="661">
        <v>18</v>
      </c>
      <c r="B1955" s="662" t="s">
        <v>544</v>
      </c>
      <c r="C1955" s="662" t="s">
        <v>2620</v>
      </c>
      <c r="D1955" s="743" t="s">
        <v>4062</v>
      </c>
      <c r="E1955" s="744" t="s">
        <v>2633</v>
      </c>
      <c r="F1955" s="662" t="s">
        <v>2614</v>
      </c>
      <c r="G1955" s="662" t="s">
        <v>2743</v>
      </c>
      <c r="H1955" s="662" t="s">
        <v>545</v>
      </c>
      <c r="I1955" s="662" t="s">
        <v>3838</v>
      </c>
      <c r="J1955" s="662" t="s">
        <v>719</v>
      </c>
      <c r="K1955" s="662" t="s">
        <v>941</v>
      </c>
      <c r="L1955" s="663">
        <v>103.09</v>
      </c>
      <c r="M1955" s="663">
        <v>309.27</v>
      </c>
      <c r="N1955" s="662">
        <v>3</v>
      </c>
      <c r="O1955" s="745">
        <v>2</v>
      </c>
      <c r="P1955" s="663">
        <v>309.27</v>
      </c>
      <c r="Q1955" s="678">
        <v>1</v>
      </c>
      <c r="R1955" s="662">
        <v>3</v>
      </c>
      <c r="S1955" s="678">
        <v>1</v>
      </c>
      <c r="T1955" s="745">
        <v>2</v>
      </c>
      <c r="U1955" s="701">
        <v>1</v>
      </c>
    </row>
    <row r="1956" spans="1:21" ht="14.4" customHeight="1" x14ac:dyDescent="0.3">
      <c r="A1956" s="661">
        <v>18</v>
      </c>
      <c r="B1956" s="662" t="s">
        <v>544</v>
      </c>
      <c r="C1956" s="662" t="s">
        <v>2620</v>
      </c>
      <c r="D1956" s="743" t="s">
        <v>4062</v>
      </c>
      <c r="E1956" s="744" t="s">
        <v>2633</v>
      </c>
      <c r="F1956" s="662" t="s">
        <v>2614</v>
      </c>
      <c r="G1956" s="662" t="s">
        <v>2743</v>
      </c>
      <c r="H1956" s="662" t="s">
        <v>545</v>
      </c>
      <c r="I1956" s="662" t="s">
        <v>3151</v>
      </c>
      <c r="J1956" s="662" t="s">
        <v>3152</v>
      </c>
      <c r="K1956" s="662" t="s">
        <v>2744</v>
      </c>
      <c r="L1956" s="663">
        <v>173.84</v>
      </c>
      <c r="M1956" s="663">
        <v>173.84</v>
      </c>
      <c r="N1956" s="662">
        <v>1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18</v>
      </c>
      <c r="B1957" s="662" t="s">
        <v>544</v>
      </c>
      <c r="C1957" s="662" t="s">
        <v>2620</v>
      </c>
      <c r="D1957" s="743" t="s">
        <v>4062</v>
      </c>
      <c r="E1957" s="744" t="s">
        <v>2633</v>
      </c>
      <c r="F1957" s="662" t="s">
        <v>2614</v>
      </c>
      <c r="G1957" s="662" t="s">
        <v>2743</v>
      </c>
      <c r="H1957" s="662" t="s">
        <v>545</v>
      </c>
      <c r="I1957" s="662" t="s">
        <v>3151</v>
      </c>
      <c r="J1957" s="662" t="s">
        <v>3152</v>
      </c>
      <c r="K1957" s="662" t="s">
        <v>2744</v>
      </c>
      <c r="L1957" s="663">
        <v>122.73</v>
      </c>
      <c r="M1957" s="663">
        <v>122.73</v>
      </c>
      <c r="N1957" s="662">
        <v>1</v>
      </c>
      <c r="O1957" s="745">
        <v>1</v>
      </c>
      <c r="P1957" s="663">
        <v>122.73</v>
      </c>
      <c r="Q1957" s="678">
        <v>1</v>
      </c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18</v>
      </c>
      <c r="B1958" s="662" t="s">
        <v>544</v>
      </c>
      <c r="C1958" s="662" t="s">
        <v>2620</v>
      </c>
      <c r="D1958" s="743" t="s">
        <v>4062</v>
      </c>
      <c r="E1958" s="744" t="s">
        <v>2633</v>
      </c>
      <c r="F1958" s="662" t="s">
        <v>2614</v>
      </c>
      <c r="G1958" s="662" t="s">
        <v>2743</v>
      </c>
      <c r="H1958" s="662" t="s">
        <v>545</v>
      </c>
      <c r="I1958" s="662" t="s">
        <v>718</v>
      </c>
      <c r="J1958" s="662" t="s">
        <v>719</v>
      </c>
      <c r="K1958" s="662" t="s">
        <v>2744</v>
      </c>
      <c r="L1958" s="663">
        <v>94.04</v>
      </c>
      <c r="M1958" s="663">
        <v>1786.76</v>
      </c>
      <c r="N1958" s="662">
        <v>19</v>
      </c>
      <c r="O1958" s="745">
        <v>9.5</v>
      </c>
      <c r="P1958" s="663">
        <v>564.24</v>
      </c>
      <c r="Q1958" s="678">
        <v>0.31578947368421051</v>
      </c>
      <c r="R1958" s="662">
        <v>6</v>
      </c>
      <c r="S1958" s="678">
        <v>0.31578947368421051</v>
      </c>
      <c r="T1958" s="745">
        <v>3.5</v>
      </c>
      <c r="U1958" s="701">
        <v>0.36842105263157893</v>
      </c>
    </row>
    <row r="1959" spans="1:21" ht="14.4" customHeight="1" x14ac:dyDescent="0.3">
      <c r="A1959" s="661">
        <v>18</v>
      </c>
      <c r="B1959" s="662" t="s">
        <v>544</v>
      </c>
      <c r="C1959" s="662" t="s">
        <v>2620</v>
      </c>
      <c r="D1959" s="743" t="s">
        <v>4062</v>
      </c>
      <c r="E1959" s="744" t="s">
        <v>2633</v>
      </c>
      <c r="F1959" s="662" t="s">
        <v>2614</v>
      </c>
      <c r="G1959" s="662" t="s">
        <v>2743</v>
      </c>
      <c r="H1959" s="662" t="s">
        <v>545</v>
      </c>
      <c r="I1959" s="662" t="s">
        <v>718</v>
      </c>
      <c r="J1959" s="662" t="s">
        <v>719</v>
      </c>
      <c r="K1959" s="662" t="s">
        <v>2744</v>
      </c>
      <c r="L1959" s="663">
        <v>122.73</v>
      </c>
      <c r="M1959" s="663">
        <v>2331.87</v>
      </c>
      <c r="N1959" s="662">
        <v>19</v>
      </c>
      <c r="O1959" s="745">
        <v>10</v>
      </c>
      <c r="P1959" s="663">
        <v>736.38</v>
      </c>
      <c r="Q1959" s="678">
        <v>0.31578947368421056</v>
      </c>
      <c r="R1959" s="662">
        <v>6</v>
      </c>
      <c r="S1959" s="678">
        <v>0.31578947368421051</v>
      </c>
      <c r="T1959" s="745">
        <v>3</v>
      </c>
      <c r="U1959" s="701">
        <v>0.3</v>
      </c>
    </row>
    <row r="1960" spans="1:21" ht="14.4" customHeight="1" x14ac:dyDescent="0.3">
      <c r="A1960" s="661">
        <v>18</v>
      </c>
      <c r="B1960" s="662" t="s">
        <v>544</v>
      </c>
      <c r="C1960" s="662" t="s">
        <v>2620</v>
      </c>
      <c r="D1960" s="743" t="s">
        <v>4062</v>
      </c>
      <c r="E1960" s="744" t="s">
        <v>2633</v>
      </c>
      <c r="F1960" s="662" t="s">
        <v>2614</v>
      </c>
      <c r="G1960" s="662" t="s">
        <v>2743</v>
      </c>
      <c r="H1960" s="662" t="s">
        <v>545</v>
      </c>
      <c r="I1960" s="662" t="s">
        <v>3153</v>
      </c>
      <c r="J1960" s="662" t="s">
        <v>719</v>
      </c>
      <c r="K1960" s="662" t="s">
        <v>2744</v>
      </c>
      <c r="L1960" s="663">
        <v>0</v>
      </c>
      <c r="M1960" s="663">
        <v>0</v>
      </c>
      <c r="N1960" s="662">
        <v>2</v>
      </c>
      <c r="O1960" s="745">
        <v>1</v>
      </c>
      <c r="P1960" s="663"/>
      <c r="Q1960" s="678"/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18</v>
      </c>
      <c r="B1961" s="662" t="s">
        <v>544</v>
      </c>
      <c r="C1961" s="662" t="s">
        <v>2620</v>
      </c>
      <c r="D1961" s="743" t="s">
        <v>4062</v>
      </c>
      <c r="E1961" s="744" t="s">
        <v>2633</v>
      </c>
      <c r="F1961" s="662" t="s">
        <v>2614</v>
      </c>
      <c r="G1961" s="662" t="s">
        <v>3839</v>
      </c>
      <c r="H1961" s="662" t="s">
        <v>545</v>
      </c>
      <c r="I1961" s="662" t="s">
        <v>3840</v>
      </c>
      <c r="J1961" s="662" t="s">
        <v>3841</v>
      </c>
      <c r="K1961" s="662" t="s">
        <v>3842</v>
      </c>
      <c r="L1961" s="663">
        <v>157.68</v>
      </c>
      <c r="M1961" s="663">
        <v>315.36</v>
      </c>
      <c r="N1961" s="662">
        <v>2</v>
      </c>
      <c r="O1961" s="745">
        <v>1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18</v>
      </c>
      <c r="B1962" s="662" t="s">
        <v>544</v>
      </c>
      <c r="C1962" s="662" t="s">
        <v>2620</v>
      </c>
      <c r="D1962" s="743" t="s">
        <v>4062</v>
      </c>
      <c r="E1962" s="744" t="s">
        <v>2633</v>
      </c>
      <c r="F1962" s="662" t="s">
        <v>2614</v>
      </c>
      <c r="G1962" s="662" t="s">
        <v>2670</v>
      </c>
      <c r="H1962" s="662" t="s">
        <v>545</v>
      </c>
      <c r="I1962" s="662" t="s">
        <v>1053</v>
      </c>
      <c r="J1962" s="662" t="s">
        <v>1054</v>
      </c>
      <c r="K1962" s="662" t="s">
        <v>1055</v>
      </c>
      <c r="L1962" s="663">
        <v>133.38999999999999</v>
      </c>
      <c r="M1962" s="663">
        <v>266.77999999999997</v>
      </c>
      <c r="N1962" s="662">
        <v>2</v>
      </c>
      <c r="O1962" s="745">
        <v>1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18</v>
      </c>
      <c r="B1963" s="662" t="s">
        <v>544</v>
      </c>
      <c r="C1963" s="662" t="s">
        <v>2620</v>
      </c>
      <c r="D1963" s="743" t="s">
        <v>4062</v>
      </c>
      <c r="E1963" s="744" t="s">
        <v>2633</v>
      </c>
      <c r="F1963" s="662" t="s">
        <v>2614</v>
      </c>
      <c r="G1963" s="662" t="s">
        <v>3649</v>
      </c>
      <c r="H1963" s="662" t="s">
        <v>545</v>
      </c>
      <c r="I1963" s="662" t="s">
        <v>3843</v>
      </c>
      <c r="J1963" s="662" t="s">
        <v>3651</v>
      </c>
      <c r="K1963" s="662" t="s">
        <v>2941</v>
      </c>
      <c r="L1963" s="663">
        <v>73.81</v>
      </c>
      <c r="M1963" s="663">
        <v>295.24</v>
      </c>
      <c r="N1963" s="662">
        <v>4</v>
      </c>
      <c r="O1963" s="745">
        <v>0.5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18</v>
      </c>
      <c r="B1964" s="662" t="s">
        <v>544</v>
      </c>
      <c r="C1964" s="662" t="s">
        <v>2620</v>
      </c>
      <c r="D1964" s="743" t="s">
        <v>4062</v>
      </c>
      <c r="E1964" s="744" t="s">
        <v>2633</v>
      </c>
      <c r="F1964" s="662" t="s">
        <v>2614</v>
      </c>
      <c r="G1964" s="662" t="s">
        <v>3214</v>
      </c>
      <c r="H1964" s="662" t="s">
        <v>545</v>
      </c>
      <c r="I1964" s="662" t="s">
        <v>1090</v>
      </c>
      <c r="J1964" s="662" t="s">
        <v>3215</v>
      </c>
      <c r="K1964" s="662" t="s">
        <v>3190</v>
      </c>
      <c r="L1964" s="663">
        <v>153.61000000000001</v>
      </c>
      <c r="M1964" s="663">
        <v>307.22000000000003</v>
      </c>
      <c r="N1964" s="662">
        <v>2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18</v>
      </c>
      <c r="B1965" s="662" t="s">
        <v>544</v>
      </c>
      <c r="C1965" s="662" t="s">
        <v>2620</v>
      </c>
      <c r="D1965" s="743" t="s">
        <v>4062</v>
      </c>
      <c r="E1965" s="744" t="s">
        <v>2634</v>
      </c>
      <c r="F1965" s="662" t="s">
        <v>2614</v>
      </c>
      <c r="G1965" s="662" t="s">
        <v>2691</v>
      </c>
      <c r="H1965" s="662" t="s">
        <v>545</v>
      </c>
      <c r="I1965" s="662" t="s">
        <v>2692</v>
      </c>
      <c r="J1965" s="662" t="s">
        <v>1155</v>
      </c>
      <c r="K1965" s="662" t="s">
        <v>1114</v>
      </c>
      <c r="L1965" s="663">
        <v>0</v>
      </c>
      <c r="M1965" s="663">
        <v>0</v>
      </c>
      <c r="N1965" s="662">
        <v>1</v>
      </c>
      <c r="O1965" s="745">
        <v>1</v>
      </c>
      <c r="P1965" s="663"/>
      <c r="Q1965" s="678"/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18</v>
      </c>
      <c r="B1966" s="662" t="s">
        <v>544</v>
      </c>
      <c r="C1966" s="662" t="s">
        <v>2620</v>
      </c>
      <c r="D1966" s="743" t="s">
        <v>4062</v>
      </c>
      <c r="E1966" s="744" t="s">
        <v>2634</v>
      </c>
      <c r="F1966" s="662" t="s">
        <v>2614</v>
      </c>
      <c r="G1966" s="662" t="s">
        <v>2693</v>
      </c>
      <c r="H1966" s="662" t="s">
        <v>545</v>
      </c>
      <c r="I1966" s="662" t="s">
        <v>3822</v>
      </c>
      <c r="J1966" s="662" t="s">
        <v>3820</v>
      </c>
      <c r="K1966" s="662" t="s">
        <v>3823</v>
      </c>
      <c r="L1966" s="663">
        <v>2161.0100000000002</v>
      </c>
      <c r="M1966" s="663">
        <v>108050.50000000001</v>
      </c>
      <c r="N1966" s="662">
        <v>50</v>
      </c>
      <c r="O1966" s="745">
        <v>16.5</v>
      </c>
      <c r="P1966" s="663">
        <v>79957.37000000001</v>
      </c>
      <c r="Q1966" s="678">
        <v>0.74</v>
      </c>
      <c r="R1966" s="662">
        <v>37</v>
      </c>
      <c r="S1966" s="678">
        <v>0.74</v>
      </c>
      <c r="T1966" s="745">
        <v>12</v>
      </c>
      <c r="U1966" s="701">
        <v>0.72727272727272729</v>
      </c>
    </row>
    <row r="1967" spans="1:21" ht="14.4" customHeight="1" x14ac:dyDescent="0.3">
      <c r="A1967" s="661">
        <v>18</v>
      </c>
      <c r="B1967" s="662" t="s">
        <v>544</v>
      </c>
      <c r="C1967" s="662" t="s">
        <v>2620</v>
      </c>
      <c r="D1967" s="743" t="s">
        <v>4062</v>
      </c>
      <c r="E1967" s="744" t="s">
        <v>2634</v>
      </c>
      <c r="F1967" s="662" t="s">
        <v>2614</v>
      </c>
      <c r="G1967" s="662" t="s">
        <v>2693</v>
      </c>
      <c r="H1967" s="662" t="s">
        <v>545</v>
      </c>
      <c r="I1967" s="662" t="s">
        <v>2694</v>
      </c>
      <c r="J1967" s="662" t="s">
        <v>2695</v>
      </c>
      <c r="K1967" s="662" t="s">
        <v>2696</v>
      </c>
      <c r="L1967" s="663">
        <v>2161.0100000000002</v>
      </c>
      <c r="M1967" s="663">
        <v>108050.5</v>
      </c>
      <c r="N1967" s="662">
        <v>50</v>
      </c>
      <c r="O1967" s="745">
        <v>17</v>
      </c>
      <c r="P1967" s="663">
        <v>43220.200000000012</v>
      </c>
      <c r="Q1967" s="678">
        <v>0.40000000000000013</v>
      </c>
      <c r="R1967" s="662">
        <v>20</v>
      </c>
      <c r="S1967" s="678">
        <v>0.4</v>
      </c>
      <c r="T1967" s="745">
        <v>6.5</v>
      </c>
      <c r="U1967" s="701">
        <v>0.38235294117647056</v>
      </c>
    </row>
    <row r="1968" spans="1:21" ht="14.4" customHeight="1" x14ac:dyDescent="0.3">
      <c r="A1968" s="661">
        <v>18</v>
      </c>
      <c r="B1968" s="662" t="s">
        <v>544</v>
      </c>
      <c r="C1968" s="662" t="s">
        <v>2620</v>
      </c>
      <c r="D1968" s="743" t="s">
        <v>4062</v>
      </c>
      <c r="E1968" s="744" t="s">
        <v>2634</v>
      </c>
      <c r="F1968" s="662" t="s">
        <v>2614</v>
      </c>
      <c r="G1968" s="662" t="s">
        <v>2693</v>
      </c>
      <c r="H1968" s="662" t="s">
        <v>545</v>
      </c>
      <c r="I1968" s="662" t="s">
        <v>2697</v>
      </c>
      <c r="J1968" s="662" t="s">
        <v>2698</v>
      </c>
      <c r="K1968" s="662" t="s">
        <v>2699</v>
      </c>
      <c r="L1968" s="663">
        <v>2161</v>
      </c>
      <c r="M1968" s="663">
        <v>166397</v>
      </c>
      <c r="N1968" s="662">
        <v>77</v>
      </c>
      <c r="O1968" s="745">
        <v>31.5</v>
      </c>
      <c r="P1968" s="663">
        <v>56186</v>
      </c>
      <c r="Q1968" s="678">
        <v>0.33766233766233766</v>
      </c>
      <c r="R1968" s="662">
        <v>26</v>
      </c>
      <c r="S1968" s="678">
        <v>0.33766233766233766</v>
      </c>
      <c r="T1968" s="745">
        <v>10.5</v>
      </c>
      <c r="U1968" s="701">
        <v>0.33333333333333331</v>
      </c>
    </row>
    <row r="1969" spans="1:21" ht="14.4" customHeight="1" x14ac:dyDescent="0.3">
      <c r="A1969" s="661">
        <v>18</v>
      </c>
      <c r="B1969" s="662" t="s">
        <v>544</v>
      </c>
      <c r="C1969" s="662" t="s">
        <v>2620</v>
      </c>
      <c r="D1969" s="743" t="s">
        <v>4062</v>
      </c>
      <c r="E1969" s="744" t="s">
        <v>2634</v>
      </c>
      <c r="F1969" s="662" t="s">
        <v>2614</v>
      </c>
      <c r="G1969" s="662" t="s">
        <v>2693</v>
      </c>
      <c r="H1969" s="662" t="s">
        <v>545</v>
      </c>
      <c r="I1969" s="662" t="s">
        <v>2751</v>
      </c>
      <c r="J1969" s="662" t="s">
        <v>2752</v>
      </c>
      <c r="K1969" s="662" t="s">
        <v>2753</v>
      </c>
      <c r="L1969" s="663">
        <v>2161</v>
      </c>
      <c r="M1969" s="663">
        <v>19449</v>
      </c>
      <c r="N1969" s="662">
        <v>9</v>
      </c>
      <c r="O1969" s="745">
        <v>2.5</v>
      </c>
      <c r="P1969" s="663">
        <v>6483</v>
      </c>
      <c r="Q1969" s="678">
        <v>0.33333333333333331</v>
      </c>
      <c r="R1969" s="662">
        <v>3</v>
      </c>
      <c r="S1969" s="678">
        <v>0.33333333333333331</v>
      </c>
      <c r="T1969" s="745">
        <v>0.5</v>
      </c>
      <c r="U1969" s="701">
        <v>0.2</v>
      </c>
    </row>
    <row r="1970" spans="1:21" ht="14.4" customHeight="1" x14ac:dyDescent="0.3">
      <c r="A1970" s="661">
        <v>18</v>
      </c>
      <c r="B1970" s="662" t="s">
        <v>544</v>
      </c>
      <c r="C1970" s="662" t="s">
        <v>2620</v>
      </c>
      <c r="D1970" s="743" t="s">
        <v>4062</v>
      </c>
      <c r="E1970" s="744" t="s">
        <v>2634</v>
      </c>
      <c r="F1970" s="662" t="s">
        <v>2614</v>
      </c>
      <c r="G1970" s="662" t="s">
        <v>2693</v>
      </c>
      <c r="H1970" s="662" t="s">
        <v>545</v>
      </c>
      <c r="I1970" s="662" t="s">
        <v>2751</v>
      </c>
      <c r="J1970" s="662" t="s">
        <v>2752</v>
      </c>
      <c r="K1970" s="662" t="s">
        <v>2753</v>
      </c>
      <c r="L1970" s="663">
        <v>2161.0100000000002</v>
      </c>
      <c r="M1970" s="663">
        <v>47542.220000000008</v>
      </c>
      <c r="N1970" s="662">
        <v>22</v>
      </c>
      <c r="O1970" s="745">
        <v>7</v>
      </c>
      <c r="P1970" s="663">
        <v>19449.090000000004</v>
      </c>
      <c r="Q1970" s="678">
        <v>0.40909090909090912</v>
      </c>
      <c r="R1970" s="662">
        <v>9</v>
      </c>
      <c r="S1970" s="678">
        <v>0.40909090909090912</v>
      </c>
      <c r="T1970" s="745">
        <v>3</v>
      </c>
      <c r="U1970" s="701">
        <v>0.42857142857142855</v>
      </c>
    </row>
    <row r="1971" spans="1:21" ht="14.4" customHeight="1" x14ac:dyDescent="0.3">
      <c r="A1971" s="661">
        <v>18</v>
      </c>
      <c r="B1971" s="662" t="s">
        <v>544</v>
      </c>
      <c r="C1971" s="662" t="s">
        <v>2620</v>
      </c>
      <c r="D1971" s="743" t="s">
        <v>4062</v>
      </c>
      <c r="E1971" s="744" t="s">
        <v>2634</v>
      </c>
      <c r="F1971" s="662" t="s">
        <v>2614</v>
      </c>
      <c r="G1971" s="662" t="s">
        <v>2693</v>
      </c>
      <c r="H1971" s="662" t="s">
        <v>545</v>
      </c>
      <c r="I1971" s="662" t="s">
        <v>2894</v>
      </c>
      <c r="J1971" s="662" t="s">
        <v>2800</v>
      </c>
      <c r="K1971" s="662" t="s">
        <v>2895</v>
      </c>
      <c r="L1971" s="663">
        <v>2760.38</v>
      </c>
      <c r="M1971" s="663">
        <v>66249.119999999995</v>
      </c>
      <c r="N1971" s="662">
        <v>24</v>
      </c>
      <c r="O1971" s="745">
        <v>9.5</v>
      </c>
      <c r="P1971" s="663">
        <v>16562.28</v>
      </c>
      <c r="Q1971" s="678">
        <v>0.25</v>
      </c>
      <c r="R1971" s="662">
        <v>6</v>
      </c>
      <c r="S1971" s="678">
        <v>0.25</v>
      </c>
      <c r="T1971" s="745">
        <v>1.5</v>
      </c>
      <c r="U1971" s="701">
        <v>0.15789473684210525</v>
      </c>
    </row>
    <row r="1972" spans="1:21" ht="14.4" customHeight="1" x14ac:dyDescent="0.3">
      <c r="A1972" s="661">
        <v>18</v>
      </c>
      <c r="B1972" s="662" t="s">
        <v>544</v>
      </c>
      <c r="C1972" s="662" t="s">
        <v>2620</v>
      </c>
      <c r="D1972" s="743" t="s">
        <v>4062</v>
      </c>
      <c r="E1972" s="744" t="s">
        <v>2634</v>
      </c>
      <c r="F1972" s="662" t="s">
        <v>2614</v>
      </c>
      <c r="G1972" s="662" t="s">
        <v>2905</v>
      </c>
      <c r="H1972" s="662" t="s">
        <v>545</v>
      </c>
      <c r="I1972" s="662" t="s">
        <v>860</v>
      </c>
      <c r="J1972" s="662" t="s">
        <v>861</v>
      </c>
      <c r="K1972" s="662" t="s">
        <v>862</v>
      </c>
      <c r="L1972" s="663">
        <v>66.17</v>
      </c>
      <c r="M1972" s="663">
        <v>66.17</v>
      </c>
      <c r="N1972" s="662">
        <v>1</v>
      </c>
      <c r="O1972" s="745">
        <v>1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18</v>
      </c>
      <c r="B1973" s="662" t="s">
        <v>544</v>
      </c>
      <c r="C1973" s="662" t="s">
        <v>2620</v>
      </c>
      <c r="D1973" s="743" t="s">
        <v>4062</v>
      </c>
      <c r="E1973" s="744" t="s">
        <v>2634</v>
      </c>
      <c r="F1973" s="662" t="s">
        <v>2614</v>
      </c>
      <c r="G1973" s="662" t="s">
        <v>2709</v>
      </c>
      <c r="H1973" s="662" t="s">
        <v>1236</v>
      </c>
      <c r="I1973" s="662" t="s">
        <v>1365</v>
      </c>
      <c r="J1973" s="662" t="s">
        <v>1366</v>
      </c>
      <c r="K1973" s="662" t="s">
        <v>1285</v>
      </c>
      <c r="L1973" s="663">
        <v>65.989999999999995</v>
      </c>
      <c r="M1973" s="663">
        <v>197.96999999999997</v>
      </c>
      <c r="N1973" s="662">
        <v>3</v>
      </c>
      <c r="O1973" s="745">
        <v>2</v>
      </c>
      <c r="P1973" s="663">
        <v>197.96999999999997</v>
      </c>
      <c r="Q1973" s="678">
        <v>1</v>
      </c>
      <c r="R1973" s="662">
        <v>3</v>
      </c>
      <c r="S1973" s="678">
        <v>1</v>
      </c>
      <c r="T1973" s="745">
        <v>2</v>
      </c>
      <c r="U1973" s="701">
        <v>1</v>
      </c>
    </row>
    <row r="1974" spans="1:21" ht="14.4" customHeight="1" x14ac:dyDescent="0.3">
      <c r="A1974" s="661">
        <v>18</v>
      </c>
      <c r="B1974" s="662" t="s">
        <v>544</v>
      </c>
      <c r="C1974" s="662" t="s">
        <v>2620</v>
      </c>
      <c r="D1974" s="743" t="s">
        <v>4062</v>
      </c>
      <c r="E1974" s="744" t="s">
        <v>2634</v>
      </c>
      <c r="F1974" s="662" t="s">
        <v>2614</v>
      </c>
      <c r="G1974" s="662" t="s">
        <v>2709</v>
      </c>
      <c r="H1974" s="662" t="s">
        <v>1236</v>
      </c>
      <c r="I1974" s="662" t="s">
        <v>1428</v>
      </c>
      <c r="J1974" s="662" t="s">
        <v>1253</v>
      </c>
      <c r="K1974" s="662" t="s">
        <v>1501</v>
      </c>
      <c r="L1974" s="663">
        <v>132</v>
      </c>
      <c r="M1974" s="663">
        <v>396</v>
      </c>
      <c r="N1974" s="662">
        <v>3</v>
      </c>
      <c r="O1974" s="745">
        <v>1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18</v>
      </c>
      <c r="B1975" s="662" t="s">
        <v>544</v>
      </c>
      <c r="C1975" s="662" t="s">
        <v>2620</v>
      </c>
      <c r="D1975" s="743" t="s">
        <v>4062</v>
      </c>
      <c r="E1975" s="744" t="s">
        <v>2634</v>
      </c>
      <c r="F1975" s="662" t="s">
        <v>2614</v>
      </c>
      <c r="G1975" s="662" t="s">
        <v>2939</v>
      </c>
      <c r="H1975" s="662" t="s">
        <v>545</v>
      </c>
      <c r="I1975" s="662" t="s">
        <v>1668</v>
      </c>
      <c r="J1975" s="662" t="s">
        <v>2940</v>
      </c>
      <c r="K1975" s="662" t="s">
        <v>2941</v>
      </c>
      <c r="L1975" s="663">
        <v>24.68</v>
      </c>
      <c r="M1975" s="663">
        <v>24.68</v>
      </c>
      <c r="N1975" s="662">
        <v>1</v>
      </c>
      <c r="O1975" s="745">
        <v>1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18</v>
      </c>
      <c r="B1976" s="662" t="s">
        <v>544</v>
      </c>
      <c r="C1976" s="662" t="s">
        <v>2620</v>
      </c>
      <c r="D1976" s="743" t="s">
        <v>4062</v>
      </c>
      <c r="E1976" s="744" t="s">
        <v>2634</v>
      </c>
      <c r="F1976" s="662" t="s">
        <v>2614</v>
      </c>
      <c r="G1976" s="662" t="s">
        <v>2662</v>
      </c>
      <c r="H1976" s="662" t="s">
        <v>1236</v>
      </c>
      <c r="I1976" s="662" t="s">
        <v>1397</v>
      </c>
      <c r="J1976" s="662" t="s">
        <v>1398</v>
      </c>
      <c r="K1976" s="662" t="s">
        <v>1285</v>
      </c>
      <c r="L1976" s="663">
        <v>132</v>
      </c>
      <c r="M1976" s="663">
        <v>1584</v>
      </c>
      <c r="N1976" s="662">
        <v>12</v>
      </c>
      <c r="O1976" s="745">
        <v>6</v>
      </c>
      <c r="P1976" s="663">
        <v>1188</v>
      </c>
      <c r="Q1976" s="678">
        <v>0.75</v>
      </c>
      <c r="R1976" s="662">
        <v>9</v>
      </c>
      <c r="S1976" s="678">
        <v>0.75</v>
      </c>
      <c r="T1976" s="745">
        <v>4.5</v>
      </c>
      <c r="U1976" s="701">
        <v>0.75</v>
      </c>
    </row>
    <row r="1977" spans="1:21" ht="14.4" customHeight="1" x14ac:dyDescent="0.3">
      <c r="A1977" s="661">
        <v>18</v>
      </c>
      <c r="B1977" s="662" t="s">
        <v>544</v>
      </c>
      <c r="C1977" s="662" t="s">
        <v>2620</v>
      </c>
      <c r="D1977" s="743" t="s">
        <v>4062</v>
      </c>
      <c r="E1977" s="744" t="s">
        <v>2634</v>
      </c>
      <c r="F1977" s="662" t="s">
        <v>2614</v>
      </c>
      <c r="G1977" s="662" t="s">
        <v>2719</v>
      </c>
      <c r="H1977" s="662" t="s">
        <v>545</v>
      </c>
      <c r="I1977" s="662" t="s">
        <v>1771</v>
      </c>
      <c r="J1977" s="662" t="s">
        <v>1772</v>
      </c>
      <c r="K1977" s="662" t="s">
        <v>1341</v>
      </c>
      <c r="L1977" s="663">
        <v>65.989999999999995</v>
      </c>
      <c r="M1977" s="663">
        <v>1187.82</v>
      </c>
      <c r="N1977" s="662">
        <v>18</v>
      </c>
      <c r="O1977" s="745">
        <v>9.5</v>
      </c>
      <c r="P1977" s="663">
        <v>263.95999999999998</v>
      </c>
      <c r="Q1977" s="678">
        <v>0.22222222222222221</v>
      </c>
      <c r="R1977" s="662">
        <v>4</v>
      </c>
      <c r="S1977" s="678">
        <v>0.22222222222222221</v>
      </c>
      <c r="T1977" s="745">
        <v>2.5</v>
      </c>
      <c r="U1977" s="701">
        <v>0.26315789473684209</v>
      </c>
    </row>
    <row r="1978" spans="1:21" ht="14.4" customHeight="1" x14ac:dyDescent="0.3">
      <c r="A1978" s="661">
        <v>18</v>
      </c>
      <c r="B1978" s="662" t="s">
        <v>544</v>
      </c>
      <c r="C1978" s="662" t="s">
        <v>2620</v>
      </c>
      <c r="D1978" s="743" t="s">
        <v>4062</v>
      </c>
      <c r="E1978" s="744" t="s">
        <v>2634</v>
      </c>
      <c r="F1978" s="662" t="s">
        <v>2614</v>
      </c>
      <c r="G1978" s="662" t="s">
        <v>2719</v>
      </c>
      <c r="H1978" s="662" t="s">
        <v>545</v>
      </c>
      <c r="I1978" s="662" t="s">
        <v>1746</v>
      </c>
      <c r="J1978" s="662" t="s">
        <v>1747</v>
      </c>
      <c r="K1978" s="662" t="s">
        <v>586</v>
      </c>
      <c r="L1978" s="663">
        <v>132</v>
      </c>
      <c r="M1978" s="663">
        <v>3036</v>
      </c>
      <c r="N1978" s="662">
        <v>23</v>
      </c>
      <c r="O1978" s="745">
        <v>12</v>
      </c>
      <c r="P1978" s="663">
        <v>1584</v>
      </c>
      <c r="Q1978" s="678">
        <v>0.52173913043478259</v>
      </c>
      <c r="R1978" s="662">
        <v>12</v>
      </c>
      <c r="S1978" s="678">
        <v>0.52173913043478259</v>
      </c>
      <c r="T1978" s="745">
        <v>6</v>
      </c>
      <c r="U1978" s="701">
        <v>0.5</v>
      </c>
    </row>
    <row r="1979" spans="1:21" ht="14.4" customHeight="1" x14ac:dyDescent="0.3">
      <c r="A1979" s="661">
        <v>18</v>
      </c>
      <c r="B1979" s="662" t="s">
        <v>544</v>
      </c>
      <c r="C1979" s="662" t="s">
        <v>2620</v>
      </c>
      <c r="D1979" s="743" t="s">
        <v>4062</v>
      </c>
      <c r="E1979" s="744" t="s">
        <v>2634</v>
      </c>
      <c r="F1979" s="662" t="s">
        <v>2614</v>
      </c>
      <c r="G1979" s="662" t="s">
        <v>2973</v>
      </c>
      <c r="H1979" s="662" t="s">
        <v>545</v>
      </c>
      <c r="I1979" s="662" t="s">
        <v>833</v>
      </c>
      <c r="J1979" s="662" t="s">
        <v>2976</v>
      </c>
      <c r="K1979" s="662" t="s">
        <v>2977</v>
      </c>
      <c r="L1979" s="663">
        <v>9.2799999999999994</v>
      </c>
      <c r="M1979" s="663">
        <v>18.559999999999999</v>
      </c>
      <c r="N1979" s="662">
        <v>2</v>
      </c>
      <c r="O1979" s="745">
        <v>2</v>
      </c>
      <c r="P1979" s="663">
        <v>18.559999999999999</v>
      </c>
      <c r="Q1979" s="678">
        <v>1</v>
      </c>
      <c r="R1979" s="662">
        <v>2</v>
      </c>
      <c r="S1979" s="678">
        <v>1</v>
      </c>
      <c r="T1979" s="745">
        <v>2</v>
      </c>
      <c r="U1979" s="701">
        <v>1</v>
      </c>
    </row>
    <row r="1980" spans="1:21" ht="14.4" customHeight="1" x14ac:dyDescent="0.3">
      <c r="A1980" s="661">
        <v>18</v>
      </c>
      <c r="B1980" s="662" t="s">
        <v>544</v>
      </c>
      <c r="C1980" s="662" t="s">
        <v>2620</v>
      </c>
      <c r="D1980" s="743" t="s">
        <v>4062</v>
      </c>
      <c r="E1980" s="744" t="s">
        <v>2634</v>
      </c>
      <c r="F1980" s="662" t="s">
        <v>2614</v>
      </c>
      <c r="G1980" s="662" t="s">
        <v>2721</v>
      </c>
      <c r="H1980" s="662" t="s">
        <v>545</v>
      </c>
      <c r="I1980" s="662" t="s">
        <v>954</v>
      </c>
      <c r="J1980" s="662" t="s">
        <v>955</v>
      </c>
      <c r="K1980" s="662" t="s">
        <v>2722</v>
      </c>
      <c r="L1980" s="663">
        <v>0</v>
      </c>
      <c r="M1980" s="663">
        <v>0</v>
      </c>
      <c r="N1980" s="662">
        <v>8</v>
      </c>
      <c r="O1980" s="745">
        <v>6.5</v>
      </c>
      <c r="P1980" s="663">
        <v>0</v>
      </c>
      <c r="Q1980" s="678"/>
      <c r="R1980" s="662">
        <v>3</v>
      </c>
      <c r="S1980" s="678">
        <v>0.375</v>
      </c>
      <c r="T1980" s="745">
        <v>2.5</v>
      </c>
      <c r="U1980" s="701">
        <v>0.38461538461538464</v>
      </c>
    </row>
    <row r="1981" spans="1:21" ht="14.4" customHeight="1" x14ac:dyDescent="0.3">
      <c r="A1981" s="661">
        <v>18</v>
      </c>
      <c r="B1981" s="662" t="s">
        <v>544</v>
      </c>
      <c r="C1981" s="662" t="s">
        <v>2620</v>
      </c>
      <c r="D1981" s="743" t="s">
        <v>4062</v>
      </c>
      <c r="E1981" s="744" t="s">
        <v>2634</v>
      </c>
      <c r="F1981" s="662" t="s">
        <v>2614</v>
      </c>
      <c r="G1981" s="662" t="s">
        <v>2675</v>
      </c>
      <c r="H1981" s="662" t="s">
        <v>545</v>
      </c>
      <c r="I1981" s="662" t="s">
        <v>2827</v>
      </c>
      <c r="J1981" s="662" t="s">
        <v>2676</v>
      </c>
      <c r="K1981" s="662" t="s">
        <v>2828</v>
      </c>
      <c r="L1981" s="663">
        <v>0</v>
      </c>
      <c r="M1981" s="663">
        <v>0</v>
      </c>
      <c r="N1981" s="662">
        <v>20</v>
      </c>
      <c r="O1981" s="745">
        <v>6.5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18</v>
      </c>
      <c r="B1982" s="662" t="s">
        <v>544</v>
      </c>
      <c r="C1982" s="662" t="s">
        <v>2620</v>
      </c>
      <c r="D1982" s="743" t="s">
        <v>4062</v>
      </c>
      <c r="E1982" s="744" t="s">
        <v>2634</v>
      </c>
      <c r="F1982" s="662" t="s">
        <v>2614</v>
      </c>
      <c r="G1982" s="662" t="s">
        <v>2675</v>
      </c>
      <c r="H1982" s="662" t="s">
        <v>545</v>
      </c>
      <c r="I1982" s="662" t="s">
        <v>1021</v>
      </c>
      <c r="J1982" s="662" t="s">
        <v>2676</v>
      </c>
      <c r="K1982" s="662" t="s">
        <v>2677</v>
      </c>
      <c r="L1982" s="663">
        <v>22.06</v>
      </c>
      <c r="M1982" s="663">
        <v>551.49999999999989</v>
      </c>
      <c r="N1982" s="662">
        <v>25</v>
      </c>
      <c r="O1982" s="745">
        <v>7.5</v>
      </c>
      <c r="P1982" s="663">
        <v>66.179999999999993</v>
      </c>
      <c r="Q1982" s="678">
        <v>0.12000000000000001</v>
      </c>
      <c r="R1982" s="662">
        <v>3</v>
      </c>
      <c r="S1982" s="678">
        <v>0.12</v>
      </c>
      <c r="T1982" s="745">
        <v>2</v>
      </c>
      <c r="U1982" s="701">
        <v>0.26666666666666666</v>
      </c>
    </row>
    <row r="1983" spans="1:21" ht="14.4" customHeight="1" x14ac:dyDescent="0.3">
      <c r="A1983" s="661">
        <v>18</v>
      </c>
      <c r="B1983" s="662" t="s">
        <v>544</v>
      </c>
      <c r="C1983" s="662" t="s">
        <v>2620</v>
      </c>
      <c r="D1983" s="743" t="s">
        <v>4062</v>
      </c>
      <c r="E1983" s="744" t="s">
        <v>2634</v>
      </c>
      <c r="F1983" s="662" t="s">
        <v>2614</v>
      </c>
      <c r="G1983" s="662" t="s">
        <v>3844</v>
      </c>
      <c r="H1983" s="662" t="s">
        <v>545</v>
      </c>
      <c r="I1983" s="662" t="s">
        <v>3845</v>
      </c>
      <c r="J1983" s="662" t="s">
        <v>3846</v>
      </c>
      <c r="K1983" s="662" t="s">
        <v>2735</v>
      </c>
      <c r="L1983" s="663">
        <v>0</v>
      </c>
      <c r="M1983" s="663">
        <v>0</v>
      </c>
      <c r="N1983" s="662">
        <v>3</v>
      </c>
      <c r="O1983" s="745">
        <v>2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18</v>
      </c>
      <c r="B1984" s="662" t="s">
        <v>544</v>
      </c>
      <c r="C1984" s="662" t="s">
        <v>2620</v>
      </c>
      <c r="D1984" s="743" t="s">
        <v>4062</v>
      </c>
      <c r="E1984" s="744" t="s">
        <v>2634</v>
      </c>
      <c r="F1984" s="662" t="s">
        <v>2614</v>
      </c>
      <c r="G1984" s="662" t="s">
        <v>2763</v>
      </c>
      <c r="H1984" s="662" t="s">
        <v>545</v>
      </c>
      <c r="I1984" s="662" t="s">
        <v>675</v>
      </c>
      <c r="J1984" s="662" t="s">
        <v>2764</v>
      </c>
      <c r="K1984" s="662" t="s">
        <v>2765</v>
      </c>
      <c r="L1984" s="663">
        <v>23.61</v>
      </c>
      <c r="M1984" s="663">
        <v>118.05</v>
      </c>
      <c r="N1984" s="662">
        <v>5</v>
      </c>
      <c r="O1984" s="745">
        <v>2.5</v>
      </c>
      <c r="P1984" s="663">
        <v>118.05</v>
      </c>
      <c r="Q1984" s="678">
        <v>1</v>
      </c>
      <c r="R1984" s="662">
        <v>5</v>
      </c>
      <c r="S1984" s="678">
        <v>1</v>
      </c>
      <c r="T1984" s="745">
        <v>2.5</v>
      </c>
      <c r="U1984" s="701">
        <v>1</v>
      </c>
    </row>
    <row r="1985" spans="1:21" ht="14.4" customHeight="1" x14ac:dyDescent="0.3">
      <c r="A1985" s="661">
        <v>18</v>
      </c>
      <c r="B1985" s="662" t="s">
        <v>544</v>
      </c>
      <c r="C1985" s="662" t="s">
        <v>2620</v>
      </c>
      <c r="D1985" s="743" t="s">
        <v>4062</v>
      </c>
      <c r="E1985" s="744" t="s">
        <v>2634</v>
      </c>
      <c r="F1985" s="662" t="s">
        <v>2614</v>
      </c>
      <c r="G1985" s="662" t="s">
        <v>2730</v>
      </c>
      <c r="H1985" s="662" t="s">
        <v>1236</v>
      </c>
      <c r="I1985" s="662" t="s">
        <v>1435</v>
      </c>
      <c r="J1985" s="662" t="s">
        <v>2519</v>
      </c>
      <c r="K1985" s="662" t="s">
        <v>2520</v>
      </c>
      <c r="L1985" s="663">
        <v>360.37</v>
      </c>
      <c r="M1985" s="663">
        <v>720.74</v>
      </c>
      <c r="N1985" s="662">
        <v>2</v>
      </c>
      <c r="O1985" s="745">
        <v>1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18</v>
      </c>
      <c r="B1986" s="662" t="s">
        <v>544</v>
      </c>
      <c r="C1986" s="662" t="s">
        <v>2620</v>
      </c>
      <c r="D1986" s="743" t="s">
        <v>4062</v>
      </c>
      <c r="E1986" s="744" t="s">
        <v>2634</v>
      </c>
      <c r="F1986" s="662" t="s">
        <v>2614</v>
      </c>
      <c r="G1986" s="662" t="s">
        <v>2734</v>
      </c>
      <c r="H1986" s="662" t="s">
        <v>545</v>
      </c>
      <c r="I1986" s="662" t="s">
        <v>829</v>
      </c>
      <c r="J1986" s="662" t="s">
        <v>830</v>
      </c>
      <c r="K1986" s="662" t="s">
        <v>2735</v>
      </c>
      <c r="L1986" s="663">
        <v>57.6</v>
      </c>
      <c r="M1986" s="663">
        <v>115.2</v>
      </c>
      <c r="N1986" s="662">
        <v>2</v>
      </c>
      <c r="O1986" s="745">
        <v>0.5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18</v>
      </c>
      <c r="B1987" s="662" t="s">
        <v>544</v>
      </c>
      <c r="C1987" s="662" t="s">
        <v>2620</v>
      </c>
      <c r="D1987" s="743" t="s">
        <v>4062</v>
      </c>
      <c r="E1987" s="744" t="s">
        <v>2634</v>
      </c>
      <c r="F1987" s="662" t="s">
        <v>2614</v>
      </c>
      <c r="G1987" s="662" t="s">
        <v>3523</v>
      </c>
      <c r="H1987" s="662" t="s">
        <v>545</v>
      </c>
      <c r="I1987" s="662" t="s">
        <v>3524</v>
      </c>
      <c r="J1987" s="662" t="s">
        <v>3525</v>
      </c>
      <c r="K1987" s="662" t="s">
        <v>812</v>
      </c>
      <c r="L1987" s="663">
        <v>84.27</v>
      </c>
      <c r="M1987" s="663">
        <v>758.43</v>
      </c>
      <c r="N1987" s="662">
        <v>9</v>
      </c>
      <c r="O1987" s="745">
        <v>1</v>
      </c>
      <c r="P1987" s="663">
        <v>758.43</v>
      </c>
      <c r="Q1987" s="678">
        <v>1</v>
      </c>
      <c r="R1987" s="662">
        <v>9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18</v>
      </c>
      <c r="B1988" s="662" t="s">
        <v>544</v>
      </c>
      <c r="C1988" s="662" t="s">
        <v>2620</v>
      </c>
      <c r="D1988" s="743" t="s">
        <v>4062</v>
      </c>
      <c r="E1988" s="744" t="s">
        <v>2634</v>
      </c>
      <c r="F1988" s="662" t="s">
        <v>2614</v>
      </c>
      <c r="G1988" s="662" t="s">
        <v>2736</v>
      </c>
      <c r="H1988" s="662" t="s">
        <v>545</v>
      </c>
      <c r="I1988" s="662" t="s">
        <v>3057</v>
      </c>
      <c r="J1988" s="662" t="s">
        <v>3058</v>
      </c>
      <c r="K1988" s="662" t="s">
        <v>2677</v>
      </c>
      <c r="L1988" s="663">
        <v>133.38999999999999</v>
      </c>
      <c r="M1988" s="663">
        <v>133.38999999999999</v>
      </c>
      <c r="N1988" s="662">
        <v>1</v>
      </c>
      <c r="O1988" s="745">
        <v>1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18</v>
      </c>
      <c r="B1989" s="662" t="s">
        <v>544</v>
      </c>
      <c r="C1989" s="662" t="s">
        <v>2620</v>
      </c>
      <c r="D1989" s="743" t="s">
        <v>4062</v>
      </c>
      <c r="E1989" s="744" t="s">
        <v>2634</v>
      </c>
      <c r="F1989" s="662" t="s">
        <v>2614</v>
      </c>
      <c r="G1989" s="662" t="s">
        <v>2738</v>
      </c>
      <c r="H1989" s="662" t="s">
        <v>1236</v>
      </c>
      <c r="I1989" s="662" t="s">
        <v>1463</v>
      </c>
      <c r="J1989" s="662" t="s">
        <v>1464</v>
      </c>
      <c r="K1989" s="662" t="s">
        <v>2531</v>
      </c>
      <c r="L1989" s="663">
        <v>94.95</v>
      </c>
      <c r="M1989" s="663">
        <v>20319.300000000003</v>
      </c>
      <c r="N1989" s="662">
        <v>214</v>
      </c>
      <c r="O1989" s="745">
        <v>67.5</v>
      </c>
      <c r="P1989" s="663">
        <v>7880.8499999999985</v>
      </c>
      <c r="Q1989" s="678">
        <v>0.3878504672897195</v>
      </c>
      <c r="R1989" s="662">
        <v>83</v>
      </c>
      <c r="S1989" s="678">
        <v>0.38785046728971961</v>
      </c>
      <c r="T1989" s="745">
        <v>27.5</v>
      </c>
      <c r="U1989" s="701">
        <v>0.40740740740740738</v>
      </c>
    </row>
    <row r="1990" spans="1:21" ht="14.4" customHeight="1" x14ac:dyDescent="0.3">
      <c r="A1990" s="661">
        <v>18</v>
      </c>
      <c r="B1990" s="662" t="s">
        <v>544</v>
      </c>
      <c r="C1990" s="662" t="s">
        <v>2620</v>
      </c>
      <c r="D1990" s="743" t="s">
        <v>4062</v>
      </c>
      <c r="E1990" s="744" t="s">
        <v>2634</v>
      </c>
      <c r="F1990" s="662" t="s">
        <v>2614</v>
      </c>
      <c r="G1990" s="662" t="s">
        <v>2738</v>
      </c>
      <c r="H1990" s="662" t="s">
        <v>1236</v>
      </c>
      <c r="I1990" s="662" t="s">
        <v>1473</v>
      </c>
      <c r="J1990" s="662" t="s">
        <v>1474</v>
      </c>
      <c r="K1990" s="662" t="s">
        <v>1475</v>
      </c>
      <c r="L1990" s="663">
        <v>126.6</v>
      </c>
      <c r="M1990" s="663">
        <v>3038.3999999999996</v>
      </c>
      <c r="N1990" s="662">
        <v>24</v>
      </c>
      <c r="O1990" s="745">
        <v>7</v>
      </c>
      <c r="P1990" s="663">
        <v>1266</v>
      </c>
      <c r="Q1990" s="678">
        <v>0.41666666666666674</v>
      </c>
      <c r="R1990" s="662">
        <v>10</v>
      </c>
      <c r="S1990" s="678">
        <v>0.41666666666666669</v>
      </c>
      <c r="T1990" s="745">
        <v>3.5</v>
      </c>
      <c r="U1990" s="701">
        <v>0.5</v>
      </c>
    </row>
    <row r="1991" spans="1:21" ht="14.4" customHeight="1" x14ac:dyDescent="0.3">
      <c r="A1991" s="661">
        <v>18</v>
      </c>
      <c r="B1991" s="662" t="s">
        <v>544</v>
      </c>
      <c r="C1991" s="662" t="s">
        <v>2620</v>
      </c>
      <c r="D1991" s="743" t="s">
        <v>4062</v>
      </c>
      <c r="E1991" s="744" t="s">
        <v>2634</v>
      </c>
      <c r="F1991" s="662" t="s">
        <v>2614</v>
      </c>
      <c r="G1991" s="662" t="s">
        <v>2738</v>
      </c>
      <c r="H1991" s="662" t="s">
        <v>545</v>
      </c>
      <c r="I1991" s="662" t="s">
        <v>1596</v>
      </c>
      <c r="J1991" s="662" t="s">
        <v>2739</v>
      </c>
      <c r="K1991" s="662" t="s">
        <v>3411</v>
      </c>
      <c r="L1991" s="663">
        <v>84.39</v>
      </c>
      <c r="M1991" s="663">
        <v>675.12</v>
      </c>
      <c r="N1991" s="662">
        <v>8</v>
      </c>
      <c r="O1991" s="745">
        <v>2.5</v>
      </c>
      <c r="P1991" s="663">
        <v>168.78</v>
      </c>
      <c r="Q1991" s="678">
        <v>0.25</v>
      </c>
      <c r="R1991" s="662">
        <v>2</v>
      </c>
      <c r="S1991" s="678">
        <v>0.25</v>
      </c>
      <c r="T1991" s="745">
        <v>1.5</v>
      </c>
      <c r="U1991" s="701">
        <v>0.6</v>
      </c>
    </row>
    <row r="1992" spans="1:21" ht="14.4" customHeight="1" x14ac:dyDescent="0.3">
      <c r="A1992" s="661">
        <v>18</v>
      </c>
      <c r="B1992" s="662" t="s">
        <v>544</v>
      </c>
      <c r="C1992" s="662" t="s">
        <v>2620</v>
      </c>
      <c r="D1992" s="743" t="s">
        <v>4062</v>
      </c>
      <c r="E1992" s="744" t="s">
        <v>2634</v>
      </c>
      <c r="F1992" s="662" t="s">
        <v>2614</v>
      </c>
      <c r="G1992" s="662" t="s">
        <v>2738</v>
      </c>
      <c r="H1992" s="662" t="s">
        <v>545</v>
      </c>
      <c r="I1992" s="662" t="s">
        <v>1150</v>
      </c>
      <c r="J1992" s="662" t="s">
        <v>2739</v>
      </c>
      <c r="K1992" s="662" t="s">
        <v>2740</v>
      </c>
      <c r="L1992" s="663">
        <v>253.18</v>
      </c>
      <c r="M1992" s="663">
        <v>1012.72</v>
      </c>
      <c r="N1992" s="662">
        <v>4</v>
      </c>
      <c r="O1992" s="745">
        <v>3</v>
      </c>
      <c r="P1992" s="663">
        <v>253.18</v>
      </c>
      <c r="Q1992" s="678">
        <v>0.25</v>
      </c>
      <c r="R1992" s="662">
        <v>1</v>
      </c>
      <c r="S1992" s="678">
        <v>0.25</v>
      </c>
      <c r="T1992" s="745">
        <v>1</v>
      </c>
      <c r="U1992" s="701">
        <v>0.33333333333333331</v>
      </c>
    </row>
    <row r="1993" spans="1:21" ht="14.4" customHeight="1" x14ac:dyDescent="0.3">
      <c r="A1993" s="661">
        <v>18</v>
      </c>
      <c r="B1993" s="662" t="s">
        <v>544</v>
      </c>
      <c r="C1993" s="662" t="s">
        <v>2620</v>
      </c>
      <c r="D1993" s="743" t="s">
        <v>4062</v>
      </c>
      <c r="E1993" s="744" t="s">
        <v>2634</v>
      </c>
      <c r="F1993" s="662" t="s">
        <v>2614</v>
      </c>
      <c r="G1993" s="662" t="s">
        <v>2738</v>
      </c>
      <c r="H1993" s="662" t="s">
        <v>545</v>
      </c>
      <c r="I1993" s="662" t="s">
        <v>3833</v>
      </c>
      <c r="J1993" s="662" t="s">
        <v>3834</v>
      </c>
      <c r="K1993" s="662" t="s">
        <v>3835</v>
      </c>
      <c r="L1993" s="663">
        <v>84.5</v>
      </c>
      <c r="M1993" s="663">
        <v>422.5</v>
      </c>
      <c r="N1993" s="662">
        <v>5</v>
      </c>
      <c r="O1993" s="745">
        <v>4</v>
      </c>
      <c r="P1993" s="663">
        <v>169</v>
      </c>
      <c r="Q1993" s="678">
        <v>0.4</v>
      </c>
      <c r="R1993" s="662">
        <v>2</v>
      </c>
      <c r="S1993" s="678">
        <v>0.4</v>
      </c>
      <c r="T1993" s="745">
        <v>2</v>
      </c>
      <c r="U1993" s="701">
        <v>0.5</v>
      </c>
    </row>
    <row r="1994" spans="1:21" ht="14.4" customHeight="1" x14ac:dyDescent="0.3">
      <c r="A1994" s="661">
        <v>18</v>
      </c>
      <c r="B1994" s="662" t="s">
        <v>544</v>
      </c>
      <c r="C1994" s="662" t="s">
        <v>2620</v>
      </c>
      <c r="D1994" s="743" t="s">
        <v>4062</v>
      </c>
      <c r="E1994" s="744" t="s">
        <v>2634</v>
      </c>
      <c r="F1994" s="662" t="s">
        <v>2614</v>
      </c>
      <c r="G1994" s="662" t="s">
        <v>2669</v>
      </c>
      <c r="H1994" s="662" t="s">
        <v>1236</v>
      </c>
      <c r="I1994" s="662" t="s">
        <v>1431</v>
      </c>
      <c r="J1994" s="662" t="s">
        <v>1575</v>
      </c>
      <c r="K1994" s="662" t="s">
        <v>2539</v>
      </c>
      <c r="L1994" s="663">
        <v>123.2</v>
      </c>
      <c r="M1994" s="663">
        <v>8377.5999999999985</v>
      </c>
      <c r="N1994" s="662">
        <v>68</v>
      </c>
      <c r="O1994" s="745">
        <v>33</v>
      </c>
      <c r="P1994" s="663">
        <v>2956.7999999999997</v>
      </c>
      <c r="Q1994" s="678">
        <v>0.35294117647058826</v>
      </c>
      <c r="R1994" s="662">
        <v>24</v>
      </c>
      <c r="S1994" s="678">
        <v>0.35294117647058826</v>
      </c>
      <c r="T1994" s="745">
        <v>11.5</v>
      </c>
      <c r="U1994" s="701">
        <v>0.34848484848484851</v>
      </c>
    </row>
    <row r="1995" spans="1:21" ht="14.4" customHeight="1" x14ac:dyDescent="0.3">
      <c r="A1995" s="661">
        <v>18</v>
      </c>
      <c r="B1995" s="662" t="s">
        <v>544</v>
      </c>
      <c r="C1995" s="662" t="s">
        <v>2620</v>
      </c>
      <c r="D1995" s="743" t="s">
        <v>4062</v>
      </c>
      <c r="E1995" s="744" t="s">
        <v>2634</v>
      </c>
      <c r="F1995" s="662" t="s">
        <v>2614</v>
      </c>
      <c r="G1995" s="662" t="s">
        <v>2669</v>
      </c>
      <c r="H1995" s="662" t="s">
        <v>1236</v>
      </c>
      <c r="I1995" s="662" t="s">
        <v>1410</v>
      </c>
      <c r="J1995" s="662" t="s">
        <v>2540</v>
      </c>
      <c r="K1995" s="662" t="s">
        <v>2541</v>
      </c>
      <c r="L1995" s="663">
        <v>246.39</v>
      </c>
      <c r="M1995" s="663">
        <v>11826.72</v>
      </c>
      <c r="N1995" s="662">
        <v>48</v>
      </c>
      <c r="O1995" s="745">
        <v>15.5</v>
      </c>
      <c r="P1995" s="663">
        <v>3203.0699999999997</v>
      </c>
      <c r="Q1995" s="678">
        <v>0.27083333333333331</v>
      </c>
      <c r="R1995" s="662">
        <v>13</v>
      </c>
      <c r="S1995" s="678">
        <v>0.27083333333333331</v>
      </c>
      <c r="T1995" s="745">
        <v>4.5</v>
      </c>
      <c r="U1995" s="701">
        <v>0.29032258064516131</v>
      </c>
    </row>
    <row r="1996" spans="1:21" ht="14.4" customHeight="1" x14ac:dyDescent="0.3">
      <c r="A1996" s="661">
        <v>18</v>
      </c>
      <c r="B1996" s="662" t="s">
        <v>544</v>
      </c>
      <c r="C1996" s="662" t="s">
        <v>2620</v>
      </c>
      <c r="D1996" s="743" t="s">
        <v>4062</v>
      </c>
      <c r="E1996" s="744" t="s">
        <v>2634</v>
      </c>
      <c r="F1996" s="662" t="s">
        <v>2614</v>
      </c>
      <c r="G1996" s="662" t="s">
        <v>2743</v>
      </c>
      <c r="H1996" s="662" t="s">
        <v>545</v>
      </c>
      <c r="I1996" s="662" t="s">
        <v>3838</v>
      </c>
      <c r="J1996" s="662" t="s">
        <v>719</v>
      </c>
      <c r="K1996" s="662" t="s">
        <v>941</v>
      </c>
      <c r="L1996" s="663">
        <v>79</v>
      </c>
      <c r="M1996" s="663">
        <v>395</v>
      </c>
      <c r="N1996" s="662">
        <v>5</v>
      </c>
      <c r="O1996" s="745">
        <v>4</v>
      </c>
      <c r="P1996" s="663">
        <v>79</v>
      </c>
      <c r="Q1996" s="678">
        <v>0.2</v>
      </c>
      <c r="R1996" s="662">
        <v>1</v>
      </c>
      <c r="S1996" s="678">
        <v>0.2</v>
      </c>
      <c r="T1996" s="745">
        <v>1</v>
      </c>
      <c r="U1996" s="701">
        <v>0.25</v>
      </c>
    </row>
    <row r="1997" spans="1:21" ht="14.4" customHeight="1" x14ac:dyDescent="0.3">
      <c r="A1997" s="661">
        <v>18</v>
      </c>
      <c r="B1997" s="662" t="s">
        <v>544</v>
      </c>
      <c r="C1997" s="662" t="s">
        <v>2620</v>
      </c>
      <c r="D1997" s="743" t="s">
        <v>4062</v>
      </c>
      <c r="E1997" s="744" t="s">
        <v>2634</v>
      </c>
      <c r="F1997" s="662" t="s">
        <v>2614</v>
      </c>
      <c r="G1997" s="662" t="s">
        <v>2743</v>
      </c>
      <c r="H1997" s="662" t="s">
        <v>545</v>
      </c>
      <c r="I1997" s="662" t="s">
        <v>3838</v>
      </c>
      <c r="J1997" s="662" t="s">
        <v>719</v>
      </c>
      <c r="K1997" s="662" t="s">
        <v>941</v>
      </c>
      <c r="L1997" s="663">
        <v>103.09</v>
      </c>
      <c r="M1997" s="663">
        <v>309.27</v>
      </c>
      <c r="N1997" s="662">
        <v>3</v>
      </c>
      <c r="O1997" s="745">
        <v>3</v>
      </c>
      <c r="P1997" s="663">
        <v>206.18</v>
      </c>
      <c r="Q1997" s="678">
        <v>0.66666666666666674</v>
      </c>
      <c r="R1997" s="662">
        <v>2</v>
      </c>
      <c r="S1997" s="678">
        <v>0.66666666666666663</v>
      </c>
      <c r="T1997" s="745">
        <v>2</v>
      </c>
      <c r="U1997" s="701">
        <v>0.66666666666666663</v>
      </c>
    </row>
    <row r="1998" spans="1:21" ht="14.4" customHeight="1" x14ac:dyDescent="0.3">
      <c r="A1998" s="661">
        <v>18</v>
      </c>
      <c r="B1998" s="662" t="s">
        <v>544</v>
      </c>
      <c r="C1998" s="662" t="s">
        <v>2620</v>
      </c>
      <c r="D1998" s="743" t="s">
        <v>4062</v>
      </c>
      <c r="E1998" s="744" t="s">
        <v>2634</v>
      </c>
      <c r="F1998" s="662" t="s">
        <v>2614</v>
      </c>
      <c r="G1998" s="662" t="s">
        <v>2743</v>
      </c>
      <c r="H1998" s="662" t="s">
        <v>545</v>
      </c>
      <c r="I1998" s="662" t="s">
        <v>2865</v>
      </c>
      <c r="J1998" s="662" t="s">
        <v>719</v>
      </c>
      <c r="K1998" s="662" t="s">
        <v>2866</v>
      </c>
      <c r="L1998" s="663">
        <v>0</v>
      </c>
      <c r="M1998" s="663">
        <v>0</v>
      </c>
      <c r="N1998" s="662">
        <v>1</v>
      </c>
      <c r="O1998" s="745">
        <v>1</v>
      </c>
      <c r="P1998" s="663"/>
      <c r="Q1998" s="678"/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18</v>
      </c>
      <c r="B1999" s="662" t="s">
        <v>544</v>
      </c>
      <c r="C1999" s="662" t="s">
        <v>2620</v>
      </c>
      <c r="D1999" s="743" t="s">
        <v>4062</v>
      </c>
      <c r="E1999" s="744" t="s">
        <v>2634</v>
      </c>
      <c r="F1999" s="662" t="s">
        <v>2614</v>
      </c>
      <c r="G1999" s="662" t="s">
        <v>2743</v>
      </c>
      <c r="H1999" s="662" t="s">
        <v>545</v>
      </c>
      <c r="I1999" s="662" t="s">
        <v>718</v>
      </c>
      <c r="J1999" s="662" t="s">
        <v>719</v>
      </c>
      <c r="K1999" s="662" t="s">
        <v>2744</v>
      </c>
      <c r="L1999" s="663">
        <v>94.04</v>
      </c>
      <c r="M1999" s="663">
        <v>564.24</v>
      </c>
      <c r="N1999" s="662">
        <v>6</v>
      </c>
      <c r="O1999" s="745">
        <v>4</v>
      </c>
      <c r="P1999" s="663">
        <v>94.04</v>
      </c>
      <c r="Q1999" s="678">
        <v>0.16666666666666669</v>
      </c>
      <c r="R1999" s="662">
        <v>1</v>
      </c>
      <c r="S1999" s="678">
        <v>0.16666666666666666</v>
      </c>
      <c r="T1999" s="745">
        <v>1</v>
      </c>
      <c r="U1999" s="701">
        <v>0.25</v>
      </c>
    </row>
    <row r="2000" spans="1:21" ht="14.4" customHeight="1" x14ac:dyDescent="0.3">
      <c r="A2000" s="661">
        <v>18</v>
      </c>
      <c r="B2000" s="662" t="s">
        <v>544</v>
      </c>
      <c r="C2000" s="662" t="s">
        <v>2620</v>
      </c>
      <c r="D2000" s="743" t="s">
        <v>4062</v>
      </c>
      <c r="E2000" s="744" t="s">
        <v>2634</v>
      </c>
      <c r="F2000" s="662" t="s">
        <v>2614</v>
      </c>
      <c r="G2000" s="662" t="s">
        <v>2743</v>
      </c>
      <c r="H2000" s="662" t="s">
        <v>545</v>
      </c>
      <c r="I2000" s="662" t="s">
        <v>718</v>
      </c>
      <c r="J2000" s="662" t="s">
        <v>719</v>
      </c>
      <c r="K2000" s="662" t="s">
        <v>2744</v>
      </c>
      <c r="L2000" s="663">
        <v>122.73</v>
      </c>
      <c r="M2000" s="663">
        <v>859.11</v>
      </c>
      <c r="N2000" s="662">
        <v>7</v>
      </c>
      <c r="O2000" s="745">
        <v>5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18</v>
      </c>
      <c r="B2001" s="662" t="s">
        <v>544</v>
      </c>
      <c r="C2001" s="662" t="s">
        <v>2620</v>
      </c>
      <c r="D2001" s="743" t="s">
        <v>4062</v>
      </c>
      <c r="E2001" s="744" t="s">
        <v>2634</v>
      </c>
      <c r="F2001" s="662" t="s">
        <v>2614</v>
      </c>
      <c r="G2001" s="662" t="s">
        <v>2783</v>
      </c>
      <c r="H2001" s="662" t="s">
        <v>1236</v>
      </c>
      <c r="I2001" s="662" t="s">
        <v>2272</v>
      </c>
      <c r="J2001" s="662" t="s">
        <v>2601</v>
      </c>
      <c r="K2001" s="662" t="s">
        <v>2602</v>
      </c>
      <c r="L2001" s="663">
        <v>85.94</v>
      </c>
      <c r="M2001" s="663">
        <v>85.94</v>
      </c>
      <c r="N2001" s="662">
        <v>1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18</v>
      </c>
      <c r="B2002" s="662" t="s">
        <v>544</v>
      </c>
      <c r="C2002" s="662" t="s">
        <v>2620</v>
      </c>
      <c r="D2002" s="743" t="s">
        <v>4062</v>
      </c>
      <c r="E2002" s="744" t="s">
        <v>2634</v>
      </c>
      <c r="F2002" s="662" t="s">
        <v>2614</v>
      </c>
      <c r="G2002" s="662" t="s">
        <v>2783</v>
      </c>
      <c r="H2002" s="662" t="s">
        <v>545</v>
      </c>
      <c r="I2002" s="662" t="s">
        <v>3847</v>
      </c>
      <c r="J2002" s="662" t="s">
        <v>3848</v>
      </c>
      <c r="K2002" s="662" t="s">
        <v>2602</v>
      </c>
      <c r="L2002" s="663">
        <v>1114.58</v>
      </c>
      <c r="M2002" s="663">
        <v>1114.58</v>
      </c>
      <c r="N2002" s="662">
        <v>1</v>
      </c>
      <c r="O2002" s="745">
        <v>1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18</v>
      </c>
      <c r="B2003" s="662" t="s">
        <v>544</v>
      </c>
      <c r="C2003" s="662" t="s">
        <v>2620</v>
      </c>
      <c r="D2003" s="743" t="s">
        <v>4062</v>
      </c>
      <c r="E2003" s="744" t="s">
        <v>2634</v>
      </c>
      <c r="F2003" s="662" t="s">
        <v>2614</v>
      </c>
      <c r="G2003" s="662" t="s">
        <v>2783</v>
      </c>
      <c r="H2003" s="662" t="s">
        <v>1236</v>
      </c>
      <c r="I2003" s="662" t="s">
        <v>3849</v>
      </c>
      <c r="J2003" s="662" t="s">
        <v>3850</v>
      </c>
      <c r="K2003" s="662" t="s">
        <v>3851</v>
      </c>
      <c r="L2003" s="663">
        <v>42.97</v>
      </c>
      <c r="M2003" s="663">
        <v>128.91</v>
      </c>
      <c r="N2003" s="662">
        <v>3</v>
      </c>
      <c r="O2003" s="745">
        <v>2.5</v>
      </c>
      <c r="P2003" s="663">
        <v>42.97</v>
      </c>
      <c r="Q2003" s="678">
        <v>0.33333333333333331</v>
      </c>
      <c r="R2003" s="662">
        <v>1</v>
      </c>
      <c r="S2003" s="678">
        <v>0.33333333333333331</v>
      </c>
      <c r="T2003" s="745">
        <v>0.5</v>
      </c>
      <c r="U2003" s="701">
        <v>0.2</v>
      </c>
    </row>
    <row r="2004" spans="1:21" ht="14.4" customHeight="1" x14ac:dyDescent="0.3">
      <c r="A2004" s="661">
        <v>18</v>
      </c>
      <c r="B2004" s="662" t="s">
        <v>544</v>
      </c>
      <c r="C2004" s="662" t="s">
        <v>2620</v>
      </c>
      <c r="D2004" s="743" t="s">
        <v>4062</v>
      </c>
      <c r="E2004" s="744" t="s">
        <v>2634</v>
      </c>
      <c r="F2004" s="662" t="s">
        <v>2614</v>
      </c>
      <c r="G2004" s="662" t="s">
        <v>2685</v>
      </c>
      <c r="H2004" s="662" t="s">
        <v>545</v>
      </c>
      <c r="I2004" s="662" t="s">
        <v>3185</v>
      </c>
      <c r="J2004" s="662" t="s">
        <v>2687</v>
      </c>
      <c r="K2004" s="662" t="s">
        <v>3186</v>
      </c>
      <c r="L2004" s="663">
        <v>0</v>
      </c>
      <c r="M2004" s="663">
        <v>0</v>
      </c>
      <c r="N2004" s="662">
        <v>1</v>
      </c>
      <c r="O2004" s="745">
        <v>1</v>
      </c>
      <c r="P2004" s="663">
        <v>0</v>
      </c>
      <c r="Q2004" s="678"/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18</v>
      </c>
      <c r="B2005" s="662" t="s">
        <v>544</v>
      </c>
      <c r="C2005" s="662" t="s">
        <v>2620</v>
      </c>
      <c r="D2005" s="743" t="s">
        <v>4062</v>
      </c>
      <c r="E2005" s="744" t="s">
        <v>2634</v>
      </c>
      <c r="F2005" s="662" t="s">
        <v>2614</v>
      </c>
      <c r="G2005" s="662" t="s">
        <v>2685</v>
      </c>
      <c r="H2005" s="662" t="s">
        <v>545</v>
      </c>
      <c r="I2005" s="662" t="s">
        <v>3852</v>
      </c>
      <c r="J2005" s="662" t="s">
        <v>3196</v>
      </c>
      <c r="K2005" s="662" t="s">
        <v>3186</v>
      </c>
      <c r="L2005" s="663">
        <v>0</v>
      </c>
      <c r="M2005" s="663">
        <v>0</v>
      </c>
      <c r="N2005" s="662">
        <v>1</v>
      </c>
      <c r="O2005" s="745">
        <v>1</v>
      </c>
      <c r="P2005" s="663">
        <v>0</v>
      </c>
      <c r="Q2005" s="678"/>
      <c r="R2005" s="662">
        <v>1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18</v>
      </c>
      <c r="B2006" s="662" t="s">
        <v>544</v>
      </c>
      <c r="C2006" s="662" t="s">
        <v>2620</v>
      </c>
      <c r="D2006" s="743" t="s">
        <v>4062</v>
      </c>
      <c r="E2006" s="744" t="s">
        <v>2643</v>
      </c>
      <c r="F2006" s="662" t="s">
        <v>2614</v>
      </c>
      <c r="G2006" s="662" t="s">
        <v>2734</v>
      </c>
      <c r="H2006" s="662" t="s">
        <v>545</v>
      </c>
      <c r="I2006" s="662" t="s">
        <v>829</v>
      </c>
      <c r="J2006" s="662" t="s">
        <v>830</v>
      </c>
      <c r="K2006" s="662" t="s">
        <v>2735</v>
      </c>
      <c r="L2006" s="663">
        <v>57.6</v>
      </c>
      <c r="M2006" s="663">
        <v>115.2</v>
      </c>
      <c r="N2006" s="662">
        <v>2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18</v>
      </c>
      <c r="B2007" s="662" t="s">
        <v>544</v>
      </c>
      <c r="C2007" s="662" t="s">
        <v>2620</v>
      </c>
      <c r="D2007" s="743" t="s">
        <v>4062</v>
      </c>
      <c r="E2007" s="744" t="s">
        <v>2643</v>
      </c>
      <c r="F2007" s="662" t="s">
        <v>2614</v>
      </c>
      <c r="G2007" s="662" t="s">
        <v>2738</v>
      </c>
      <c r="H2007" s="662" t="s">
        <v>1236</v>
      </c>
      <c r="I2007" s="662" t="s">
        <v>1463</v>
      </c>
      <c r="J2007" s="662" t="s">
        <v>1464</v>
      </c>
      <c r="K2007" s="662" t="s">
        <v>2531</v>
      </c>
      <c r="L2007" s="663">
        <v>94.95</v>
      </c>
      <c r="M2007" s="663">
        <v>379.8</v>
      </c>
      <c r="N2007" s="662">
        <v>4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18</v>
      </c>
      <c r="B2008" s="662" t="s">
        <v>544</v>
      </c>
      <c r="C2008" s="662" t="s">
        <v>2620</v>
      </c>
      <c r="D2008" s="743" t="s">
        <v>4062</v>
      </c>
      <c r="E2008" s="744" t="s">
        <v>2643</v>
      </c>
      <c r="F2008" s="662" t="s">
        <v>2614</v>
      </c>
      <c r="G2008" s="662" t="s">
        <v>2738</v>
      </c>
      <c r="H2008" s="662" t="s">
        <v>1236</v>
      </c>
      <c r="I2008" s="662" t="s">
        <v>1473</v>
      </c>
      <c r="J2008" s="662" t="s">
        <v>1474</v>
      </c>
      <c r="K2008" s="662" t="s">
        <v>1475</v>
      </c>
      <c r="L2008" s="663">
        <v>126.6</v>
      </c>
      <c r="M2008" s="663">
        <v>506.4</v>
      </c>
      <c r="N2008" s="662">
        <v>4</v>
      </c>
      <c r="O2008" s="745">
        <v>0.5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18</v>
      </c>
      <c r="B2009" s="662" t="s">
        <v>544</v>
      </c>
      <c r="C2009" s="662" t="s">
        <v>2620</v>
      </c>
      <c r="D2009" s="743" t="s">
        <v>4062</v>
      </c>
      <c r="E2009" s="744" t="s">
        <v>2643</v>
      </c>
      <c r="F2009" s="662" t="s">
        <v>2614</v>
      </c>
      <c r="G2009" s="662" t="s">
        <v>2669</v>
      </c>
      <c r="H2009" s="662" t="s">
        <v>1236</v>
      </c>
      <c r="I2009" s="662" t="s">
        <v>1431</v>
      </c>
      <c r="J2009" s="662" t="s">
        <v>1575</v>
      </c>
      <c r="K2009" s="662" t="s">
        <v>2539</v>
      </c>
      <c r="L2009" s="663">
        <v>123.2</v>
      </c>
      <c r="M2009" s="663">
        <v>1108.8</v>
      </c>
      <c r="N2009" s="662">
        <v>9</v>
      </c>
      <c r="O2009" s="745">
        <v>8</v>
      </c>
      <c r="P2009" s="663">
        <v>123.2</v>
      </c>
      <c r="Q2009" s="678">
        <v>0.11111111111111112</v>
      </c>
      <c r="R2009" s="662">
        <v>1</v>
      </c>
      <c r="S2009" s="678">
        <v>0.1111111111111111</v>
      </c>
      <c r="T2009" s="745">
        <v>1</v>
      </c>
      <c r="U2009" s="701">
        <v>0.125</v>
      </c>
    </row>
    <row r="2010" spans="1:21" ht="14.4" customHeight="1" x14ac:dyDescent="0.3">
      <c r="A2010" s="661">
        <v>18</v>
      </c>
      <c r="B2010" s="662" t="s">
        <v>544</v>
      </c>
      <c r="C2010" s="662" t="s">
        <v>2620</v>
      </c>
      <c r="D2010" s="743" t="s">
        <v>4062</v>
      </c>
      <c r="E2010" s="744" t="s">
        <v>2646</v>
      </c>
      <c r="F2010" s="662" t="s">
        <v>2614</v>
      </c>
      <c r="G2010" s="662" t="s">
        <v>2743</v>
      </c>
      <c r="H2010" s="662" t="s">
        <v>545</v>
      </c>
      <c r="I2010" s="662" t="s">
        <v>2865</v>
      </c>
      <c r="J2010" s="662" t="s">
        <v>719</v>
      </c>
      <c r="K2010" s="662" t="s">
        <v>2866</v>
      </c>
      <c r="L2010" s="663">
        <v>0</v>
      </c>
      <c r="M2010" s="663">
        <v>0</v>
      </c>
      <c r="N2010" s="662">
        <v>1</v>
      </c>
      <c r="O2010" s="745">
        <v>1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18</v>
      </c>
      <c r="B2011" s="662" t="s">
        <v>544</v>
      </c>
      <c r="C2011" s="662" t="s">
        <v>2622</v>
      </c>
      <c r="D2011" s="743" t="s">
        <v>4063</v>
      </c>
      <c r="E2011" s="744" t="s">
        <v>2637</v>
      </c>
      <c r="F2011" s="662" t="s">
        <v>2614</v>
      </c>
      <c r="G2011" s="662" t="s">
        <v>2709</v>
      </c>
      <c r="H2011" s="662" t="s">
        <v>1236</v>
      </c>
      <c r="I2011" s="662" t="s">
        <v>1428</v>
      </c>
      <c r="J2011" s="662" t="s">
        <v>1253</v>
      </c>
      <c r="K2011" s="662" t="s">
        <v>1501</v>
      </c>
      <c r="L2011" s="663">
        <v>132</v>
      </c>
      <c r="M2011" s="663">
        <v>396</v>
      </c>
      <c r="N2011" s="662">
        <v>3</v>
      </c>
      <c r="O2011" s="745">
        <v>1</v>
      </c>
      <c r="P2011" s="663">
        <v>396</v>
      </c>
      <c r="Q2011" s="678">
        <v>1</v>
      </c>
      <c r="R2011" s="662">
        <v>3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18</v>
      </c>
      <c r="B2012" s="662" t="s">
        <v>544</v>
      </c>
      <c r="C2012" s="662" t="s">
        <v>2622</v>
      </c>
      <c r="D2012" s="743" t="s">
        <v>4063</v>
      </c>
      <c r="E2012" s="744" t="s">
        <v>2637</v>
      </c>
      <c r="F2012" s="662" t="s">
        <v>2614</v>
      </c>
      <c r="G2012" s="662" t="s">
        <v>2763</v>
      </c>
      <c r="H2012" s="662" t="s">
        <v>545</v>
      </c>
      <c r="I2012" s="662" t="s">
        <v>675</v>
      </c>
      <c r="J2012" s="662" t="s">
        <v>2764</v>
      </c>
      <c r="K2012" s="662" t="s">
        <v>2765</v>
      </c>
      <c r="L2012" s="663">
        <v>23.61</v>
      </c>
      <c r="M2012" s="663">
        <v>94.44</v>
      </c>
      <c r="N2012" s="662">
        <v>4</v>
      </c>
      <c r="O2012" s="745">
        <v>1</v>
      </c>
      <c r="P2012" s="663">
        <v>94.44</v>
      </c>
      <c r="Q2012" s="678">
        <v>1</v>
      </c>
      <c r="R2012" s="662">
        <v>4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18</v>
      </c>
      <c r="B2013" s="662" t="s">
        <v>544</v>
      </c>
      <c r="C2013" s="662" t="s">
        <v>2622</v>
      </c>
      <c r="D2013" s="743" t="s">
        <v>4063</v>
      </c>
      <c r="E2013" s="744" t="s">
        <v>2637</v>
      </c>
      <c r="F2013" s="662" t="s">
        <v>2614</v>
      </c>
      <c r="G2013" s="662" t="s">
        <v>2763</v>
      </c>
      <c r="H2013" s="662" t="s">
        <v>545</v>
      </c>
      <c r="I2013" s="662" t="s">
        <v>919</v>
      </c>
      <c r="J2013" s="662" t="s">
        <v>920</v>
      </c>
      <c r="K2013" s="662" t="s">
        <v>1744</v>
      </c>
      <c r="L2013" s="663">
        <v>37.369999999999997</v>
      </c>
      <c r="M2013" s="663">
        <v>74.739999999999995</v>
      </c>
      <c r="N2013" s="662">
        <v>2</v>
      </c>
      <c r="O2013" s="745">
        <v>2</v>
      </c>
      <c r="P2013" s="663">
        <v>37.369999999999997</v>
      </c>
      <c r="Q2013" s="678">
        <v>0.5</v>
      </c>
      <c r="R2013" s="662">
        <v>1</v>
      </c>
      <c r="S2013" s="678">
        <v>0.5</v>
      </c>
      <c r="T2013" s="745">
        <v>1</v>
      </c>
      <c r="U2013" s="701">
        <v>0.5</v>
      </c>
    </row>
    <row r="2014" spans="1:21" ht="14.4" customHeight="1" x14ac:dyDescent="0.3">
      <c r="A2014" s="661">
        <v>18</v>
      </c>
      <c r="B2014" s="662" t="s">
        <v>544</v>
      </c>
      <c r="C2014" s="662" t="s">
        <v>2622</v>
      </c>
      <c r="D2014" s="743" t="s">
        <v>4063</v>
      </c>
      <c r="E2014" s="744" t="s">
        <v>2637</v>
      </c>
      <c r="F2014" s="662" t="s">
        <v>2614</v>
      </c>
      <c r="G2014" s="662" t="s">
        <v>2736</v>
      </c>
      <c r="H2014" s="662" t="s">
        <v>1236</v>
      </c>
      <c r="I2014" s="662" t="s">
        <v>1455</v>
      </c>
      <c r="J2014" s="662" t="s">
        <v>2546</v>
      </c>
      <c r="K2014" s="662" t="s">
        <v>1457</v>
      </c>
      <c r="L2014" s="663">
        <v>177.82</v>
      </c>
      <c r="M2014" s="663">
        <v>355.64</v>
      </c>
      <c r="N2014" s="662">
        <v>2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18</v>
      </c>
      <c r="B2015" s="662" t="s">
        <v>544</v>
      </c>
      <c r="C2015" s="662" t="s">
        <v>2622</v>
      </c>
      <c r="D2015" s="743" t="s">
        <v>4063</v>
      </c>
      <c r="E2015" s="744" t="s">
        <v>2638</v>
      </c>
      <c r="F2015" s="662" t="s">
        <v>2614</v>
      </c>
      <c r="G2015" s="662" t="s">
        <v>2856</v>
      </c>
      <c r="H2015" s="662" t="s">
        <v>545</v>
      </c>
      <c r="I2015" s="662" t="s">
        <v>911</v>
      </c>
      <c r="J2015" s="662" t="s">
        <v>2857</v>
      </c>
      <c r="K2015" s="662" t="s">
        <v>2810</v>
      </c>
      <c r="L2015" s="663">
        <v>18.809999999999999</v>
      </c>
      <c r="M2015" s="663">
        <v>18.809999999999999</v>
      </c>
      <c r="N2015" s="662">
        <v>1</v>
      </c>
      <c r="O2015" s="745">
        <v>0.5</v>
      </c>
      <c r="P2015" s="663">
        <v>18.809999999999999</v>
      </c>
      <c r="Q2015" s="678">
        <v>1</v>
      </c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18</v>
      </c>
      <c r="B2016" s="662" t="s">
        <v>544</v>
      </c>
      <c r="C2016" s="662" t="s">
        <v>2622</v>
      </c>
      <c r="D2016" s="743" t="s">
        <v>4063</v>
      </c>
      <c r="E2016" s="744" t="s">
        <v>2638</v>
      </c>
      <c r="F2016" s="662" t="s">
        <v>2614</v>
      </c>
      <c r="G2016" s="662" t="s">
        <v>2743</v>
      </c>
      <c r="H2016" s="662" t="s">
        <v>545</v>
      </c>
      <c r="I2016" s="662" t="s">
        <v>718</v>
      </c>
      <c r="J2016" s="662" t="s">
        <v>719</v>
      </c>
      <c r="K2016" s="662" t="s">
        <v>2744</v>
      </c>
      <c r="L2016" s="663">
        <v>94.04</v>
      </c>
      <c r="M2016" s="663">
        <v>94.04</v>
      </c>
      <c r="N2016" s="662">
        <v>1</v>
      </c>
      <c r="O2016" s="745">
        <v>0.5</v>
      </c>
      <c r="P2016" s="663">
        <v>94.04</v>
      </c>
      <c r="Q2016" s="678">
        <v>1</v>
      </c>
      <c r="R2016" s="662">
        <v>1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18</v>
      </c>
      <c r="B2017" s="662" t="s">
        <v>544</v>
      </c>
      <c r="C2017" s="662" t="s">
        <v>2622</v>
      </c>
      <c r="D2017" s="743" t="s">
        <v>4063</v>
      </c>
      <c r="E2017" s="744" t="s">
        <v>2639</v>
      </c>
      <c r="F2017" s="662" t="s">
        <v>2614</v>
      </c>
      <c r="G2017" s="662" t="s">
        <v>2648</v>
      </c>
      <c r="H2017" s="662" t="s">
        <v>545</v>
      </c>
      <c r="I2017" s="662" t="s">
        <v>2880</v>
      </c>
      <c r="J2017" s="662" t="s">
        <v>2881</v>
      </c>
      <c r="K2017" s="662" t="s">
        <v>2534</v>
      </c>
      <c r="L2017" s="663">
        <v>9.4</v>
      </c>
      <c r="M2017" s="663">
        <v>28.200000000000003</v>
      </c>
      <c r="N2017" s="662">
        <v>3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18</v>
      </c>
      <c r="B2018" s="662" t="s">
        <v>544</v>
      </c>
      <c r="C2018" s="662" t="s">
        <v>2622</v>
      </c>
      <c r="D2018" s="743" t="s">
        <v>4063</v>
      </c>
      <c r="E2018" s="744" t="s">
        <v>2639</v>
      </c>
      <c r="F2018" s="662" t="s">
        <v>2614</v>
      </c>
      <c r="G2018" s="662" t="s">
        <v>2648</v>
      </c>
      <c r="H2018" s="662" t="s">
        <v>1236</v>
      </c>
      <c r="I2018" s="662" t="s">
        <v>1833</v>
      </c>
      <c r="J2018" s="662" t="s">
        <v>2570</v>
      </c>
      <c r="K2018" s="662" t="s">
        <v>2571</v>
      </c>
      <c r="L2018" s="663">
        <v>4.7</v>
      </c>
      <c r="M2018" s="663">
        <v>23.5</v>
      </c>
      <c r="N2018" s="662">
        <v>5</v>
      </c>
      <c r="O2018" s="745">
        <v>2</v>
      </c>
      <c r="P2018" s="663">
        <v>18.8</v>
      </c>
      <c r="Q2018" s="678">
        <v>0.8</v>
      </c>
      <c r="R2018" s="662">
        <v>4</v>
      </c>
      <c r="S2018" s="678">
        <v>0.8</v>
      </c>
      <c r="T2018" s="745">
        <v>1.5</v>
      </c>
      <c r="U2018" s="701">
        <v>0.75</v>
      </c>
    </row>
    <row r="2019" spans="1:21" ht="14.4" customHeight="1" x14ac:dyDescent="0.3">
      <c r="A2019" s="661">
        <v>18</v>
      </c>
      <c r="B2019" s="662" t="s">
        <v>544</v>
      </c>
      <c r="C2019" s="662" t="s">
        <v>2622</v>
      </c>
      <c r="D2019" s="743" t="s">
        <v>4063</v>
      </c>
      <c r="E2019" s="744" t="s">
        <v>2639</v>
      </c>
      <c r="F2019" s="662" t="s">
        <v>2614</v>
      </c>
      <c r="G2019" s="662" t="s">
        <v>2693</v>
      </c>
      <c r="H2019" s="662" t="s">
        <v>545</v>
      </c>
      <c r="I2019" s="662" t="s">
        <v>3853</v>
      </c>
      <c r="J2019" s="662" t="s">
        <v>3854</v>
      </c>
      <c r="K2019" s="662" t="s">
        <v>3855</v>
      </c>
      <c r="L2019" s="663">
        <v>2783.21</v>
      </c>
      <c r="M2019" s="663">
        <v>5566.42</v>
      </c>
      <c r="N2019" s="662">
        <v>2</v>
      </c>
      <c r="O2019" s="745">
        <v>1.5</v>
      </c>
      <c r="P2019" s="663">
        <v>2783.21</v>
      </c>
      <c r="Q2019" s="678">
        <v>0.5</v>
      </c>
      <c r="R2019" s="662">
        <v>1</v>
      </c>
      <c r="S2019" s="678">
        <v>0.5</v>
      </c>
      <c r="T2019" s="745">
        <v>1</v>
      </c>
      <c r="U2019" s="701">
        <v>0.66666666666666663</v>
      </c>
    </row>
    <row r="2020" spans="1:21" ht="14.4" customHeight="1" x14ac:dyDescent="0.3">
      <c r="A2020" s="661">
        <v>18</v>
      </c>
      <c r="B2020" s="662" t="s">
        <v>544</v>
      </c>
      <c r="C2020" s="662" t="s">
        <v>2622</v>
      </c>
      <c r="D2020" s="743" t="s">
        <v>4063</v>
      </c>
      <c r="E2020" s="744" t="s">
        <v>2639</v>
      </c>
      <c r="F2020" s="662" t="s">
        <v>2614</v>
      </c>
      <c r="G2020" s="662" t="s">
        <v>2905</v>
      </c>
      <c r="H2020" s="662" t="s">
        <v>545</v>
      </c>
      <c r="I2020" s="662" t="s">
        <v>860</v>
      </c>
      <c r="J2020" s="662" t="s">
        <v>861</v>
      </c>
      <c r="K2020" s="662" t="s">
        <v>862</v>
      </c>
      <c r="L2020" s="663">
        <v>66.17</v>
      </c>
      <c r="M2020" s="663">
        <v>66.17</v>
      </c>
      <c r="N2020" s="662">
        <v>1</v>
      </c>
      <c r="O2020" s="745">
        <v>0.5</v>
      </c>
      <c r="P2020" s="663">
        <v>66.17</v>
      </c>
      <c r="Q2020" s="678">
        <v>1</v>
      </c>
      <c r="R2020" s="662">
        <v>1</v>
      </c>
      <c r="S2020" s="678">
        <v>1</v>
      </c>
      <c r="T2020" s="745">
        <v>0.5</v>
      </c>
      <c r="U2020" s="701">
        <v>1</v>
      </c>
    </row>
    <row r="2021" spans="1:21" ht="14.4" customHeight="1" x14ac:dyDescent="0.3">
      <c r="A2021" s="661">
        <v>18</v>
      </c>
      <c r="B2021" s="662" t="s">
        <v>544</v>
      </c>
      <c r="C2021" s="662" t="s">
        <v>2622</v>
      </c>
      <c r="D2021" s="743" t="s">
        <v>4063</v>
      </c>
      <c r="E2021" s="744" t="s">
        <v>2639</v>
      </c>
      <c r="F2021" s="662" t="s">
        <v>2614</v>
      </c>
      <c r="G2021" s="662" t="s">
        <v>2649</v>
      </c>
      <c r="H2021" s="662" t="s">
        <v>545</v>
      </c>
      <c r="I2021" s="662" t="s">
        <v>758</v>
      </c>
      <c r="J2021" s="662" t="s">
        <v>2650</v>
      </c>
      <c r="K2021" s="662" t="s">
        <v>2651</v>
      </c>
      <c r="L2021" s="663">
        <v>0</v>
      </c>
      <c r="M2021" s="663">
        <v>0</v>
      </c>
      <c r="N2021" s="662">
        <v>3</v>
      </c>
      <c r="O2021" s="745">
        <v>1.5</v>
      </c>
      <c r="P2021" s="663"/>
      <c r="Q2021" s="678"/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18</v>
      </c>
      <c r="B2022" s="662" t="s">
        <v>544</v>
      </c>
      <c r="C2022" s="662" t="s">
        <v>2622</v>
      </c>
      <c r="D2022" s="743" t="s">
        <v>4063</v>
      </c>
      <c r="E2022" s="744" t="s">
        <v>2639</v>
      </c>
      <c r="F2022" s="662" t="s">
        <v>2614</v>
      </c>
      <c r="G2022" s="662" t="s">
        <v>2910</v>
      </c>
      <c r="H2022" s="662" t="s">
        <v>545</v>
      </c>
      <c r="I2022" s="662" t="s">
        <v>1734</v>
      </c>
      <c r="J2022" s="662" t="s">
        <v>3770</v>
      </c>
      <c r="K2022" s="662" t="s">
        <v>3856</v>
      </c>
      <c r="L2022" s="663">
        <v>45.92</v>
      </c>
      <c r="M2022" s="663">
        <v>45.92</v>
      </c>
      <c r="N2022" s="662">
        <v>1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18</v>
      </c>
      <c r="B2023" s="662" t="s">
        <v>544</v>
      </c>
      <c r="C2023" s="662" t="s">
        <v>2622</v>
      </c>
      <c r="D2023" s="743" t="s">
        <v>4063</v>
      </c>
      <c r="E2023" s="744" t="s">
        <v>2639</v>
      </c>
      <c r="F2023" s="662" t="s">
        <v>2614</v>
      </c>
      <c r="G2023" s="662" t="s">
        <v>2705</v>
      </c>
      <c r="H2023" s="662" t="s">
        <v>545</v>
      </c>
      <c r="I2023" s="662" t="s">
        <v>3442</v>
      </c>
      <c r="J2023" s="662" t="s">
        <v>2707</v>
      </c>
      <c r="K2023" s="662" t="s">
        <v>2708</v>
      </c>
      <c r="L2023" s="663">
        <v>0</v>
      </c>
      <c r="M2023" s="663">
        <v>0</v>
      </c>
      <c r="N2023" s="662">
        <v>1</v>
      </c>
      <c r="O2023" s="745">
        <v>0.5</v>
      </c>
      <c r="P2023" s="663">
        <v>0</v>
      </c>
      <c r="Q2023" s="678"/>
      <c r="R2023" s="662">
        <v>1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18</v>
      </c>
      <c r="B2024" s="662" t="s">
        <v>544</v>
      </c>
      <c r="C2024" s="662" t="s">
        <v>2622</v>
      </c>
      <c r="D2024" s="743" t="s">
        <v>4063</v>
      </c>
      <c r="E2024" s="744" t="s">
        <v>2639</v>
      </c>
      <c r="F2024" s="662" t="s">
        <v>2614</v>
      </c>
      <c r="G2024" s="662" t="s">
        <v>2709</v>
      </c>
      <c r="H2024" s="662" t="s">
        <v>1236</v>
      </c>
      <c r="I2024" s="662" t="s">
        <v>1428</v>
      </c>
      <c r="J2024" s="662" t="s">
        <v>1253</v>
      </c>
      <c r="K2024" s="662" t="s">
        <v>1501</v>
      </c>
      <c r="L2024" s="663">
        <v>132</v>
      </c>
      <c r="M2024" s="663">
        <v>1056</v>
      </c>
      <c r="N2024" s="662">
        <v>8</v>
      </c>
      <c r="O2024" s="745">
        <v>3</v>
      </c>
      <c r="P2024" s="663">
        <v>396</v>
      </c>
      <c r="Q2024" s="678">
        <v>0.375</v>
      </c>
      <c r="R2024" s="662">
        <v>3</v>
      </c>
      <c r="S2024" s="678">
        <v>0.375</v>
      </c>
      <c r="T2024" s="745">
        <v>1</v>
      </c>
      <c r="U2024" s="701">
        <v>0.33333333333333331</v>
      </c>
    </row>
    <row r="2025" spans="1:21" ht="14.4" customHeight="1" x14ac:dyDescent="0.3">
      <c r="A2025" s="661">
        <v>18</v>
      </c>
      <c r="B2025" s="662" t="s">
        <v>544</v>
      </c>
      <c r="C2025" s="662" t="s">
        <v>2622</v>
      </c>
      <c r="D2025" s="743" t="s">
        <v>4063</v>
      </c>
      <c r="E2025" s="744" t="s">
        <v>2639</v>
      </c>
      <c r="F2025" s="662" t="s">
        <v>2614</v>
      </c>
      <c r="G2025" s="662" t="s">
        <v>2709</v>
      </c>
      <c r="H2025" s="662" t="s">
        <v>1236</v>
      </c>
      <c r="I2025" s="662" t="s">
        <v>1252</v>
      </c>
      <c r="J2025" s="662" t="s">
        <v>1253</v>
      </c>
      <c r="K2025" s="662" t="s">
        <v>1254</v>
      </c>
      <c r="L2025" s="663">
        <v>264</v>
      </c>
      <c r="M2025" s="663">
        <v>1056</v>
      </c>
      <c r="N2025" s="662">
        <v>4</v>
      </c>
      <c r="O2025" s="745">
        <v>2.5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18</v>
      </c>
      <c r="B2026" s="662" t="s">
        <v>544</v>
      </c>
      <c r="C2026" s="662" t="s">
        <v>2622</v>
      </c>
      <c r="D2026" s="743" t="s">
        <v>4063</v>
      </c>
      <c r="E2026" s="744" t="s">
        <v>2639</v>
      </c>
      <c r="F2026" s="662" t="s">
        <v>2614</v>
      </c>
      <c r="G2026" s="662" t="s">
        <v>2806</v>
      </c>
      <c r="H2026" s="662" t="s">
        <v>545</v>
      </c>
      <c r="I2026" s="662" t="s">
        <v>642</v>
      </c>
      <c r="J2026" s="662" t="s">
        <v>2807</v>
      </c>
      <c r="K2026" s="662" t="s">
        <v>2808</v>
      </c>
      <c r="L2026" s="663">
        <v>18.809999999999999</v>
      </c>
      <c r="M2026" s="663">
        <v>18.809999999999999</v>
      </c>
      <c r="N2026" s="662">
        <v>1</v>
      </c>
      <c r="O2026" s="745">
        <v>1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18</v>
      </c>
      <c r="B2027" s="662" t="s">
        <v>544</v>
      </c>
      <c r="C2027" s="662" t="s">
        <v>2622</v>
      </c>
      <c r="D2027" s="743" t="s">
        <v>4063</v>
      </c>
      <c r="E2027" s="744" t="s">
        <v>2639</v>
      </c>
      <c r="F2027" s="662" t="s">
        <v>2614</v>
      </c>
      <c r="G2027" s="662" t="s">
        <v>2806</v>
      </c>
      <c r="H2027" s="662" t="s">
        <v>545</v>
      </c>
      <c r="I2027" s="662" t="s">
        <v>645</v>
      </c>
      <c r="J2027" s="662" t="s">
        <v>2809</v>
      </c>
      <c r="K2027" s="662" t="s">
        <v>2810</v>
      </c>
      <c r="L2027" s="663">
        <v>37.61</v>
      </c>
      <c r="M2027" s="663">
        <v>300.88</v>
      </c>
      <c r="N2027" s="662">
        <v>8</v>
      </c>
      <c r="O2027" s="745">
        <v>1.5</v>
      </c>
      <c r="P2027" s="663">
        <v>75.22</v>
      </c>
      <c r="Q2027" s="678">
        <v>0.25</v>
      </c>
      <c r="R2027" s="662">
        <v>2</v>
      </c>
      <c r="S2027" s="678">
        <v>0.25</v>
      </c>
      <c r="T2027" s="745">
        <v>0.5</v>
      </c>
      <c r="U2027" s="701">
        <v>0.33333333333333331</v>
      </c>
    </row>
    <row r="2028" spans="1:21" ht="14.4" customHeight="1" x14ac:dyDescent="0.3">
      <c r="A2028" s="661">
        <v>18</v>
      </c>
      <c r="B2028" s="662" t="s">
        <v>544</v>
      </c>
      <c r="C2028" s="662" t="s">
        <v>2622</v>
      </c>
      <c r="D2028" s="743" t="s">
        <v>4063</v>
      </c>
      <c r="E2028" s="744" t="s">
        <v>2639</v>
      </c>
      <c r="F2028" s="662" t="s">
        <v>2614</v>
      </c>
      <c r="G2028" s="662" t="s">
        <v>2924</v>
      </c>
      <c r="H2028" s="662" t="s">
        <v>545</v>
      </c>
      <c r="I2028" s="662" t="s">
        <v>2925</v>
      </c>
      <c r="J2028" s="662" t="s">
        <v>2926</v>
      </c>
      <c r="K2028" s="662" t="s">
        <v>2927</v>
      </c>
      <c r="L2028" s="663">
        <v>0</v>
      </c>
      <c r="M2028" s="663">
        <v>0</v>
      </c>
      <c r="N2028" s="662">
        <v>2</v>
      </c>
      <c r="O2028" s="745">
        <v>2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18</v>
      </c>
      <c r="B2029" s="662" t="s">
        <v>544</v>
      </c>
      <c r="C2029" s="662" t="s">
        <v>2622</v>
      </c>
      <c r="D2029" s="743" t="s">
        <v>4063</v>
      </c>
      <c r="E2029" s="744" t="s">
        <v>2639</v>
      </c>
      <c r="F2029" s="662" t="s">
        <v>2614</v>
      </c>
      <c r="G2029" s="662" t="s">
        <v>2939</v>
      </c>
      <c r="H2029" s="662" t="s">
        <v>545</v>
      </c>
      <c r="I2029" s="662" t="s">
        <v>1668</v>
      </c>
      <c r="J2029" s="662" t="s">
        <v>2940</v>
      </c>
      <c r="K2029" s="662" t="s">
        <v>2941</v>
      </c>
      <c r="L2029" s="663">
        <v>24.68</v>
      </c>
      <c r="M2029" s="663">
        <v>74.039999999999992</v>
      </c>
      <c r="N2029" s="662">
        <v>3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18</v>
      </c>
      <c r="B2030" s="662" t="s">
        <v>544</v>
      </c>
      <c r="C2030" s="662" t="s">
        <v>2622</v>
      </c>
      <c r="D2030" s="743" t="s">
        <v>4063</v>
      </c>
      <c r="E2030" s="744" t="s">
        <v>2639</v>
      </c>
      <c r="F2030" s="662" t="s">
        <v>2614</v>
      </c>
      <c r="G2030" s="662" t="s">
        <v>2662</v>
      </c>
      <c r="H2030" s="662" t="s">
        <v>1236</v>
      </c>
      <c r="I2030" s="662" t="s">
        <v>1397</v>
      </c>
      <c r="J2030" s="662" t="s">
        <v>1398</v>
      </c>
      <c r="K2030" s="662" t="s">
        <v>1285</v>
      </c>
      <c r="L2030" s="663">
        <v>132</v>
      </c>
      <c r="M2030" s="663">
        <v>4356</v>
      </c>
      <c r="N2030" s="662">
        <v>33</v>
      </c>
      <c r="O2030" s="745">
        <v>10.5</v>
      </c>
      <c r="P2030" s="663">
        <v>1188</v>
      </c>
      <c r="Q2030" s="678">
        <v>0.27272727272727271</v>
      </c>
      <c r="R2030" s="662">
        <v>9</v>
      </c>
      <c r="S2030" s="678">
        <v>0.27272727272727271</v>
      </c>
      <c r="T2030" s="745">
        <v>2</v>
      </c>
      <c r="U2030" s="701">
        <v>0.19047619047619047</v>
      </c>
    </row>
    <row r="2031" spans="1:21" ht="14.4" customHeight="1" x14ac:dyDescent="0.3">
      <c r="A2031" s="661">
        <v>18</v>
      </c>
      <c r="B2031" s="662" t="s">
        <v>544</v>
      </c>
      <c r="C2031" s="662" t="s">
        <v>2622</v>
      </c>
      <c r="D2031" s="743" t="s">
        <v>4063</v>
      </c>
      <c r="E2031" s="744" t="s">
        <v>2639</v>
      </c>
      <c r="F2031" s="662" t="s">
        <v>2614</v>
      </c>
      <c r="G2031" s="662" t="s">
        <v>2662</v>
      </c>
      <c r="H2031" s="662" t="s">
        <v>545</v>
      </c>
      <c r="I2031" s="662" t="s">
        <v>570</v>
      </c>
      <c r="J2031" s="662" t="s">
        <v>571</v>
      </c>
      <c r="K2031" s="662" t="s">
        <v>2543</v>
      </c>
      <c r="L2031" s="663">
        <v>123.2</v>
      </c>
      <c r="M2031" s="663">
        <v>369.6</v>
      </c>
      <c r="N2031" s="662">
        <v>3</v>
      </c>
      <c r="O2031" s="745">
        <v>1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18</v>
      </c>
      <c r="B2032" s="662" t="s">
        <v>544</v>
      </c>
      <c r="C2032" s="662" t="s">
        <v>2622</v>
      </c>
      <c r="D2032" s="743" t="s">
        <v>4063</v>
      </c>
      <c r="E2032" s="744" t="s">
        <v>2639</v>
      </c>
      <c r="F2032" s="662" t="s">
        <v>2614</v>
      </c>
      <c r="G2032" s="662" t="s">
        <v>2720</v>
      </c>
      <c r="H2032" s="662" t="s">
        <v>1236</v>
      </c>
      <c r="I2032" s="662" t="s">
        <v>1829</v>
      </c>
      <c r="J2032" s="662" t="s">
        <v>2562</v>
      </c>
      <c r="K2032" s="662" t="s">
        <v>2563</v>
      </c>
      <c r="L2032" s="663">
        <v>537.12</v>
      </c>
      <c r="M2032" s="663">
        <v>1611.3600000000001</v>
      </c>
      <c r="N2032" s="662">
        <v>3</v>
      </c>
      <c r="O2032" s="745">
        <v>0.5</v>
      </c>
      <c r="P2032" s="663">
        <v>1611.3600000000001</v>
      </c>
      <c r="Q2032" s="678">
        <v>1</v>
      </c>
      <c r="R2032" s="662">
        <v>3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18</v>
      </c>
      <c r="B2033" s="662" t="s">
        <v>544</v>
      </c>
      <c r="C2033" s="662" t="s">
        <v>2622</v>
      </c>
      <c r="D2033" s="743" t="s">
        <v>4063</v>
      </c>
      <c r="E2033" s="744" t="s">
        <v>2639</v>
      </c>
      <c r="F2033" s="662" t="s">
        <v>2614</v>
      </c>
      <c r="G2033" s="662" t="s">
        <v>2720</v>
      </c>
      <c r="H2033" s="662" t="s">
        <v>1236</v>
      </c>
      <c r="I2033" s="662" t="s">
        <v>1316</v>
      </c>
      <c r="J2033" s="662" t="s">
        <v>1317</v>
      </c>
      <c r="K2033" s="662" t="s">
        <v>1318</v>
      </c>
      <c r="L2033" s="663">
        <v>848.49</v>
      </c>
      <c r="M2033" s="663">
        <v>848.49</v>
      </c>
      <c r="N2033" s="662">
        <v>1</v>
      </c>
      <c r="O2033" s="745">
        <v>0.5</v>
      </c>
      <c r="P2033" s="663">
        <v>848.49</v>
      </c>
      <c r="Q2033" s="678">
        <v>1</v>
      </c>
      <c r="R2033" s="662">
        <v>1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18</v>
      </c>
      <c r="B2034" s="662" t="s">
        <v>544</v>
      </c>
      <c r="C2034" s="662" t="s">
        <v>2622</v>
      </c>
      <c r="D2034" s="743" t="s">
        <v>4063</v>
      </c>
      <c r="E2034" s="744" t="s">
        <v>2639</v>
      </c>
      <c r="F2034" s="662" t="s">
        <v>2614</v>
      </c>
      <c r="G2034" s="662" t="s">
        <v>2978</v>
      </c>
      <c r="H2034" s="662" t="s">
        <v>545</v>
      </c>
      <c r="I2034" s="662" t="s">
        <v>1942</v>
      </c>
      <c r="J2034" s="662" t="s">
        <v>1943</v>
      </c>
      <c r="K2034" s="662" t="s">
        <v>2979</v>
      </c>
      <c r="L2034" s="663">
        <v>107.27</v>
      </c>
      <c r="M2034" s="663">
        <v>965.43000000000006</v>
      </c>
      <c r="N2034" s="662">
        <v>9</v>
      </c>
      <c r="O2034" s="745">
        <v>5</v>
      </c>
      <c r="P2034" s="663">
        <v>321.81</v>
      </c>
      <c r="Q2034" s="678">
        <v>0.33333333333333331</v>
      </c>
      <c r="R2034" s="662">
        <v>3</v>
      </c>
      <c r="S2034" s="678">
        <v>0.33333333333333331</v>
      </c>
      <c r="T2034" s="745">
        <v>2</v>
      </c>
      <c r="U2034" s="701">
        <v>0.4</v>
      </c>
    </row>
    <row r="2035" spans="1:21" ht="14.4" customHeight="1" x14ac:dyDescent="0.3">
      <c r="A2035" s="661">
        <v>18</v>
      </c>
      <c r="B2035" s="662" t="s">
        <v>544</v>
      </c>
      <c r="C2035" s="662" t="s">
        <v>2622</v>
      </c>
      <c r="D2035" s="743" t="s">
        <v>4063</v>
      </c>
      <c r="E2035" s="744" t="s">
        <v>2639</v>
      </c>
      <c r="F2035" s="662" t="s">
        <v>2614</v>
      </c>
      <c r="G2035" s="662" t="s">
        <v>2721</v>
      </c>
      <c r="H2035" s="662" t="s">
        <v>545</v>
      </c>
      <c r="I2035" s="662" t="s">
        <v>954</v>
      </c>
      <c r="J2035" s="662" t="s">
        <v>955</v>
      </c>
      <c r="K2035" s="662" t="s">
        <v>2722</v>
      </c>
      <c r="L2035" s="663">
        <v>0</v>
      </c>
      <c r="M2035" s="663">
        <v>0</v>
      </c>
      <c r="N2035" s="662">
        <v>2</v>
      </c>
      <c r="O2035" s="745">
        <v>0.5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18</v>
      </c>
      <c r="B2036" s="662" t="s">
        <v>544</v>
      </c>
      <c r="C2036" s="662" t="s">
        <v>2622</v>
      </c>
      <c r="D2036" s="743" t="s">
        <v>4063</v>
      </c>
      <c r="E2036" s="744" t="s">
        <v>2639</v>
      </c>
      <c r="F2036" s="662" t="s">
        <v>2614</v>
      </c>
      <c r="G2036" s="662" t="s">
        <v>2675</v>
      </c>
      <c r="H2036" s="662" t="s">
        <v>545</v>
      </c>
      <c r="I2036" s="662" t="s">
        <v>1021</v>
      </c>
      <c r="J2036" s="662" t="s">
        <v>2676</v>
      </c>
      <c r="K2036" s="662" t="s">
        <v>2677</v>
      </c>
      <c r="L2036" s="663">
        <v>22.06</v>
      </c>
      <c r="M2036" s="663">
        <v>242.66</v>
      </c>
      <c r="N2036" s="662">
        <v>11</v>
      </c>
      <c r="O2036" s="745">
        <v>4</v>
      </c>
      <c r="P2036" s="663">
        <v>44.12</v>
      </c>
      <c r="Q2036" s="678">
        <v>0.18181818181818182</v>
      </c>
      <c r="R2036" s="662">
        <v>2</v>
      </c>
      <c r="S2036" s="678">
        <v>0.18181818181818182</v>
      </c>
      <c r="T2036" s="745">
        <v>1</v>
      </c>
      <c r="U2036" s="701">
        <v>0.25</v>
      </c>
    </row>
    <row r="2037" spans="1:21" ht="14.4" customHeight="1" x14ac:dyDescent="0.3">
      <c r="A2037" s="661">
        <v>18</v>
      </c>
      <c r="B2037" s="662" t="s">
        <v>544</v>
      </c>
      <c r="C2037" s="662" t="s">
        <v>2622</v>
      </c>
      <c r="D2037" s="743" t="s">
        <v>4063</v>
      </c>
      <c r="E2037" s="744" t="s">
        <v>2639</v>
      </c>
      <c r="F2037" s="662" t="s">
        <v>2614</v>
      </c>
      <c r="G2037" s="662" t="s">
        <v>2829</v>
      </c>
      <c r="H2037" s="662" t="s">
        <v>545</v>
      </c>
      <c r="I2037" s="662" t="s">
        <v>2988</v>
      </c>
      <c r="J2037" s="662" t="s">
        <v>2989</v>
      </c>
      <c r="K2037" s="662" t="s">
        <v>2990</v>
      </c>
      <c r="L2037" s="663">
        <v>76.22</v>
      </c>
      <c r="M2037" s="663">
        <v>152.44</v>
      </c>
      <c r="N2037" s="662">
        <v>2</v>
      </c>
      <c r="O2037" s="745">
        <v>1</v>
      </c>
      <c r="P2037" s="663">
        <v>152.44</v>
      </c>
      <c r="Q2037" s="678">
        <v>1</v>
      </c>
      <c r="R2037" s="662">
        <v>2</v>
      </c>
      <c r="S2037" s="678">
        <v>1</v>
      </c>
      <c r="T2037" s="745">
        <v>1</v>
      </c>
      <c r="U2037" s="701">
        <v>1</v>
      </c>
    </row>
    <row r="2038" spans="1:21" ht="14.4" customHeight="1" x14ac:dyDescent="0.3">
      <c r="A2038" s="661">
        <v>18</v>
      </c>
      <c r="B2038" s="662" t="s">
        <v>544</v>
      </c>
      <c r="C2038" s="662" t="s">
        <v>2622</v>
      </c>
      <c r="D2038" s="743" t="s">
        <v>4063</v>
      </c>
      <c r="E2038" s="744" t="s">
        <v>2639</v>
      </c>
      <c r="F2038" s="662" t="s">
        <v>2614</v>
      </c>
      <c r="G2038" s="662" t="s">
        <v>2829</v>
      </c>
      <c r="H2038" s="662" t="s">
        <v>545</v>
      </c>
      <c r="I2038" s="662" t="s">
        <v>915</v>
      </c>
      <c r="J2038" s="662" t="s">
        <v>916</v>
      </c>
      <c r="K2038" s="662" t="s">
        <v>2992</v>
      </c>
      <c r="L2038" s="663">
        <v>70.05</v>
      </c>
      <c r="M2038" s="663">
        <v>210.14999999999998</v>
      </c>
      <c r="N2038" s="662">
        <v>3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18</v>
      </c>
      <c r="B2039" s="662" t="s">
        <v>544</v>
      </c>
      <c r="C2039" s="662" t="s">
        <v>2622</v>
      </c>
      <c r="D2039" s="743" t="s">
        <v>4063</v>
      </c>
      <c r="E2039" s="744" t="s">
        <v>2639</v>
      </c>
      <c r="F2039" s="662" t="s">
        <v>2614</v>
      </c>
      <c r="G2039" s="662" t="s">
        <v>2763</v>
      </c>
      <c r="H2039" s="662" t="s">
        <v>545</v>
      </c>
      <c r="I2039" s="662" t="s">
        <v>675</v>
      </c>
      <c r="J2039" s="662" t="s">
        <v>2764</v>
      </c>
      <c r="K2039" s="662" t="s">
        <v>2765</v>
      </c>
      <c r="L2039" s="663">
        <v>23.61</v>
      </c>
      <c r="M2039" s="663">
        <v>94.44</v>
      </c>
      <c r="N2039" s="662">
        <v>4</v>
      </c>
      <c r="O2039" s="745">
        <v>1.5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18</v>
      </c>
      <c r="B2040" s="662" t="s">
        <v>544</v>
      </c>
      <c r="C2040" s="662" t="s">
        <v>2622</v>
      </c>
      <c r="D2040" s="743" t="s">
        <v>4063</v>
      </c>
      <c r="E2040" s="744" t="s">
        <v>2639</v>
      </c>
      <c r="F2040" s="662" t="s">
        <v>2614</v>
      </c>
      <c r="G2040" s="662" t="s">
        <v>2763</v>
      </c>
      <c r="H2040" s="662" t="s">
        <v>545</v>
      </c>
      <c r="I2040" s="662" t="s">
        <v>919</v>
      </c>
      <c r="J2040" s="662" t="s">
        <v>920</v>
      </c>
      <c r="K2040" s="662" t="s">
        <v>1744</v>
      </c>
      <c r="L2040" s="663">
        <v>37.369999999999997</v>
      </c>
      <c r="M2040" s="663">
        <v>373.69999999999993</v>
      </c>
      <c r="N2040" s="662">
        <v>10</v>
      </c>
      <c r="O2040" s="745">
        <v>5.5</v>
      </c>
      <c r="P2040" s="663">
        <v>186.85</v>
      </c>
      <c r="Q2040" s="678">
        <v>0.50000000000000011</v>
      </c>
      <c r="R2040" s="662">
        <v>5</v>
      </c>
      <c r="S2040" s="678">
        <v>0.5</v>
      </c>
      <c r="T2040" s="745">
        <v>3</v>
      </c>
      <c r="U2040" s="701">
        <v>0.54545454545454541</v>
      </c>
    </row>
    <row r="2041" spans="1:21" ht="14.4" customHeight="1" x14ac:dyDescent="0.3">
      <c r="A2041" s="661">
        <v>18</v>
      </c>
      <c r="B2041" s="662" t="s">
        <v>544</v>
      </c>
      <c r="C2041" s="662" t="s">
        <v>2622</v>
      </c>
      <c r="D2041" s="743" t="s">
        <v>4063</v>
      </c>
      <c r="E2041" s="744" t="s">
        <v>2639</v>
      </c>
      <c r="F2041" s="662" t="s">
        <v>2614</v>
      </c>
      <c r="G2041" s="662" t="s">
        <v>2833</v>
      </c>
      <c r="H2041" s="662" t="s">
        <v>545</v>
      </c>
      <c r="I2041" s="662" t="s">
        <v>1101</v>
      </c>
      <c r="J2041" s="662" t="s">
        <v>1102</v>
      </c>
      <c r="K2041" s="662" t="s">
        <v>3000</v>
      </c>
      <c r="L2041" s="663">
        <v>153.31</v>
      </c>
      <c r="M2041" s="663">
        <v>306.62</v>
      </c>
      <c r="N2041" s="662">
        <v>2</v>
      </c>
      <c r="O2041" s="745">
        <v>1</v>
      </c>
      <c r="P2041" s="663">
        <v>306.62</v>
      </c>
      <c r="Q2041" s="678">
        <v>1</v>
      </c>
      <c r="R2041" s="662">
        <v>2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18</v>
      </c>
      <c r="B2042" s="662" t="s">
        <v>544</v>
      </c>
      <c r="C2042" s="662" t="s">
        <v>2622</v>
      </c>
      <c r="D2042" s="743" t="s">
        <v>4063</v>
      </c>
      <c r="E2042" s="744" t="s">
        <v>2639</v>
      </c>
      <c r="F2042" s="662" t="s">
        <v>2614</v>
      </c>
      <c r="G2042" s="662" t="s">
        <v>2835</v>
      </c>
      <c r="H2042" s="662" t="s">
        <v>1236</v>
      </c>
      <c r="I2042" s="662" t="s">
        <v>2836</v>
      </c>
      <c r="J2042" s="662" t="s">
        <v>2837</v>
      </c>
      <c r="K2042" s="662" t="s">
        <v>1570</v>
      </c>
      <c r="L2042" s="663">
        <v>393.63</v>
      </c>
      <c r="M2042" s="663">
        <v>787.26</v>
      </c>
      <c r="N2042" s="662">
        <v>2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18</v>
      </c>
      <c r="B2043" s="662" t="s">
        <v>544</v>
      </c>
      <c r="C2043" s="662" t="s">
        <v>2622</v>
      </c>
      <c r="D2043" s="743" t="s">
        <v>4063</v>
      </c>
      <c r="E2043" s="744" t="s">
        <v>2639</v>
      </c>
      <c r="F2043" s="662" t="s">
        <v>2614</v>
      </c>
      <c r="G2043" s="662" t="s">
        <v>2835</v>
      </c>
      <c r="H2043" s="662" t="s">
        <v>1236</v>
      </c>
      <c r="I2043" s="662" t="s">
        <v>2840</v>
      </c>
      <c r="J2043" s="662" t="s">
        <v>2841</v>
      </c>
      <c r="K2043" s="662" t="s">
        <v>579</v>
      </c>
      <c r="L2043" s="663">
        <v>36.909999999999997</v>
      </c>
      <c r="M2043" s="663">
        <v>369.1</v>
      </c>
      <c r="N2043" s="662">
        <v>10</v>
      </c>
      <c r="O2043" s="745">
        <v>3.5</v>
      </c>
      <c r="P2043" s="663">
        <v>110.72999999999999</v>
      </c>
      <c r="Q2043" s="678">
        <v>0.29999999999999993</v>
      </c>
      <c r="R2043" s="662">
        <v>3</v>
      </c>
      <c r="S2043" s="678">
        <v>0.3</v>
      </c>
      <c r="T2043" s="745">
        <v>1.5</v>
      </c>
      <c r="U2043" s="701">
        <v>0.42857142857142855</v>
      </c>
    </row>
    <row r="2044" spans="1:21" ht="14.4" customHeight="1" x14ac:dyDescent="0.3">
      <c r="A2044" s="661">
        <v>18</v>
      </c>
      <c r="B2044" s="662" t="s">
        <v>544</v>
      </c>
      <c r="C2044" s="662" t="s">
        <v>2622</v>
      </c>
      <c r="D2044" s="743" t="s">
        <v>4063</v>
      </c>
      <c r="E2044" s="744" t="s">
        <v>2639</v>
      </c>
      <c r="F2044" s="662" t="s">
        <v>2614</v>
      </c>
      <c r="G2044" s="662" t="s">
        <v>2730</v>
      </c>
      <c r="H2044" s="662" t="s">
        <v>1236</v>
      </c>
      <c r="I2044" s="662" t="s">
        <v>1439</v>
      </c>
      <c r="J2044" s="662" t="s">
        <v>2517</v>
      </c>
      <c r="K2044" s="662" t="s">
        <v>2518</v>
      </c>
      <c r="L2044" s="663">
        <v>445.45</v>
      </c>
      <c r="M2044" s="663">
        <v>445.45</v>
      </c>
      <c r="N2044" s="662">
        <v>1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18</v>
      </c>
      <c r="B2045" s="662" t="s">
        <v>544</v>
      </c>
      <c r="C2045" s="662" t="s">
        <v>2622</v>
      </c>
      <c r="D2045" s="743" t="s">
        <v>4063</v>
      </c>
      <c r="E2045" s="744" t="s">
        <v>2639</v>
      </c>
      <c r="F2045" s="662" t="s">
        <v>2614</v>
      </c>
      <c r="G2045" s="662" t="s">
        <v>2845</v>
      </c>
      <c r="H2045" s="662" t="s">
        <v>1236</v>
      </c>
      <c r="I2045" s="662" t="s">
        <v>1882</v>
      </c>
      <c r="J2045" s="662" t="s">
        <v>1421</v>
      </c>
      <c r="K2045" s="662" t="s">
        <v>1883</v>
      </c>
      <c r="L2045" s="663">
        <v>542.03</v>
      </c>
      <c r="M2045" s="663">
        <v>1084.06</v>
      </c>
      <c r="N2045" s="662">
        <v>2</v>
      </c>
      <c r="O2045" s="745">
        <v>0.5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18</v>
      </c>
      <c r="B2046" s="662" t="s">
        <v>544</v>
      </c>
      <c r="C2046" s="662" t="s">
        <v>2622</v>
      </c>
      <c r="D2046" s="743" t="s">
        <v>4063</v>
      </c>
      <c r="E2046" s="744" t="s">
        <v>2639</v>
      </c>
      <c r="F2046" s="662" t="s">
        <v>2614</v>
      </c>
      <c r="G2046" s="662" t="s">
        <v>3857</v>
      </c>
      <c r="H2046" s="662" t="s">
        <v>1236</v>
      </c>
      <c r="I2046" s="662" t="s">
        <v>3858</v>
      </c>
      <c r="J2046" s="662" t="s">
        <v>2279</v>
      </c>
      <c r="K2046" s="662" t="s">
        <v>3859</v>
      </c>
      <c r="L2046" s="663">
        <v>1170.93</v>
      </c>
      <c r="M2046" s="663">
        <v>1170.93</v>
      </c>
      <c r="N2046" s="662">
        <v>1</v>
      </c>
      <c r="O2046" s="745">
        <v>0.5</v>
      </c>
      <c r="P2046" s="663">
        <v>1170.93</v>
      </c>
      <c r="Q2046" s="678">
        <v>1</v>
      </c>
      <c r="R2046" s="662">
        <v>1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18</v>
      </c>
      <c r="B2047" s="662" t="s">
        <v>544</v>
      </c>
      <c r="C2047" s="662" t="s">
        <v>2622</v>
      </c>
      <c r="D2047" s="743" t="s">
        <v>4063</v>
      </c>
      <c r="E2047" s="744" t="s">
        <v>2639</v>
      </c>
      <c r="F2047" s="662" t="s">
        <v>2614</v>
      </c>
      <c r="G2047" s="662" t="s">
        <v>2734</v>
      </c>
      <c r="H2047" s="662" t="s">
        <v>545</v>
      </c>
      <c r="I2047" s="662" t="s">
        <v>829</v>
      </c>
      <c r="J2047" s="662" t="s">
        <v>830</v>
      </c>
      <c r="K2047" s="662" t="s">
        <v>2735</v>
      </c>
      <c r="L2047" s="663">
        <v>57.6</v>
      </c>
      <c r="M2047" s="663">
        <v>172.8</v>
      </c>
      <c r="N2047" s="662">
        <v>3</v>
      </c>
      <c r="O2047" s="745">
        <v>2</v>
      </c>
      <c r="P2047" s="663">
        <v>57.6</v>
      </c>
      <c r="Q2047" s="678">
        <v>0.33333333333333331</v>
      </c>
      <c r="R2047" s="662">
        <v>1</v>
      </c>
      <c r="S2047" s="678">
        <v>0.33333333333333331</v>
      </c>
      <c r="T2047" s="745">
        <v>0.5</v>
      </c>
      <c r="U2047" s="701">
        <v>0.25</v>
      </c>
    </row>
    <row r="2048" spans="1:21" ht="14.4" customHeight="1" x14ac:dyDescent="0.3">
      <c r="A2048" s="661">
        <v>18</v>
      </c>
      <c r="B2048" s="662" t="s">
        <v>544</v>
      </c>
      <c r="C2048" s="662" t="s">
        <v>2622</v>
      </c>
      <c r="D2048" s="743" t="s">
        <v>4063</v>
      </c>
      <c r="E2048" s="744" t="s">
        <v>2639</v>
      </c>
      <c r="F2048" s="662" t="s">
        <v>2614</v>
      </c>
      <c r="G2048" s="662" t="s">
        <v>2847</v>
      </c>
      <c r="H2048" s="662" t="s">
        <v>545</v>
      </c>
      <c r="I2048" s="662" t="s">
        <v>1753</v>
      </c>
      <c r="J2048" s="662" t="s">
        <v>1754</v>
      </c>
      <c r="K2048" s="662" t="s">
        <v>2848</v>
      </c>
      <c r="L2048" s="663">
        <v>202.03</v>
      </c>
      <c r="M2048" s="663">
        <v>202.03</v>
      </c>
      <c r="N2048" s="662">
        <v>1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18</v>
      </c>
      <c r="B2049" s="662" t="s">
        <v>544</v>
      </c>
      <c r="C2049" s="662" t="s">
        <v>2622</v>
      </c>
      <c r="D2049" s="743" t="s">
        <v>4063</v>
      </c>
      <c r="E2049" s="744" t="s">
        <v>2639</v>
      </c>
      <c r="F2049" s="662" t="s">
        <v>2614</v>
      </c>
      <c r="G2049" s="662" t="s">
        <v>3044</v>
      </c>
      <c r="H2049" s="662" t="s">
        <v>545</v>
      </c>
      <c r="I2049" s="662" t="s">
        <v>3050</v>
      </c>
      <c r="J2049" s="662" t="s">
        <v>3051</v>
      </c>
      <c r="K2049" s="662" t="s">
        <v>3052</v>
      </c>
      <c r="L2049" s="663">
        <v>164.58</v>
      </c>
      <c r="M2049" s="663">
        <v>329.16</v>
      </c>
      <c r="N2049" s="662">
        <v>2</v>
      </c>
      <c r="O2049" s="745">
        <v>0.5</v>
      </c>
      <c r="P2049" s="663">
        <v>329.16</v>
      </c>
      <c r="Q2049" s="678">
        <v>1</v>
      </c>
      <c r="R2049" s="662">
        <v>2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18</v>
      </c>
      <c r="B2050" s="662" t="s">
        <v>544</v>
      </c>
      <c r="C2050" s="662" t="s">
        <v>2622</v>
      </c>
      <c r="D2050" s="743" t="s">
        <v>4063</v>
      </c>
      <c r="E2050" s="744" t="s">
        <v>2639</v>
      </c>
      <c r="F2050" s="662" t="s">
        <v>2614</v>
      </c>
      <c r="G2050" s="662" t="s">
        <v>3053</v>
      </c>
      <c r="H2050" s="662" t="s">
        <v>1236</v>
      </c>
      <c r="I2050" s="662" t="s">
        <v>3054</v>
      </c>
      <c r="J2050" s="662" t="s">
        <v>3055</v>
      </c>
      <c r="K2050" s="662" t="s">
        <v>3056</v>
      </c>
      <c r="L2050" s="663">
        <v>0</v>
      </c>
      <c r="M2050" s="663">
        <v>0</v>
      </c>
      <c r="N2050" s="662">
        <v>2</v>
      </c>
      <c r="O2050" s="745">
        <v>0.5</v>
      </c>
      <c r="P2050" s="663"/>
      <c r="Q2050" s="678"/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18</v>
      </c>
      <c r="B2051" s="662" t="s">
        <v>544</v>
      </c>
      <c r="C2051" s="662" t="s">
        <v>2622</v>
      </c>
      <c r="D2051" s="743" t="s">
        <v>4063</v>
      </c>
      <c r="E2051" s="744" t="s">
        <v>2639</v>
      </c>
      <c r="F2051" s="662" t="s">
        <v>2614</v>
      </c>
      <c r="G2051" s="662" t="s">
        <v>2736</v>
      </c>
      <c r="H2051" s="662" t="s">
        <v>1236</v>
      </c>
      <c r="I2051" s="662" t="s">
        <v>1477</v>
      </c>
      <c r="J2051" s="662" t="s">
        <v>2545</v>
      </c>
      <c r="K2051" s="662" t="s">
        <v>1479</v>
      </c>
      <c r="L2051" s="663">
        <v>210.5</v>
      </c>
      <c r="M2051" s="663">
        <v>1052.5</v>
      </c>
      <c r="N2051" s="662">
        <v>5</v>
      </c>
      <c r="O2051" s="745">
        <v>1.5</v>
      </c>
      <c r="P2051" s="663">
        <v>210.5</v>
      </c>
      <c r="Q2051" s="678">
        <v>0.2</v>
      </c>
      <c r="R2051" s="662">
        <v>1</v>
      </c>
      <c r="S2051" s="678">
        <v>0.2</v>
      </c>
      <c r="T2051" s="745">
        <v>0.5</v>
      </c>
      <c r="U2051" s="701">
        <v>0.33333333333333331</v>
      </c>
    </row>
    <row r="2052" spans="1:21" ht="14.4" customHeight="1" x14ac:dyDescent="0.3">
      <c r="A2052" s="661">
        <v>18</v>
      </c>
      <c r="B2052" s="662" t="s">
        <v>544</v>
      </c>
      <c r="C2052" s="662" t="s">
        <v>2622</v>
      </c>
      <c r="D2052" s="743" t="s">
        <v>4063</v>
      </c>
      <c r="E2052" s="744" t="s">
        <v>2639</v>
      </c>
      <c r="F2052" s="662" t="s">
        <v>2614</v>
      </c>
      <c r="G2052" s="662" t="s">
        <v>2736</v>
      </c>
      <c r="H2052" s="662" t="s">
        <v>1236</v>
      </c>
      <c r="I2052" s="662" t="s">
        <v>1455</v>
      </c>
      <c r="J2052" s="662" t="s">
        <v>2546</v>
      </c>
      <c r="K2052" s="662" t="s">
        <v>1457</v>
      </c>
      <c r="L2052" s="663">
        <v>177.82</v>
      </c>
      <c r="M2052" s="663">
        <v>711.28</v>
      </c>
      <c r="N2052" s="662">
        <v>4</v>
      </c>
      <c r="O2052" s="745">
        <v>1</v>
      </c>
      <c r="P2052" s="663">
        <v>711.28</v>
      </c>
      <c r="Q2052" s="678">
        <v>1</v>
      </c>
      <c r="R2052" s="662">
        <v>4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18</v>
      </c>
      <c r="B2053" s="662" t="s">
        <v>544</v>
      </c>
      <c r="C2053" s="662" t="s">
        <v>2622</v>
      </c>
      <c r="D2053" s="743" t="s">
        <v>4063</v>
      </c>
      <c r="E2053" s="744" t="s">
        <v>2639</v>
      </c>
      <c r="F2053" s="662" t="s">
        <v>2614</v>
      </c>
      <c r="G2053" s="662" t="s">
        <v>2678</v>
      </c>
      <c r="H2053" s="662" t="s">
        <v>545</v>
      </c>
      <c r="I2053" s="662" t="s">
        <v>1108</v>
      </c>
      <c r="J2053" s="662" t="s">
        <v>1109</v>
      </c>
      <c r="K2053" s="662" t="s">
        <v>1110</v>
      </c>
      <c r="L2053" s="663">
        <v>211.96</v>
      </c>
      <c r="M2053" s="663">
        <v>423.92</v>
      </c>
      <c r="N2053" s="662">
        <v>2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18</v>
      </c>
      <c r="B2054" s="662" t="s">
        <v>544</v>
      </c>
      <c r="C2054" s="662" t="s">
        <v>2622</v>
      </c>
      <c r="D2054" s="743" t="s">
        <v>4063</v>
      </c>
      <c r="E2054" s="744" t="s">
        <v>2639</v>
      </c>
      <c r="F2054" s="662" t="s">
        <v>2614</v>
      </c>
      <c r="G2054" s="662" t="s">
        <v>2678</v>
      </c>
      <c r="H2054" s="662" t="s">
        <v>545</v>
      </c>
      <c r="I2054" s="662" t="s">
        <v>2037</v>
      </c>
      <c r="J2054" s="662" t="s">
        <v>1117</v>
      </c>
      <c r="K2054" s="662" t="s">
        <v>572</v>
      </c>
      <c r="L2054" s="663">
        <v>282.60000000000002</v>
      </c>
      <c r="M2054" s="663">
        <v>1695.6000000000001</v>
      </c>
      <c r="N2054" s="662">
        <v>6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18</v>
      </c>
      <c r="B2055" s="662" t="s">
        <v>544</v>
      </c>
      <c r="C2055" s="662" t="s">
        <v>2622</v>
      </c>
      <c r="D2055" s="743" t="s">
        <v>4063</v>
      </c>
      <c r="E2055" s="744" t="s">
        <v>2639</v>
      </c>
      <c r="F2055" s="662" t="s">
        <v>2614</v>
      </c>
      <c r="G2055" s="662" t="s">
        <v>2856</v>
      </c>
      <c r="H2055" s="662" t="s">
        <v>545</v>
      </c>
      <c r="I2055" s="662" t="s">
        <v>911</v>
      </c>
      <c r="J2055" s="662" t="s">
        <v>2857</v>
      </c>
      <c r="K2055" s="662" t="s">
        <v>2810</v>
      </c>
      <c r="L2055" s="663">
        <v>18.809999999999999</v>
      </c>
      <c r="M2055" s="663">
        <v>18.809999999999999</v>
      </c>
      <c r="N2055" s="662">
        <v>1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18</v>
      </c>
      <c r="B2056" s="662" t="s">
        <v>544</v>
      </c>
      <c r="C2056" s="662" t="s">
        <v>2622</v>
      </c>
      <c r="D2056" s="743" t="s">
        <v>4063</v>
      </c>
      <c r="E2056" s="744" t="s">
        <v>2639</v>
      </c>
      <c r="F2056" s="662" t="s">
        <v>2614</v>
      </c>
      <c r="G2056" s="662" t="s">
        <v>2860</v>
      </c>
      <c r="H2056" s="662" t="s">
        <v>1236</v>
      </c>
      <c r="I2056" s="662" t="s">
        <v>1885</v>
      </c>
      <c r="J2056" s="662" t="s">
        <v>1865</v>
      </c>
      <c r="K2056" s="662" t="s">
        <v>1886</v>
      </c>
      <c r="L2056" s="663">
        <v>439.98</v>
      </c>
      <c r="M2056" s="663">
        <v>879.96</v>
      </c>
      <c r="N2056" s="662">
        <v>2</v>
      </c>
      <c r="O2056" s="745">
        <v>1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18</v>
      </c>
      <c r="B2057" s="662" t="s">
        <v>544</v>
      </c>
      <c r="C2057" s="662" t="s">
        <v>2622</v>
      </c>
      <c r="D2057" s="743" t="s">
        <v>4063</v>
      </c>
      <c r="E2057" s="744" t="s">
        <v>2639</v>
      </c>
      <c r="F2057" s="662" t="s">
        <v>2614</v>
      </c>
      <c r="G2057" s="662" t="s">
        <v>2667</v>
      </c>
      <c r="H2057" s="662" t="s">
        <v>545</v>
      </c>
      <c r="I2057" s="662" t="s">
        <v>818</v>
      </c>
      <c r="J2057" s="662" t="s">
        <v>819</v>
      </c>
      <c r="K2057" s="662" t="s">
        <v>820</v>
      </c>
      <c r="L2057" s="663">
        <v>54.55</v>
      </c>
      <c r="M2057" s="663">
        <v>600.04999999999995</v>
      </c>
      <c r="N2057" s="662">
        <v>11</v>
      </c>
      <c r="O2057" s="745">
        <v>2</v>
      </c>
      <c r="P2057" s="663">
        <v>218.2</v>
      </c>
      <c r="Q2057" s="678">
        <v>0.36363636363636365</v>
      </c>
      <c r="R2057" s="662">
        <v>4</v>
      </c>
      <c r="S2057" s="678">
        <v>0.36363636363636365</v>
      </c>
      <c r="T2057" s="745">
        <v>1</v>
      </c>
      <c r="U2057" s="701">
        <v>0.5</v>
      </c>
    </row>
    <row r="2058" spans="1:21" ht="14.4" customHeight="1" x14ac:dyDescent="0.3">
      <c r="A2058" s="661">
        <v>18</v>
      </c>
      <c r="B2058" s="662" t="s">
        <v>544</v>
      </c>
      <c r="C2058" s="662" t="s">
        <v>2622</v>
      </c>
      <c r="D2058" s="743" t="s">
        <v>4063</v>
      </c>
      <c r="E2058" s="744" t="s">
        <v>2639</v>
      </c>
      <c r="F2058" s="662" t="s">
        <v>2614</v>
      </c>
      <c r="G2058" s="662" t="s">
        <v>2738</v>
      </c>
      <c r="H2058" s="662" t="s">
        <v>1236</v>
      </c>
      <c r="I2058" s="662" t="s">
        <v>1463</v>
      </c>
      <c r="J2058" s="662" t="s">
        <v>1464</v>
      </c>
      <c r="K2058" s="662" t="s">
        <v>2531</v>
      </c>
      <c r="L2058" s="663">
        <v>94.95</v>
      </c>
      <c r="M2058" s="663">
        <v>94.95</v>
      </c>
      <c r="N2058" s="662">
        <v>1</v>
      </c>
      <c r="O2058" s="745">
        <v>1</v>
      </c>
      <c r="P2058" s="663">
        <v>94.95</v>
      </c>
      <c r="Q2058" s="678">
        <v>1</v>
      </c>
      <c r="R2058" s="662">
        <v>1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18</v>
      </c>
      <c r="B2059" s="662" t="s">
        <v>544</v>
      </c>
      <c r="C2059" s="662" t="s">
        <v>2622</v>
      </c>
      <c r="D2059" s="743" t="s">
        <v>4063</v>
      </c>
      <c r="E2059" s="744" t="s">
        <v>2639</v>
      </c>
      <c r="F2059" s="662" t="s">
        <v>2614</v>
      </c>
      <c r="G2059" s="662" t="s">
        <v>2738</v>
      </c>
      <c r="H2059" s="662" t="s">
        <v>545</v>
      </c>
      <c r="I2059" s="662" t="s">
        <v>1150</v>
      </c>
      <c r="J2059" s="662" t="s">
        <v>2739</v>
      </c>
      <c r="K2059" s="662" t="s">
        <v>2740</v>
      </c>
      <c r="L2059" s="663">
        <v>253.18</v>
      </c>
      <c r="M2059" s="663">
        <v>253.18</v>
      </c>
      <c r="N2059" s="662">
        <v>1</v>
      </c>
      <c r="O2059" s="745">
        <v>0.5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18</v>
      </c>
      <c r="B2060" s="662" t="s">
        <v>544</v>
      </c>
      <c r="C2060" s="662" t="s">
        <v>2622</v>
      </c>
      <c r="D2060" s="743" t="s">
        <v>4063</v>
      </c>
      <c r="E2060" s="744" t="s">
        <v>2639</v>
      </c>
      <c r="F2060" s="662" t="s">
        <v>2614</v>
      </c>
      <c r="G2060" s="662" t="s">
        <v>2738</v>
      </c>
      <c r="H2060" s="662" t="s">
        <v>545</v>
      </c>
      <c r="I2060" s="662" t="s">
        <v>1142</v>
      </c>
      <c r="J2060" s="662" t="s">
        <v>2778</v>
      </c>
      <c r="K2060" s="662" t="s">
        <v>2779</v>
      </c>
      <c r="L2060" s="663">
        <v>338</v>
      </c>
      <c r="M2060" s="663">
        <v>338</v>
      </c>
      <c r="N2060" s="662">
        <v>1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18</v>
      </c>
      <c r="B2061" s="662" t="s">
        <v>544</v>
      </c>
      <c r="C2061" s="662" t="s">
        <v>2622</v>
      </c>
      <c r="D2061" s="743" t="s">
        <v>4063</v>
      </c>
      <c r="E2061" s="744" t="s">
        <v>2639</v>
      </c>
      <c r="F2061" s="662" t="s">
        <v>2614</v>
      </c>
      <c r="G2061" s="662" t="s">
        <v>2738</v>
      </c>
      <c r="H2061" s="662" t="s">
        <v>545</v>
      </c>
      <c r="I2061" s="662" t="s">
        <v>969</v>
      </c>
      <c r="J2061" s="662" t="s">
        <v>3107</v>
      </c>
      <c r="K2061" s="662" t="s">
        <v>3108</v>
      </c>
      <c r="L2061" s="663">
        <v>169</v>
      </c>
      <c r="M2061" s="663">
        <v>676</v>
      </c>
      <c r="N2061" s="662">
        <v>4</v>
      </c>
      <c r="O2061" s="745">
        <v>0.5</v>
      </c>
      <c r="P2061" s="663">
        <v>676</v>
      </c>
      <c r="Q2061" s="678">
        <v>1</v>
      </c>
      <c r="R2061" s="662">
        <v>4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18</v>
      </c>
      <c r="B2062" s="662" t="s">
        <v>544</v>
      </c>
      <c r="C2062" s="662" t="s">
        <v>2622</v>
      </c>
      <c r="D2062" s="743" t="s">
        <v>4063</v>
      </c>
      <c r="E2062" s="744" t="s">
        <v>2639</v>
      </c>
      <c r="F2062" s="662" t="s">
        <v>2614</v>
      </c>
      <c r="G2062" s="662" t="s">
        <v>2669</v>
      </c>
      <c r="H2062" s="662" t="s">
        <v>1236</v>
      </c>
      <c r="I2062" s="662" t="s">
        <v>1431</v>
      </c>
      <c r="J2062" s="662" t="s">
        <v>1575</v>
      </c>
      <c r="K2062" s="662" t="s">
        <v>2539</v>
      </c>
      <c r="L2062" s="663">
        <v>123.2</v>
      </c>
      <c r="M2062" s="663">
        <v>1478.4</v>
      </c>
      <c r="N2062" s="662">
        <v>12</v>
      </c>
      <c r="O2062" s="745">
        <v>3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18</v>
      </c>
      <c r="B2063" s="662" t="s">
        <v>544</v>
      </c>
      <c r="C2063" s="662" t="s">
        <v>2622</v>
      </c>
      <c r="D2063" s="743" t="s">
        <v>4063</v>
      </c>
      <c r="E2063" s="744" t="s">
        <v>2639</v>
      </c>
      <c r="F2063" s="662" t="s">
        <v>2614</v>
      </c>
      <c r="G2063" s="662" t="s">
        <v>2669</v>
      </c>
      <c r="H2063" s="662" t="s">
        <v>1236</v>
      </c>
      <c r="I2063" s="662" t="s">
        <v>1410</v>
      </c>
      <c r="J2063" s="662" t="s">
        <v>2540</v>
      </c>
      <c r="K2063" s="662" t="s">
        <v>2541</v>
      </c>
      <c r="L2063" s="663">
        <v>246.39</v>
      </c>
      <c r="M2063" s="663">
        <v>3203.0699999999997</v>
      </c>
      <c r="N2063" s="662">
        <v>13</v>
      </c>
      <c r="O2063" s="745">
        <v>3.5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18</v>
      </c>
      <c r="B2064" s="662" t="s">
        <v>544</v>
      </c>
      <c r="C2064" s="662" t="s">
        <v>2622</v>
      </c>
      <c r="D2064" s="743" t="s">
        <v>4063</v>
      </c>
      <c r="E2064" s="744" t="s">
        <v>2639</v>
      </c>
      <c r="F2064" s="662" t="s">
        <v>2614</v>
      </c>
      <c r="G2064" s="662" t="s">
        <v>2861</v>
      </c>
      <c r="H2064" s="662" t="s">
        <v>545</v>
      </c>
      <c r="I2064" s="662" t="s">
        <v>3146</v>
      </c>
      <c r="J2064" s="662" t="s">
        <v>3147</v>
      </c>
      <c r="K2064" s="662" t="s">
        <v>3148</v>
      </c>
      <c r="L2064" s="663">
        <v>206.76</v>
      </c>
      <c r="M2064" s="663">
        <v>1240.56</v>
      </c>
      <c r="N2064" s="662">
        <v>6</v>
      </c>
      <c r="O2064" s="745">
        <v>4</v>
      </c>
      <c r="P2064" s="663">
        <v>827.04</v>
      </c>
      <c r="Q2064" s="678">
        <v>0.66666666666666663</v>
      </c>
      <c r="R2064" s="662">
        <v>4</v>
      </c>
      <c r="S2064" s="678">
        <v>0.66666666666666663</v>
      </c>
      <c r="T2064" s="745">
        <v>2.5</v>
      </c>
      <c r="U2064" s="701">
        <v>0.625</v>
      </c>
    </row>
    <row r="2065" spans="1:21" ht="14.4" customHeight="1" x14ac:dyDescent="0.3">
      <c r="A2065" s="661">
        <v>18</v>
      </c>
      <c r="B2065" s="662" t="s">
        <v>544</v>
      </c>
      <c r="C2065" s="662" t="s">
        <v>2622</v>
      </c>
      <c r="D2065" s="743" t="s">
        <v>4063</v>
      </c>
      <c r="E2065" s="744" t="s">
        <v>2639</v>
      </c>
      <c r="F2065" s="662" t="s">
        <v>2614</v>
      </c>
      <c r="G2065" s="662" t="s">
        <v>2743</v>
      </c>
      <c r="H2065" s="662" t="s">
        <v>545</v>
      </c>
      <c r="I2065" s="662" t="s">
        <v>718</v>
      </c>
      <c r="J2065" s="662" t="s">
        <v>719</v>
      </c>
      <c r="K2065" s="662" t="s">
        <v>2744</v>
      </c>
      <c r="L2065" s="663">
        <v>122.73</v>
      </c>
      <c r="M2065" s="663">
        <v>368.19</v>
      </c>
      <c r="N2065" s="662">
        <v>3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18</v>
      </c>
      <c r="B2066" s="662" t="s">
        <v>544</v>
      </c>
      <c r="C2066" s="662" t="s">
        <v>2622</v>
      </c>
      <c r="D2066" s="743" t="s">
        <v>4063</v>
      </c>
      <c r="E2066" s="744" t="s">
        <v>2639</v>
      </c>
      <c r="F2066" s="662" t="s">
        <v>2614</v>
      </c>
      <c r="G2066" s="662" t="s">
        <v>2745</v>
      </c>
      <c r="H2066" s="662" t="s">
        <v>545</v>
      </c>
      <c r="I2066" s="662" t="s">
        <v>965</v>
      </c>
      <c r="J2066" s="662" t="s">
        <v>966</v>
      </c>
      <c r="K2066" s="662" t="s">
        <v>2746</v>
      </c>
      <c r="L2066" s="663">
        <v>264</v>
      </c>
      <c r="M2066" s="663">
        <v>1056</v>
      </c>
      <c r="N2066" s="662">
        <v>4</v>
      </c>
      <c r="O2066" s="745">
        <v>2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18</v>
      </c>
      <c r="B2067" s="662" t="s">
        <v>544</v>
      </c>
      <c r="C2067" s="662" t="s">
        <v>2622</v>
      </c>
      <c r="D2067" s="743" t="s">
        <v>4063</v>
      </c>
      <c r="E2067" s="744" t="s">
        <v>2639</v>
      </c>
      <c r="F2067" s="662" t="s">
        <v>2614</v>
      </c>
      <c r="G2067" s="662" t="s">
        <v>2745</v>
      </c>
      <c r="H2067" s="662" t="s">
        <v>545</v>
      </c>
      <c r="I2067" s="662" t="s">
        <v>864</v>
      </c>
      <c r="J2067" s="662" t="s">
        <v>865</v>
      </c>
      <c r="K2067" s="662" t="s">
        <v>2867</v>
      </c>
      <c r="L2067" s="663">
        <v>65.989999999999995</v>
      </c>
      <c r="M2067" s="663">
        <v>65.989999999999995</v>
      </c>
      <c r="N2067" s="662">
        <v>1</v>
      </c>
      <c r="O2067" s="745">
        <v>1</v>
      </c>
      <c r="P2067" s="663">
        <v>65.989999999999995</v>
      </c>
      <c r="Q2067" s="678">
        <v>1</v>
      </c>
      <c r="R2067" s="662">
        <v>1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18</v>
      </c>
      <c r="B2068" s="662" t="s">
        <v>544</v>
      </c>
      <c r="C2068" s="662" t="s">
        <v>2622</v>
      </c>
      <c r="D2068" s="743" t="s">
        <v>4063</v>
      </c>
      <c r="E2068" s="744" t="s">
        <v>2639</v>
      </c>
      <c r="F2068" s="662" t="s">
        <v>2614</v>
      </c>
      <c r="G2068" s="662" t="s">
        <v>2670</v>
      </c>
      <c r="H2068" s="662" t="s">
        <v>545</v>
      </c>
      <c r="I2068" s="662" t="s">
        <v>2127</v>
      </c>
      <c r="J2068" s="662" t="s">
        <v>1698</v>
      </c>
      <c r="K2068" s="662" t="s">
        <v>2128</v>
      </c>
      <c r="L2068" s="663">
        <v>444.65</v>
      </c>
      <c r="M2068" s="663">
        <v>444.65</v>
      </c>
      <c r="N2068" s="662">
        <v>1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18</v>
      </c>
      <c r="B2069" s="662" t="s">
        <v>544</v>
      </c>
      <c r="C2069" s="662" t="s">
        <v>2622</v>
      </c>
      <c r="D2069" s="743" t="s">
        <v>4063</v>
      </c>
      <c r="E2069" s="744" t="s">
        <v>2639</v>
      </c>
      <c r="F2069" s="662" t="s">
        <v>2614</v>
      </c>
      <c r="G2069" s="662" t="s">
        <v>2670</v>
      </c>
      <c r="H2069" s="662" t="s">
        <v>545</v>
      </c>
      <c r="I2069" s="662" t="s">
        <v>1053</v>
      </c>
      <c r="J2069" s="662" t="s">
        <v>1054</v>
      </c>
      <c r="K2069" s="662" t="s">
        <v>1055</v>
      </c>
      <c r="L2069" s="663">
        <v>133.38999999999999</v>
      </c>
      <c r="M2069" s="663">
        <v>400.16999999999996</v>
      </c>
      <c r="N2069" s="662">
        <v>3</v>
      </c>
      <c r="O2069" s="745">
        <v>1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18</v>
      </c>
      <c r="B2070" s="662" t="s">
        <v>544</v>
      </c>
      <c r="C2070" s="662" t="s">
        <v>2622</v>
      </c>
      <c r="D2070" s="743" t="s">
        <v>4063</v>
      </c>
      <c r="E2070" s="744" t="s">
        <v>2639</v>
      </c>
      <c r="F2070" s="662" t="s">
        <v>2614</v>
      </c>
      <c r="G2070" s="662" t="s">
        <v>2670</v>
      </c>
      <c r="H2070" s="662" t="s">
        <v>545</v>
      </c>
      <c r="I2070" s="662" t="s">
        <v>1190</v>
      </c>
      <c r="J2070" s="662" t="s">
        <v>1191</v>
      </c>
      <c r="K2070" s="662" t="s">
        <v>1192</v>
      </c>
      <c r="L2070" s="663">
        <v>177.82</v>
      </c>
      <c r="M2070" s="663">
        <v>1600.38</v>
      </c>
      <c r="N2070" s="662">
        <v>9</v>
      </c>
      <c r="O2070" s="745">
        <v>2.5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18</v>
      </c>
      <c r="B2071" s="662" t="s">
        <v>544</v>
      </c>
      <c r="C2071" s="662" t="s">
        <v>2622</v>
      </c>
      <c r="D2071" s="743" t="s">
        <v>4063</v>
      </c>
      <c r="E2071" s="744" t="s">
        <v>2639</v>
      </c>
      <c r="F2071" s="662" t="s">
        <v>2614</v>
      </c>
      <c r="G2071" s="662" t="s">
        <v>2670</v>
      </c>
      <c r="H2071" s="662" t="s">
        <v>545</v>
      </c>
      <c r="I2071" s="662" t="s">
        <v>3168</v>
      </c>
      <c r="J2071" s="662" t="s">
        <v>3169</v>
      </c>
      <c r="K2071" s="662" t="s">
        <v>2869</v>
      </c>
      <c r="L2071" s="663">
        <v>165.96</v>
      </c>
      <c r="M2071" s="663">
        <v>331.92</v>
      </c>
      <c r="N2071" s="662">
        <v>2</v>
      </c>
      <c r="O2071" s="745">
        <v>0.5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18</v>
      </c>
      <c r="B2072" s="662" t="s">
        <v>544</v>
      </c>
      <c r="C2072" s="662" t="s">
        <v>2622</v>
      </c>
      <c r="D2072" s="743" t="s">
        <v>4063</v>
      </c>
      <c r="E2072" s="744" t="s">
        <v>2639</v>
      </c>
      <c r="F2072" s="662" t="s">
        <v>2614</v>
      </c>
      <c r="G2072" s="662" t="s">
        <v>2783</v>
      </c>
      <c r="H2072" s="662" t="s">
        <v>545</v>
      </c>
      <c r="I2072" s="662" t="s">
        <v>3860</v>
      </c>
      <c r="J2072" s="662" t="s">
        <v>3861</v>
      </c>
      <c r="K2072" s="662" t="s">
        <v>2526</v>
      </c>
      <c r="L2072" s="663">
        <v>2212.67</v>
      </c>
      <c r="M2072" s="663">
        <v>4425.34</v>
      </c>
      <c r="N2072" s="662">
        <v>2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18</v>
      </c>
      <c r="B2073" s="662" t="s">
        <v>544</v>
      </c>
      <c r="C2073" s="662" t="s">
        <v>2622</v>
      </c>
      <c r="D2073" s="743" t="s">
        <v>4063</v>
      </c>
      <c r="E2073" s="744" t="s">
        <v>2639</v>
      </c>
      <c r="F2073" s="662" t="s">
        <v>2614</v>
      </c>
      <c r="G2073" s="662" t="s">
        <v>2685</v>
      </c>
      <c r="H2073" s="662" t="s">
        <v>545</v>
      </c>
      <c r="I2073" s="662" t="s">
        <v>3194</v>
      </c>
      <c r="J2073" s="662" t="s">
        <v>2750</v>
      </c>
      <c r="K2073" s="662" t="s">
        <v>1198</v>
      </c>
      <c r="L2073" s="663">
        <v>0</v>
      </c>
      <c r="M2073" s="663">
        <v>0</v>
      </c>
      <c r="N2073" s="662">
        <v>2</v>
      </c>
      <c r="O2073" s="745">
        <v>1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18</v>
      </c>
      <c r="B2074" s="662" t="s">
        <v>544</v>
      </c>
      <c r="C2074" s="662" t="s">
        <v>2622</v>
      </c>
      <c r="D2074" s="743" t="s">
        <v>4063</v>
      </c>
      <c r="E2074" s="744" t="s">
        <v>2639</v>
      </c>
      <c r="F2074" s="662" t="s">
        <v>2614</v>
      </c>
      <c r="G2074" s="662" t="s">
        <v>2685</v>
      </c>
      <c r="H2074" s="662" t="s">
        <v>545</v>
      </c>
      <c r="I2074" s="662" t="s">
        <v>1199</v>
      </c>
      <c r="J2074" s="662" t="s">
        <v>1197</v>
      </c>
      <c r="K2074" s="662" t="s">
        <v>1200</v>
      </c>
      <c r="L2074" s="663">
        <v>0</v>
      </c>
      <c r="M2074" s="663">
        <v>0</v>
      </c>
      <c r="N2074" s="662">
        <v>1</v>
      </c>
      <c r="O2074" s="745">
        <v>0.5</v>
      </c>
      <c r="P2074" s="663">
        <v>0</v>
      </c>
      <c r="Q2074" s="678"/>
      <c r="R2074" s="662">
        <v>1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18</v>
      </c>
      <c r="B2075" s="662" t="s">
        <v>544</v>
      </c>
      <c r="C2075" s="662" t="s">
        <v>2622</v>
      </c>
      <c r="D2075" s="743" t="s">
        <v>4063</v>
      </c>
      <c r="E2075" s="744" t="s">
        <v>2639</v>
      </c>
      <c r="F2075" s="662" t="s">
        <v>2614</v>
      </c>
      <c r="G2075" s="662" t="s">
        <v>3287</v>
      </c>
      <c r="H2075" s="662" t="s">
        <v>545</v>
      </c>
      <c r="I2075" s="662" t="s">
        <v>3653</v>
      </c>
      <c r="J2075" s="662" t="s">
        <v>3289</v>
      </c>
      <c r="K2075" s="662" t="s">
        <v>3654</v>
      </c>
      <c r="L2075" s="663">
        <v>0</v>
      </c>
      <c r="M2075" s="663">
        <v>0</v>
      </c>
      <c r="N2075" s="662">
        <v>1</v>
      </c>
      <c r="O2075" s="745">
        <v>1</v>
      </c>
      <c r="P2075" s="663"/>
      <c r="Q2075" s="678"/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18</v>
      </c>
      <c r="B2076" s="662" t="s">
        <v>544</v>
      </c>
      <c r="C2076" s="662" t="s">
        <v>2622</v>
      </c>
      <c r="D2076" s="743" t="s">
        <v>4063</v>
      </c>
      <c r="E2076" s="744" t="s">
        <v>2642</v>
      </c>
      <c r="F2076" s="662" t="s">
        <v>2614</v>
      </c>
      <c r="G2076" s="662" t="s">
        <v>2688</v>
      </c>
      <c r="H2076" s="662" t="s">
        <v>545</v>
      </c>
      <c r="I2076" s="662" t="s">
        <v>1712</v>
      </c>
      <c r="J2076" s="662" t="s">
        <v>1713</v>
      </c>
      <c r="K2076" s="662" t="s">
        <v>1714</v>
      </c>
      <c r="L2076" s="663">
        <v>1048.3499999999999</v>
      </c>
      <c r="M2076" s="663">
        <v>29353.799999999996</v>
      </c>
      <c r="N2076" s="662">
        <v>28</v>
      </c>
      <c r="O2076" s="745">
        <v>8.5</v>
      </c>
      <c r="P2076" s="663">
        <v>16773.599999999999</v>
      </c>
      <c r="Q2076" s="678">
        <v>0.57142857142857151</v>
      </c>
      <c r="R2076" s="662">
        <v>16</v>
      </c>
      <c r="S2076" s="678">
        <v>0.5714285714285714</v>
      </c>
      <c r="T2076" s="745">
        <v>4</v>
      </c>
      <c r="U2076" s="701">
        <v>0.47058823529411764</v>
      </c>
    </row>
    <row r="2077" spans="1:21" ht="14.4" customHeight="1" x14ac:dyDescent="0.3">
      <c r="A2077" s="661">
        <v>18</v>
      </c>
      <c r="B2077" s="662" t="s">
        <v>544</v>
      </c>
      <c r="C2077" s="662" t="s">
        <v>2622</v>
      </c>
      <c r="D2077" s="743" t="s">
        <v>4063</v>
      </c>
      <c r="E2077" s="744" t="s">
        <v>2642</v>
      </c>
      <c r="F2077" s="662" t="s">
        <v>2614</v>
      </c>
      <c r="G2077" s="662" t="s">
        <v>2688</v>
      </c>
      <c r="H2077" s="662" t="s">
        <v>545</v>
      </c>
      <c r="I2077" s="662" t="s">
        <v>2689</v>
      </c>
      <c r="J2077" s="662" t="s">
        <v>1713</v>
      </c>
      <c r="K2077" s="662" t="s">
        <v>2690</v>
      </c>
      <c r="L2077" s="663">
        <v>3145.05</v>
      </c>
      <c r="M2077" s="663">
        <v>12580.2</v>
      </c>
      <c r="N2077" s="662">
        <v>4</v>
      </c>
      <c r="O2077" s="745">
        <v>1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18</v>
      </c>
      <c r="B2078" s="662" t="s">
        <v>544</v>
      </c>
      <c r="C2078" s="662" t="s">
        <v>2622</v>
      </c>
      <c r="D2078" s="743" t="s">
        <v>4063</v>
      </c>
      <c r="E2078" s="744" t="s">
        <v>2642</v>
      </c>
      <c r="F2078" s="662" t="s">
        <v>2614</v>
      </c>
      <c r="G2078" s="662" t="s">
        <v>2688</v>
      </c>
      <c r="H2078" s="662" t="s">
        <v>545</v>
      </c>
      <c r="I2078" s="662" t="s">
        <v>3425</v>
      </c>
      <c r="J2078" s="662" t="s">
        <v>1713</v>
      </c>
      <c r="K2078" s="662" t="s">
        <v>3426</v>
      </c>
      <c r="L2078" s="663">
        <v>0</v>
      </c>
      <c r="M2078" s="663">
        <v>0</v>
      </c>
      <c r="N2078" s="662">
        <v>1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18</v>
      </c>
      <c r="B2079" s="662" t="s">
        <v>544</v>
      </c>
      <c r="C2079" s="662" t="s">
        <v>2622</v>
      </c>
      <c r="D2079" s="743" t="s">
        <v>4063</v>
      </c>
      <c r="E2079" s="744" t="s">
        <v>2642</v>
      </c>
      <c r="F2079" s="662" t="s">
        <v>2614</v>
      </c>
      <c r="G2079" s="662" t="s">
        <v>2648</v>
      </c>
      <c r="H2079" s="662" t="s">
        <v>545</v>
      </c>
      <c r="I2079" s="662" t="s">
        <v>3585</v>
      </c>
      <c r="J2079" s="662" t="s">
        <v>2885</v>
      </c>
      <c r="K2079" s="662" t="s">
        <v>2571</v>
      </c>
      <c r="L2079" s="663">
        <v>6.68</v>
      </c>
      <c r="M2079" s="663">
        <v>66.8</v>
      </c>
      <c r="N2079" s="662">
        <v>10</v>
      </c>
      <c r="O2079" s="745">
        <v>3</v>
      </c>
      <c r="P2079" s="663">
        <v>13.36</v>
      </c>
      <c r="Q2079" s="678">
        <v>0.2</v>
      </c>
      <c r="R2079" s="662">
        <v>2</v>
      </c>
      <c r="S2079" s="678">
        <v>0.2</v>
      </c>
      <c r="T2079" s="745">
        <v>0.5</v>
      </c>
      <c r="U2079" s="701">
        <v>0.16666666666666666</v>
      </c>
    </row>
    <row r="2080" spans="1:21" ht="14.4" customHeight="1" x14ac:dyDescent="0.3">
      <c r="A2080" s="661">
        <v>18</v>
      </c>
      <c r="B2080" s="662" t="s">
        <v>544</v>
      </c>
      <c r="C2080" s="662" t="s">
        <v>2622</v>
      </c>
      <c r="D2080" s="743" t="s">
        <v>4063</v>
      </c>
      <c r="E2080" s="744" t="s">
        <v>2642</v>
      </c>
      <c r="F2080" s="662" t="s">
        <v>2614</v>
      </c>
      <c r="G2080" s="662" t="s">
        <v>2648</v>
      </c>
      <c r="H2080" s="662" t="s">
        <v>545</v>
      </c>
      <c r="I2080" s="662" t="s">
        <v>3585</v>
      </c>
      <c r="J2080" s="662" t="s">
        <v>2885</v>
      </c>
      <c r="K2080" s="662" t="s">
        <v>2571</v>
      </c>
      <c r="L2080" s="663">
        <v>4.7</v>
      </c>
      <c r="M2080" s="663">
        <v>9.4</v>
      </c>
      <c r="N2080" s="662">
        <v>2</v>
      </c>
      <c r="O2080" s="745">
        <v>0.5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18</v>
      </c>
      <c r="B2081" s="662" t="s">
        <v>544</v>
      </c>
      <c r="C2081" s="662" t="s">
        <v>2622</v>
      </c>
      <c r="D2081" s="743" t="s">
        <v>4063</v>
      </c>
      <c r="E2081" s="744" t="s">
        <v>2642</v>
      </c>
      <c r="F2081" s="662" t="s">
        <v>2614</v>
      </c>
      <c r="G2081" s="662" t="s">
        <v>2648</v>
      </c>
      <c r="H2081" s="662" t="s">
        <v>545</v>
      </c>
      <c r="I2081" s="662" t="s">
        <v>2877</v>
      </c>
      <c r="J2081" s="662" t="s">
        <v>2878</v>
      </c>
      <c r="K2081" s="662" t="s">
        <v>2879</v>
      </c>
      <c r="L2081" s="663">
        <v>56.42</v>
      </c>
      <c r="M2081" s="663">
        <v>112.84</v>
      </c>
      <c r="N2081" s="662">
        <v>2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18</v>
      </c>
      <c r="B2082" s="662" t="s">
        <v>544</v>
      </c>
      <c r="C2082" s="662" t="s">
        <v>2622</v>
      </c>
      <c r="D2082" s="743" t="s">
        <v>4063</v>
      </c>
      <c r="E2082" s="744" t="s">
        <v>2642</v>
      </c>
      <c r="F2082" s="662" t="s">
        <v>2614</v>
      </c>
      <c r="G2082" s="662" t="s">
        <v>2648</v>
      </c>
      <c r="H2082" s="662" t="s">
        <v>545</v>
      </c>
      <c r="I2082" s="662" t="s">
        <v>2880</v>
      </c>
      <c r="J2082" s="662" t="s">
        <v>2881</v>
      </c>
      <c r="K2082" s="662" t="s">
        <v>2534</v>
      </c>
      <c r="L2082" s="663">
        <v>10.26</v>
      </c>
      <c r="M2082" s="663">
        <v>61.56</v>
      </c>
      <c r="N2082" s="662">
        <v>6</v>
      </c>
      <c r="O2082" s="745">
        <v>1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18</v>
      </c>
      <c r="B2083" s="662" t="s">
        <v>544</v>
      </c>
      <c r="C2083" s="662" t="s">
        <v>2622</v>
      </c>
      <c r="D2083" s="743" t="s">
        <v>4063</v>
      </c>
      <c r="E2083" s="744" t="s">
        <v>2642</v>
      </c>
      <c r="F2083" s="662" t="s">
        <v>2614</v>
      </c>
      <c r="G2083" s="662" t="s">
        <v>2648</v>
      </c>
      <c r="H2083" s="662" t="s">
        <v>545</v>
      </c>
      <c r="I2083" s="662" t="s">
        <v>2882</v>
      </c>
      <c r="J2083" s="662" t="s">
        <v>2883</v>
      </c>
      <c r="K2083" s="662" t="s">
        <v>2536</v>
      </c>
      <c r="L2083" s="663">
        <v>16.920000000000002</v>
      </c>
      <c r="M2083" s="663">
        <v>67.680000000000007</v>
      </c>
      <c r="N2083" s="662">
        <v>4</v>
      </c>
      <c r="O2083" s="745">
        <v>2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18</v>
      </c>
      <c r="B2084" s="662" t="s">
        <v>544</v>
      </c>
      <c r="C2084" s="662" t="s">
        <v>2622</v>
      </c>
      <c r="D2084" s="743" t="s">
        <v>4063</v>
      </c>
      <c r="E2084" s="744" t="s">
        <v>2642</v>
      </c>
      <c r="F2084" s="662" t="s">
        <v>2614</v>
      </c>
      <c r="G2084" s="662" t="s">
        <v>2648</v>
      </c>
      <c r="H2084" s="662" t="s">
        <v>1236</v>
      </c>
      <c r="I2084" s="662" t="s">
        <v>1417</v>
      </c>
      <c r="J2084" s="662" t="s">
        <v>2533</v>
      </c>
      <c r="K2084" s="662" t="s">
        <v>2534</v>
      </c>
      <c r="L2084" s="663">
        <v>10.26</v>
      </c>
      <c r="M2084" s="663">
        <v>20.52</v>
      </c>
      <c r="N2084" s="662">
        <v>2</v>
      </c>
      <c r="O2084" s="745">
        <v>1.5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18</v>
      </c>
      <c r="B2085" s="662" t="s">
        <v>544</v>
      </c>
      <c r="C2085" s="662" t="s">
        <v>2622</v>
      </c>
      <c r="D2085" s="743" t="s">
        <v>4063</v>
      </c>
      <c r="E2085" s="744" t="s">
        <v>2642</v>
      </c>
      <c r="F2085" s="662" t="s">
        <v>2614</v>
      </c>
      <c r="G2085" s="662" t="s">
        <v>2648</v>
      </c>
      <c r="H2085" s="662" t="s">
        <v>545</v>
      </c>
      <c r="I2085" s="662" t="s">
        <v>1906</v>
      </c>
      <c r="J2085" s="662" t="s">
        <v>2603</v>
      </c>
      <c r="K2085" s="662" t="s">
        <v>2571</v>
      </c>
      <c r="L2085" s="663">
        <v>5.14</v>
      </c>
      <c r="M2085" s="663">
        <v>41.12</v>
      </c>
      <c r="N2085" s="662">
        <v>8</v>
      </c>
      <c r="O2085" s="745">
        <v>2.5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18</v>
      </c>
      <c r="B2086" s="662" t="s">
        <v>544</v>
      </c>
      <c r="C2086" s="662" t="s">
        <v>2622</v>
      </c>
      <c r="D2086" s="743" t="s">
        <v>4063</v>
      </c>
      <c r="E2086" s="744" t="s">
        <v>2642</v>
      </c>
      <c r="F2086" s="662" t="s">
        <v>2614</v>
      </c>
      <c r="G2086" s="662" t="s">
        <v>2789</v>
      </c>
      <c r="H2086" s="662" t="s">
        <v>545</v>
      </c>
      <c r="I2086" s="662" t="s">
        <v>588</v>
      </c>
      <c r="J2086" s="662" t="s">
        <v>589</v>
      </c>
      <c r="K2086" s="662" t="s">
        <v>590</v>
      </c>
      <c r="L2086" s="663">
        <v>683.09</v>
      </c>
      <c r="M2086" s="663">
        <v>3415.4500000000003</v>
      </c>
      <c r="N2086" s="662">
        <v>5</v>
      </c>
      <c r="O2086" s="745">
        <v>4</v>
      </c>
      <c r="P2086" s="663">
        <v>683.09</v>
      </c>
      <c r="Q2086" s="678">
        <v>0.19999999999999998</v>
      </c>
      <c r="R2086" s="662">
        <v>1</v>
      </c>
      <c r="S2086" s="678">
        <v>0.2</v>
      </c>
      <c r="T2086" s="745">
        <v>1</v>
      </c>
      <c r="U2086" s="701">
        <v>0.25</v>
      </c>
    </row>
    <row r="2087" spans="1:21" ht="14.4" customHeight="1" x14ac:dyDescent="0.3">
      <c r="A2087" s="661">
        <v>18</v>
      </c>
      <c r="B2087" s="662" t="s">
        <v>544</v>
      </c>
      <c r="C2087" s="662" t="s">
        <v>2622</v>
      </c>
      <c r="D2087" s="743" t="s">
        <v>4063</v>
      </c>
      <c r="E2087" s="744" t="s">
        <v>2642</v>
      </c>
      <c r="F2087" s="662" t="s">
        <v>2614</v>
      </c>
      <c r="G2087" s="662" t="s">
        <v>2789</v>
      </c>
      <c r="H2087" s="662" t="s">
        <v>1236</v>
      </c>
      <c r="I2087" s="662" t="s">
        <v>2887</v>
      </c>
      <c r="J2087" s="662" t="s">
        <v>1486</v>
      </c>
      <c r="K2087" s="662" t="s">
        <v>2888</v>
      </c>
      <c r="L2087" s="663">
        <v>5537.54</v>
      </c>
      <c r="M2087" s="663">
        <v>5537.54</v>
      </c>
      <c r="N2087" s="662">
        <v>1</v>
      </c>
      <c r="O2087" s="745">
        <v>0.5</v>
      </c>
      <c r="P2087" s="663">
        <v>5537.54</v>
      </c>
      <c r="Q2087" s="678">
        <v>1</v>
      </c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18</v>
      </c>
      <c r="B2088" s="662" t="s">
        <v>544</v>
      </c>
      <c r="C2088" s="662" t="s">
        <v>2622</v>
      </c>
      <c r="D2088" s="743" t="s">
        <v>4063</v>
      </c>
      <c r="E2088" s="744" t="s">
        <v>2642</v>
      </c>
      <c r="F2088" s="662" t="s">
        <v>2614</v>
      </c>
      <c r="G2088" s="662" t="s">
        <v>2789</v>
      </c>
      <c r="H2088" s="662" t="s">
        <v>1236</v>
      </c>
      <c r="I2088" s="662" t="s">
        <v>1485</v>
      </c>
      <c r="J2088" s="662" t="s">
        <v>1486</v>
      </c>
      <c r="K2088" s="662" t="s">
        <v>2529</v>
      </c>
      <c r="L2088" s="663">
        <v>1107.51</v>
      </c>
      <c r="M2088" s="663">
        <v>2215.02</v>
      </c>
      <c r="N2088" s="662">
        <v>2</v>
      </c>
      <c r="O2088" s="745">
        <v>0.5</v>
      </c>
      <c r="P2088" s="663">
        <v>2215.02</v>
      </c>
      <c r="Q2088" s="678">
        <v>1</v>
      </c>
      <c r="R2088" s="662">
        <v>2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18</v>
      </c>
      <c r="B2089" s="662" t="s">
        <v>544</v>
      </c>
      <c r="C2089" s="662" t="s">
        <v>2622</v>
      </c>
      <c r="D2089" s="743" t="s">
        <v>4063</v>
      </c>
      <c r="E2089" s="744" t="s">
        <v>2642</v>
      </c>
      <c r="F2089" s="662" t="s">
        <v>2614</v>
      </c>
      <c r="G2089" s="662" t="s">
        <v>2790</v>
      </c>
      <c r="H2089" s="662" t="s">
        <v>545</v>
      </c>
      <c r="I2089" s="662" t="s">
        <v>1007</v>
      </c>
      <c r="J2089" s="662" t="s">
        <v>2791</v>
      </c>
      <c r="K2089" s="662" t="s">
        <v>2792</v>
      </c>
      <c r="L2089" s="663">
        <v>51.43</v>
      </c>
      <c r="M2089" s="663">
        <v>411.44</v>
      </c>
      <c r="N2089" s="662">
        <v>8</v>
      </c>
      <c r="O2089" s="745">
        <v>1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18</v>
      </c>
      <c r="B2090" s="662" t="s">
        <v>544</v>
      </c>
      <c r="C2090" s="662" t="s">
        <v>2622</v>
      </c>
      <c r="D2090" s="743" t="s">
        <v>4063</v>
      </c>
      <c r="E2090" s="744" t="s">
        <v>2642</v>
      </c>
      <c r="F2090" s="662" t="s">
        <v>2614</v>
      </c>
      <c r="G2090" s="662" t="s">
        <v>2693</v>
      </c>
      <c r="H2090" s="662" t="s">
        <v>545</v>
      </c>
      <c r="I2090" s="662" t="s">
        <v>2894</v>
      </c>
      <c r="J2090" s="662" t="s">
        <v>2800</v>
      </c>
      <c r="K2090" s="662" t="s">
        <v>2895</v>
      </c>
      <c r="L2090" s="663">
        <v>2760.38</v>
      </c>
      <c r="M2090" s="663">
        <v>11041.52</v>
      </c>
      <c r="N2090" s="662">
        <v>4</v>
      </c>
      <c r="O2090" s="745">
        <v>1.5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18</v>
      </c>
      <c r="B2091" s="662" t="s">
        <v>544</v>
      </c>
      <c r="C2091" s="662" t="s">
        <v>2622</v>
      </c>
      <c r="D2091" s="743" t="s">
        <v>4063</v>
      </c>
      <c r="E2091" s="744" t="s">
        <v>2642</v>
      </c>
      <c r="F2091" s="662" t="s">
        <v>2614</v>
      </c>
      <c r="G2091" s="662" t="s">
        <v>2900</v>
      </c>
      <c r="H2091" s="662" t="s">
        <v>545</v>
      </c>
      <c r="I2091" s="662" t="s">
        <v>3862</v>
      </c>
      <c r="J2091" s="662" t="s">
        <v>3863</v>
      </c>
      <c r="K2091" s="662" t="s">
        <v>3864</v>
      </c>
      <c r="L2091" s="663">
        <v>103.8</v>
      </c>
      <c r="M2091" s="663">
        <v>415.2</v>
      </c>
      <c r="N2091" s="662">
        <v>4</v>
      </c>
      <c r="O2091" s="745">
        <v>1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18</v>
      </c>
      <c r="B2092" s="662" t="s">
        <v>544</v>
      </c>
      <c r="C2092" s="662" t="s">
        <v>2622</v>
      </c>
      <c r="D2092" s="743" t="s">
        <v>4063</v>
      </c>
      <c r="E2092" s="744" t="s">
        <v>2642</v>
      </c>
      <c r="F2092" s="662" t="s">
        <v>2614</v>
      </c>
      <c r="G2092" s="662" t="s">
        <v>2905</v>
      </c>
      <c r="H2092" s="662" t="s">
        <v>545</v>
      </c>
      <c r="I2092" s="662" t="s">
        <v>860</v>
      </c>
      <c r="J2092" s="662" t="s">
        <v>861</v>
      </c>
      <c r="K2092" s="662" t="s">
        <v>862</v>
      </c>
      <c r="L2092" s="663">
        <v>66.17</v>
      </c>
      <c r="M2092" s="663">
        <v>264.68</v>
      </c>
      <c r="N2092" s="662">
        <v>4</v>
      </c>
      <c r="O2092" s="745">
        <v>2</v>
      </c>
      <c r="P2092" s="663">
        <v>66.17</v>
      </c>
      <c r="Q2092" s="678">
        <v>0.25</v>
      </c>
      <c r="R2092" s="662">
        <v>1</v>
      </c>
      <c r="S2092" s="678">
        <v>0.25</v>
      </c>
      <c r="T2092" s="745">
        <v>0.5</v>
      </c>
      <c r="U2092" s="701">
        <v>0.25</v>
      </c>
    </row>
    <row r="2093" spans="1:21" ht="14.4" customHeight="1" x14ac:dyDescent="0.3">
      <c r="A2093" s="661">
        <v>18</v>
      </c>
      <c r="B2093" s="662" t="s">
        <v>544</v>
      </c>
      <c r="C2093" s="662" t="s">
        <v>2622</v>
      </c>
      <c r="D2093" s="743" t="s">
        <v>4063</v>
      </c>
      <c r="E2093" s="744" t="s">
        <v>2642</v>
      </c>
      <c r="F2093" s="662" t="s">
        <v>2614</v>
      </c>
      <c r="G2093" s="662" t="s">
        <v>2906</v>
      </c>
      <c r="H2093" s="662" t="s">
        <v>545</v>
      </c>
      <c r="I2093" s="662" t="s">
        <v>3865</v>
      </c>
      <c r="J2093" s="662" t="s">
        <v>3866</v>
      </c>
      <c r="K2093" s="662" t="s">
        <v>3867</v>
      </c>
      <c r="L2093" s="663">
        <v>16.38</v>
      </c>
      <c r="M2093" s="663">
        <v>32.76</v>
      </c>
      <c r="N2093" s="662">
        <v>2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18</v>
      </c>
      <c r="B2094" s="662" t="s">
        <v>544</v>
      </c>
      <c r="C2094" s="662" t="s">
        <v>2622</v>
      </c>
      <c r="D2094" s="743" t="s">
        <v>4063</v>
      </c>
      <c r="E2094" s="744" t="s">
        <v>2642</v>
      </c>
      <c r="F2094" s="662" t="s">
        <v>2614</v>
      </c>
      <c r="G2094" s="662" t="s">
        <v>2906</v>
      </c>
      <c r="H2094" s="662" t="s">
        <v>545</v>
      </c>
      <c r="I2094" s="662" t="s">
        <v>3868</v>
      </c>
      <c r="J2094" s="662" t="s">
        <v>3869</v>
      </c>
      <c r="K2094" s="662" t="s">
        <v>1281</v>
      </c>
      <c r="L2094" s="663">
        <v>35.11</v>
      </c>
      <c r="M2094" s="663">
        <v>70.22</v>
      </c>
      <c r="N2094" s="662">
        <v>2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18</v>
      </c>
      <c r="B2095" s="662" t="s">
        <v>544</v>
      </c>
      <c r="C2095" s="662" t="s">
        <v>2622</v>
      </c>
      <c r="D2095" s="743" t="s">
        <v>4063</v>
      </c>
      <c r="E2095" s="744" t="s">
        <v>2642</v>
      </c>
      <c r="F2095" s="662" t="s">
        <v>2614</v>
      </c>
      <c r="G2095" s="662" t="s">
        <v>2649</v>
      </c>
      <c r="H2095" s="662" t="s">
        <v>545</v>
      </c>
      <c r="I2095" s="662" t="s">
        <v>754</v>
      </c>
      <c r="J2095" s="662" t="s">
        <v>2653</v>
      </c>
      <c r="K2095" s="662" t="s">
        <v>2654</v>
      </c>
      <c r="L2095" s="663">
        <v>0</v>
      </c>
      <c r="M2095" s="663">
        <v>0</v>
      </c>
      <c r="N2095" s="662">
        <v>11</v>
      </c>
      <c r="O2095" s="745">
        <v>5</v>
      </c>
      <c r="P2095" s="663">
        <v>0</v>
      </c>
      <c r="Q2095" s="678"/>
      <c r="R2095" s="662">
        <v>1</v>
      </c>
      <c r="S2095" s="678">
        <v>9.0909090909090912E-2</v>
      </c>
      <c r="T2095" s="745">
        <v>0.5</v>
      </c>
      <c r="U2095" s="701">
        <v>0.1</v>
      </c>
    </row>
    <row r="2096" spans="1:21" ht="14.4" customHeight="1" x14ac:dyDescent="0.3">
      <c r="A2096" s="661">
        <v>18</v>
      </c>
      <c r="B2096" s="662" t="s">
        <v>544</v>
      </c>
      <c r="C2096" s="662" t="s">
        <v>2622</v>
      </c>
      <c r="D2096" s="743" t="s">
        <v>4063</v>
      </c>
      <c r="E2096" s="744" t="s">
        <v>2642</v>
      </c>
      <c r="F2096" s="662" t="s">
        <v>2614</v>
      </c>
      <c r="G2096" s="662" t="s">
        <v>2649</v>
      </c>
      <c r="H2096" s="662" t="s">
        <v>545</v>
      </c>
      <c r="I2096" s="662" t="s">
        <v>758</v>
      </c>
      <c r="J2096" s="662" t="s">
        <v>2650</v>
      </c>
      <c r="K2096" s="662" t="s">
        <v>2651</v>
      </c>
      <c r="L2096" s="663">
        <v>0</v>
      </c>
      <c r="M2096" s="663">
        <v>0</v>
      </c>
      <c r="N2096" s="662">
        <v>27</v>
      </c>
      <c r="O2096" s="745">
        <v>12.5</v>
      </c>
      <c r="P2096" s="663">
        <v>0</v>
      </c>
      <c r="Q2096" s="678"/>
      <c r="R2096" s="662">
        <v>10</v>
      </c>
      <c r="S2096" s="678">
        <v>0.37037037037037035</v>
      </c>
      <c r="T2096" s="745">
        <v>2.5</v>
      </c>
      <c r="U2096" s="701">
        <v>0.2</v>
      </c>
    </row>
    <row r="2097" spans="1:21" ht="14.4" customHeight="1" x14ac:dyDescent="0.3">
      <c r="A2097" s="661">
        <v>18</v>
      </c>
      <c r="B2097" s="662" t="s">
        <v>544</v>
      </c>
      <c r="C2097" s="662" t="s">
        <v>2622</v>
      </c>
      <c r="D2097" s="743" t="s">
        <v>4063</v>
      </c>
      <c r="E2097" s="744" t="s">
        <v>2642</v>
      </c>
      <c r="F2097" s="662" t="s">
        <v>2614</v>
      </c>
      <c r="G2097" s="662" t="s">
        <v>2649</v>
      </c>
      <c r="H2097" s="662" t="s">
        <v>545</v>
      </c>
      <c r="I2097" s="662" t="s">
        <v>2652</v>
      </c>
      <c r="J2097" s="662" t="s">
        <v>2653</v>
      </c>
      <c r="K2097" s="662" t="s">
        <v>2654</v>
      </c>
      <c r="L2097" s="663">
        <v>0</v>
      </c>
      <c r="M2097" s="663">
        <v>0</v>
      </c>
      <c r="N2097" s="662">
        <v>5</v>
      </c>
      <c r="O2097" s="745">
        <v>3</v>
      </c>
      <c r="P2097" s="663">
        <v>0</v>
      </c>
      <c r="Q2097" s="678"/>
      <c r="R2097" s="662">
        <v>1</v>
      </c>
      <c r="S2097" s="678">
        <v>0.2</v>
      </c>
      <c r="T2097" s="745">
        <v>0.5</v>
      </c>
      <c r="U2097" s="701">
        <v>0.16666666666666666</v>
      </c>
    </row>
    <row r="2098" spans="1:21" ht="14.4" customHeight="1" x14ac:dyDescent="0.3">
      <c r="A2098" s="661">
        <v>18</v>
      </c>
      <c r="B2098" s="662" t="s">
        <v>544</v>
      </c>
      <c r="C2098" s="662" t="s">
        <v>2622</v>
      </c>
      <c r="D2098" s="743" t="s">
        <v>4063</v>
      </c>
      <c r="E2098" s="744" t="s">
        <v>2642</v>
      </c>
      <c r="F2098" s="662" t="s">
        <v>2614</v>
      </c>
      <c r="G2098" s="662" t="s">
        <v>2649</v>
      </c>
      <c r="H2098" s="662" t="s">
        <v>545</v>
      </c>
      <c r="I2098" s="662" t="s">
        <v>2907</v>
      </c>
      <c r="J2098" s="662" t="s">
        <v>2650</v>
      </c>
      <c r="K2098" s="662" t="s">
        <v>2651</v>
      </c>
      <c r="L2098" s="663">
        <v>0</v>
      </c>
      <c r="M2098" s="663">
        <v>0</v>
      </c>
      <c r="N2098" s="662">
        <v>4</v>
      </c>
      <c r="O2098" s="745">
        <v>2</v>
      </c>
      <c r="P2098" s="663">
        <v>0</v>
      </c>
      <c r="Q2098" s="678"/>
      <c r="R2098" s="662">
        <v>1</v>
      </c>
      <c r="S2098" s="678">
        <v>0.25</v>
      </c>
      <c r="T2098" s="745">
        <v>0.5</v>
      </c>
      <c r="U2098" s="701">
        <v>0.25</v>
      </c>
    </row>
    <row r="2099" spans="1:21" ht="14.4" customHeight="1" x14ac:dyDescent="0.3">
      <c r="A2099" s="661">
        <v>18</v>
      </c>
      <c r="B2099" s="662" t="s">
        <v>544</v>
      </c>
      <c r="C2099" s="662" t="s">
        <v>2622</v>
      </c>
      <c r="D2099" s="743" t="s">
        <v>4063</v>
      </c>
      <c r="E2099" s="744" t="s">
        <v>2642</v>
      </c>
      <c r="F2099" s="662" t="s">
        <v>2614</v>
      </c>
      <c r="G2099" s="662" t="s">
        <v>2649</v>
      </c>
      <c r="H2099" s="662" t="s">
        <v>545</v>
      </c>
      <c r="I2099" s="662" t="s">
        <v>2655</v>
      </c>
      <c r="J2099" s="662" t="s">
        <v>2650</v>
      </c>
      <c r="K2099" s="662" t="s">
        <v>2651</v>
      </c>
      <c r="L2099" s="663">
        <v>0</v>
      </c>
      <c r="M2099" s="663">
        <v>0</v>
      </c>
      <c r="N2099" s="662">
        <v>9</v>
      </c>
      <c r="O2099" s="745">
        <v>5</v>
      </c>
      <c r="P2099" s="663">
        <v>0</v>
      </c>
      <c r="Q2099" s="678"/>
      <c r="R2099" s="662">
        <v>2</v>
      </c>
      <c r="S2099" s="678">
        <v>0.22222222222222221</v>
      </c>
      <c r="T2099" s="745">
        <v>1</v>
      </c>
      <c r="U2099" s="701">
        <v>0.2</v>
      </c>
    </row>
    <row r="2100" spans="1:21" ht="14.4" customHeight="1" x14ac:dyDescent="0.3">
      <c r="A2100" s="661">
        <v>18</v>
      </c>
      <c r="B2100" s="662" t="s">
        <v>544</v>
      </c>
      <c r="C2100" s="662" t="s">
        <v>2622</v>
      </c>
      <c r="D2100" s="743" t="s">
        <v>4063</v>
      </c>
      <c r="E2100" s="744" t="s">
        <v>2642</v>
      </c>
      <c r="F2100" s="662" t="s">
        <v>2614</v>
      </c>
      <c r="G2100" s="662" t="s">
        <v>3870</v>
      </c>
      <c r="H2100" s="662" t="s">
        <v>545</v>
      </c>
      <c r="I2100" s="662" t="s">
        <v>1217</v>
      </c>
      <c r="J2100" s="662" t="s">
        <v>3871</v>
      </c>
      <c r="K2100" s="662" t="s">
        <v>3872</v>
      </c>
      <c r="L2100" s="663">
        <v>0</v>
      </c>
      <c r="M2100" s="663">
        <v>0</v>
      </c>
      <c r="N2100" s="662">
        <v>11</v>
      </c>
      <c r="O2100" s="745">
        <v>1</v>
      </c>
      <c r="P2100" s="663">
        <v>0</v>
      </c>
      <c r="Q2100" s="678"/>
      <c r="R2100" s="662">
        <v>11</v>
      </c>
      <c r="S2100" s="678">
        <v>1</v>
      </c>
      <c r="T2100" s="745">
        <v>1</v>
      </c>
      <c r="U2100" s="701">
        <v>1</v>
      </c>
    </row>
    <row r="2101" spans="1:21" ht="14.4" customHeight="1" x14ac:dyDescent="0.3">
      <c r="A2101" s="661">
        <v>18</v>
      </c>
      <c r="B2101" s="662" t="s">
        <v>544</v>
      </c>
      <c r="C2101" s="662" t="s">
        <v>2622</v>
      </c>
      <c r="D2101" s="743" t="s">
        <v>4063</v>
      </c>
      <c r="E2101" s="744" t="s">
        <v>2642</v>
      </c>
      <c r="F2101" s="662" t="s">
        <v>2614</v>
      </c>
      <c r="G2101" s="662" t="s">
        <v>3436</v>
      </c>
      <c r="H2101" s="662" t="s">
        <v>545</v>
      </c>
      <c r="I2101" s="662" t="s">
        <v>3437</v>
      </c>
      <c r="J2101" s="662" t="s">
        <v>3438</v>
      </c>
      <c r="K2101" s="662" t="s">
        <v>3439</v>
      </c>
      <c r="L2101" s="663">
        <v>637.15</v>
      </c>
      <c r="M2101" s="663">
        <v>7645.7999999999993</v>
      </c>
      <c r="N2101" s="662">
        <v>12</v>
      </c>
      <c r="O2101" s="745">
        <v>2</v>
      </c>
      <c r="P2101" s="663">
        <v>7645.7999999999993</v>
      </c>
      <c r="Q2101" s="678">
        <v>1</v>
      </c>
      <c r="R2101" s="662">
        <v>12</v>
      </c>
      <c r="S2101" s="678">
        <v>1</v>
      </c>
      <c r="T2101" s="745">
        <v>2</v>
      </c>
      <c r="U2101" s="701">
        <v>1</v>
      </c>
    </row>
    <row r="2102" spans="1:21" ht="14.4" customHeight="1" x14ac:dyDescent="0.3">
      <c r="A2102" s="661">
        <v>18</v>
      </c>
      <c r="B2102" s="662" t="s">
        <v>544</v>
      </c>
      <c r="C2102" s="662" t="s">
        <v>2622</v>
      </c>
      <c r="D2102" s="743" t="s">
        <v>4063</v>
      </c>
      <c r="E2102" s="744" t="s">
        <v>2642</v>
      </c>
      <c r="F2102" s="662" t="s">
        <v>2614</v>
      </c>
      <c r="G2102" s="662" t="s">
        <v>3436</v>
      </c>
      <c r="H2102" s="662" t="s">
        <v>545</v>
      </c>
      <c r="I2102" s="662" t="s">
        <v>3873</v>
      </c>
      <c r="J2102" s="662" t="s">
        <v>3874</v>
      </c>
      <c r="K2102" s="662" t="s">
        <v>3439</v>
      </c>
      <c r="L2102" s="663">
        <v>0</v>
      </c>
      <c r="M2102" s="663">
        <v>0</v>
      </c>
      <c r="N2102" s="662">
        <v>2</v>
      </c>
      <c r="O2102" s="745">
        <v>0.5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18</v>
      </c>
      <c r="B2103" s="662" t="s">
        <v>544</v>
      </c>
      <c r="C2103" s="662" t="s">
        <v>2622</v>
      </c>
      <c r="D2103" s="743" t="s">
        <v>4063</v>
      </c>
      <c r="E2103" s="744" t="s">
        <v>2642</v>
      </c>
      <c r="F2103" s="662" t="s">
        <v>2614</v>
      </c>
      <c r="G2103" s="662" t="s">
        <v>2656</v>
      </c>
      <c r="H2103" s="662" t="s">
        <v>545</v>
      </c>
      <c r="I2103" s="662" t="s">
        <v>2657</v>
      </c>
      <c r="J2103" s="662" t="s">
        <v>2124</v>
      </c>
      <c r="K2103" s="662" t="s">
        <v>2658</v>
      </c>
      <c r="L2103" s="663">
        <v>177.82</v>
      </c>
      <c r="M2103" s="663">
        <v>4089.8600000000006</v>
      </c>
      <c r="N2103" s="662">
        <v>23</v>
      </c>
      <c r="O2103" s="745">
        <v>17</v>
      </c>
      <c r="P2103" s="663">
        <v>533.46</v>
      </c>
      <c r="Q2103" s="678">
        <v>0.13043478260869565</v>
      </c>
      <c r="R2103" s="662">
        <v>3</v>
      </c>
      <c r="S2103" s="678">
        <v>0.13043478260869565</v>
      </c>
      <c r="T2103" s="745">
        <v>3</v>
      </c>
      <c r="U2103" s="701">
        <v>0.17647058823529413</v>
      </c>
    </row>
    <row r="2104" spans="1:21" ht="14.4" customHeight="1" x14ac:dyDescent="0.3">
      <c r="A2104" s="661">
        <v>18</v>
      </c>
      <c r="B2104" s="662" t="s">
        <v>544</v>
      </c>
      <c r="C2104" s="662" t="s">
        <v>2622</v>
      </c>
      <c r="D2104" s="743" t="s">
        <v>4063</v>
      </c>
      <c r="E2104" s="744" t="s">
        <v>2642</v>
      </c>
      <c r="F2104" s="662" t="s">
        <v>2614</v>
      </c>
      <c r="G2104" s="662" t="s">
        <v>2910</v>
      </c>
      <c r="H2104" s="662" t="s">
        <v>545</v>
      </c>
      <c r="I2104" s="662" t="s">
        <v>2175</v>
      </c>
      <c r="J2104" s="662" t="s">
        <v>2176</v>
      </c>
      <c r="K2104" s="662" t="s">
        <v>2177</v>
      </c>
      <c r="L2104" s="663">
        <v>91.82</v>
      </c>
      <c r="M2104" s="663">
        <v>734.56</v>
      </c>
      <c r="N2104" s="662">
        <v>8</v>
      </c>
      <c r="O2104" s="745">
        <v>2.5</v>
      </c>
      <c r="P2104" s="663">
        <v>550.91999999999996</v>
      </c>
      <c r="Q2104" s="678">
        <v>0.75</v>
      </c>
      <c r="R2104" s="662">
        <v>6</v>
      </c>
      <c r="S2104" s="678">
        <v>0.75</v>
      </c>
      <c r="T2104" s="745">
        <v>2</v>
      </c>
      <c r="U2104" s="701">
        <v>0.8</v>
      </c>
    </row>
    <row r="2105" spans="1:21" ht="14.4" customHeight="1" x14ac:dyDescent="0.3">
      <c r="A2105" s="661">
        <v>18</v>
      </c>
      <c r="B2105" s="662" t="s">
        <v>544</v>
      </c>
      <c r="C2105" s="662" t="s">
        <v>2622</v>
      </c>
      <c r="D2105" s="743" t="s">
        <v>4063</v>
      </c>
      <c r="E2105" s="744" t="s">
        <v>2642</v>
      </c>
      <c r="F2105" s="662" t="s">
        <v>2614</v>
      </c>
      <c r="G2105" s="662" t="s">
        <v>2910</v>
      </c>
      <c r="H2105" s="662" t="s">
        <v>545</v>
      </c>
      <c r="I2105" s="662" t="s">
        <v>2175</v>
      </c>
      <c r="J2105" s="662" t="s">
        <v>2176</v>
      </c>
      <c r="K2105" s="662" t="s">
        <v>2177</v>
      </c>
      <c r="L2105" s="663">
        <v>95.31</v>
      </c>
      <c r="M2105" s="663">
        <v>381.24</v>
      </c>
      <c r="N2105" s="662">
        <v>4</v>
      </c>
      <c r="O2105" s="745">
        <v>1.5</v>
      </c>
      <c r="P2105" s="663">
        <v>190.62</v>
      </c>
      <c r="Q2105" s="678">
        <v>0.5</v>
      </c>
      <c r="R2105" s="662">
        <v>2</v>
      </c>
      <c r="S2105" s="678">
        <v>0.5</v>
      </c>
      <c r="T2105" s="745">
        <v>1</v>
      </c>
      <c r="U2105" s="701">
        <v>0.66666666666666663</v>
      </c>
    </row>
    <row r="2106" spans="1:21" ht="14.4" customHeight="1" x14ac:dyDescent="0.3">
      <c r="A2106" s="661">
        <v>18</v>
      </c>
      <c r="B2106" s="662" t="s">
        <v>544</v>
      </c>
      <c r="C2106" s="662" t="s">
        <v>2622</v>
      </c>
      <c r="D2106" s="743" t="s">
        <v>4063</v>
      </c>
      <c r="E2106" s="744" t="s">
        <v>2642</v>
      </c>
      <c r="F2106" s="662" t="s">
        <v>2614</v>
      </c>
      <c r="G2106" s="662" t="s">
        <v>2910</v>
      </c>
      <c r="H2106" s="662" t="s">
        <v>545</v>
      </c>
      <c r="I2106" s="662" t="s">
        <v>1734</v>
      </c>
      <c r="J2106" s="662" t="s">
        <v>3770</v>
      </c>
      <c r="K2106" s="662" t="s">
        <v>3856</v>
      </c>
      <c r="L2106" s="663">
        <v>58</v>
      </c>
      <c r="M2106" s="663">
        <v>696</v>
      </c>
      <c r="N2106" s="662">
        <v>12</v>
      </c>
      <c r="O2106" s="745">
        <v>3.5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18</v>
      </c>
      <c r="B2107" s="662" t="s">
        <v>544</v>
      </c>
      <c r="C2107" s="662" t="s">
        <v>2622</v>
      </c>
      <c r="D2107" s="743" t="s">
        <v>4063</v>
      </c>
      <c r="E2107" s="744" t="s">
        <v>2642</v>
      </c>
      <c r="F2107" s="662" t="s">
        <v>2614</v>
      </c>
      <c r="G2107" s="662" t="s">
        <v>2910</v>
      </c>
      <c r="H2107" s="662" t="s">
        <v>545</v>
      </c>
      <c r="I2107" s="662" t="s">
        <v>1734</v>
      </c>
      <c r="J2107" s="662" t="s">
        <v>3770</v>
      </c>
      <c r="K2107" s="662" t="s">
        <v>3856</v>
      </c>
      <c r="L2107" s="663">
        <v>45.92</v>
      </c>
      <c r="M2107" s="663">
        <v>780.64</v>
      </c>
      <c r="N2107" s="662">
        <v>17</v>
      </c>
      <c r="O2107" s="745">
        <v>4.5</v>
      </c>
      <c r="P2107" s="663">
        <v>91.84</v>
      </c>
      <c r="Q2107" s="678">
        <v>0.11764705882352942</v>
      </c>
      <c r="R2107" s="662">
        <v>2</v>
      </c>
      <c r="S2107" s="678">
        <v>0.11764705882352941</v>
      </c>
      <c r="T2107" s="745">
        <v>0.5</v>
      </c>
      <c r="U2107" s="701">
        <v>0.1111111111111111</v>
      </c>
    </row>
    <row r="2108" spans="1:21" ht="14.4" customHeight="1" x14ac:dyDescent="0.3">
      <c r="A2108" s="661">
        <v>18</v>
      </c>
      <c r="B2108" s="662" t="s">
        <v>544</v>
      </c>
      <c r="C2108" s="662" t="s">
        <v>2622</v>
      </c>
      <c r="D2108" s="743" t="s">
        <v>4063</v>
      </c>
      <c r="E2108" s="744" t="s">
        <v>2642</v>
      </c>
      <c r="F2108" s="662" t="s">
        <v>2614</v>
      </c>
      <c r="G2108" s="662" t="s">
        <v>2705</v>
      </c>
      <c r="H2108" s="662" t="s">
        <v>545</v>
      </c>
      <c r="I2108" s="662" t="s">
        <v>3442</v>
      </c>
      <c r="J2108" s="662" t="s">
        <v>2707</v>
      </c>
      <c r="K2108" s="662" t="s">
        <v>2708</v>
      </c>
      <c r="L2108" s="663">
        <v>0</v>
      </c>
      <c r="M2108" s="663">
        <v>0</v>
      </c>
      <c r="N2108" s="662">
        <v>11</v>
      </c>
      <c r="O2108" s="745">
        <v>6</v>
      </c>
      <c r="P2108" s="663">
        <v>0</v>
      </c>
      <c r="Q2108" s="678"/>
      <c r="R2108" s="662">
        <v>1</v>
      </c>
      <c r="S2108" s="678">
        <v>9.0909090909090912E-2</v>
      </c>
      <c r="T2108" s="745">
        <v>0.5</v>
      </c>
      <c r="U2108" s="701">
        <v>8.3333333333333329E-2</v>
      </c>
    </row>
    <row r="2109" spans="1:21" ht="14.4" customHeight="1" x14ac:dyDescent="0.3">
      <c r="A2109" s="661">
        <v>18</v>
      </c>
      <c r="B2109" s="662" t="s">
        <v>544</v>
      </c>
      <c r="C2109" s="662" t="s">
        <v>2622</v>
      </c>
      <c r="D2109" s="743" t="s">
        <v>4063</v>
      </c>
      <c r="E2109" s="744" t="s">
        <v>2642</v>
      </c>
      <c r="F2109" s="662" t="s">
        <v>2614</v>
      </c>
      <c r="G2109" s="662" t="s">
        <v>2705</v>
      </c>
      <c r="H2109" s="662" t="s">
        <v>545</v>
      </c>
      <c r="I2109" s="662" t="s">
        <v>2706</v>
      </c>
      <c r="J2109" s="662" t="s">
        <v>2707</v>
      </c>
      <c r="K2109" s="662" t="s">
        <v>2708</v>
      </c>
      <c r="L2109" s="663">
        <v>0</v>
      </c>
      <c r="M2109" s="663">
        <v>0</v>
      </c>
      <c r="N2109" s="662">
        <v>5</v>
      </c>
      <c r="O2109" s="745">
        <v>3</v>
      </c>
      <c r="P2109" s="663">
        <v>0</v>
      </c>
      <c r="Q2109" s="678"/>
      <c r="R2109" s="662">
        <v>1</v>
      </c>
      <c r="S2109" s="678">
        <v>0.2</v>
      </c>
      <c r="T2109" s="745">
        <v>0.5</v>
      </c>
      <c r="U2109" s="701">
        <v>0.16666666666666666</v>
      </c>
    </row>
    <row r="2110" spans="1:21" ht="14.4" customHeight="1" x14ac:dyDescent="0.3">
      <c r="A2110" s="661">
        <v>18</v>
      </c>
      <c r="B2110" s="662" t="s">
        <v>544</v>
      </c>
      <c r="C2110" s="662" t="s">
        <v>2622</v>
      </c>
      <c r="D2110" s="743" t="s">
        <v>4063</v>
      </c>
      <c r="E2110" s="744" t="s">
        <v>2642</v>
      </c>
      <c r="F2110" s="662" t="s">
        <v>2614</v>
      </c>
      <c r="G2110" s="662" t="s">
        <v>2705</v>
      </c>
      <c r="H2110" s="662" t="s">
        <v>545</v>
      </c>
      <c r="I2110" s="662" t="s">
        <v>3443</v>
      </c>
      <c r="J2110" s="662" t="s">
        <v>2707</v>
      </c>
      <c r="K2110" s="662" t="s">
        <v>3444</v>
      </c>
      <c r="L2110" s="663">
        <v>0</v>
      </c>
      <c r="M2110" s="663">
        <v>0</v>
      </c>
      <c r="N2110" s="662">
        <v>4</v>
      </c>
      <c r="O2110" s="745">
        <v>2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18</v>
      </c>
      <c r="B2111" s="662" t="s">
        <v>544</v>
      </c>
      <c r="C2111" s="662" t="s">
        <v>2622</v>
      </c>
      <c r="D2111" s="743" t="s">
        <v>4063</v>
      </c>
      <c r="E2111" s="744" t="s">
        <v>2642</v>
      </c>
      <c r="F2111" s="662" t="s">
        <v>2614</v>
      </c>
      <c r="G2111" s="662" t="s">
        <v>2709</v>
      </c>
      <c r="H2111" s="662" t="s">
        <v>1236</v>
      </c>
      <c r="I2111" s="662" t="s">
        <v>2912</v>
      </c>
      <c r="J2111" s="662" t="s">
        <v>1253</v>
      </c>
      <c r="K2111" s="662" t="s">
        <v>1501</v>
      </c>
      <c r="L2111" s="663">
        <v>132</v>
      </c>
      <c r="M2111" s="663">
        <v>528</v>
      </c>
      <c r="N2111" s="662">
        <v>4</v>
      </c>
      <c r="O2111" s="745">
        <v>1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18</v>
      </c>
      <c r="B2112" s="662" t="s">
        <v>544</v>
      </c>
      <c r="C2112" s="662" t="s">
        <v>2622</v>
      </c>
      <c r="D2112" s="743" t="s">
        <v>4063</v>
      </c>
      <c r="E2112" s="744" t="s">
        <v>2642</v>
      </c>
      <c r="F2112" s="662" t="s">
        <v>2614</v>
      </c>
      <c r="G2112" s="662" t="s">
        <v>2709</v>
      </c>
      <c r="H2112" s="662" t="s">
        <v>1236</v>
      </c>
      <c r="I2112" s="662" t="s">
        <v>2913</v>
      </c>
      <c r="J2112" s="662" t="s">
        <v>1253</v>
      </c>
      <c r="K2112" s="662" t="s">
        <v>1254</v>
      </c>
      <c r="L2112" s="663">
        <v>264</v>
      </c>
      <c r="M2112" s="663">
        <v>264</v>
      </c>
      <c r="N2112" s="662">
        <v>1</v>
      </c>
      <c r="O2112" s="745">
        <v>0.5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18</v>
      </c>
      <c r="B2113" s="662" t="s">
        <v>544</v>
      </c>
      <c r="C2113" s="662" t="s">
        <v>2622</v>
      </c>
      <c r="D2113" s="743" t="s">
        <v>4063</v>
      </c>
      <c r="E2113" s="744" t="s">
        <v>2642</v>
      </c>
      <c r="F2113" s="662" t="s">
        <v>2614</v>
      </c>
      <c r="G2113" s="662" t="s">
        <v>2709</v>
      </c>
      <c r="H2113" s="662" t="s">
        <v>1236</v>
      </c>
      <c r="I2113" s="662" t="s">
        <v>1365</v>
      </c>
      <c r="J2113" s="662" t="s">
        <v>1366</v>
      </c>
      <c r="K2113" s="662" t="s">
        <v>1285</v>
      </c>
      <c r="L2113" s="663">
        <v>65.989999999999995</v>
      </c>
      <c r="M2113" s="663">
        <v>593.91</v>
      </c>
      <c r="N2113" s="662">
        <v>9</v>
      </c>
      <c r="O2113" s="745">
        <v>2.5</v>
      </c>
      <c r="P2113" s="663">
        <v>131.97999999999999</v>
      </c>
      <c r="Q2113" s="678">
        <v>0.22222222222222221</v>
      </c>
      <c r="R2113" s="662">
        <v>2</v>
      </c>
      <c r="S2113" s="678">
        <v>0.22222222222222221</v>
      </c>
      <c r="T2113" s="745">
        <v>1</v>
      </c>
      <c r="U2113" s="701">
        <v>0.4</v>
      </c>
    </row>
    <row r="2114" spans="1:21" ht="14.4" customHeight="1" x14ac:dyDescent="0.3">
      <c r="A2114" s="661">
        <v>18</v>
      </c>
      <c r="B2114" s="662" t="s">
        <v>544</v>
      </c>
      <c r="C2114" s="662" t="s">
        <v>2622</v>
      </c>
      <c r="D2114" s="743" t="s">
        <v>4063</v>
      </c>
      <c r="E2114" s="744" t="s">
        <v>2642</v>
      </c>
      <c r="F2114" s="662" t="s">
        <v>2614</v>
      </c>
      <c r="G2114" s="662" t="s">
        <v>2709</v>
      </c>
      <c r="H2114" s="662" t="s">
        <v>1236</v>
      </c>
      <c r="I2114" s="662" t="s">
        <v>1428</v>
      </c>
      <c r="J2114" s="662" t="s">
        <v>1253</v>
      </c>
      <c r="K2114" s="662" t="s">
        <v>1501</v>
      </c>
      <c r="L2114" s="663">
        <v>132</v>
      </c>
      <c r="M2114" s="663">
        <v>9504</v>
      </c>
      <c r="N2114" s="662">
        <v>72</v>
      </c>
      <c r="O2114" s="745">
        <v>21</v>
      </c>
      <c r="P2114" s="663">
        <v>2772</v>
      </c>
      <c r="Q2114" s="678">
        <v>0.29166666666666669</v>
      </c>
      <c r="R2114" s="662">
        <v>21</v>
      </c>
      <c r="S2114" s="678">
        <v>0.29166666666666669</v>
      </c>
      <c r="T2114" s="745">
        <v>6</v>
      </c>
      <c r="U2114" s="701">
        <v>0.2857142857142857</v>
      </c>
    </row>
    <row r="2115" spans="1:21" ht="14.4" customHeight="1" x14ac:dyDescent="0.3">
      <c r="A2115" s="661">
        <v>18</v>
      </c>
      <c r="B2115" s="662" t="s">
        <v>544</v>
      </c>
      <c r="C2115" s="662" t="s">
        <v>2622</v>
      </c>
      <c r="D2115" s="743" t="s">
        <v>4063</v>
      </c>
      <c r="E2115" s="744" t="s">
        <v>2642</v>
      </c>
      <c r="F2115" s="662" t="s">
        <v>2614</v>
      </c>
      <c r="G2115" s="662" t="s">
        <v>2709</v>
      </c>
      <c r="H2115" s="662" t="s">
        <v>1236</v>
      </c>
      <c r="I2115" s="662" t="s">
        <v>1252</v>
      </c>
      <c r="J2115" s="662" t="s">
        <v>1253</v>
      </c>
      <c r="K2115" s="662" t="s">
        <v>1254</v>
      </c>
      <c r="L2115" s="663">
        <v>264</v>
      </c>
      <c r="M2115" s="663">
        <v>3168</v>
      </c>
      <c r="N2115" s="662">
        <v>12</v>
      </c>
      <c r="O2115" s="745">
        <v>6.5</v>
      </c>
      <c r="P2115" s="663">
        <v>264</v>
      </c>
      <c r="Q2115" s="678">
        <v>8.3333333333333329E-2</v>
      </c>
      <c r="R2115" s="662">
        <v>1</v>
      </c>
      <c r="S2115" s="678">
        <v>8.3333333333333329E-2</v>
      </c>
      <c r="T2115" s="745">
        <v>0.5</v>
      </c>
      <c r="U2115" s="701">
        <v>7.6923076923076927E-2</v>
      </c>
    </row>
    <row r="2116" spans="1:21" ht="14.4" customHeight="1" x14ac:dyDescent="0.3">
      <c r="A2116" s="661">
        <v>18</v>
      </c>
      <c r="B2116" s="662" t="s">
        <v>544</v>
      </c>
      <c r="C2116" s="662" t="s">
        <v>2622</v>
      </c>
      <c r="D2116" s="743" t="s">
        <v>4063</v>
      </c>
      <c r="E2116" s="744" t="s">
        <v>2642</v>
      </c>
      <c r="F2116" s="662" t="s">
        <v>2614</v>
      </c>
      <c r="G2116" s="662" t="s">
        <v>2709</v>
      </c>
      <c r="H2116" s="662" t="s">
        <v>545</v>
      </c>
      <c r="I2116" s="662" t="s">
        <v>3232</v>
      </c>
      <c r="J2116" s="662" t="s">
        <v>3233</v>
      </c>
      <c r="K2116" s="662" t="s">
        <v>1099</v>
      </c>
      <c r="L2116" s="663">
        <v>123.2</v>
      </c>
      <c r="M2116" s="663">
        <v>2217.6000000000004</v>
      </c>
      <c r="N2116" s="662">
        <v>18</v>
      </c>
      <c r="O2116" s="745">
        <v>4.5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18</v>
      </c>
      <c r="B2117" s="662" t="s">
        <v>544</v>
      </c>
      <c r="C2117" s="662" t="s">
        <v>2622</v>
      </c>
      <c r="D2117" s="743" t="s">
        <v>4063</v>
      </c>
      <c r="E2117" s="744" t="s">
        <v>2642</v>
      </c>
      <c r="F2117" s="662" t="s">
        <v>2614</v>
      </c>
      <c r="G2117" s="662" t="s">
        <v>2806</v>
      </c>
      <c r="H2117" s="662" t="s">
        <v>545</v>
      </c>
      <c r="I2117" s="662" t="s">
        <v>642</v>
      </c>
      <c r="J2117" s="662" t="s">
        <v>2807</v>
      </c>
      <c r="K2117" s="662" t="s">
        <v>2808</v>
      </c>
      <c r="L2117" s="663">
        <v>13.58</v>
      </c>
      <c r="M2117" s="663">
        <v>40.74</v>
      </c>
      <c r="N2117" s="662">
        <v>3</v>
      </c>
      <c r="O2117" s="745">
        <v>2</v>
      </c>
      <c r="P2117" s="663">
        <v>27.16</v>
      </c>
      <c r="Q2117" s="678">
        <v>0.66666666666666663</v>
      </c>
      <c r="R2117" s="662">
        <v>2</v>
      </c>
      <c r="S2117" s="678">
        <v>0.66666666666666663</v>
      </c>
      <c r="T2117" s="745">
        <v>1</v>
      </c>
      <c r="U2117" s="701">
        <v>0.5</v>
      </c>
    </row>
    <row r="2118" spans="1:21" ht="14.4" customHeight="1" x14ac:dyDescent="0.3">
      <c r="A2118" s="661">
        <v>18</v>
      </c>
      <c r="B2118" s="662" t="s">
        <v>544</v>
      </c>
      <c r="C2118" s="662" t="s">
        <v>2622</v>
      </c>
      <c r="D2118" s="743" t="s">
        <v>4063</v>
      </c>
      <c r="E2118" s="744" t="s">
        <v>2642</v>
      </c>
      <c r="F2118" s="662" t="s">
        <v>2614</v>
      </c>
      <c r="G2118" s="662" t="s">
        <v>2806</v>
      </c>
      <c r="H2118" s="662" t="s">
        <v>545</v>
      </c>
      <c r="I2118" s="662" t="s">
        <v>645</v>
      </c>
      <c r="J2118" s="662" t="s">
        <v>2809</v>
      </c>
      <c r="K2118" s="662" t="s">
        <v>2810</v>
      </c>
      <c r="L2118" s="663">
        <v>18.11</v>
      </c>
      <c r="M2118" s="663">
        <v>724.40000000000009</v>
      </c>
      <c r="N2118" s="662">
        <v>40</v>
      </c>
      <c r="O2118" s="745">
        <v>11.5</v>
      </c>
      <c r="P2118" s="663">
        <v>181.1</v>
      </c>
      <c r="Q2118" s="678">
        <v>0.24999999999999997</v>
      </c>
      <c r="R2118" s="662">
        <v>10</v>
      </c>
      <c r="S2118" s="678">
        <v>0.25</v>
      </c>
      <c r="T2118" s="745">
        <v>2.5</v>
      </c>
      <c r="U2118" s="701">
        <v>0.21739130434782608</v>
      </c>
    </row>
    <row r="2119" spans="1:21" ht="14.4" customHeight="1" x14ac:dyDescent="0.3">
      <c r="A2119" s="661">
        <v>18</v>
      </c>
      <c r="B2119" s="662" t="s">
        <v>544</v>
      </c>
      <c r="C2119" s="662" t="s">
        <v>2622</v>
      </c>
      <c r="D2119" s="743" t="s">
        <v>4063</v>
      </c>
      <c r="E2119" s="744" t="s">
        <v>2642</v>
      </c>
      <c r="F2119" s="662" t="s">
        <v>2614</v>
      </c>
      <c r="G2119" s="662" t="s">
        <v>2806</v>
      </c>
      <c r="H2119" s="662" t="s">
        <v>545</v>
      </c>
      <c r="I2119" s="662" t="s">
        <v>645</v>
      </c>
      <c r="J2119" s="662" t="s">
        <v>2809</v>
      </c>
      <c r="K2119" s="662" t="s">
        <v>2810</v>
      </c>
      <c r="L2119" s="663">
        <v>37.61</v>
      </c>
      <c r="M2119" s="663">
        <v>75.22</v>
      </c>
      <c r="N2119" s="662">
        <v>2</v>
      </c>
      <c r="O2119" s="745">
        <v>0.5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18</v>
      </c>
      <c r="B2120" s="662" t="s">
        <v>544</v>
      </c>
      <c r="C2120" s="662" t="s">
        <v>2622</v>
      </c>
      <c r="D2120" s="743" t="s">
        <v>4063</v>
      </c>
      <c r="E2120" s="744" t="s">
        <v>2642</v>
      </c>
      <c r="F2120" s="662" t="s">
        <v>2614</v>
      </c>
      <c r="G2120" s="662" t="s">
        <v>3722</v>
      </c>
      <c r="H2120" s="662" t="s">
        <v>545</v>
      </c>
      <c r="I2120" s="662" t="s">
        <v>1778</v>
      </c>
      <c r="J2120" s="662" t="s">
        <v>672</v>
      </c>
      <c r="K2120" s="662" t="s">
        <v>1779</v>
      </c>
      <c r="L2120" s="663">
        <v>220.56</v>
      </c>
      <c r="M2120" s="663">
        <v>220.56</v>
      </c>
      <c r="N2120" s="662">
        <v>1</v>
      </c>
      <c r="O2120" s="745">
        <v>0.5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18</v>
      </c>
      <c r="B2121" s="662" t="s">
        <v>544</v>
      </c>
      <c r="C2121" s="662" t="s">
        <v>2622</v>
      </c>
      <c r="D2121" s="743" t="s">
        <v>4063</v>
      </c>
      <c r="E2121" s="744" t="s">
        <v>2642</v>
      </c>
      <c r="F2121" s="662" t="s">
        <v>2614</v>
      </c>
      <c r="G2121" s="662" t="s">
        <v>3722</v>
      </c>
      <c r="H2121" s="662" t="s">
        <v>545</v>
      </c>
      <c r="I2121" s="662" t="s">
        <v>3875</v>
      </c>
      <c r="J2121" s="662" t="s">
        <v>672</v>
      </c>
      <c r="K2121" s="662" t="s">
        <v>1779</v>
      </c>
      <c r="L2121" s="663">
        <v>0</v>
      </c>
      <c r="M2121" s="663">
        <v>0</v>
      </c>
      <c r="N2121" s="662">
        <v>2</v>
      </c>
      <c r="O2121" s="745">
        <v>1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18</v>
      </c>
      <c r="B2122" s="662" t="s">
        <v>544</v>
      </c>
      <c r="C2122" s="662" t="s">
        <v>2622</v>
      </c>
      <c r="D2122" s="743" t="s">
        <v>4063</v>
      </c>
      <c r="E2122" s="744" t="s">
        <v>2642</v>
      </c>
      <c r="F2122" s="662" t="s">
        <v>2614</v>
      </c>
      <c r="G2122" s="662" t="s">
        <v>2924</v>
      </c>
      <c r="H2122" s="662" t="s">
        <v>545</v>
      </c>
      <c r="I2122" s="662" t="s">
        <v>2925</v>
      </c>
      <c r="J2122" s="662" t="s">
        <v>2926</v>
      </c>
      <c r="K2122" s="662" t="s">
        <v>2927</v>
      </c>
      <c r="L2122" s="663">
        <v>0</v>
      </c>
      <c r="M2122" s="663">
        <v>0</v>
      </c>
      <c r="N2122" s="662">
        <v>8</v>
      </c>
      <c r="O2122" s="745">
        <v>7.5</v>
      </c>
      <c r="P2122" s="663">
        <v>0</v>
      </c>
      <c r="Q2122" s="678"/>
      <c r="R2122" s="662">
        <v>1</v>
      </c>
      <c r="S2122" s="678">
        <v>0.125</v>
      </c>
      <c r="T2122" s="745">
        <v>1</v>
      </c>
      <c r="U2122" s="701">
        <v>0.13333333333333333</v>
      </c>
    </row>
    <row r="2123" spans="1:21" ht="14.4" customHeight="1" x14ac:dyDescent="0.3">
      <c r="A2123" s="661">
        <v>18</v>
      </c>
      <c r="B2123" s="662" t="s">
        <v>544</v>
      </c>
      <c r="C2123" s="662" t="s">
        <v>2622</v>
      </c>
      <c r="D2123" s="743" t="s">
        <v>4063</v>
      </c>
      <c r="E2123" s="744" t="s">
        <v>2642</v>
      </c>
      <c r="F2123" s="662" t="s">
        <v>2614</v>
      </c>
      <c r="G2123" s="662" t="s">
        <v>2939</v>
      </c>
      <c r="H2123" s="662" t="s">
        <v>545</v>
      </c>
      <c r="I2123" s="662" t="s">
        <v>1668</v>
      </c>
      <c r="J2123" s="662" t="s">
        <v>2940</v>
      </c>
      <c r="K2123" s="662" t="s">
        <v>2941</v>
      </c>
      <c r="L2123" s="663">
        <v>24.68</v>
      </c>
      <c r="M2123" s="663">
        <v>468.91999999999996</v>
      </c>
      <c r="N2123" s="662">
        <v>19</v>
      </c>
      <c r="O2123" s="745">
        <v>6</v>
      </c>
      <c r="P2123" s="663">
        <v>296.15999999999997</v>
      </c>
      <c r="Q2123" s="678">
        <v>0.63157894736842102</v>
      </c>
      <c r="R2123" s="662">
        <v>12</v>
      </c>
      <c r="S2123" s="678">
        <v>0.63157894736842102</v>
      </c>
      <c r="T2123" s="745">
        <v>3</v>
      </c>
      <c r="U2123" s="701">
        <v>0.5</v>
      </c>
    </row>
    <row r="2124" spans="1:21" ht="14.4" customHeight="1" x14ac:dyDescent="0.3">
      <c r="A2124" s="661">
        <v>18</v>
      </c>
      <c r="B2124" s="662" t="s">
        <v>544</v>
      </c>
      <c r="C2124" s="662" t="s">
        <v>2622</v>
      </c>
      <c r="D2124" s="743" t="s">
        <v>4063</v>
      </c>
      <c r="E2124" s="744" t="s">
        <v>2642</v>
      </c>
      <c r="F2124" s="662" t="s">
        <v>2614</v>
      </c>
      <c r="G2124" s="662" t="s">
        <v>2939</v>
      </c>
      <c r="H2124" s="662" t="s">
        <v>545</v>
      </c>
      <c r="I2124" s="662" t="s">
        <v>2075</v>
      </c>
      <c r="J2124" s="662" t="s">
        <v>2076</v>
      </c>
      <c r="K2124" s="662" t="s">
        <v>2942</v>
      </c>
      <c r="L2124" s="663">
        <v>74.06</v>
      </c>
      <c r="M2124" s="663">
        <v>962.78</v>
      </c>
      <c r="N2124" s="662">
        <v>13</v>
      </c>
      <c r="O2124" s="745">
        <v>3</v>
      </c>
      <c r="P2124" s="663">
        <v>592.48</v>
      </c>
      <c r="Q2124" s="678">
        <v>0.61538461538461542</v>
      </c>
      <c r="R2124" s="662">
        <v>8</v>
      </c>
      <c r="S2124" s="678">
        <v>0.61538461538461542</v>
      </c>
      <c r="T2124" s="745">
        <v>1.5</v>
      </c>
      <c r="U2124" s="701">
        <v>0.5</v>
      </c>
    </row>
    <row r="2125" spans="1:21" ht="14.4" customHeight="1" x14ac:dyDescent="0.3">
      <c r="A2125" s="661">
        <v>18</v>
      </c>
      <c r="B2125" s="662" t="s">
        <v>544</v>
      </c>
      <c r="C2125" s="662" t="s">
        <v>2622</v>
      </c>
      <c r="D2125" s="743" t="s">
        <v>4063</v>
      </c>
      <c r="E2125" s="744" t="s">
        <v>2642</v>
      </c>
      <c r="F2125" s="662" t="s">
        <v>2614</v>
      </c>
      <c r="G2125" s="662" t="s">
        <v>3876</v>
      </c>
      <c r="H2125" s="662" t="s">
        <v>545</v>
      </c>
      <c r="I2125" s="662" t="s">
        <v>3877</v>
      </c>
      <c r="J2125" s="662" t="s">
        <v>3878</v>
      </c>
      <c r="K2125" s="662" t="s">
        <v>3879</v>
      </c>
      <c r="L2125" s="663">
        <v>44.28</v>
      </c>
      <c r="M2125" s="663">
        <v>265.68</v>
      </c>
      <c r="N2125" s="662">
        <v>6</v>
      </c>
      <c r="O2125" s="745">
        <v>2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18</v>
      </c>
      <c r="B2126" s="662" t="s">
        <v>544</v>
      </c>
      <c r="C2126" s="662" t="s">
        <v>2622</v>
      </c>
      <c r="D2126" s="743" t="s">
        <v>4063</v>
      </c>
      <c r="E2126" s="744" t="s">
        <v>2642</v>
      </c>
      <c r="F2126" s="662" t="s">
        <v>2614</v>
      </c>
      <c r="G2126" s="662" t="s">
        <v>3876</v>
      </c>
      <c r="H2126" s="662" t="s">
        <v>545</v>
      </c>
      <c r="I2126" s="662" t="s">
        <v>3880</v>
      </c>
      <c r="J2126" s="662" t="s">
        <v>3878</v>
      </c>
      <c r="K2126" s="662" t="s">
        <v>3881</v>
      </c>
      <c r="L2126" s="663">
        <v>0</v>
      </c>
      <c r="M2126" s="663">
        <v>0</v>
      </c>
      <c r="N2126" s="662">
        <v>1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18</v>
      </c>
      <c r="B2127" s="662" t="s">
        <v>544</v>
      </c>
      <c r="C2127" s="662" t="s">
        <v>2622</v>
      </c>
      <c r="D2127" s="743" t="s">
        <v>4063</v>
      </c>
      <c r="E2127" s="744" t="s">
        <v>2642</v>
      </c>
      <c r="F2127" s="662" t="s">
        <v>2614</v>
      </c>
      <c r="G2127" s="662" t="s">
        <v>2662</v>
      </c>
      <c r="H2127" s="662" t="s">
        <v>545</v>
      </c>
      <c r="I2127" s="662" t="s">
        <v>3882</v>
      </c>
      <c r="J2127" s="662" t="s">
        <v>2950</v>
      </c>
      <c r="K2127" s="662" t="s">
        <v>1285</v>
      </c>
      <c r="L2127" s="663">
        <v>0</v>
      </c>
      <c r="M2127" s="663">
        <v>0</v>
      </c>
      <c r="N2127" s="662">
        <v>3</v>
      </c>
      <c r="O2127" s="745">
        <v>1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18</v>
      </c>
      <c r="B2128" s="662" t="s">
        <v>544</v>
      </c>
      <c r="C2128" s="662" t="s">
        <v>2622</v>
      </c>
      <c r="D2128" s="743" t="s">
        <v>4063</v>
      </c>
      <c r="E2128" s="744" t="s">
        <v>2642</v>
      </c>
      <c r="F2128" s="662" t="s">
        <v>2614</v>
      </c>
      <c r="G2128" s="662" t="s">
        <v>2662</v>
      </c>
      <c r="H2128" s="662" t="s">
        <v>1236</v>
      </c>
      <c r="I2128" s="662" t="s">
        <v>1397</v>
      </c>
      <c r="J2128" s="662" t="s">
        <v>1398</v>
      </c>
      <c r="K2128" s="662" t="s">
        <v>1285</v>
      </c>
      <c r="L2128" s="663">
        <v>132</v>
      </c>
      <c r="M2128" s="663">
        <v>34320</v>
      </c>
      <c r="N2128" s="662">
        <v>260</v>
      </c>
      <c r="O2128" s="745">
        <v>97.5</v>
      </c>
      <c r="P2128" s="663">
        <v>7920</v>
      </c>
      <c r="Q2128" s="678">
        <v>0.23076923076923078</v>
      </c>
      <c r="R2128" s="662">
        <v>60</v>
      </c>
      <c r="S2128" s="678">
        <v>0.23076923076923078</v>
      </c>
      <c r="T2128" s="745">
        <v>22.5</v>
      </c>
      <c r="U2128" s="701">
        <v>0.23076923076923078</v>
      </c>
    </row>
    <row r="2129" spans="1:21" ht="14.4" customHeight="1" x14ac:dyDescent="0.3">
      <c r="A2129" s="661">
        <v>18</v>
      </c>
      <c r="B2129" s="662" t="s">
        <v>544</v>
      </c>
      <c r="C2129" s="662" t="s">
        <v>2622</v>
      </c>
      <c r="D2129" s="743" t="s">
        <v>4063</v>
      </c>
      <c r="E2129" s="744" t="s">
        <v>2642</v>
      </c>
      <c r="F2129" s="662" t="s">
        <v>2614</v>
      </c>
      <c r="G2129" s="662" t="s">
        <v>2662</v>
      </c>
      <c r="H2129" s="662" t="s">
        <v>545</v>
      </c>
      <c r="I2129" s="662" t="s">
        <v>570</v>
      </c>
      <c r="J2129" s="662" t="s">
        <v>571</v>
      </c>
      <c r="K2129" s="662" t="s">
        <v>2543</v>
      </c>
      <c r="L2129" s="663">
        <v>123.2</v>
      </c>
      <c r="M2129" s="663">
        <v>1848</v>
      </c>
      <c r="N2129" s="662">
        <v>15</v>
      </c>
      <c r="O2129" s="745">
        <v>4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18</v>
      </c>
      <c r="B2130" s="662" t="s">
        <v>544</v>
      </c>
      <c r="C2130" s="662" t="s">
        <v>2622</v>
      </c>
      <c r="D2130" s="743" t="s">
        <v>4063</v>
      </c>
      <c r="E2130" s="744" t="s">
        <v>2642</v>
      </c>
      <c r="F2130" s="662" t="s">
        <v>2614</v>
      </c>
      <c r="G2130" s="662" t="s">
        <v>2967</v>
      </c>
      <c r="H2130" s="662" t="s">
        <v>545</v>
      </c>
      <c r="I2130" s="662" t="s">
        <v>1132</v>
      </c>
      <c r="J2130" s="662" t="s">
        <v>2968</v>
      </c>
      <c r="K2130" s="662" t="s">
        <v>2969</v>
      </c>
      <c r="L2130" s="663">
        <v>176.52</v>
      </c>
      <c r="M2130" s="663">
        <v>529.56000000000006</v>
      </c>
      <c r="N2130" s="662">
        <v>3</v>
      </c>
      <c r="O2130" s="745">
        <v>2.5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18</v>
      </c>
      <c r="B2131" s="662" t="s">
        <v>544</v>
      </c>
      <c r="C2131" s="662" t="s">
        <v>2622</v>
      </c>
      <c r="D2131" s="743" t="s">
        <v>4063</v>
      </c>
      <c r="E2131" s="744" t="s">
        <v>2642</v>
      </c>
      <c r="F2131" s="662" t="s">
        <v>2614</v>
      </c>
      <c r="G2131" s="662" t="s">
        <v>2719</v>
      </c>
      <c r="H2131" s="662" t="s">
        <v>545</v>
      </c>
      <c r="I2131" s="662" t="s">
        <v>1771</v>
      </c>
      <c r="J2131" s="662" t="s">
        <v>1772</v>
      </c>
      <c r="K2131" s="662" t="s">
        <v>1341</v>
      </c>
      <c r="L2131" s="663">
        <v>65.989999999999995</v>
      </c>
      <c r="M2131" s="663">
        <v>395.93999999999994</v>
      </c>
      <c r="N2131" s="662">
        <v>6</v>
      </c>
      <c r="O2131" s="745">
        <v>0.5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18</v>
      </c>
      <c r="B2132" s="662" t="s">
        <v>544</v>
      </c>
      <c r="C2132" s="662" t="s">
        <v>2622</v>
      </c>
      <c r="D2132" s="743" t="s">
        <v>4063</v>
      </c>
      <c r="E2132" s="744" t="s">
        <v>2642</v>
      </c>
      <c r="F2132" s="662" t="s">
        <v>2614</v>
      </c>
      <c r="G2132" s="662" t="s">
        <v>2719</v>
      </c>
      <c r="H2132" s="662" t="s">
        <v>545</v>
      </c>
      <c r="I2132" s="662" t="s">
        <v>1746</v>
      </c>
      <c r="J2132" s="662" t="s">
        <v>1747</v>
      </c>
      <c r="K2132" s="662" t="s">
        <v>586</v>
      </c>
      <c r="L2132" s="663">
        <v>132</v>
      </c>
      <c r="M2132" s="663">
        <v>1848</v>
      </c>
      <c r="N2132" s="662">
        <v>14</v>
      </c>
      <c r="O2132" s="745">
        <v>5</v>
      </c>
      <c r="P2132" s="663">
        <v>792</v>
      </c>
      <c r="Q2132" s="678">
        <v>0.42857142857142855</v>
      </c>
      <c r="R2132" s="662">
        <v>6</v>
      </c>
      <c r="S2132" s="678">
        <v>0.42857142857142855</v>
      </c>
      <c r="T2132" s="745">
        <v>2</v>
      </c>
      <c r="U2132" s="701">
        <v>0.4</v>
      </c>
    </row>
    <row r="2133" spans="1:21" ht="14.4" customHeight="1" x14ac:dyDescent="0.3">
      <c r="A2133" s="661">
        <v>18</v>
      </c>
      <c r="B2133" s="662" t="s">
        <v>544</v>
      </c>
      <c r="C2133" s="662" t="s">
        <v>2622</v>
      </c>
      <c r="D2133" s="743" t="s">
        <v>4063</v>
      </c>
      <c r="E2133" s="744" t="s">
        <v>2642</v>
      </c>
      <c r="F2133" s="662" t="s">
        <v>2614</v>
      </c>
      <c r="G2133" s="662" t="s">
        <v>2720</v>
      </c>
      <c r="H2133" s="662" t="s">
        <v>1236</v>
      </c>
      <c r="I2133" s="662" t="s">
        <v>1316</v>
      </c>
      <c r="J2133" s="662" t="s">
        <v>1317</v>
      </c>
      <c r="K2133" s="662" t="s">
        <v>1318</v>
      </c>
      <c r="L2133" s="663">
        <v>848.49</v>
      </c>
      <c r="M2133" s="663">
        <v>10181.880000000001</v>
      </c>
      <c r="N2133" s="662">
        <v>12</v>
      </c>
      <c r="O2133" s="745">
        <v>9</v>
      </c>
      <c r="P2133" s="663">
        <v>3393.96</v>
      </c>
      <c r="Q2133" s="678">
        <v>0.33333333333333331</v>
      </c>
      <c r="R2133" s="662">
        <v>4</v>
      </c>
      <c r="S2133" s="678">
        <v>0.33333333333333331</v>
      </c>
      <c r="T2133" s="745">
        <v>3.5</v>
      </c>
      <c r="U2133" s="701">
        <v>0.3888888888888889</v>
      </c>
    </row>
    <row r="2134" spans="1:21" ht="14.4" customHeight="1" x14ac:dyDescent="0.3">
      <c r="A2134" s="661">
        <v>18</v>
      </c>
      <c r="B2134" s="662" t="s">
        <v>544</v>
      </c>
      <c r="C2134" s="662" t="s">
        <v>2622</v>
      </c>
      <c r="D2134" s="743" t="s">
        <v>4063</v>
      </c>
      <c r="E2134" s="744" t="s">
        <v>2642</v>
      </c>
      <c r="F2134" s="662" t="s">
        <v>2614</v>
      </c>
      <c r="G2134" s="662" t="s">
        <v>2973</v>
      </c>
      <c r="H2134" s="662" t="s">
        <v>545</v>
      </c>
      <c r="I2134" s="662" t="s">
        <v>652</v>
      </c>
      <c r="J2134" s="662" t="s">
        <v>2974</v>
      </c>
      <c r="K2134" s="662" t="s">
        <v>2975</v>
      </c>
      <c r="L2134" s="663">
        <v>48.74</v>
      </c>
      <c r="M2134" s="663">
        <v>438.65999999999997</v>
      </c>
      <c r="N2134" s="662">
        <v>9</v>
      </c>
      <c r="O2134" s="745">
        <v>3</v>
      </c>
      <c r="P2134" s="663">
        <v>146.22</v>
      </c>
      <c r="Q2134" s="678">
        <v>0.33333333333333337</v>
      </c>
      <c r="R2134" s="662">
        <v>3</v>
      </c>
      <c r="S2134" s="678">
        <v>0.33333333333333331</v>
      </c>
      <c r="T2134" s="745">
        <v>1</v>
      </c>
      <c r="U2134" s="701">
        <v>0.33333333333333331</v>
      </c>
    </row>
    <row r="2135" spans="1:21" ht="14.4" customHeight="1" x14ac:dyDescent="0.3">
      <c r="A2135" s="661">
        <v>18</v>
      </c>
      <c r="B2135" s="662" t="s">
        <v>544</v>
      </c>
      <c r="C2135" s="662" t="s">
        <v>2622</v>
      </c>
      <c r="D2135" s="743" t="s">
        <v>4063</v>
      </c>
      <c r="E2135" s="744" t="s">
        <v>2642</v>
      </c>
      <c r="F2135" s="662" t="s">
        <v>2614</v>
      </c>
      <c r="G2135" s="662" t="s">
        <v>2978</v>
      </c>
      <c r="H2135" s="662" t="s">
        <v>545</v>
      </c>
      <c r="I2135" s="662" t="s">
        <v>1942</v>
      </c>
      <c r="J2135" s="662" t="s">
        <v>1943</v>
      </c>
      <c r="K2135" s="662" t="s">
        <v>2979</v>
      </c>
      <c r="L2135" s="663">
        <v>156.77000000000001</v>
      </c>
      <c r="M2135" s="663">
        <v>21947.80000000001</v>
      </c>
      <c r="N2135" s="662">
        <v>140</v>
      </c>
      <c r="O2135" s="745">
        <v>52</v>
      </c>
      <c r="P2135" s="663">
        <v>5016.6400000000012</v>
      </c>
      <c r="Q2135" s="678">
        <v>0.22857142857142851</v>
      </c>
      <c r="R2135" s="662">
        <v>32</v>
      </c>
      <c r="S2135" s="678">
        <v>0.22857142857142856</v>
      </c>
      <c r="T2135" s="745">
        <v>12.5</v>
      </c>
      <c r="U2135" s="701">
        <v>0.24038461538461539</v>
      </c>
    </row>
    <row r="2136" spans="1:21" ht="14.4" customHeight="1" x14ac:dyDescent="0.3">
      <c r="A2136" s="661">
        <v>18</v>
      </c>
      <c r="B2136" s="662" t="s">
        <v>544</v>
      </c>
      <c r="C2136" s="662" t="s">
        <v>2622</v>
      </c>
      <c r="D2136" s="743" t="s">
        <v>4063</v>
      </c>
      <c r="E2136" s="744" t="s">
        <v>2642</v>
      </c>
      <c r="F2136" s="662" t="s">
        <v>2614</v>
      </c>
      <c r="G2136" s="662" t="s">
        <v>2978</v>
      </c>
      <c r="H2136" s="662" t="s">
        <v>545</v>
      </c>
      <c r="I2136" s="662" t="s">
        <v>1942</v>
      </c>
      <c r="J2136" s="662" t="s">
        <v>1943</v>
      </c>
      <c r="K2136" s="662" t="s">
        <v>2979</v>
      </c>
      <c r="L2136" s="663">
        <v>107.27</v>
      </c>
      <c r="M2136" s="663">
        <v>1072.7</v>
      </c>
      <c r="N2136" s="662">
        <v>10</v>
      </c>
      <c r="O2136" s="745">
        <v>2.5</v>
      </c>
      <c r="P2136" s="663">
        <v>321.81</v>
      </c>
      <c r="Q2136" s="678">
        <v>0.3</v>
      </c>
      <c r="R2136" s="662">
        <v>3</v>
      </c>
      <c r="S2136" s="678">
        <v>0.3</v>
      </c>
      <c r="T2136" s="745">
        <v>0.5</v>
      </c>
      <c r="U2136" s="701">
        <v>0.2</v>
      </c>
    </row>
    <row r="2137" spans="1:21" ht="14.4" customHeight="1" x14ac:dyDescent="0.3">
      <c r="A2137" s="661">
        <v>18</v>
      </c>
      <c r="B2137" s="662" t="s">
        <v>544</v>
      </c>
      <c r="C2137" s="662" t="s">
        <v>2622</v>
      </c>
      <c r="D2137" s="743" t="s">
        <v>4063</v>
      </c>
      <c r="E2137" s="744" t="s">
        <v>2642</v>
      </c>
      <c r="F2137" s="662" t="s">
        <v>2614</v>
      </c>
      <c r="G2137" s="662" t="s">
        <v>3883</v>
      </c>
      <c r="H2137" s="662" t="s">
        <v>545</v>
      </c>
      <c r="I2137" s="662" t="s">
        <v>3884</v>
      </c>
      <c r="J2137" s="662" t="s">
        <v>3885</v>
      </c>
      <c r="K2137" s="662" t="s">
        <v>3886</v>
      </c>
      <c r="L2137" s="663">
        <v>30.56</v>
      </c>
      <c r="M2137" s="663">
        <v>152.79999999999998</v>
      </c>
      <c r="N2137" s="662">
        <v>5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18</v>
      </c>
      <c r="B2138" s="662" t="s">
        <v>544</v>
      </c>
      <c r="C2138" s="662" t="s">
        <v>2622</v>
      </c>
      <c r="D2138" s="743" t="s">
        <v>4063</v>
      </c>
      <c r="E2138" s="744" t="s">
        <v>2642</v>
      </c>
      <c r="F2138" s="662" t="s">
        <v>2614</v>
      </c>
      <c r="G2138" s="662" t="s">
        <v>2721</v>
      </c>
      <c r="H2138" s="662" t="s">
        <v>545</v>
      </c>
      <c r="I2138" s="662" t="s">
        <v>954</v>
      </c>
      <c r="J2138" s="662" t="s">
        <v>955</v>
      </c>
      <c r="K2138" s="662" t="s">
        <v>2722</v>
      </c>
      <c r="L2138" s="663">
        <v>0</v>
      </c>
      <c r="M2138" s="663">
        <v>0</v>
      </c>
      <c r="N2138" s="662">
        <v>45</v>
      </c>
      <c r="O2138" s="745">
        <v>16.5</v>
      </c>
      <c r="P2138" s="663">
        <v>0</v>
      </c>
      <c r="Q2138" s="678"/>
      <c r="R2138" s="662">
        <v>5</v>
      </c>
      <c r="S2138" s="678">
        <v>0.1111111111111111</v>
      </c>
      <c r="T2138" s="745">
        <v>2.5</v>
      </c>
      <c r="U2138" s="701">
        <v>0.15151515151515152</v>
      </c>
    </row>
    <row r="2139" spans="1:21" ht="14.4" customHeight="1" x14ac:dyDescent="0.3">
      <c r="A2139" s="661">
        <v>18</v>
      </c>
      <c r="B2139" s="662" t="s">
        <v>544</v>
      </c>
      <c r="C2139" s="662" t="s">
        <v>2622</v>
      </c>
      <c r="D2139" s="743" t="s">
        <v>4063</v>
      </c>
      <c r="E2139" s="744" t="s">
        <v>2642</v>
      </c>
      <c r="F2139" s="662" t="s">
        <v>2614</v>
      </c>
      <c r="G2139" s="662" t="s">
        <v>2675</v>
      </c>
      <c r="H2139" s="662" t="s">
        <v>545</v>
      </c>
      <c r="I2139" s="662" t="s">
        <v>1033</v>
      </c>
      <c r="J2139" s="662" t="s">
        <v>2980</v>
      </c>
      <c r="K2139" s="662" t="s">
        <v>1341</v>
      </c>
      <c r="L2139" s="663">
        <v>36.35</v>
      </c>
      <c r="M2139" s="663">
        <v>399.85</v>
      </c>
      <c r="N2139" s="662">
        <v>11</v>
      </c>
      <c r="O2139" s="745">
        <v>3.5</v>
      </c>
      <c r="P2139" s="663">
        <v>254.45000000000002</v>
      </c>
      <c r="Q2139" s="678">
        <v>0.63636363636363635</v>
      </c>
      <c r="R2139" s="662">
        <v>7</v>
      </c>
      <c r="S2139" s="678">
        <v>0.63636363636363635</v>
      </c>
      <c r="T2139" s="745">
        <v>2.5</v>
      </c>
      <c r="U2139" s="701">
        <v>0.7142857142857143</v>
      </c>
    </row>
    <row r="2140" spans="1:21" ht="14.4" customHeight="1" x14ac:dyDescent="0.3">
      <c r="A2140" s="661">
        <v>18</v>
      </c>
      <c r="B2140" s="662" t="s">
        <v>544</v>
      </c>
      <c r="C2140" s="662" t="s">
        <v>2622</v>
      </c>
      <c r="D2140" s="743" t="s">
        <v>4063</v>
      </c>
      <c r="E2140" s="744" t="s">
        <v>2642</v>
      </c>
      <c r="F2140" s="662" t="s">
        <v>2614</v>
      </c>
      <c r="G2140" s="662" t="s">
        <v>2675</v>
      </c>
      <c r="H2140" s="662" t="s">
        <v>545</v>
      </c>
      <c r="I2140" s="662" t="s">
        <v>2827</v>
      </c>
      <c r="J2140" s="662" t="s">
        <v>2676</v>
      </c>
      <c r="K2140" s="662" t="s">
        <v>2828</v>
      </c>
      <c r="L2140" s="663">
        <v>0</v>
      </c>
      <c r="M2140" s="663">
        <v>0</v>
      </c>
      <c r="N2140" s="662">
        <v>16</v>
      </c>
      <c r="O2140" s="745">
        <v>6</v>
      </c>
      <c r="P2140" s="663">
        <v>0</v>
      </c>
      <c r="Q2140" s="678"/>
      <c r="R2140" s="662">
        <v>5</v>
      </c>
      <c r="S2140" s="678">
        <v>0.3125</v>
      </c>
      <c r="T2140" s="745">
        <v>1</v>
      </c>
      <c r="U2140" s="701">
        <v>0.16666666666666666</v>
      </c>
    </row>
    <row r="2141" spans="1:21" ht="14.4" customHeight="1" x14ac:dyDescent="0.3">
      <c r="A2141" s="661">
        <v>18</v>
      </c>
      <c r="B2141" s="662" t="s">
        <v>544</v>
      </c>
      <c r="C2141" s="662" t="s">
        <v>2622</v>
      </c>
      <c r="D2141" s="743" t="s">
        <v>4063</v>
      </c>
      <c r="E2141" s="744" t="s">
        <v>2642</v>
      </c>
      <c r="F2141" s="662" t="s">
        <v>2614</v>
      </c>
      <c r="G2141" s="662" t="s">
        <v>2675</v>
      </c>
      <c r="H2141" s="662" t="s">
        <v>545</v>
      </c>
      <c r="I2141" s="662" t="s">
        <v>1021</v>
      </c>
      <c r="J2141" s="662" t="s">
        <v>2676</v>
      </c>
      <c r="K2141" s="662" t="s">
        <v>2677</v>
      </c>
      <c r="L2141" s="663">
        <v>22.06</v>
      </c>
      <c r="M2141" s="663">
        <v>661.8</v>
      </c>
      <c r="N2141" s="662">
        <v>30</v>
      </c>
      <c r="O2141" s="745">
        <v>10</v>
      </c>
      <c r="P2141" s="663">
        <v>264.71999999999997</v>
      </c>
      <c r="Q2141" s="678">
        <v>0.39999999999999997</v>
      </c>
      <c r="R2141" s="662">
        <v>12</v>
      </c>
      <c r="S2141" s="678">
        <v>0.4</v>
      </c>
      <c r="T2141" s="745">
        <v>4.5</v>
      </c>
      <c r="U2141" s="701">
        <v>0.45</v>
      </c>
    </row>
    <row r="2142" spans="1:21" ht="14.4" customHeight="1" x14ac:dyDescent="0.3">
      <c r="A2142" s="661">
        <v>18</v>
      </c>
      <c r="B2142" s="662" t="s">
        <v>544</v>
      </c>
      <c r="C2142" s="662" t="s">
        <v>2622</v>
      </c>
      <c r="D2142" s="743" t="s">
        <v>4063</v>
      </c>
      <c r="E2142" s="744" t="s">
        <v>2642</v>
      </c>
      <c r="F2142" s="662" t="s">
        <v>2614</v>
      </c>
      <c r="G2142" s="662" t="s">
        <v>2675</v>
      </c>
      <c r="H2142" s="662" t="s">
        <v>545</v>
      </c>
      <c r="I2142" s="662" t="s">
        <v>3240</v>
      </c>
      <c r="J2142" s="662" t="s">
        <v>2980</v>
      </c>
      <c r="K2142" s="662" t="s">
        <v>3241</v>
      </c>
      <c r="L2142" s="663">
        <v>0</v>
      </c>
      <c r="M2142" s="663">
        <v>0</v>
      </c>
      <c r="N2142" s="662">
        <v>1</v>
      </c>
      <c r="O2142" s="745">
        <v>0.5</v>
      </c>
      <c r="P2142" s="663">
        <v>0</v>
      </c>
      <c r="Q2142" s="678"/>
      <c r="R2142" s="662">
        <v>1</v>
      </c>
      <c r="S2142" s="678">
        <v>1</v>
      </c>
      <c r="T2142" s="745">
        <v>0.5</v>
      </c>
      <c r="U2142" s="701">
        <v>1</v>
      </c>
    </row>
    <row r="2143" spans="1:21" ht="14.4" customHeight="1" x14ac:dyDescent="0.3">
      <c r="A2143" s="661">
        <v>18</v>
      </c>
      <c r="B2143" s="662" t="s">
        <v>544</v>
      </c>
      <c r="C2143" s="662" t="s">
        <v>2622</v>
      </c>
      <c r="D2143" s="743" t="s">
        <v>4063</v>
      </c>
      <c r="E2143" s="744" t="s">
        <v>2642</v>
      </c>
      <c r="F2143" s="662" t="s">
        <v>2614</v>
      </c>
      <c r="G2143" s="662" t="s">
        <v>3887</v>
      </c>
      <c r="H2143" s="662" t="s">
        <v>545</v>
      </c>
      <c r="I2143" s="662" t="s">
        <v>3888</v>
      </c>
      <c r="J2143" s="662" t="s">
        <v>3889</v>
      </c>
      <c r="K2143" s="662" t="s">
        <v>3890</v>
      </c>
      <c r="L2143" s="663">
        <v>488.73</v>
      </c>
      <c r="M2143" s="663">
        <v>488.73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18</v>
      </c>
      <c r="B2144" s="662" t="s">
        <v>544</v>
      </c>
      <c r="C2144" s="662" t="s">
        <v>2622</v>
      </c>
      <c r="D2144" s="743" t="s">
        <v>4063</v>
      </c>
      <c r="E2144" s="744" t="s">
        <v>2642</v>
      </c>
      <c r="F2144" s="662" t="s">
        <v>2614</v>
      </c>
      <c r="G2144" s="662" t="s">
        <v>3891</v>
      </c>
      <c r="H2144" s="662" t="s">
        <v>545</v>
      </c>
      <c r="I2144" s="662" t="s">
        <v>1082</v>
      </c>
      <c r="J2144" s="662" t="s">
        <v>1083</v>
      </c>
      <c r="K2144" s="662" t="s">
        <v>1084</v>
      </c>
      <c r="L2144" s="663">
        <v>149.69</v>
      </c>
      <c r="M2144" s="663">
        <v>598.76</v>
      </c>
      <c r="N2144" s="662">
        <v>4</v>
      </c>
      <c r="O2144" s="745">
        <v>0.5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18</v>
      </c>
      <c r="B2145" s="662" t="s">
        <v>544</v>
      </c>
      <c r="C2145" s="662" t="s">
        <v>2622</v>
      </c>
      <c r="D2145" s="743" t="s">
        <v>4063</v>
      </c>
      <c r="E2145" s="744" t="s">
        <v>2642</v>
      </c>
      <c r="F2145" s="662" t="s">
        <v>2614</v>
      </c>
      <c r="G2145" s="662" t="s">
        <v>3891</v>
      </c>
      <c r="H2145" s="662" t="s">
        <v>545</v>
      </c>
      <c r="I2145" s="662" t="s">
        <v>3892</v>
      </c>
      <c r="J2145" s="662" t="s">
        <v>3893</v>
      </c>
      <c r="K2145" s="662" t="s">
        <v>696</v>
      </c>
      <c r="L2145" s="663">
        <v>0</v>
      </c>
      <c r="M2145" s="663">
        <v>0</v>
      </c>
      <c r="N2145" s="662">
        <v>4</v>
      </c>
      <c r="O2145" s="745">
        <v>0.5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18</v>
      </c>
      <c r="B2146" s="662" t="s">
        <v>544</v>
      </c>
      <c r="C2146" s="662" t="s">
        <v>2622</v>
      </c>
      <c r="D2146" s="743" t="s">
        <v>4063</v>
      </c>
      <c r="E2146" s="744" t="s">
        <v>2642</v>
      </c>
      <c r="F2146" s="662" t="s">
        <v>2614</v>
      </c>
      <c r="G2146" s="662" t="s">
        <v>3242</v>
      </c>
      <c r="H2146" s="662" t="s">
        <v>545</v>
      </c>
      <c r="I2146" s="662" t="s">
        <v>3243</v>
      </c>
      <c r="J2146" s="662" t="s">
        <v>3244</v>
      </c>
      <c r="K2146" s="662" t="s">
        <v>3245</v>
      </c>
      <c r="L2146" s="663">
        <v>48.09</v>
      </c>
      <c r="M2146" s="663">
        <v>144.27000000000001</v>
      </c>
      <c r="N2146" s="662">
        <v>3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18</v>
      </c>
      <c r="B2147" s="662" t="s">
        <v>544</v>
      </c>
      <c r="C2147" s="662" t="s">
        <v>2622</v>
      </c>
      <c r="D2147" s="743" t="s">
        <v>4063</v>
      </c>
      <c r="E2147" s="744" t="s">
        <v>2642</v>
      </c>
      <c r="F2147" s="662" t="s">
        <v>2614</v>
      </c>
      <c r="G2147" s="662" t="s">
        <v>2829</v>
      </c>
      <c r="H2147" s="662" t="s">
        <v>545</v>
      </c>
      <c r="I2147" s="662" t="s">
        <v>2988</v>
      </c>
      <c r="J2147" s="662" t="s">
        <v>2989</v>
      </c>
      <c r="K2147" s="662" t="s">
        <v>2990</v>
      </c>
      <c r="L2147" s="663">
        <v>76.22</v>
      </c>
      <c r="M2147" s="663">
        <v>685.98</v>
      </c>
      <c r="N2147" s="662">
        <v>9</v>
      </c>
      <c r="O2147" s="745">
        <v>4</v>
      </c>
      <c r="P2147" s="663">
        <v>533.54</v>
      </c>
      <c r="Q2147" s="678">
        <v>0.77777777777777768</v>
      </c>
      <c r="R2147" s="662">
        <v>7</v>
      </c>
      <c r="S2147" s="678">
        <v>0.77777777777777779</v>
      </c>
      <c r="T2147" s="745">
        <v>3</v>
      </c>
      <c r="U2147" s="701">
        <v>0.75</v>
      </c>
    </row>
    <row r="2148" spans="1:21" ht="14.4" customHeight="1" x14ac:dyDescent="0.3">
      <c r="A2148" s="661">
        <v>18</v>
      </c>
      <c r="B2148" s="662" t="s">
        <v>544</v>
      </c>
      <c r="C2148" s="662" t="s">
        <v>2622</v>
      </c>
      <c r="D2148" s="743" t="s">
        <v>4063</v>
      </c>
      <c r="E2148" s="744" t="s">
        <v>2642</v>
      </c>
      <c r="F2148" s="662" t="s">
        <v>2614</v>
      </c>
      <c r="G2148" s="662" t="s">
        <v>2829</v>
      </c>
      <c r="H2148" s="662" t="s">
        <v>545</v>
      </c>
      <c r="I2148" s="662" t="s">
        <v>915</v>
      </c>
      <c r="J2148" s="662" t="s">
        <v>916</v>
      </c>
      <c r="K2148" s="662" t="s">
        <v>2992</v>
      </c>
      <c r="L2148" s="663">
        <v>70.05</v>
      </c>
      <c r="M2148" s="663">
        <v>560.4</v>
      </c>
      <c r="N2148" s="662">
        <v>8</v>
      </c>
      <c r="O2148" s="745">
        <v>2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18</v>
      </c>
      <c r="B2149" s="662" t="s">
        <v>544</v>
      </c>
      <c r="C2149" s="662" t="s">
        <v>2622</v>
      </c>
      <c r="D2149" s="743" t="s">
        <v>4063</v>
      </c>
      <c r="E2149" s="744" t="s">
        <v>2642</v>
      </c>
      <c r="F2149" s="662" t="s">
        <v>2614</v>
      </c>
      <c r="G2149" s="662" t="s">
        <v>3894</v>
      </c>
      <c r="H2149" s="662" t="s">
        <v>545</v>
      </c>
      <c r="I2149" s="662" t="s">
        <v>3895</v>
      </c>
      <c r="J2149" s="662" t="s">
        <v>3896</v>
      </c>
      <c r="K2149" s="662" t="s">
        <v>1031</v>
      </c>
      <c r="L2149" s="663">
        <v>35.11</v>
      </c>
      <c r="M2149" s="663">
        <v>351.1</v>
      </c>
      <c r="N2149" s="662">
        <v>10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18</v>
      </c>
      <c r="B2150" s="662" t="s">
        <v>544</v>
      </c>
      <c r="C2150" s="662" t="s">
        <v>2622</v>
      </c>
      <c r="D2150" s="743" t="s">
        <v>4063</v>
      </c>
      <c r="E2150" s="744" t="s">
        <v>2642</v>
      </c>
      <c r="F2150" s="662" t="s">
        <v>2614</v>
      </c>
      <c r="G2150" s="662" t="s">
        <v>2993</v>
      </c>
      <c r="H2150" s="662" t="s">
        <v>545</v>
      </c>
      <c r="I2150" s="662" t="s">
        <v>1528</v>
      </c>
      <c r="J2150" s="662" t="s">
        <v>1529</v>
      </c>
      <c r="K2150" s="662" t="s">
        <v>1552</v>
      </c>
      <c r="L2150" s="663">
        <v>111.72</v>
      </c>
      <c r="M2150" s="663">
        <v>111.72</v>
      </c>
      <c r="N2150" s="662">
        <v>1</v>
      </c>
      <c r="O2150" s="745">
        <v>1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18</v>
      </c>
      <c r="B2151" s="662" t="s">
        <v>544</v>
      </c>
      <c r="C2151" s="662" t="s">
        <v>2622</v>
      </c>
      <c r="D2151" s="743" t="s">
        <v>4063</v>
      </c>
      <c r="E2151" s="744" t="s">
        <v>2642</v>
      </c>
      <c r="F2151" s="662" t="s">
        <v>2614</v>
      </c>
      <c r="G2151" s="662" t="s">
        <v>2993</v>
      </c>
      <c r="H2151" s="662" t="s">
        <v>545</v>
      </c>
      <c r="I2151" s="662" t="s">
        <v>3897</v>
      </c>
      <c r="J2151" s="662" t="s">
        <v>3898</v>
      </c>
      <c r="K2151" s="662" t="s">
        <v>3899</v>
      </c>
      <c r="L2151" s="663">
        <v>167.58</v>
      </c>
      <c r="M2151" s="663">
        <v>167.58</v>
      </c>
      <c r="N2151" s="662">
        <v>1</v>
      </c>
      <c r="O2151" s="745">
        <v>1</v>
      </c>
      <c r="P2151" s="663">
        <v>167.58</v>
      </c>
      <c r="Q2151" s="678">
        <v>1</v>
      </c>
      <c r="R2151" s="662">
        <v>1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18</v>
      </c>
      <c r="B2152" s="662" t="s">
        <v>544</v>
      </c>
      <c r="C2152" s="662" t="s">
        <v>2622</v>
      </c>
      <c r="D2152" s="743" t="s">
        <v>4063</v>
      </c>
      <c r="E2152" s="744" t="s">
        <v>2642</v>
      </c>
      <c r="F2152" s="662" t="s">
        <v>2614</v>
      </c>
      <c r="G2152" s="662" t="s">
        <v>2997</v>
      </c>
      <c r="H2152" s="662" t="s">
        <v>545</v>
      </c>
      <c r="I2152" s="662" t="s">
        <v>1642</v>
      </c>
      <c r="J2152" s="662" t="s">
        <v>1643</v>
      </c>
      <c r="K2152" s="662" t="s">
        <v>2998</v>
      </c>
      <c r="L2152" s="663">
        <v>49.37</v>
      </c>
      <c r="M2152" s="663">
        <v>345.59</v>
      </c>
      <c r="N2152" s="662">
        <v>7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18</v>
      </c>
      <c r="B2153" s="662" t="s">
        <v>544</v>
      </c>
      <c r="C2153" s="662" t="s">
        <v>2622</v>
      </c>
      <c r="D2153" s="743" t="s">
        <v>4063</v>
      </c>
      <c r="E2153" s="744" t="s">
        <v>2642</v>
      </c>
      <c r="F2153" s="662" t="s">
        <v>2614</v>
      </c>
      <c r="G2153" s="662" t="s">
        <v>2763</v>
      </c>
      <c r="H2153" s="662" t="s">
        <v>545</v>
      </c>
      <c r="I2153" s="662" t="s">
        <v>675</v>
      </c>
      <c r="J2153" s="662" t="s">
        <v>2764</v>
      </c>
      <c r="K2153" s="662" t="s">
        <v>2765</v>
      </c>
      <c r="L2153" s="663">
        <v>23.61</v>
      </c>
      <c r="M2153" s="663">
        <v>1322.1600000000003</v>
      </c>
      <c r="N2153" s="662">
        <v>56</v>
      </c>
      <c r="O2153" s="745">
        <v>23</v>
      </c>
      <c r="P2153" s="663">
        <v>590.25000000000011</v>
      </c>
      <c r="Q2153" s="678">
        <v>0.4464285714285714</v>
      </c>
      <c r="R2153" s="662">
        <v>25</v>
      </c>
      <c r="S2153" s="678">
        <v>0.44642857142857145</v>
      </c>
      <c r="T2153" s="745">
        <v>11</v>
      </c>
      <c r="U2153" s="701">
        <v>0.47826086956521741</v>
      </c>
    </row>
    <row r="2154" spans="1:21" ht="14.4" customHeight="1" x14ac:dyDescent="0.3">
      <c r="A2154" s="661">
        <v>18</v>
      </c>
      <c r="B2154" s="662" t="s">
        <v>544</v>
      </c>
      <c r="C2154" s="662" t="s">
        <v>2622</v>
      </c>
      <c r="D2154" s="743" t="s">
        <v>4063</v>
      </c>
      <c r="E2154" s="744" t="s">
        <v>2642</v>
      </c>
      <c r="F2154" s="662" t="s">
        <v>2614</v>
      </c>
      <c r="G2154" s="662" t="s">
        <v>2763</v>
      </c>
      <c r="H2154" s="662" t="s">
        <v>545</v>
      </c>
      <c r="I2154" s="662" t="s">
        <v>919</v>
      </c>
      <c r="J2154" s="662" t="s">
        <v>920</v>
      </c>
      <c r="K2154" s="662" t="s">
        <v>1744</v>
      </c>
      <c r="L2154" s="663">
        <v>37.369999999999997</v>
      </c>
      <c r="M2154" s="663">
        <v>2279.5699999999997</v>
      </c>
      <c r="N2154" s="662">
        <v>61</v>
      </c>
      <c r="O2154" s="745">
        <v>26</v>
      </c>
      <c r="P2154" s="663">
        <v>934.25</v>
      </c>
      <c r="Q2154" s="678">
        <v>0.40983606557377056</v>
      </c>
      <c r="R2154" s="662">
        <v>25</v>
      </c>
      <c r="S2154" s="678">
        <v>0.4098360655737705</v>
      </c>
      <c r="T2154" s="745">
        <v>14</v>
      </c>
      <c r="U2154" s="701">
        <v>0.53846153846153844</v>
      </c>
    </row>
    <row r="2155" spans="1:21" ht="14.4" customHeight="1" x14ac:dyDescent="0.3">
      <c r="A2155" s="661">
        <v>18</v>
      </c>
      <c r="B2155" s="662" t="s">
        <v>544</v>
      </c>
      <c r="C2155" s="662" t="s">
        <v>2622</v>
      </c>
      <c r="D2155" s="743" t="s">
        <v>4063</v>
      </c>
      <c r="E2155" s="744" t="s">
        <v>2642</v>
      </c>
      <c r="F2155" s="662" t="s">
        <v>2614</v>
      </c>
      <c r="G2155" s="662" t="s">
        <v>2833</v>
      </c>
      <c r="H2155" s="662" t="s">
        <v>545</v>
      </c>
      <c r="I2155" s="662" t="s">
        <v>3671</v>
      </c>
      <c r="J2155" s="662" t="s">
        <v>1105</v>
      </c>
      <c r="K2155" s="662" t="s">
        <v>3672</v>
      </c>
      <c r="L2155" s="663">
        <v>0</v>
      </c>
      <c r="M2155" s="663">
        <v>0</v>
      </c>
      <c r="N2155" s="662">
        <v>6</v>
      </c>
      <c r="O2155" s="745">
        <v>3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18</v>
      </c>
      <c r="B2156" s="662" t="s">
        <v>544</v>
      </c>
      <c r="C2156" s="662" t="s">
        <v>2622</v>
      </c>
      <c r="D2156" s="743" t="s">
        <v>4063</v>
      </c>
      <c r="E2156" s="744" t="s">
        <v>2642</v>
      </c>
      <c r="F2156" s="662" t="s">
        <v>2614</v>
      </c>
      <c r="G2156" s="662" t="s">
        <v>2835</v>
      </c>
      <c r="H2156" s="662" t="s">
        <v>545</v>
      </c>
      <c r="I2156" s="662" t="s">
        <v>3488</v>
      </c>
      <c r="J2156" s="662" t="s">
        <v>3489</v>
      </c>
      <c r="K2156" s="662" t="s">
        <v>3314</v>
      </c>
      <c r="L2156" s="663">
        <v>393.63</v>
      </c>
      <c r="M2156" s="663">
        <v>393.63</v>
      </c>
      <c r="N2156" s="662">
        <v>1</v>
      </c>
      <c r="O2156" s="745">
        <v>0.5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18</v>
      </c>
      <c r="B2157" s="662" t="s">
        <v>544</v>
      </c>
      <c r="C2157" s="662" t="s">
        <v>2622</v>
      </c>
      <c r="D2157" s="743" t="s">
        <v>4063</v>
      </c>
      <c r="E2157" s="744" t="s">
        <v>2642</v>
      </c>
      <c r="F2157" s="662" t="s">
        <v>2614</v>
      </c>
      <c r="G2157" s="662" t="s">
        <v>2835</v>
      </c>
      <c r="H2157" s="662" t="s">
        <v>1236</v>
      </c>
      <c r="I2157" s="662" t="s">
        <v>2836</v>
      </c>
      <c r="J2157" s="662" t="s">
        <v>2837</v>
      </c>
      <c r="K2157" s="662" t="s">
        <v>1570</v>
      </c>
      <c r="L2157" s="663">
        <v>393.63</v>
      </c>
      <c r="M2157" s="663">
        <v>5904.4500000000007</v>
      </c>
      <c r="N2157" s="662">
        <v>15</v>
      </c>
      <c r="O2157" s="745">
        <v>5</v>
      </c>
      <c r="P2157" s="663">
        <v>787.26</v>
      </c>
      <c r="Q2157" s="678">
        <v>0.1333333333333333</v>
      </c>
      <c r="R2157" s="662">
        <v>2</v>
      </c>
      <c r="S2157" s="678">
        <v>0.13333333333333333</v>
      </c>
      <c r="T2157" s="745">
        <v>0.5</v>
      </c>
      <c r="U2157" s="701">
        <v>0.1</v>
      </c>
    </row>
    <row r="2158" spans="1:21" ht="14.4" customHeight="1" x14ac:dyDescent="0.3">
      <c r="A2158" s="661">
        <v>18</v>
      </c>
      <c r="B2158" s="662" t="s">
        <v>544</v>
      </c>
      <c r="C2158" s="662" t="s">
        <v>2622</v>
      </c>
      <c r="D2158" s="743" t="s">
        <v>4063</v>
      </c>
      <c r="E2158" s="744" t="s">
        <v>2642</v>
      </c>
      <c r="F2158" s="662" t="s">
        <v>2614</v>
      </c>
      <c r="G2158" s="662" t="s">
        <v>2835</v>
      </c>
      <c r="H2158" s="662" t="s">
        <v>1236</v>
      </c>
      <c r="I2158" s="662" t="s">
        <v>2838</v>
      </c>
      <c r="J2158" s="662" t="s">
        <v>2839</v>
      </c>
      <c r="K2158" s="662" t="s">
        <v>586</v>
      </c>
      <c r="L2158" s="663">
        <v>0</v>
      </c>
      <c r="M2158" s="663">
        <v>0</v>
      </c>
      <c r="N2158" s="662">
        <v>2</v>
      </c>
      <c r="O2158" s="745">
        <v>0.5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18</v>
      </c>
      <c r="B2159" s="662" t="s">
        <v>544</v>
      </c>
      <c r="C2159" s="662" t="s">
        <v>2622</v>
      </c>
      <c r="D2159" s="743" t="s">
        <v>4063</v>
      </c>
      <c r="E2159" s="744" t="s">
        <v>2642</v>
      </c>
      <c r="F2159" s="662" t="s">
        <v>2614</v>
      </c>
      <c r="G2159" s="662" t="s">
        <v>2835</v>
      </c>
      <c r="H2159" s="662" t="s">
        <v>1236</v>
      </c>
      <c r="I2159" s="662" t="s">
        <v>2838</v>
      </c>
      <c r="J2159" s="662" t="s">
        <v>2839</v>
      </c>
      <c r="K2159" s="662" t="s">
        <v>586</v>
      </c>
      <c r="L2159" s="663">
        <v>147.61000000000001</v>
      </c>
      <c r="M2159" s="663">
        <v>442.83000000000004</v>
      </c>
      <c r="N2159" s="662">
        <v>3</v>
      </c>
      <c r="O2159" s="745">
        <v>1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18</v>
      </c>
      <c r="B2160" s="662" t="s">
        <v>544</v>
      </c>
      <c r="C2160" s="662" t="s">
        <v>2622</v>
      </c>
      <c r="D2160" s="743" t="s">
        <v>4063</v>
      </c>
      <c r="E2160" s="744" t="s">
        <v>2642</v>
      </c>
      <c r="F2160" s="662" t="s">
        <v>2614</v>
      </c>
      <c r="G2160" s="662" t="s">
        <v>2835</v>
      </c>
      <c r="H2160" s="662" t="s">
        <v>1236</v>
      </c>
      <c r="I2160" s="662" t="s">
        <v>2840</v>
      </c>
      <c r="J2160" s="662" t="s">
        <v>2841</v>
      </c>
      <c r="K2160" s="662" t="s">
        <v>579</v>
      </c>
      <c r="L2160" s="663">
        <v>36.909999999999997</v>
      </c>
      <c r="M2160" s="663">
        <v>775.1099999999999</v>
      </c>
      <c r="N2160" s="662">
        <v>21</v>
      </c>
      <c r="O2160" s="745">
        <v>4</v>
      </c>
      <c r="P2160" s="663">
        <v>701.29</v>
      </c>
      <c r="Q2160" s="678">
        <v>0.90476190476190488</v>
      </c>
      <c r="R2160" s="662">
        <v>19</v>
      </c>
      <c r="S2160" s="678">
        <v>0.90476190476190477</v>
      </c>
      <c r="T2160" s="745">
        <v>3.5</v>
      </c>
      <c r="U2160" s="701">
        <v>0.875</v>
      </c>
    </row>
    <row r="2161" spans="1:21" ht="14.4" customHeight="1" x14ac:dyDescent="0.3">
      <c r="A2161" s="661">
        <v>18</v>
      </c>
      <c r="B2161" s="662" t="s">
        <v>544</v>
      </c>
      <c r="C2161" s="662" t="s">
        <v>2622</v>
      </c>
      <c r="D2161" s="743" t="s">
        <v>4063</v>
      </c>
      <c r="E2161" s="744" t="s">
        <v>2642</v>
      </c>
      <c r="F2161" s="662" t="s">
        <v>2614</v>
      </c>
      <c r="G2161" s="662" t="s">
        <v>2835</v>
      </c>
      <c r="H2161" s="662" t="s">
        <v>545</v>
      </c>
      <c r="I2161" s="662" t="s">
        <v>3673</v>
      </c>
      <c r="J2161" s="662" t="s">
        <v>3674</v>
      </c>
      <c r="K2161" s="662" t="s">
        <v>579</v>
      </c>
      <c r="L2161" s="663">
        <v>36.909999999999997</v>
      </c>
      <c r="M2161" s="663">
        <v>258.37</v>
      </c>
      <c r="N2161" s="662">
        <v>7</v>
      </c>
      <c r="O2161" s="745">
        <v>2</v>
      </c>
      <c r="P2161" s="663">
        <v>184.54999999999998</v>
      </c>
      <c r="Q2161" s="678">
        <v>0.71428571428571419</v>
      </c>
      <c r="R2161" s="662">
        <v>5</v>
      </c>
      <c r="S2161" s="678">
        <v>0.7142857142857143</v>
      </c>
      <c r="T2161" s="745">
        <v>1</v>
      </c>
      <c r="U2161" s="701">
        <v>0.5</v>
      </c>
    </row>
    <row r="2162" spans="1:21" ht="14.4" customHeight="1" x14ac:dyDescent="0.3">
      <c r="A2162" s="661">
        <v>18</v>
      </c>
      <c r="B2162" s="662" t="s">
        <v>544</v>
      </c>
      <c r="C2162" s="662" t="s">
        <v>2622</v>
      </c>
      <c r="D2162" s="743" t="s">
        <v>4063</v>
      </c>
      <c r="E2162" s="744" t="s">
        <v>2642</v>
      </c>
      <c r="F2162" s="662" t="s">
        <v>2614</v>
      </c>
      <c r="G2162" s="662" t="s">
        <v>2835</v>
      </c>
      <c r="H2162" s="662" t="s">
        <v>545</v>
      </c>
      <c r="I2162" s="662" t="s">
        <v>3491</v>
      </c>
      <c r="J2162" s="662" t="s">
        <v>3313</v>
      </c>
      <c r="K2162" s="662" t="s">
        <v>3314</v>
      </c>
      <c r="L2162" s="663">
        <v>1702.95</v>
      </c>
      <c r="M2162" s="663">
        <v>1702.95</v>
      </c>
      <c r="N2162" s="662">
        <v>1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18</v>
      </c>
      <c r="B2163" s="662" t="s">
        <v>544</v>
      </c>
      <c r="C2163" s="662" t="s">
        <v>2622</v>
      </c>
      <c r="D2163" s="743" t="s">
        <v>4063</v>
      </c>
      <c r="E2163" s="744" t="s">
        <v>2642</v>
      </c>
      <c r="F2163" s="662" t="s">
        <v>2614</v>
      </c>
      <c r="G2163" s="662" t="s">
        <v>2835</v>
      </c>
      <c r="H2163" s="662" t="s">
        <v>545</v>
      </c>
      <c r="I2163" s="662" t="s">
        <v>3900</v>
      </c>
      <c r="J2163" s="662" t="s">
        <v>3901</v>
      </c>
      <c r="K2163" s="662" t="s">
        <v>579</v>
      </c>
      <c r="L2163" s="663">
        <v>36.909999999999997</v>
      </c>
      <c r="M2163" s="663">
        <v>73.819999999999993</v>
      </c>
      <c r="N2163" s="662">
        <v>2</v>
      </c>
      <c r="O2163" s="745">
        <v>0.5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18</v>
      </c>
      <c r="B2164" s="662" t="s">
        <v>544</v>
      </c>
      <c r="C2164" s="662" t="s">
        <v>2622</v>
      </c>
      <c r="D2164" s="743" t="s">
        <v>4063</v>
      </c>
      <c r="E2164" s="744" t="s">
        <v>2642</v>
      </c>
      <c r="F2164" s="662" t="s">
        <v>2614</v>
      </c>
      <c r="G2164" s="662" t="s">
        <v>2835</v>
      </c>
      <c r="H2164" s="662" t="s">
        <v>545</v>
      </c>
      <c r="I2164" s="662" t="s">
        <v>3902</v>
      </c>
      <c r="J2164" s="662" t="s">
        <v>3903</v>
      </c>
      <c r="K2164" s="662" t="s">
        <v>586</v>
      </c>
      <c r="L2164" s="663">
        <v>147.61000000000001</v>
      </c>
      <c r="M2164" s="663">
        <v>1328.4900000000002</v>
      </c>
      <c r="N2164" s="662">
        <v>9</v>
      </c>
      <c r="O2164" s="745">
        <v>1.5</v>
      </c>
      <c r="P2164" s="663">
        <v>1328.4900000000002</v>
      </c>
      <c r="Q2164" s="678">
        <v>1</v>
      </c>
      <c r="R2164" s="662">
        <v>9</v>
      </c>
      <c r="S2164" s="678">
        <v>1</v>
      </c>
      <c r="T2164" s="745">
        <v>1.5</v>
      </c>
      <c r="U2164" s="701">
        <v>1</v>
      </c>
    </row>
    <row r="2165" spans="1:21" ht="14.4" customHeight="1" x14ac:dyDescent="0.3">
      <c r="A2165" s="661">
        <v>18</v>
      </c>
      <c r="B2165" s="662" t="s">
        <v>544</v>
      </c>
      <c r="C2165" s="662" t="s">
        <v>2622</v>
      </c>
      <c r="D2165" s="743" t="s">
        <v>4063</v>
      </c>
      <c r="E2165" s="744" t="s">
        <v>2642</v>
      </c>
      <c r="F2165" s="662" t="s">
        <v>2614</v>
      </c>
      <c r="G2165" s="662" t="s">
        <v>2835</v>
      </c>
      <c r="H2165" s="662" t="s">
        <v>545</v>
      </c>
      <c r="I2165" s="662" t="s">
        <v>584</v>
      </c>
      <c r="J2165" s="662" t="s">
        <v>585</v>
      </c>
      <c r="K2165" s="662" t="s">
        <v>586</v>
      </c>
      <c r="L2165" s="663">
        <v>147.61000000000001</v>
      </c>
      <c r="M2165" s="663">
        <v>147.61000000000001</v>
      </c>
      <c r="N2165" s="662">
        <v>1</v>
      </c>
      <c r="O2165" s="745">
        <v>1</v>
      </c>
      <c r="P2165" s="663">
        <v>147.61000000000001</v>
      </c>
      <c r="Q2165" s="678">
        <v>1</v>
      </c>
      <c r="R2165" s="662">
        <v>1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18</v>
      </c>
      <c r="B2166" s="662" t="s">
        <v>544</v>
      </c>
      <c r="C2166" s="662" t="s">
        <v>2622</v>
      </c>
      <c r="D2166" s="743" t="s">
        <v>4063</v>
      </c>
      <c r="E2166" s="744" t="s">
        <v>2642</v>
      </c>
      <c r="F2166" s="662" t="s">
        <v>2614</v>
      </c>
      <c r="G2166" s="662" t="s">
        <v>2835</v>
      </c>
      <c r="H2166" s="662" t="s">
        <v>545</v>
      </c>
      <c r="I2166" s="662" t="s">
        <v>581</v>
      </c>
      <c r="J2166" s="662" t="s">
        <v>582</v>
      </c>
      <c r="K2166" s="662" t="s">
        <v>583</v>
      </c>
      <c r="L2166" s="663">
        <v>196.81</v>
      </c>
      <c r="M2166" s="663">
        <v>1771.2900000000002</v>
      </c>
      <c r="N2166" s="662">
        <v>9</v>
      </c>
      <c r="O2166" s="745">
        <v>1.5</v>
      </c>
      <c r="P2166" s="663">
        <v>1771.2900000000002</v>
      </c>
      <c r="Q2166" s="678">
        <v>1</v>
      </c>
      <c r="R2166" s="662">
        <v>9</v>
      </c>
      <c r="S2166" s="678">
        <v>1</v>
      </c>
      <c r="T2166" s="745">
        <v>1.5</v>
      </c>
      <c r="U2166" s="701">
        <v>1</v>
      </c>
    </row>
    <row r="2167" spans="1:21" ht="14.4" customHeight="1" x14ac:dyDescent="0.3">
      <c r="A2167" s="661">
        <v>18</v>
      </c>
      <c r="B2167" s="662" t="s">
        <v>544</v>
      </c>
      <c r="C2167" s="662" t="s">
        <v>2622</v>
      </c>
      <c r="D2167" s="743" t="s">
        <v>4063</v>
      </c>
      <c r="E2167" s="744" t="s">
        <v>2642</v>
      </c>
      <c r="F2167" s="662" t="s">
        <v>2614</v>
      </c>
      <c r="G2167" s="662" t="s">
        <v>2835</v>
      </c>
      <c r="H2167" s="662" t="s">
        <v>545</v>
      </c>
      <c r="I2167" s="662" t="s">
        <v>3316</v>
      </c>
      <c r="J2167" s="662" t="s">
        <v>3317</v>
      </c>
      <c r="K2167" s="662" t="s">
        <v>1570</v>
      </c>
      <c r="L2167" s="663">
        <v>393.63</v>
      </c>
      <c r="M2167" s="663">
        <v>787.26</v>
      </c>
      <c r="N2167" s="662">
        <v>2</v>
      </c>
      <c r="O2167" s="745">
        <v>0.5</v>
      </c>
      <c r="P2167" s="663">
        <v>787.26</v>
      </c>
      <c r="Q2167" s="678">
        <v>1</v>
      </c>
      <c r="R2167" s="662">
        <v>2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18</v>
      </c>
      <c r="B2168" s="662" t="s">
        <v>544</v>
      </c>
      <c r="C2168" s="662" t="s">
        <v>2622</v>
      </c>
      <c r="D2168" s="743" t="s">
        <v>4063</v>
      </c>
      <c r="E2168" s="744" t="s">
        <v>2642</v>
      </c>
      <c r="F2168" s="662" t="s">
        <v>2614</v>
      </c>
      <c r="G2168" s="662" t="s">
        <v>2835</v>
      </c>
      <c r="H2168" s="662" t="s">
        <v>545</v>
      </c>
      <c r="I2168" s="662" t="s">
        <v>3904</v>
      </c>
      <c r="J2168" s="662" t="s">
        <v>2837</v>
      </c>
      <c r="K2168" s="662" t="s">
        <v>3905</v>
      </c>
      <c r="L2168" s="663">
        <v>0</v>
      </c>
      <c r="M2168" s="663">
        <v>0</v>
      </c>
      <c r="N2168" s="662">
        <v>2</v>
      </c>
      <c r="O2168" s="745">
        <v>1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18</v>
      </c>
      <c r="B2169" s="662" t="s">
        <v>544</v>
      </c>
      <c r="C2169" s="662" t="s">
        <v>2622</v>
      </c>
      <c r="D2169" s="743" t="s">
        <v>4063</v>
      </c>
      <c r="E2169" s="744" t="s">
        <v>2642</v>
      </c>
      <c r="F2169" s="662" t="s">
        <v>2614</v>
      </c>
      <c r="G2169" s="662" t="s">
        <v>2835</v>
      </c>
      <c r="H2169" s="662" t="s">
        <v>545</v>
      </c>
      <c r="I2169" s="662" t="s">
        <v>3906</v>
      </c>
      <c r="J2169" s="662" t="s">
        <v>3907</v>
      </c>
      <c r="K2169" s="662" t="s">
        <v>579</v>
      </c>
      <c r="L2169" s="663">
        <v>122.25</v>
      </c>
      <c r="M2169" s="663">
        <v>489</v>
      </c>
      <c r="N2169" s="662">
        <v>4</v>
      </c>
      <c r="O2169" s="745">
        <v>1</v>
      </c>
      <c r="P2169" s="663">
        <v>489</v>
      </c>
      <c r="Q2169" s="678">
        <v>1</v>
      </c>
      <c r="R2169" s="662">
        <v>4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18</v>
      </c>
      <c r="B2170" s="662" t="s">
        <v>544</v>
      </c>
      <c r="C2170" s="662" t="s">
        <v>2622</v>
      </c>
      <c r="D2170" s="743" t="s">
        <v>4063</v>
      </c>
      <c r="E2170" s="744" t="s">
        <v>2642</v>
      </c>
      <c r="F2170" s="662" t="s">
        <v>2614</v>
      </c>
      <c r="G2170" s="662" t="s">
        <v>2835</v>
      </c>
      <c r="H2170" s="662" t="s">
        <v>545</v>
      </c>
      <c r="I2170" s="662" t="s">
        <v>3908</v>
      </c>
      <c r="J2170" s="662" t="s">
        <v>592</v>
      </c>
      <c r="K2170" s="662" t="s">
        <v>1570</v>
      </c>
      <c r="L2170" s="663">
        <v>0</v>
      </c>
      <c r="M2170" s="663">
        <v>0</v>
      </c>
      <c r="N2170" s="662">
        <v>1</v>
      </c>
      <c r="O2170" s="745">
        <v>1</v>
      </c>
      <c r="P2170" s="663">
        <v>0</v>
      </c>
      <c r="Q2170" s="678"/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18</v>
      </c>
      <c r="B2171" s="662" t="s">
        <v>544</v>
      </c>
      <c r="C2171" s="662" t="s">
        <v>2622</v>
      </c>
      <c r="D2171" s="743" t="s">
        <v>4063</v>
      </c>
      <c r="E2171" s="744" t="s">
        <v>2642</v>
      </c>
      <c r="F2171" s="662" t="s">
        <v>2614</v>
      </c>
      <c r="G2171" s="662" t="s">
        <v>2835</v>
      </c>
      <c r="H2171" s="662" t="s">
        <v>545</v>
      </c>
      <c r="I2171" s="662" t="s">
        <v>1569</v>
      </c>
      <c r="J2171" s="662" t="s">
        <v>592</v>
      </c>
      <c r="K2171" s="662" t="s">
        <v>1570</v>
      </c>
      <c r="L2171" s="663">
        <v>393.63</v>
      </c>
      <c r="M2171" s="663">
        <v>393.63</v>
      </c>
      <c r="N2171" s="662">
        <v>1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18</v>
      </c>
      <c r="B2172" s="662" t="s">
        <v>544</v>
      </c>
      <c r="C2172" s="662" t="s">
        <v>2622</v>
      </c>
      <c r="D2172" s="743" t="s">
        <v>4063</v>
      </c>
      <c r="E2172" s="744" t="s">
        <v>2642</v>
      </c>
      <c r="F2172" s="662" t="s">
        <v>2614</v>
      </c>
      <c r="G2172" s="662" t="s">
        <v>2730</v>
      </c>
      <c r="H2172" s="662" t="s">
        <v>1236</v>
      </c>
      <c r="I2172" s="662" t="s">
        <v>1439</v>
      </c>
      <c r="J2172" s="662" t="s">
        <v>2517</v>
      </c>
      <c r="K2172" s="662" t="s">
        <v>2518</v>
      </c>
      <c r="L2172" s="663">
        <v>445.45</v>
      </c>
      <c r="M2172" s="663">
        <v>6681.75</v>
      </c>
      <c r="N2172" s="662">
        <v>15</v>
      </c>
      <c r="O2172" s="745">
        <v>7.5</v>
      </c>
      <c r="P2172" s="663">
        <v>1781.8</v>
      </c>
      <c r="Q2172" s="678">
        <v>0.26666666666666666</v>
      </c>
      <c r="R2172" s="662">
        <v>4</v>
      </c>
      <c r="S2172" s="678">
        <v>0.26666666666666666</v>
      </c>
      <c r="T2172" s="745">
        <v>1.5</v>
      </c>
      <c r="U2172" s="701">
        <v>0.2</v>
      </c>
    </row>
    <row r="2173" spans="1:21" ht="14.4" customHeight="1" x14ac:dyDescent="0.3">
      <c r="A2173" s="661">
        <v>18</v>
      </c>
      <c r="B2173" s="662" t="s">
        <v>544</v>
      </c>
      <c r="C2173" s="662" t="s">
        <v>2622</v>
      </c>
      <c r="D2173" s="743" t="s">
        <v>4063</v>
      </c>
      <c r="E2173" s="744" t="s">
        <v>2642</v>
      </c>
      <c r="F2173" s="662" t="s">
        <v>2614</v>
      </c>
      <c r="G2173" s="662" t="s">
        <v>2730</v>
      </c>
      <c r="H2173" s="662" t="s">
        <v>1236</v>
      </c>
      <c r="I2173" s="662" t="s">
        <v>1435</v>
      </c>
      <c r="J2173" s="662" t="s">
        <v>2519</v>
      </c>
      <c r="K2173" s="662" t="s">
        <v>2520</v>
      </c>
      <c r="L2173" s="663">
        <v>360.37</v>
      </c>
      <c r="M2173" s="663">
        <v>360.37</v>
      </c>
      <c r="N2173" s="662">
        <v>1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18</v>
      </c>
      <c r="B2174" s="662" t="s">
        <v>544</v>
      </c>
      <c r="C2174" s="662" t="s">
        <v>2622</v>
      </c>
      <c r="D2174" s="743" t="s">
        <v>4063</v>
      </c>
      <c r="E2174" s="744" t="s">
        <v>2642</v>
      </c>
      <c r="F2174" s="662" t="s">
        <v>2614</v>
      </c>
      <c r="G2174" s="662" t="s">
        <v>2730</v>
      </c>
      <c r="H2174" s="662" t="s">
        <v>1236</v>
      </c>
      <c r="I2174" s="662" t="s">
        <v>1382</v>
      </c>
      <c r="J2174" s="662" t="s">
        <v>2517</v>
      </c>
      <c r="K2174" s="662" t="s">
        <v>2521</v>
      </c>
      <c r="L2174" s="663">
        <v>133.63999999999999</v>
      </c>
      <c r="M2174" s="663">
        <v>801.83999999999992</v>
      </c>
      <c r="N2174" s="662">
        <v>6</v>
      </c>
      <c r="O2174" s="745">
        <v>2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18</v>
      </c>
      <c r="B2175" s="662" t="s">
        <v>544</v>
      </c>
      <c r="C2175" s="662" t="s">
        <v>2622</v>
      </c>
      <c r="D2175" s="743" t="s">
        <v>4063</v>
      </c>
      <c r="E2175" s="744" t="s">
        <v>2642</v>
      </c>
      <c r="F2175" s="662" t="s">
        <v>2614</v>
      </c>
      <c r="G2175" s="662" t="s">
        <v>2845</v>
      </c>
      <c r="H2175" s="662" t="s">
        <v>1236</v>
      </c>
      <c r="I2175" s="662" t="s">
        <v>1420</v>
      </c>
      <c r="J2175" s="662" t="s">
        <v>1421</v>
      </c>
      <c r="K2175" s="662" t="s">
        <v>1422</v>
      </c>
      <c r="L2175" s="663">
        <v>232.29</v>
      </c>
      <c r="M2175" s="663">
        <v>1161.45</v>
      </c>
      <c r="N2175" s="662">
        <v>5</v>
      </c>
      <c r="O2175" s="745">
        <v>1.5</v>
      </c>
      <c r="P2175" s="663">
        <v>929.16</v>
      </c>
      <c r="Q2175" s="678">
        <v>0.79999999999999993</v>
      </c>
      <c r="R2175" s="662">
        <v>4</v>
      </c>
      <c r="S2175" s="678">
        <v>0.8</v>
      </c>
      <c r="T2175" s="745">
        <v>1</v>
      </c>
      <c r="U2175" s="701">
        <v>0.66666666666666663</v>
      </c>
    </row>
    <row r="2176" spans="1:21" ht="14.4" customHeight="1" x14ac:dyDescent="0.3">
      <c r="A2176" s="661">
        <v>18</v>
      </c>
      <c r="B2176" s="662" t="s">
        <v>544</v>
      </c>
      <c r="C2176" s="662" t="s">
        <v>2622</v>
      </c>
      <c r="D2176" s="743" t="s">
        <v>4063</v>
      </c>
      <c r="E2176" s="744" t="s">
        <v>2642</v>
      </c>
      <c r="F2176" s="662" t="s">
        <v>2614</v>
      </c>
      <c r="G2176" s="662" t="s">
        <v>2845</v>
      </c>
      <c r="H2176" s="662" t="s">
        <v>1236</v>
      </c>
      <c r="I2176" s="662" t="s">
        <v>1882</v>
      </c>
      <c r="J2176" s="662" t="s">
        <v>1421</v>
      </c>
      <c r="K2176" s="662" t="s">
        <v>1883</v>
      </c>
      <c r="L2176" s="663">
        <v>542.03</v>
      </c>
      <c r="M2176" s="663">
        <v>3794.2099999999996</v>
      </c>
      <c r="N2176" s="662">
        <v>7</v>
      </c>
      <c r="O2176" s="745">
        <v>2.5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18</v>
      </c>
      <c r="B2177" s="662" t="s">
        <v>544</v>
      </c>
      <c r="C2177" s="662" t="s">
        <v>2622</v>
      </c>
      <c r="D2177" s="743" t="s">
        <v>4063</v>
      </c>
      <c r="E2177" s="744" t="s">
        <v>2642</v>
      </c>
      <c r="F2177" s="662" t="s">
        <v>2614</v>
      </c>
      <c r="G2177" s="662" t="s">
        <v>2845</v>
      </c>
      <c r="H2177" s="662" t="s">
        <v>1236</v>
      </c>
      <c r="I2177" s="662" t="s">
        <v>1871</v>
      </c>
      <c r="J2177" s="662" t="s">
        <v>1872</v>
      </c>
      <c r="K2177" s="662" t="s">
        <v>1873</v>
      </c>
      <c r="L2177" s="663">
        <v>87.11</v>
      </c>
      <c r="M2177" s="663">
        <v>348.44</v>
      </c>
      <c r="N2177" s="662">
        <v>4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18</v>
      </c>
      <c r="B2178" s="662" t="s">
        <v>544</v>
      </c>
      <c r="C2178" s="662" t="s">
        <v>2622</v>
      </c>
      <c r="D2178" s="743" t="s">
        <v>4063</v>
      </c>
      <c r="E2178" s="744" t="s">
        <v>2642</v>
      </c>
      <c r="F2178" s="662" t="s">
        <v>2614</v>
      </c>
      <c r="G2178" s="662" t="s">
        <v>2845</v>
      </c>
      <c r="H2178" s="662" t="s">
        <v>1236</v>
      </c>
      <c r="I2178" s="662" t="s">
        <v>1424</v>
      </c>
      <c r="J2178" s="662" t="s">
        <v>1425</v>
      </c>
      <c r="K2178" s="662" t="s">
        <v>1426</v>
      </c>
      <c r="L2178" s="663">
        <v>174.22</v>
      </c>
      <c r="M2178" s="663">
        <v>7839.8999999999987</v>
      </c>
      <c r="N2178" s="662">
        <v>45</v>
      </c>
      <c r="O2178" s="745">
        <v>11.5</v>
      </c>
      <c r="P2178" s="663">
        <v>2439.08</v>
      </c>
      <c r="Q2178" s="678">
        <v>0.31111111111111117</v>
      </c>
      <c r="R2178" s="662">
        <v>14</v>
      </c>
      <c r="S2178" s="678">
        <v>0.31111111111111112</v>
      </c>
      <c r="T2178" s="745">
        <v>3</v>
      </c>
      <c r="U2178" s="701">
        <v>0.2608695652173913</v>
      </c>
    </row>
    <row r="2179" spans="1:21" ht="14.4" customHeight="1" x14ac:dyDescent="0.3">
      <c r="A2179" s="661">
        <v>18</v>
      </c>
      <c r="B2179" s="662" t="s">
        <v>544</v>
      </c>
      <c r="C2179" s="662" t="s">
        <v>2622</v>
      </c>
      <c r="D2179" s="743" t="s">
        <v>4063</v>
      </c>
      <c r="E2179" s="744" t="s">
        <v>2642</v>
      </c>
      <c r="F2179" s="662" t="s">
        <v>2614</v>
      </c>
      <c r="G2179" s="662" t="s">
        <v>2845</v>
      </c>
      <c r="H2179" s="662" t="s">
        <v>1236</v>
      </c>
      <c r="I2179" s="662" t="s">
        <v>3319</v>
      </c>
      <c r="J2179" s="662" t="s">
        <v>1421</v>
      </c>
      <c r="K2179" s="662" t="s">
        <v>2171</v>
      </c>
      <c r="L2179" s="663">
        <v>0</v>
      </c>
      <c r="M2179" s="663">
        <v>0</v>
      </c>
      <c r="N2179" s="662">
        <v>1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18</v>
      </c>
      <c r="B2180" s="662" t="s">
        <v>544</v>
      </c>
      <c r="C2180" s="662" t="s">
        <v>2622</v>
      </c>
      <c r="D2180" s="743" t="s">
        <v>4063</v>
      </c>
      <c r="E2180" s="744" t="s">
        <v>2642</v>
      </c>
      <c r="F2180" s="662" t="s">
        <v>2614</v>
      </c>
      <c r="G2180" s="662" t="s">
        <v>2845</v>
      </c>
      <c r="H2180" s="662" t="s">
        <v>1236</v>
      </c>
      <c r="I2180" s="662" t="s">
        <v>3029</v>
      </c>
      <c r="J2180" s="662" t="s">
        <v>1421</v>
      </c>
      <c r="K2180" s="662" t="s">
        <v>3030</v>
      </c>
      <c r="L2180" s="663">
        <v>0</v>
      </c>
      <c r="M2180" s="663">
        <v>0</v>
      </c>
      <c r="N2180" s="662">
        <v>10</v>
      </c>
      <c r="O2180" s="745">
        <v>5</v>
      </c>
      <c r="P2180" s="663">
        <v>0</v>
      </c>
      <c r="Q2180" s="678"/>
      <c r="R2180" s="662">
        <v>2</v>
      </c>
      <c r="S2180" s="678">
        <v>0.2</v>
      </c>
      <c r="T2180" s="745">
        <v>1</v>
      </c>
      <c r="U2180" s="701">
        <v>0.2</v>
      </c>
    </row>
    <row r="2181" spans="1:21" ht="14.4" customHeight="1" x14ac:dyDescent="0.3">
      <c r="A2181" s="661">
        <v>18</v>
      </c>
      <c r="B2181" s="662" t="s">
        <v>544</v>
      </c>
      <c r="C2181" s="662" t="s">
        <v>2622</v>
      </c>
      <c r="D2181" s="743" t="s">
        <v>4063</v>
      </c>
      <c r="E2181" s="744" t="s">
        <v>2642</v>
      </c>
      <c r="F2181" s="662" t="s">
        <v>2614</v>
      </c>
      <c r="G2181" s="662" t="s">
        <v>3909</v>
      </c>
      <c r="H2181" s="662" t="s">
        <v>545</v>
      </c>
      <c r="I2181" s="662" t="s">
        <v>3910</v>
      </c>
      <c r="J2181" s="662" t="s">
        <v>3911</v>
      </c>
      <c r="K2181" s="662" t="s">
        <v>3912</v>
      </c>
      <c r="L2181" s="663">
        <v>32.32</v>
      </c>
      <c r="M2181" s="663">
        <v>32.32</v>
      </c>
      <c r="N2181" s="662">
        <v>1</v>
      </c>
      <c r="O2181" s="745">
        <v>0.5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18</v>
      </c>
      <c r="B2182" s="662" t="s">
        <v>544</v>
      </c>
      <c r="C2182" s="662" t="s">
        <v>2622</v>
      </c>
      <c r="D2182" s="743" t="s">
        <v>4063</v>
      </c>
      <c r="E2182" s="744" t="s">
        <v>2642</v>
      </c>
      <c r="F2182" s="662" t="s">
        <v>2614</v>
      </c>
      <c r="G2182" s="662" t="s">
        <v>2734</v>
      </c>
      <c r="H2182" s="662" t="s">
        <v>545</v>
      </c>
      <c r="I2182" s="662" t="s">
        <v>829</v>
      </c>
      <c r="J2182" s="662" t="s">
        <v>830</v>
      </c>
      <c r="K2182" s="662" t="s">
        <v>2735</v>
      </c>
      <c r="L2182" s="663">
        <v>57.6</v>
      </c>
      <c r="M2182" s="663">
        <v>1497.6000000000004</v>
      </c>
      <c r="N2182" s="662">
        <v>26</v>
      </c>
      <c r="O2182" s="745">
        <v>11</v>
      </c>
      <c r="P2182" s="663">
        <v>345.6</v>
      </c>
      <c r="Q2182" s="678">
        <v>0.23076923076923073</v>
      </c>
      <c r="R2182" s="662">
        <v>6</v>
      </c>
      <c r="S2182" s="678">
        <v>0.23076923076923078</v>
      </c>
      <c r="T2182" s="745">
        <v>2</v>
      </c>
      <c r="U2182" s="701">
        <v>0.18181818181818182</v>
      </c>
    </row>
    <row r="2183" spans="1:21" ht="14.4" customHeight="1" x14ac:dyDescent="0.3">
      <c r="A2183" s="661">
        <v>18</v>
      </c>
      <c r="B2183" s="662" t="s">
        <v>544</v>
      </c>
      <c r="C2183" s="662" t="s">
        <v>2622</v>
      </c>
      <c r="D2183" s="743" t="s">
        <v>4063</v>
      </c>
      <c r="E2183" s="744" t="s">
        <v>2642</v>
      </c>
      <c r="F2183" s="662" t="s">
        <v>2614</v>
      </c>
      <c r="G2183" s="662" t="s">
        <v>3913</v>
      </c>
      <c r="H2183" s="662" t="s">
        <v>1236</v>
      </c>
      <c r="I2183" s="662" t="s">
        <v>1376</v>
      </c>
      <c r="J2183" s="662" t="s">
        <v>2504</v>
      </c>
      <c r="K2183" s="662" t="s">
        <v>2505</v>
      </c>
      <c r="L2183" s="663">
        <v>48.37</v>
      </c>
      <c r="M2183" s="663">
        <v>48.37</v>
      </c>
      <c r="N2183" s="662">
        <v>1</v>
      </c>
      <c r="O2183" s="745">
        <v>0.5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18</v>
      </c>
      <c r="B2184" s="662" t="s">
        <v>544</v>
      </c>
      <c r="C2184" s="662" t="s">
        <v>2622</v>
      </c>
      <c r="D2184" s="743" t="s">
        <v>4063</v>
      </c>
      <c r="E2184" s="744" t="s">
        <v>2642</v>
      </c>
      <c r="F2184" s="662" t="s">
        <v>2614</v>
      </c>
      <c r="G2184" s="662" t="s">
        <v>2847</v>
      </c>
      <c r="H2184" s="662" t="s">
        <v>545</v>
      </c>
      <c r="I2184" s="662" t="s">
        <v>1753</v>
      </c>
      <c r="J2184" s="662" t="s">
        <v>1754</v>
      </c>
      <c r="K2184" s="662" t="s">
        <v>2848</v>
      </c>
      <c r="L2184" s="663">
        <v>202.03</v>
      </c>
      <c r="M2184" s="663">
        <v>606.09</v>
      </c>
      <c r="N2184" s="662">
        <v>3</v>
      </c>
      <c r="O2184" s="745">
        <v>1.5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18</v>
      </c>
      <c r="B2185" s="662" t="s">
        <v>544</v>
      </c>
      <c r="C2185" s="662" t="s">
        <v>2622</v>
      </c>
      <c r="D2185" s="743" t="s">
        <v>4063</v>
      </c>
      <c r="E2185" s="744" t="s">
        <v>2642</v>
      </c>
      <c r="F2185" s="662" t="s">
        <v>2614</v>
      </c>
      <c r="G2185" s="662" t="s">
        <v>3503</v>
      </c>
      <c r="H2185" s="662" t="s">
        <v>545</v>
      </c>
      <c r="I2185" s="662" t="s">
        <v>1589</v>
      </c>
      <c r="J2185" s="662" t="s">
        <v>3504</v>
      </c>
      <c r="K2185" s="662" t="s">
        <v>3505</v>
      </c>
      <c r="L2185" s="663">
        <v>0</v>
      </c>
      <c r="M2185" s="663">
        <v>0</v>
      </c>
      <c r="N2185" s="662">
        <v>1</v>
      </c>
      <c r="O2185" s="745">
        <v>0.5</v>
      </c>
      <c r="P2185" s="663"/>
      <c r="Q2185" s="678"/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18</v>
      </c>
      <c r="B2186" s="662" t="s">
        <v>544</v>
      </c>
      <c r="C2186" s="662" t="s">
        <v>2622</v>
      </c>
      <c r="D2186" s="743" t="s">
        <v>4063</v>
      </c>
      <c r="E2186" s="744" t="s">
        <v>2642</v>
      </c>
      <c r="F2186" s="662" t="s">
        <v>2614</v>
      </c>
      <c r="G2186" s="662" t="s">
        <v>3503</v>
      </c>
      <c r="H2186" s="662" t="s">
        <v>545</v>
      </c>
      <c r="I2186" s="662" t="s">
        <v>3914</v>
      </c>
      <c r="J2186" s="662" t="s">
        <v>3915</v>
      </c>
      <c r="K2186" s="662" t="s">
        <v>3916</v>
      </c>
      <c r="L2186" s="663">
        <v>0</v>
      </c>
      <c r="M2186" s="663">
        <v>0</v>
      </c>
      <c r="N2186" s="662">
        <v>1</v>
      </c>
      <c r="O2186" s="745">
        <v>0.5</v>
      </c>
      <c r="P2186" s="663">
        <v>0</v>
      </c>
      <c r="Q2186" s="678"/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18</v>
      </c>
      <c r="B2187" s="662" t="s">
        <v>544</v>
      </c>
      <c r="C2187" s="662" t="s">
        <v>2622</v>
      </c>
      <c r="D2187" s="743" t="s">
        <v>4063</v>
      </c>
      <c r="E2187" s="744" t="s">
        <v>2642</v>
      </c>
      <c r="F2187" s="662" t="s">
        <v>2614</v>
      </c>
      <c r="G2187" s="662" t="s">
        <v>3503</v>
      </c>
      <c r="H2187" s="662" t="s">
        <v>545</v>
      </c>
      <c r="I2187" s="662" t="s">
        <v>3914</v>
      </c>
      <c r="J2187" s="662" t="s">
        <v>3915</v>
      </c>
      <c r="K2187" s="662" t="s">
        <v>3916</v>
      </c>
      <c r="L2187" s="663">
        <v>49.66</v>
      </c>
      <c r="M2187" s="663">
        <v>49.66</v>
      </c>
      <c r="N2187" s="662">
        <v>1</v>
      </c>
      <c r="O2187" s="745">
        <v>0.5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18</v>
      </c>
      <c r="B2188" s="662" t="s">
        <v>544</v>
      </c>
      <c r="C2188" s="662" t="s">
        <v>2622</v>
      </c>
      <c r="D2188" s="743" t="s">
        <v>4063</v>
      </c>
      <c r="E2188" s="744" t="s">
        <v>2642</v>
      </c>
      <c r="F2188" s="662" t="s">
        <v>2614</v>
      </c>
      <c r="G2188" s="662" t="s">
        <v>3917</v>
      </c>
      <c r="H2188" s="662" t="s">
        <v>545</v>
      </c>
      <c r="I2188" s="662" t="s">
        <v>1693</v>
      </c>
      <c r="J2188" s="662" t="s">
        <v>3918</v>
      </c>
      <c r="K2188" s="662" t="s">
        <v>3919</v>
      </c>
      <c r="L2188" s="663">
        <v>35.26</v>
      </c>
      <c r="M2188" s="663">
        <v>35.26</v>
      </c>
      <c r="N2188" s="662">
        <v>1</v>
      </c>
      <c r="O2188" s="745">
        <v>0.5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18</v>
      </c>
      <c r="B2189" s="662" t="s">
        <v>544</v>
      </c>
      <c r="C2189" s="662" t="s">
        <v>2622</v>
      </c>
      <c r="D2189" s="743" t="s">
        <v>4063</v>
      </c>
      <c r="E2189" s="744" t="s">
        <v>2642</v>
      </c>
      <c r="F2189" s="662" t="s">
        <v>2614</v>
      </c>
      <c r="G2189" s="662" t="s">
        <v>3724</v>
      </c>
      <c r="H2189" s="662" t="s">
        <v>545</v>
      </c>
      <c r="I2189" s="662" t="s">
        <v>3725</v>
      </c>
      <c r="J2189" s="662" t="s">
        <v>3726</v>
      </c>
      <c r="K2189" s="662" t="s">
        <v>2529</v>
      </c>
      <c r="L2189" s="663">
        <v>38.56</v>
      </c>
      <c r="M2189" s="663">
        <v>38.56</v>
      </c>
      <c r="N2189" s="662">
        <v>1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18</v>
      </c>
      <c r="B2190" s="662" t="s">
        <v>544</v>
      </c>
      <c r="C2190" s="662" t="s">
        <v>2622</v>
      </c>
      <c r="D2190" s="743" t="s">
        <v>4063</v>
      </c>
      <c r="E2190" s="744" t="s">
        <v>2642</v>
      </c>
      <c r="F2190" s="662" t="s">
        <v>2614</v>
      </c>
      <c r="G2190" s="662" t="s">
        <v>2771</v>
      </c>
      <c r="H2190" s="662" t="s">
        <v>545</v>
      </c>
      <c r="I2190" s="662" t="s">
        <v>3035</v>
      </c>
      <c r="J2190" s="662" t="s">
        <v>977</v>
      </c>
      <c r="K2190" s="662" t="s">
        <v>978</v>
      </c>
      <c r="L2190" s="663">
        <v>94.04</v>
      </c>
      <c r="M2190" s="663">
        <v>940.40000000000009</v>
      </c>
      <c r="N2190" s="662">
        <v>10</v>
      </c>
      <c r="O2190" s="745">
        <v>4</v>
      </c>
      <c r="P2190" s="663">
        <v>658.28000000000009</v>
      </c>
      <c r="Q2190" s="678">
        <v>0.70000000000000007</v>
      </c>
      <c r="R2190" s="662">
        <v>7</v>
      </c>
      <c r="S2190" s="678">
        <v>0.7</v>
      </c>
      <c r="T2190" s="745">
        <v>3</v>
      </c>
      <c r="U2190" s="701">
        <v>0.75</v>
      </c>
    </row>
    <row r="2191" spans="1:21" ht="14.4" customHeight="1" x14ac:dyDescent="0.3">
      <c r="A2191" s="661">
        <v>18</v>
      </c>
      <c r="B2191" s="662" t="s">
        <v>544</v>
      </c>
      <c r="C2191" s="662" t="s">
        <v>2622</v>
      </c>
      <c r="D2191" s="743" t="s">
        <v>4063</v>
      </c>
      <c r="E2191" s="744" t="s">
        <v>2642</v>
      </c>
      <c r="F2191" s="662" t="s">
        <v>2614</v>
      </c>
      <c r="G2191" s="662" t="s">
        <v>2771</v>
      </c>
      <c r="H2191" s="662" t="s">
        <v>545</v>
      </c>
      <c r="I2191" s="662" t="s">
        <v>3035</v>
      </c>
      <c r="J2191" s="662" t="s">
        <v>977</v>
      </c>
      <c r="K2191" s="662" t="s">
        <v>978</v>
      </c>
      <c r="L2191" s="663">
        <v>122.73</v>
      </c>
      <c r="M2191" s="663">
        <v>859.11</v>
      </c>
      <c r="N2191" s="662">
        <v>7</v>
      </c>
      <c r="O2191" s="745">
        <v>1.5</v>
      </c>
      <c r="P2191" s="663">
        <v>490.92</v>
      </c>
      <c r="Q2191" s="678">
        <v>0.5714285714285714</v>
      </c>
      <c r="R2191" s="662">
        <v>4</v>
      </c>
      <c r="S2191" s="678">
        <v>0.5714285714285714</v>
      </c>
      <c r="T2191" s="745">
        <v>1</v>
      </c>
      <c r="U2191" s="701">
        <v>0.66666666666666663</v>
      </c>
    </row>
    <row r="2192" spans="1:21" ht="14.4" customHeight="1" x14ac:dyDescent="0.3">
      <c r="A2192" s="661">
        <v>18</v>
      </c>
      <c r="B2192" s="662" t="s">
        <v>544</v>
      </c>
      <c r="C2192" s="662" t="s">
        <v>2622</v>
      </c>
      <c r="D2192" s="743" t="s">
        <v>4063</v>
      </c>
      <c r="E2192" s="744" t="s">
        <v>2642</v>
      </c>
      <c r="F2192" s="662" t="s">
        <v>2614</v>
      </c>
      <c r="G2192" s="662" t="s">
        <v>3044</v>
      </c>
      <c r="H2192" s="662" t="s">
        <v>545</v>
      </c>
      <c r="I2192" s="662" t="s">
        <v>3045</v>
      </c>
      <c r="J2192" s="662" t="s">
        <v>3046</v>
      </c>
      <c r="K2192" s="662" t="s">
        <v>3047</v>
      </c>
      <c r="L2192" s="663">
        <v>54.86</v>
      </c>
      <c r="M2192" s="663">
        <v>1645.7999999999997</v>
      </c>
      <c r="N2192" s="662">
        <v>30</v>
      </c>
      <c r="O2192" s="745">
        <v>3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18</v>
      </c>
      <c r="B2193" s="662" t="s">
        <v>544</v>
      </c>
      <c r="C2193" s="662" t="s">
        <v>2622</v>
      </c>
      <c r="D2193" s="743" t="s">
        <v>4063</v>
      </c>
      <c r="E2193" s="744" t="s">
        <v>2642</v>
      </c>
      <c r="F2193" s="662" t="s">
        <v>2614</v>
      </c>
      <c r="G2193" s="662" t="s">
        <v>3044</v>
      </c>
      <c r="H2193" s="662" t="s">
        <v>545</v>
      </c>
      <c r="I2193" s="662" t="s">
        <v>3050</v>
      </c>
      <c r="J2193" s="662" t="s">
        <v>3051</v>
      </c>
      <c r="K2193" s="662" t="s">
        <v>3052</v>
      </c>
      <c r="L2193" s="663">
        <v>164.58</v>
      </c>
      <c r="M2193" s="663">
        <v>987.48</v>
      </c>
      <c r="N2193" s="662">
        <v>6</v>
      </c>
      <c r="O2193" s="745">
        <v>1.5</v>
      </c>
      <c r="P2193" s="663">
        <v>987.48</v>
      </c>
      <c r="Q2193" s="678">
        <v>1</v>
      </c>
      <c r="R2193" s="662">
        <v>6</v>
      </c>
      <c r="S2193" s="678">
        <v>1</v>
      </c>
      <c r="T2193" s="745">
        <v>1.5</v>
      </c>
      <c r="U2193" s="701">
        <v>1</v>
      </c>
    </row>
    <row r="2194" spans="1:21" ht="14.4" customHeight="1" x14ac:dyDescent="0.3">
      <c r="A2194" s="661">
        <v>18</v>
      </c>
      <c r="B2194" s="662" t="s">
        <v>544</v>
      </c>
      <c r="C2194" s="662" t="s">
        <v>2622</v>
      </c>
      <c r="D2194" s="743" t="s">
        <v>4063</v>
      </c>
      <c r="E2194" s="744" t="s">
        <v>2642</v>
      </c>
      <c r="F2194" s="662" t="s">
        <v>2614</v>
      </c>
      <c r="G2194" s="662" t="s">
        <v>3053</v>
      </c>
      <c r="H2194" s="662" t="s">
        <v>1236</v>
      </c>
      <c r="I2194" s="662" t="s">
        <v>3054</v>
      </c>
      <c r="J2194" s="662" t="s">
        <v>3055</v>
      </c>
      <c r="K2194" s="662" t="s">
        <v>3056</v>
      </c>
      <c r="L2194" s="663">
        <v>0</v>
      </c>
      <c r="M2194" s="663">
        <v>0</v>
      </c>
      <c r="N2194" s="662">
        <v>11</v>
      </c>
      <c r="O2194" s="745">
        <v>3</v>
      </c>
      <c r="P2194" s="663">
        <v>0</v>
      </c>
      <c r="Q2194" s="678"/>
      <c r="R2194" s="662">
        <v>3</v>
      </c>
      <c r="S2194" s="678">
        <v>0.27272727272727271</v>
      </c>
      <c r="T2194" s="745">
        <v>1</v>
      </c>
      <c r="U2194" s="701">
        <v>0.33333333333333331</v>
      </c>
    </row>
    <row r="2195" spans="1:21" ht="14.4" customHeight="1" x14ac:dyDescent="0.3">
      <c r="A2195" s="661">
        <v>18</v>
      </c>
      <c r="B2195" s="662" t="s">
        <v>544</v>
      </c>
      <c r="C2195" s="662" t="s">
        <v>2622</v>
      </c>
      <c r="D2195" s="743" t="s">
        <v>4063</v>
      </c>
      <c r="E2195" s="744" t="s">
        <v>2642</v>
      </c>
      <c r="F2195" s="662" t="s">
        <v>2614</v>
      </c>
      <c r="G2195" s="662" t="s">
        <v>3053</v>
      </c>
      <c r="H2195" s="662" t="s">
        <v>1236</v>
      </c>
      <c r="I2195" s="662" t="s">
        <v>3920</v>
      </c>
      <c r="J2195" s="662" t="s">
        <v>3921</v>
      </c>
      <c r="K2195" s="662" t="s">
        <v>3922</v>
      </c>
      <c r="L2195" s="663">
        <v>0</v>
      </c>
      <c r="M2195" s="663">
        <v>0</v>
      </c>
      <c r="N2195" s="662">
        <v>1</v>
      </c>
      <c r="O2195" s="745">
        <v>0.5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18</v>
      </c>
      <c r="B2196" s="662" t="s">
        <v>544</v>
      </c>
      <c r="C2196" s="662" t="s">
        <v>2622</v>
      </c>
      <c r="D2196" s="743" t="s">
        <v>4063</v>
      </c>
      <c r="E2196" s="744" t="s">
        <v>2642</v>
      </c>
      <c r="F2196" s="662" t="s">
        <v>2614</v>
      </c>
      <c r="G2196" s="662" t="s">
        <v>2736</v>
      </c>
      <c r="H2196" s="662" t="s">
        <v>1236</v>
      </c>
      <c r="I2196" s="662" t="s">
        <v>1855</v>
      </c>
      <c r="J2196" s="662" t="s">
        <v>575</v>
      </c>
      <c r="K2196" s="662" t="s">
        <v>1856</v>
      </c>
      <c r="L2196" s="663">
        <v>400.18</v>
      </c>
      <c r="M2196" s="663">
        <v>400.18</v>
      </c>
      <c r="N2196" s="662">
        <v>1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18</v>
      </c>
      <c r="B2197" s="662" t="s">
        <v>544</v>
      </c>
      <c r="C2197" s="662" t="s">
        <v>2622</v>
      </c>
      <c r="D2197" s="743" t="s">
        <v>4063</v>
      </c>
      <c r="E2197" s="744" t="s">
        <v>2642</v>
      </c>
      <c r="F2197" s="662" t="s">
        <v>2614</v>
      </c>
      <c r="G2197" s="662" t="s">
        <v>2736</v>
      </c>
      <c r="H2197" s="662" t="s">
        <v>545</v>
      </c>
      <c r="I2197" s="662" t="s">
        <v>3057</v>
      </c>
      <c r="J2197" s="662" t="s">
        <v>3058</v>
      </c>
      <c r="K2197" s="662" t="s">
        <v>2677</v>
      </c>
      <c r="L2197" s="663">
        <v>133.38999999999999</v>
      </c>
      <c r="M2197" s="663">
        <v>800.33999999999992</v>
      </c>
      <c r="N2197" s="662">
        <v>6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18</v>
      </c>
      <c r="B2198" s="662" t="s">
        <v>544</v>
      </c>
      <c r="C2198" s="662" t="s">
        <v>2622</v>
      </c>
      <c r="D2198" s="743" t="s">
        <v>4063</v>
      </c>
      <c r="E2198" s="744" t="s">
        <v>2642</v>
      </c>
      <c r="F2198" s="662" t="s">
        <v>2614</v>
      </c>
      <c r="G2198" s="662" t="s">
        <v>2736</v>
      </c>
      <c r="H2198" s="662" t="s">
        <v>1236</v>
      </c>
      <c r="I2198" s="662" t="s">
        <v>1477</v>
      </c>
      <c r="J2198" s="662" t="s">
        <v>2545</v>
      </c>
      <c r="K2198" s="662" t="s">
        <v>1479</v>
      </c>
      <c r="L2198" s="663">
        <v>210.5</v>
      </c>
      <c r="M2198" s="663">
        <v>4420.5</v>
      </c>
      <c r="N2198" s="662">
        <v>21</v>
      </c>
      <c r="O2198" s="745">
        <v>7</v>
      </c>
      <c r="P2198" s="663">
        <v>1263</v>
      </c>
      <c r="Q2198" s="678">
        <v>0.2857142857142857</v>
      </c>
      <c r="R2198" s="662">
        <v>6</v>
      </c>
      <c r="S2198" s="678">
        <v>0.2857142857142857</v>
      </c>
      <c r="T2198" s="745">
        <v>3</v>
      </c>
      <c r="U2198" s="701">
        <v>0.42857142857142855</v>
      </c>
    </row>
    <row r="2199" spans="1:21" ht="14.4" customHeight="1" x14ac:dyDescent="0.3">
      <c r="A2199" s="661">
        <v>18</v>
      </c>
      <c r="B2199" s="662" t="s">
        <v>544</v>
      </c>
      <c r="C2199" s="662" t="s">
        <v>2622</v>
      </c>
      <c r="D2199" s="743" t="s">
        <v>4063</v>
      </c>
      <c r="E2199" s="744" t="s">
        <v>2642</v>
      </c>
      <c r="F2199" s="662" t="s">
        <v>2614</v>
      </c>
      <c r="G2199" s="662" t="s">
        <v>2736</v>
      </c>
      <c r="H2199" s="662" t="s">
        <v>1236</v>
      </c>
      <c r="I2199" s="662" t="s">
        <v>1455</v>
      </c>
      <c r="J2199" s="662" t="s">
        <v>2546</v>
      </c>
      <c r="K2199" s="662" t="s">
        <v>1457</v>
      </c>
      <c r="L2199" s="663">
        <v>177.82</v>
      </c>
      <c r="M2199" s="663">
        <v>20271.479999999996</v>
      </c>
      <c r="N2199" s="662">
        <v>114</v>
      </c>
      <c r="O2199" s="745">
        <v>35.5</v>
      </c>
      <c r="P2199" s="663">
        <v>5690.24</v>
      </c>
      <c r="Q2199" s="678">
        <v>0.28070175438596495</v>
      </c>
      <c r="R2199" s="662">
        <v>32</v>
      </c>
      <c r="S2199" s="678">
        <v>0.2807017543859649</v>
      </c>
      <c r="T2199" s="745">
        <v>9.5</v>
      </c>
      <c r="U2199" s="701">
        <v>0.26760563380281688</v>
      </c>
    </row>
    <row r="2200" spans="1:21" ht="14.4" customHeight="1" x14ac:dyDescent="0.3">
      <c r="A2200" s="661">
        <v>18</v>
      </c>
      <c r="B2200" s="662" t="s">
        <v>544</v>
      </c>
      <c r="C2200" s="662" t="s">
        <v>2622</v>
      </c>
      <c r="D2200" s="743" t="s">
        <v>4063</v>
      </c>
      <c r="E2200" s="744" t="s">
        <v>2642</v>
      </c>
      <c r="F2200" s="662" t="s">
        <v>2614</v>
      </c>
      <c r="G2200" s="662" t="s">
        <v>2736</v>
      </c>
      <c r="H2200" s="662" t="s">
        <v>545</v>
      </c>
      <c r="I2200" s="662" t="s">
        <v>3923</v>
      </c>
      <c r="J2200" s="662" t="s">
        <v>3924</v>
      </c>
      <c r="K2200" s="662" t="s">
        <v>3925</v>
      </c>
      <c r="L2200" s="663">
        <v>177.82</v>
      </c>
      <c r="M2200" s="663">
        <v>355.64</v>
      </c>
      <c r="N2200" s="662">
        <v>2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18</v>
      </c>
      <c r="B2201" s="662" t="s">
        <v>544</v>
      </c>
      <c r="C2201" s="662" t="s">
        <v>2622</v>
      </c>
      <c r="D2201" s="743" t="s">
        <v>4063</v>
      </c>
      <c r="E2201" s="744" t="s">
        <v>2642</v>
      </c>
      <c r="F2201" s="662" t="s">
        <v>2614</v>
      </c>
      <c r="G2201" s="662" t="s">
        <v>2736</v>
      </c>
      <c r="H2201" s="662" t="s">
        <v>545</v>
      </c>
      <c r="I2201" s="662" t="s">
        <v>3926</v>
      </c>
      <c r="J2201" s="662" t="s">
        <v>3927</v>
      </c>
      <c r="K2201" s="662" t="s">
        <v>3928</v>
      </c>
      <c r="L2201" s="663">
        <v>0</v>
      </c>
      <c r="M2201" s="663">
        <v>0</v>
      </c>
      <c r="N2201" s="662">
        <v>3</v>
      </c>
      <c r="O2201" s="745">
        <v>1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18</v>
      </c>
      <c r="B2202" s="662" t="s">
        <v>544</v>
      </c>
      <c r="C2202" s="662" t="s">
        <v>2622</v>
      </c>
      <c r="D2202" s="743" t="s">
        <v>4063</v>
      </c>
      <c r="E2202" s="744" t="s">
        <v>2642</v>
      </c>
      <c r="F2202" s="662" t="s">
        <v>2614</v>
      </c>
      <c r="G2202" s="662" t="s">
        <v>2678</v>
      </c>
      <c r="H2202" s="662" t="s">
        <v>545</v>
      </c>
      <c r="I2202" s="662" t="s">
        <v>1108</v>
      </c>
      <c r="J2202" s="662" t="s">
        <v>1109</v>
      </c>
      <c r="K2202" s="662" t="s">
        <v>1110</v>
      </c>
      <c r="L2202" s="663">
        <v>211.96</v>
      </c>
      <c r="M2202" s="663">
        <v>635.88</v>
      </c>
      <c r="N2202" s="662">
        <v>3</v>
      </c>
      <c r="O2202" s="745">
        <v>1</v>
      </c>
      <c r="P2202" s="663">
        <v>635.88</v>
      </c>
      <c r="Q2202" s="678">
        <v>1</v>
      </c>
      <c r="R2202" s="662">
        <v>3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18</v>
      </c>
      <c r="B2203" s="662" t="s">
        <v>544</v>
      </c>
      <c r="C2203" s="662" t="s">
        <v>2622</v>
      </c>
      <c r="D2203" s="743" t="s">
        <v>4063</v>
      </c>
      <c r="E2203" s="744" t="s">
        <v>2642</v>
      </c>
      <c r="F2203" s="662" t="s">
        <v>2614</v>
      </c>
      <c r="G2203" s="662" t="s">
        <v>2678</v>
      </c>
      <c r="H2203" s="662" t="s">
        <v>545</v>
      </c>
      <c r="I2203" s="662" t="s">
        <v>1112</v>
      </c>
      <c r="J2203" s="662" t="s">
        <v>1113</v>
      </c>
      <c r="K2203" s="662" t="s">
        <v>1114</v>
      </c>
      <c r="L2203" s="663">
        <v>282.60000000000002</v>
      </c>
      <c r="M2203" s="663">
        <v>1978.2</v>
      </c>
      <c r="N2203" s="662">
        <v>7</v>
      </c>
      <c r="O2203" s="745">
        <v>3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18</v>
      </c>
      <c r="B2204" s="662" t="s">
        <v>544</v>
      </c>
      <c r="C2204" s="662" t="s">
        <v>2622</v>
      </c>
      <c r="D2204" s="743" t="s">
        <v>4063</v>
      </c>
      <c r="E2204" s="744" t="s">
        <v>2642</v>
      </c>
      <c r="F2204" s="662" t="s">
        <v>2614</v>
      </c>
      <c r="G2204" s="662" t="s">
        <v>2678</v>
      </c>
      <c r="H2204" s="662" t="s">
        <v>545</v>
      </c>
      <c r="I2204" s="662" t="s">
        <v>2037</v>
      </c>
      <c r="J2204" s="662" t="s">
        <v>1117</v>
      </c>
      <c r="K2204" s="662" t="s">
        <v>572</v>
      </c>
      <c r="L2204" s="663">
        <v>282.60000000000002</v>
      </c>
      <c r="M2204" s="663">
        <v>2260.8000000000002</v>
      </c>
      <c r="N2204" s="662">
        <v>8</v>
      </c>
      <c r="O2204" s="745">
        <v>3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18</v>
      </c>
      <c r="B2205" s="662" t="s">
        <v>544</v>
      </c>
      <c r="C2205" s="662" t="s">
        <v>2622</v>
      </c>
      <c r="D2205" s="743" t="s">
        <v>4063</v>
      </c>
      <c r="E2205" s="744" t="s">
        <v>2642</v>
      </c>
      <c r="F2205" s="662" t="s">
        <v>2614</v>
      </c>
      <c r="G2205" s="662" t="s">
        <v>2678</v>
      </c>
      <c r="H2205" s="662" t="s">
        <v>545</v>
      </c>
      <c r="I2205" s="662" t="s">
        <v>3929</v>
      </c>
      <c r="J2205" s="662" t="s">
        <v>3930</v>
      </c>
      <c r="K2205" s="662" t="s">
        <v>1110</v>
      </c>
      <c r="L2205" s="663">
        <v>700.43</v>
      </c>
      <c r="M2205" s="663">
        <v>5603.44</v>
      </c>
      <c r="N2205" s="662">
        <v>8</v>
      </c>
      <c r="O2205" s="745">
        <v>3</v>
      </c>
      <c r="P2205" s="663">
        <v>1400.86</v>
      </c>
      <c r="Q2205" s="678">
        <v>0.25</v>
      </c>
      <c r="R2205" s="662">
        <v>2</v>
      </c>
      <c r="S2205" s="678">
        <v>0.25</v>
      </c>
      <c r="T2205" s="745">
        <v>0.5</v>
      </c>
      <c r="U2205" s="701">
        <v>0.16666666666666666</v>
      </c>
    </row>
    <row r="2206" spans="1:21" ht="14.4" customHeight="1" x14ac:dyDescent="0.3">
      <c r="A2206" s="661">
        <v>18</v>
      </c>
      <c r="B2206" s="662" t="s">
        <v>544</v>
      </c>
      <c r="C2206" s="662" t="s">
        <v>2622</v>
      </c>
      <c r="D2206" s="743" t="s">
        <v>4063</v>
      </c>
      <c r="E2206" s="744" t="s">
        <v>2642</v>
      </c>
      <c r="F2206" s="662" t="s">
        <v>2614</v>
      </c>
      <c r="G2206" s="662" t="s">
        <v>2678</v>
      </c>
      <c r="H2206" s="662" t="s">
        <v>545</v>
      </c>
      <c r="I2206" s="662" t="s">
        <v>3931</v>
      </c>
      <c r="J2206" s="662" t="s">
        <v>1578</v>
      </c>
      <c r="K2206" s="662" t="s">
        <v>1114</v>
      </c>
      <c r="L2206" s="663">
        <v>934.66</v>
      </c>
      <c r="M2206" s="663">
        <v>2803.98</v>
      </c>
      <c r="N2206" s="662">
        <v>3</v>
      </c>
      <c r="O2206" s="745">
        <v>1.5</v>
      </c>
      <c r="P2206" s="663">
        <v>934.66</v>
      </c>
      <c r="Q2206" s="678">
        <v>0.33333333333333331</v>
      </c>
      <c r="R2206" s="662">
        <v>1</v>
      </c>
      <c r="S2206" s="678">
        <v>0.33333333333333331</v>
      </c>
      <c r="T2206" s="745">
        <v>0.5</v>
      </c>
      <c r="U2206" s="701">
        <v>0.33333333333333331</v>
      </c>
    </row>
    <row r="2207" spans="1:21" ht="14.4" customHeight="1" x14ac:dyDescent="0.3">
      <c r="A2207" s="661">
        <v>18</v>
      </c>
      <c r="B2207" s="662" t="s">
        <v>544</v>
      </c>
      <c r="C2207" s="662" t="s">
        <v>2622</v>
      </c>
      <c r="D2207" s="743" t="s">
        <v>4063</v>
      </c>
      <c r="E2207" s="744" t="s">
        <v>2642</v>
      </c>
      <c r="F2207" s="662" t="s">
        <v>2614</v>
      </c>
      <c r="G2207" s="662" t="s">
        <v>2678</v>
      </c>
      <c r="H2207" s="662" t="s">
        <v>545</v>
      </c>
      <c r="I2207" s="662" t="s">
        <v>3932</v>
      </c>
      <c r="J2207" s="662" t="s">
        <v>3933</v>
      </c>
      <c r="K2207" s="662" t="s">
        <v>1110</v>
      </c>
      <c r="L2207" s="663">
        <v>700.43</v>
      </c>
      <c r="M2207" s="663">
        <v>3502.1499999999996</v>
      </c>
      <c r="N2207" s="662">
        <v>5</v>
      </c>
      <c r="O2207" s="745">
        <v>2.5</v>
      </c>
      <c r="P2207" s="663">
        <v>1400.86</v>
      </c>
      <c r="Q2207" s="678">
        <v>0.4</v>
      </c>
      <c r="R2207" s="662">
        <v>2</v>
      </c>
      <c r="S2207" s="678">
        <v>0.4</v>
      </c>
      <c r="T2207" s="745">
        <v>1.5</v>
      </c>
      <c r="U2207" s="701">
        <v>0.6</v>
      </c>
    </row>
    <row r="2208" spans="1:21" ht="14.4" customHeight="1" x14ac:dyDescent="0.3">
      <c r="A2208" s="661">
        <v>18</v>
      </c>
      <c r="B2208" s="662" t="s">
        <v>544</v>
      </c>
      <c r="C2208" s="662" t="s">
        <v>2622</v>
      </c>
      <c r="D2208" s="743" t="s">
        <v>4063</v>
      </c>
      <c r="E2208" s="744" t="s">
        <v>2642</v>
      </c>
      <c r="F2208" s="662" t="s">
        <v>2614</v>
      </c>
      <c r="G2208" s="662" t="s">
        <v>2678</v>
      </c>
      <c r="H2208" s="662" t="s">
        <v>545</v>
      </c>
      <c r="I2208" s="662" t="s">
        <v>3934</v>
      </c>
      <c r="J2208" s="662" t="s">
        <v>3935</v>
      </c>
      <c r="K2208" s="662" t="s">
        <v>1114</v>
      </c>
      <c r="L2208" s="663">
        <v>934.66</v>
      </c>
      <c r="M2208" s="663">
        <v>14954.56</v>
      </c>
      <c r="N2208" s="662">
        <v>16</v>
      </c>
      <c r="O2208" s="745">
        <v>4.5</v>
      </c>
      <c r="P2208" s="663">
        <v>2803.98</v>
      </c>
      <c r="Q2208" s="678">
        <v>0.1875</v>
      </c>
      <c r="R2208" s="662">
        <v>3</v>
      </c>
      <c r="S2208" s="678">
        <v>0.1875</v>
      </c>
      <c r="T2208" s="745">
        <v>1</v>
      </c>
      <c r="U2208" s="701">
        <v>0.22222222222222221</v>
      </c>
    </row>
    <row r="2209" spans="1:21" ht="14.4" customHeight="1" x14ac:dyDescent="0.3">
      <c r="A2209" s="661">
        <v>18</v>
      </c>
      <c r="B2209" s="662" t="s">
        <v>544</v>
      </c>
      <c r="C2209" s="662" t="s">
        <v>2622</v>
      </c>
      <c r="D2209" s="743" t="s">
        <v>4063</v>
      </c>
      <c r="E2209" s="744" t="s">
        <v>2642</v>
      </c>
      <c r="F2209" s="662" t="s">
        <v>2614</v>
      </c>
      <c r="G2209" s="662" t="s">
        <v>2678</v>
      </c>
      <c r="H2209" s="662" t="s">
        <v>545</v>
      </c>
      <c r="I2209" s="662" t="s">
        <v>3692</v>
      </c>
      <c r="J2209" s="662" t="s">
        <v>3693</v>
      </c>
      <c r="K2209" s="662" t="s">
        <v>1156</v>
      </c>
      <c r="L2209" s="663">
        <v>934.66</v>
      </c>
      <c r="M2209" s="663">
        <v>1869.32</v>
      </c>
      <c r="N2209" s="662">
        <v>2</v>
      </c>
      <c r="O2209" s="745">
        <v>1.5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18</v>
      </c>
      <c r="B2210" s="662" t="s">
        <v>544</v>
      </c>
      <c r="C2210" s="662" t="s">
        <v>2622</v>
      </c>
      <c r="D2210" s="743" t="s">
        <v>4063</v>
      </c>
      <c r="E2210" s="744" t="s">
        <v>2642</v>
      </c>
      <c r="F2210" s="662" t="s">
        <v>2614</v>
      </c>
      <c r="G2210" s="662" t="s">
        <v>2678</v>
      </c>
      <c r="H2210" s="662" t="s">
        <v>545</v>
      </c>
      <c r="I2210" s="662" t="s">
        <v>3936</v>
      </c>
      <c r="J2210" s="662" t="s">
        <v>3937</v>
      </c>
      <c r="K2210" s="662" t="s">
        <v>3938</v>
      </c>
      <c r="L2210" s="663">
        <v>0</v>
      </c>
      <c r="M2210" s="663">
        <v>0</v>
      </c>
      <c r="N2210" s="662">
        <v>6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18</v>
      </c>
      <c r="B2211" s="662" t="s">
        <v>544</v>
      </c>
      <c r="C2211" s="662" t="s">
        <v>2622</v>
      </c>
      <c r="D2211" s="743" t="s">
        <v>4063</v>
      </c>
      <c r="E2211" s="744" t="s">
        <v>2642</v>
      </c>
      <c r="F2211" s="662" t="s">
        <v>2614</v>
      </c>
      <c r="G2211" s="662" t="s">
        <v>2678</v>
      </c>
      <c r="H2211" s="662" t="s">
        <v>545</v>
      </c>
      <c r="I2211" s="662" t="s">
        <v>3939</v>
      </c>
      <c r="J2211" s="662" t="s">
        <v>3623</v>
      </c>
      <c r="K2211" s="662" t="s">
        <v>1110</v>
      </c>
      <c r="L2211" s="663">
        <v>700.43</v>
      </c>
      <c r="M2211" s="663">
        <v>4202.58</v>
      </c>
      <c r="N2211" s="662">
        <v>6</v>
      </c>
      <c r="O2211" s="745">
        <v>2</v>
      </c>
      <c r="P2211" s="663">
        <v>4202.58</v>
      </c>
      <c r="Q2211" s="678">
        <v>1</v>
      </c>
      <c r="R2211" s="662">
        <v>6</v>
      </c>
      <c r="S2211" s="678">
        <v>1</v>
      </c>
      <c r="T2211" s="745">
        <v>2</v>
      </c>
      <c r="U2211" s="701">
        <v>1</v>
      </c>
    </row>
    <row r="2212" spans="1:21" ht="14.4" customHeight="1" x14ac:dyDescent="0.3">
      <c r="A2212" s="661">
        <v>18</v>
      </c>
      <c r="B2212" s="662" t="s">
        <v>544</v>
      </c>
      <c r="C2212" s="662" t="s">
        <v>2622</v>
      </c>
      <c r="D2212" s="743" t="s">
        <v>4063</v>
      </c>
      <c r="E2212" s="744" t="s">
        <v>2642</v>
      </c>
      <c r="F2212" s="662" t="s">
        <v>2614</v>
      </c>
      <c r="G2212" s="662" t="s">
        <v>2678</v>
      </c>
      <c r="H2212" s="662" t="s">
        <v>545</v>
      </c>
      <c r="I2212" s="662" t="s">
        <v>3940</v>
      </c>
      <c r="J2212" s="662" t="s">
        <v>3941</v>
      </c>
      <c r="K2212" s="662" t="s">
        <v>3942</v>
      </c>
      <c r="L2212" s="663">
        <v>1580.52</v>
      </c>
      <c r="M2212" s="663">
        <v>1580.52</v>
      </c>
      <c r="N2212" s="662">
        <v>1</v>
      </c>
      <c r="O2212" s="745">
        <v>0.5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18</v>
      </c>
      <c r="B2213" s="662" t="s">
        <v>544</v>
      </c>
      <c r="C2213" s="662" t="s">
        <v>2622</v>
      </c>
      <c r="D2213" s="743" t="s">
        <v>4063</v>
      </c>
      <c r="E2213" s="744" t="s">
        <v>2642</v>
      </c>
      <c r="F2213" s="662" t="s">
        <v>2614</v>
      </c>
      <c r="G2213" s="662" t="s">
        <v>2856</v>
      </c>
      <c r="H2213" s="662" t="s">
        <v>545</v>
      </c>
      <c r="I2213" s="662" t="s">
        <v>911</v>
      </c>
      <c r="J2213" s="662" t="s">
        <v>2857</v>
      </c>
      <c r="K2213" s="662" t="s">
        <v>2810</v>
      </c>
      <c r="L2213" s="663">
        <v>18.809999999999999</v>
      </c>
      <c r="M2213" s="663">
        <v>564.29999999999995</v>
      </c>
      <c r="N2213" s="662">
        <v>30</v>
      </c>
      <c r="O2213" s="745">
        <v>12</v>
      </c>
      <c r="P2213" s="663">
        <v>131.66999999999999</v>
      </c>
      <c r="Q2213" s="678">
        <v>0.23333333333333334</v>
      </c>
      <c r="R2213" s="662">
        <v>7</v>
      </c>
      <c r="S2213" s="678">
        <v>0.23333333333333334</v>
      </c>
      <c r="T2213" s="745">
        <v>3</v>
      </c>
      <c r="U2213" s="701">
        <v>0.25</v>
      </c>
    </row>
    <row r="2214" spans="1:21" ht="14.4" customHeight="1" x14ac:dyDescent="0.3">
      <c r="A2214" s="661">
        <v>18</v>
      </c>
      <c r="B2214" s="662" t="s">
        <v>544</v>
      </c>
      <c r="C2214" s="662" t="s">
        <v>2622</v>
      </c>
      <c r="D2214" s="743" t="s">
        <v>4063</v>
      </c>
      <c r="E2214" s="744" t="s">
        <v>2642</v>
      </c>
      <c r="F2214" s="662" t="s">
        <v>2614</v>
      </c>
      <c r="G2214" s="662" t="s">
        <v>2860</v>
      </c>
      <c r="H2214" s="662" t="s">
        <v>1236</v>
      </c>
      <c r="I2214" s="662" t="s">
        <v>1864</v>
      </c>
      <c r="J2214" s="662" t="s">
        <v>1865</v>
      </c>
      <c r="K2214" s="662" t="s">
        <v>1501</v>
      </c>
      <c r="L2214" s="663">
        <v>132</v>
      </c>
      <c r="M2214" s="663">
        <v>1848</v>
      </c>
      <c r="N2214" s="662">
        <v>14</v>
      </c>
      <c r="O2214" s="745">
        <v>7</v>
      </c>
      <c r="P2214" s="663">
        <v>132</v>
      </c>
      <c r="Q2214" s="678">
        <v>7.1428571428571425E-2</v>
      </c>
      <c r="R2214" s="662">
        <v>1</v>
      </c>
      <c r="S2214" s="678">
        <v>7.1428571428571425E-2</v>
      </c>
      <c r="T2214" s="745">
        <v>0.5</v>
      </c>
      <c r="U2214" s="701">
        <v>7.1428571428571425E-2</v>
      </c>
    </row>
    <row r="2215" spans="1:21" ht="14.4" customHeight="1" x14ac:dyDescent="0.3">
      <c r="A2215" s="661">
        <v>18</v>
      </c>
      <c r="B2215" s="662" t="s">
        <v>544</v>
      </c>
      <c r="C2215" s="662" t="s">
        <v>2622</v>
      </c>
      <c r="D2215" s="743" t="s">
        <v>4063</v>
      </c>
      <c r="E2215" s="744" t="s">
        <v>2642</v>
      </c>
      <c r="F2215" s="662" t="s">
        <v>2614</v>
      </c>
      <c r="G2215" s="662" t="s">
        <v>2860</v>
      </c>
      <c r="H2215" s="662" t="s">
        <v>1236</v>
      </c>
      <c r="I2215" s="662" t="s">
        <v>1885</v>
      </c>
      <c r="J2215" s="662" t="s">
        <v>1865</v>
      </c>
      <c r="K2215" s="662" t="s">
        <v>1886</v>
      </c>
      <c r="L2215" s="663">
        <v>439.98</v>
      </c>
      <c r="M2215" s="663">
        <v>3519.84</v>
      </c>
      <c r="N2215" s="662">
        <v>8</v>
      </c>
      <c r="O2215" s="745">
        <v>6</v>
      </c>
      <c r="P2215" s="663">
        <v>439.98</v>
      </c>
      <c r="Q2215" s="678">
        <v>0.125</v>
      </c>
      <c r="R2215" s="662">
        <v>1</v>
      </c>
      <c r="S2215" s="678">
        <v>0.125</v>
      </c>
      <c r="T2215" s="745">
        <v>1</v>
      </c>
      <c r="U2215" s="701">
        <v>0.16666666666666666</v>
      </c>
    </row>
    <row r="2216" spans="1:21" ht="14.4" customHeight="1" x14ac:dyDescent="0.3">
      <c r="A2216" s="661">
        <v>18</v>
      </c>
      <c r="B2216" s="662" t="s">
        <v>544</v>
      </c>
      <c r="C2216" s="662" t="s">
        <v>2622</v>
      </c>
      <c r="D2216" s="743" t="s">
        <v>4063</v>
      </c>
      <c r="E2216" s="744" t="s">
        <v>2642</v>
      </c>
      <c r="F2216" s="662" t="s">
        <v>2614</v>
      </c>
      <c r="G2216" s="662" t="s">
        <v>3099</v>
      </c>
      <c r="H2216" s="662" t="s">
        <v>545</v>
      </c>
      <c r="I2216" s="662" t="s">
        <v>1044</v>
      </c>
      <c r="J2216" s="662" t="s">
        <v>3100</v>
      </c>
      <c r="K2216" s="662" t="s">
        <v>3102</v>
      </c>
      <c r="L2216" s="663">
        <v>0</v>
      </c>
      <c r="M2216" s="663">
        <v>0</v>
      </c>
      <c r="N2216" s="662">
        <v>2</v>
      </c>
      <c r="O2216" s="745">
        <v>1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18</v>
      </c>
      <c r="B2217" s="662" t="s">
        <v>544</v>
      </c>
      <c r="C2217" s="662" t="s">
        <v>2622</v>
      </c>
      <c r="D2217" s="743" t="s">
        <v>4063</v>
      </c>
      <c r="E2217" s="744" t="s">
        <v>2642</v>
      </c>
      <c r="F2217" s="662" t="s">
        <v>2614</v>
      </c>
      <c r="G2217" s="662" t="s">
        <v>2667</v>
      </c>
      <c r="H2217" s="662" t="s">
        <v>545</v>
      </c>
      <c r="I2217" s="662" t="s">
        <v>818</v>
      </c>
      <c r="J2217" s="662" t="s">
        <v>819</v>
      </c>
      <c r="K2217" s="662" t="s">
        <v>820</v>
      </c>
      <c r="L2217" s="663">
        <v>54.55</v>
      </c>
      <c r="M2217" s="663">
        <v>6709.6500000000005</v>
      </c>
      <c r="N2217" s="662">
        <v>123</v>
      </c>
      <c r="O2217" s="745">
        <v>33</v>
      </c>
      <c r="P2217" s="663">
        <v>1800.1499999999996</v>
      </c>
      <c r="Q2217" s="678">
        <v>0.26829268292682917</v>
      </c>
      <c r="R2217" s="662">
        <v>33</v>
      </c>
      <c r="S2217" s="678">
        <v>0.26829268292682928</v>
      </c>
      <c r="T2217" s="745">
        <v>7.5</v>
      </c>
      <c r="U2217" s="701">
        <v>0.22727272727272727</v>
      </c>
    </row>
    <row r="2218" spans="1:21" ht="14.4" customHeight="1" x14ac:dyDescent="0.3">
      <c r="A2218" s="661">
        <v>18</v>
      </c>
      <c r="B2218" s="662" t="s">
        <v>544</v>
      </c>
      <c r="C2218" s="662" t="s">
        <v>2622</v>
      </c>
      <c r="D2218" s="743" t="s">
        <v>4063</v>
      </c>
      <c r="E2218" s="744" t="s">
        <v>2642</v>
      </c>
      <c r="F2218" s="662" t="s">
        <v>2614</v>
      </c>
      <c r="G2218" s="662" t="s">
        <v>2738</v>
      </c>
      <c r="H2218" s="662" t="s">
        <v>1236</v>
      </c>
      <c r="I2218" s="662" t="s">
        <v>1463</v>
      </c>
      <c r="J2218" s="662" t="s">
        <v>1464</v>
      </c>
      <c r="K2218" s="662" t="s">
        <v>2531</v>
      </c>
      <c r="L2218" s="663">
        <v>94.95</v>
      </c>
      <c r="M2218" s="663">
        <v>1139.4000000000001</v>
      </c>
      <c r="N2218" s="662">
        <v>12</v>
      </c>
      <c r="O2218" s="745">
        <v>2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18</v>
      </c>
      <c r="B2219" s="662" t="s">
        <v>544</v>
      </c>
      <c r="C2219" s="662" t="s">
        <v>2622</v>
      </c>
      <c r="D2219" s="743" t="s">
        <v>4063</v>
      </c>
      <c r="E2219" s="744" t="s">
        <v>2642</v>
      </c>
      <c r="F2219" s="662" t="s">
        <v>2614</v>
      </c>
      <c r="G2219" s="662" t="s">
        <v>2738</v>
      </c>
      <c r="H2219" s="662" t="s">
        <v>545</v>
      </c>
      <c r="I2219" s="662" t="s">
        <v>1596</v>
      </c>
      <c r="J2219" s="662" t="s">
        <v>2739</v>
      </c>
      <c r="K2219" s="662" t="s">
        <v>3411</v>
      </c>
      <c r="L2219" s="663">
        <v>84.39</v>
      </c>
      <c r="M2219" s="663">
        <v>84.39</v>
      </c>
      <c r="N2219" s="662">
        <v>1</v>
      </c>
      <c r="O2219" s="745">
        <v>0.5</v>
      </c>
      <c r="P2219" s="663">
        <v>84.39</v>
      </c>
      <c r="Q2219" s="678">
        <v>1</v>
      </c>
      <c r="R2219" s="662">
        <v>1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18</v>
      </c>
      <c r="B2220" s="662" t="s">
        <v>544</v>
      </c>
      <c r="C2220" s="662" t="s">
        <v>2622</v>
      </c>
      <c r="D2220" s="743" t="s">
        <v>4063</v>
      </c>
      <c r="E2220" s="744" t="s">
        <v>2642</v>
      </c>
      <c r="F2220" s="662" t="s">
        <v>2614</v>
      </c>
      <c r="G2220" s="662" t="s">
        <v>2738</v>
      </c>
      <c r="H2220" s="662" t="s">
        <v>545</v>
      </c>
      <c r="I2220" s="662" t="s">
        <v>1150</v>
      </c>
      <c r="J2220" s="662" t="s">
        <v>2739</v>
      </c>
      <c r="K2220" s="662" t="s">
        <v>2740</v>
      </c>
      <c r="L2220" s="663">
        <v>253.18</v>
      </c>
      <c r="M2220" s="663">
        <v>2784.98</v>
      </c>
      <c r="N2220" s="662">
        <v>11</v>
      </c>
      <c r="O2220" s="745">
        <v>6.5</v>
      </c>
      <c r="P2220" s="663">
        <v>2025.44</v>
      </c>
      <c r="Q2220" s="678">
        <v>0.72727272727272729</v>
      </c>
      <c r="R2220" s="662">
        <v>8</v>
      </c>
      <c r="S2220" s="678">
        <v>0.72727272727272729</v>
      </c>
      <c r="T2220" s="745">
        <v>4.5</v>
      </c>
      <c r="U2220" s="701">
        <v>0.69230769230769229</v>
      </c>
    </row>
    <row r="2221" spans="1:21" ht="14.4" customHeight="1" x14ac:dyDescent="0.3">
      <c r="A2221" s="661">
        <v>18</v>
      </c>
      <c r="B2221" s="662" t="s">
        <v>544</v>
      </c>
      <c r="C2221" s="662" t="s">
        <v>2622</v>
      </c>
      <c r="D2221" s="743" t="s">
        <v>4063</v>
      </c>
      <c r="E2221" s="744" t="s">
        <v>2642</v>
      </c>
      <c r="F2221" s="662" t="s">
        <v>2614</v>
      </c>
      <c r="G2221" s="662" t="s">
        <v>2738</v>
      </c>
      <c r="H2221" s="662" t="s">
        <v>545</v>
      </c>
      <c r="I2221" s="662" t="s">
        <v>3333</v>
      </c>
      <c r="J2221" s="662" t="s">
        <v>2778</v>
      </c>
      <c r="K2221" s="662" t="s">
        <v>3334</v>
      </c>
      <c r="L2221" s="663">
        <v>112.67</v>
      </c>
      <c r="M2221" s="663">
        <v>112.67</v>
      </c>
      <c r="N2221" s="662">
        <v>1</v>
      </c>
      <c r="O2221" s="745">
        <v>0.5</v>
      </c>
      <c r="P2221" s="663">
        <v>112.67</v>
      </c>
      <c r="Q2221" s="678">
        <v>1</v>
      </c>
      <c r="R2221" s="662">
        <v>1</v>
      </c>
      <c r="S2221" s="678">
        <v>1</v>
      </c>
      <c r="T2221" s="745">
        <v>0.5</v>
      </c>
      <c r="U2221" s="701">
        <v>1</v>
      </c>
    </row>
    <row r="2222" spans="1:21" ht="14.4" customHeight="1" x14ac:dyDescent="0.3">
      <c r="A2222" s="661">
        <v>18</v>
      </c>
      <c r="B2222" s="662" t="s">
        <v>544</v>
      </c>
      <c r="C2222" s="662" t="s">
        <v>2622</v>
      </c>
      <c r="D2222" s="743" t="s">
        <v>4063</v>
      </c>
      <c r="E2222" s="744" t="s">
        <v>2642</v>
      </c>
      <c r="F2222" s="662" t="s">
        <v>2614</v>
      </c>
      <c r="G2222" s="662" t="s">
        <v>2738</v>
      </c>
      <c r="H2222" s="662" t="s">
        <v>545</v>
      </c>
      <c r="I2222" s="662" t="s">
        <v>1142</v>
      </c>
      <c r="J2222" s="662" t="s">
        <v>2778</v>
      </c>
      <c r="K2222" s="662" t="s">
        <v>2779</v>
      </c>
      <c r="L2222" s="663">
        <v>338</v>
      </c>
      <c r="M2222" s="663">
        <v>2704</v>
      </c>
      <c r="N2222" s="662">
        <v>8</v>
      </c>
      <c r="O2222" s="745">
        <v>3.5</v>
      </c>
      <c r="P2222" s="663">
        <v>1014</v>
      </c>
      <c r="Q2222" s="678">
        <v>0.375</v>
      </c>
      <c r="R2222" s="662">
        <v>3</v>
      </c>
      <c r="S2222" s="678">
        <v>0.375</v>
      </c>
      <c r="T2222" s="745">
        <v>1</v>
      </c>
      <c r="U2222" s="701">
        <v>0.2857142857142857</v>
      </c>
    </row>
    <row r="2223" spans="1:21" ht="14.4" customHeight="1" x14ac:dyDescent="0.3">
      <c r="A2223" s="661">
        <v>18</v>
      </c>
      <c r="B2223" s="662" t="s">
        <v>544</v>
      </c>
      <c r="C2223" s="662" t="s">
        <v>2622</v>
      </c>
      <c r="D2223" s="743" t="s">
        <v>4063</v>
      </c>
      <c r="E2223" s="744" t="s">
        <v>2642</v>
      </c>
      <c r="F2223" s="662" t="s">
        <v>2614</v>
      </c>
      <c r="G2223" s="662" t="s">
        <v>2738</v>
      </c>
      <c r="H2223" s="662" t="s">
        <v>545</v>
      </c>
      <c r="I2223" s="662" t="s">
        <v>3943</v>
      </c>
      <c r="J2223" s="662" t="s">
        <v>3944</v>
      </c>
      <c r="K2223" s="662" t="s">
        <v>3544</v>
      </c>
      <c r="L2223" s="663">
        <v>506.99</v>
      </c>
      <c r="M2223" s="663">
        <v>2534.9499999999998</v>
      </c>
      <c r="N2223" s="662">
        <v>5</v>
      </c>
      <c r="O2223" s="745">
        <v>2.5</v>
      </c>
      <c r="P2223" s="663">
        <v>506.99</v>
      </c>
      <c r="Q2223" s="678">
        <v>0.2</v>
      </c>
      <c r="R2223" s="662">
        <v>1</v>
      </c>
      <c r="S2223" s="678">
        <v>0.2</v>
      </c>
      <c r="T2223" s="745">
        <v>0.5</v>
      </c>
      <c r="U2223" s="701">
        <v>0.2</v>
      </c>
    </row>
    <row r="2224" spans="1:21" ht="14.4" customHeight="1" x14ac:dyDescent="0.3">
      <c r="A2224" s="661">
        <v>18</v>
      </c>
      <c r="B2224" s="662" t="s">
        <v>544</v>
      </c>
      <c r="C2224" s="662" t="s">
        <v>2622</v>
      </c>
      <c r="D2224" s="743" t="s">
        <v>4063</v>
      </c>
      <c r="E2224" s="744" t="s">
        <v>2642</v>
      </c>
      <c r="F2224" s="662" t="s">
        <v>2614</v>
      </c>
      <c r="G2224" s="662" t="s">
        <v>2669</v>
      </c>
      <c r="H2224" s="662" t="s">
        <v>1236</v>
      </c>
      <c r="I2224" s="662" t="s">
        <v>1352</v>
      </c>
      <c r="J2224" s="662" t="s">
        <v>1353</v>
      </c>
      <c r="K2224" s="662" t="s">
        <v>937</v>
      </c>
      <c r="L2224" s="663">
        <v>132</v>
      </c>
      <c r="M2224" s="663">
        <v>132</v>
      </c>
      <c r="N2224" s="662">
        <v>1</v>
      </c>
      <c r="O2224" s="745">
        <v>0.5</v>
      </c>
      <c r="P2224" s="663">
        <v>132</v>
      </c>
      <c r="Q2224" s="678">
        <v>1</v>
      </c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18</v>
      </c>
      <c r="B2225" s="662" t="s">
        <v>544</v>
      </c>
      <c r="C2225" s="662" t="s">
        <v>2622</v>
      </c>
      <c r="D2225" s="743" t="s">
        <v>4063</v>
      </c>
      <c r="E2225" s="744" t="s">
        <v>2642</v>
      </c>
      <c r="F2225" s="662" t="s">
        <v>2614</v>
      </c>
      <c r="G2225" s="662" t="s">
        <v>2669</v>
      </c>
      <c r="H2225" s="662" t="s">
        <v>1236</v>
      </c>
      <c r="I2225" s="662" t="s">
        <v>1447</v>
      </c>
      <c r="J2225" s="662" t="s">
        <v>1448</v>
      </c>
      <c r="K2225" s="662" t="s">
        <v>1449</v>
      </c>
      <c r="L2225" s="663">
        <v>264</v>
      </c>
      <c r="M2225" s="663">
        <v>264</v>
      </c>
      <c r="N2225" s="662">
        <v>1</v>
      </c>
      <c r="O2225" s="745">
        <v>0.5</v>
      </c>
      <c r="P2225" s="663">
        <v>264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18</v>
      </c>
      <c r="B2226" s="662" t="s">
        <v>544</v>
      </c>
      <c r="C2226" s="662" t="s">
        <v>2622</v>
      </c>
      <c r="D2226" s="743" t="s">
        <v>4063</v>
      </c>
      <c r="E2226" s="744" t="s">
        <v>2642</v>
      </c>
      <c r="F2226" s="662" t="s">
        <v>2614</v>
      </c>
      <c r="G2226" s="662" t="s">
        <v>2669</v>
      </c>
      <c r="H2226" s="662" t="s">
        <v>545</v>
      </c>
      <c r="I2226" s="662" t="s">
        <v>3127</v>
      </c>
      <c r="J2226" s="662" t="s">
        <v>3128</v>
      </c>
      <c r="K2226" s="662" t="s">
        <v>2541</v>
      </c>
      <c r="L2226" s="663">
        <v>246.39</v>
      </c>
      <c r="M2226" s="663">
        <v>2710.29</v>
      </c>
      <c r="N2226" s="662">
        <v>11</v>
      </c>
      <c r="O2226" s="745">
        <v>3.5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18</v>
      </c>
      <c r="B2227" s="662" t="s">
        <v>544</v>
      </c>
      <c r="C2227" s="662" t="s">
        <v>2622</v>
      </c>
      <c r="D2227" s="743" t="s">
        <v>4063</v>
      </c>
      <c r="E2227" s="744" t="s">
        <v>2642</v>
      </c>
      <c r="F2227" s="662" t="s">
        <v>2614</v>
      </c>
      <c r="G2227" s="662" t="s">
        <v>2669</v>
      </c>
      <c r="H2227" s="662" t="s">
        <v>545</v>
      </c>
      <c r="I2227" s="662" t="s">
        <v>3945</v>
      </c>
      <c r="J2227" s="662" t="s">
        <v>3135</v>
      </c>
      <c r="K2227" s="662" t="s">
        <v>586</v>
      </c>
      <c r="L2227" s="663">
        <v>264</v>
      </c>
      <c r="M2227" s="663">
        <v>1584</v>
      </c>
      <c r="N2227" s="662">
        <v>6</v>
      </c>
      <c r="O2227" s="745">
        <v>2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18</v>
      </c>
      <c r="B2228" s="662" t="s">
        <v>544</v>
      </c>
      <c r="C2228" s="662" t="s">
        <v>2622</v>
      </c>
      <c r="D2228" s="743" t="s">
        <v>4063</v>
      </c>
      <c r="E2228" s="744" t="s">
        <v>2642</v>
      </c>
      <c r="F2228" s="662" t="s">
        <v>2614</v>
      </c>
      <c r="G2228" s="662" t="s">
        <v>2669</v>
      </c>
      <c r="H2228" s="662" t="s">
        <v>545</v>
      </c>
      <c r="I2228" s="662" t="s">
        <v>2741</v>
      </c>
      <c r="J2228" s="662" t="s">
        <v>2742</v>
      </c>
      <c r="K2228" s="662" t="s">
        <v>2539</v>
      </c>
      <c r="L2228" s="663">
        <v>123.2</v>
      </c>
      <c r="M2228" s="663">
        <v>739.2</v>
      </c>
      <c r="N2228" s="662">
        <v>6</v>
      </c>
      <c r="O2228" s="745">
        <v>1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18</v>
      </c>
      <c r="B2229" s="662" t="s">
        <v>544</v>
      </c>
      <c r="C2229" s="662" t="s">
        <v>2622</v>
      </c>
      <c r="D2229" s="743" t="s">
        <v>4063</v>
      </c>
      <c r="E2229" s="744" t="s">
        <v>2642</v>
      </c>
      <c r="F2229" s="662" t="s">
        <v>2614</v>
      </c>
      <c r="G2229" s="662" t="s">
        <v>2669</v>
      </c>
      <c r="H2229" s="662" t="s">
        <v>1236</v>
      </c>
      <c r="I2229" s="662" t="s">
        <v>1431</v>
      </c>
      <c r="J2229" s="662" t="s">
        <v>1575</v>
      </c>
      <c r="K2229" s="662" t="s">
        <v>2539</v>
      </c>
      <c r="L2229" s="663">
        <v>123.2</v>
      </c>
      <c r="M2229" s="663">
        <v>4804.8</v>
      </c>
      <c r="N2229" s="662">
        <v>39</v>
      </c>
      <c r="O2229" s="745">
        <v>11</v>
      </c>
      <c r="P2229" s="663">
        <v>1478.4</v>
      </c>
      <c r="Q2229" s="678">
        <v>0.30769230769230771</v>
      </c>
      <c r="R2229" s="662">
        <v>12</v>
      </c>
      <c r="S2229" s="678">
        <v>0.30769230769230771</v>
      </c>
      <c r="T2229" s="745">
        <v>4.5</v>
      </c>
      <c r="U2229" s="701">
        <v>0.40909090909090912</v>
      </c>
    </row>
    <row r="2230" spans="1:21" ht="14.4" customHeight="1" x14ac:dyDescent="0.3">
      <c r="A2230" s="661">
        <v>18</v>
      </c>
      <c r="B2230" s="662" t="s">
        <v>544</v>
      </c>
      <c r="C2230" s="662" t="s">
        <v>2622</v>
      </c>
      <c r="D2230" s="743" t="s">
        <v>4063</v>
      </c>
      <c r="E2230" s="744" t="s">
        <v>2642</v>
      </c>
      <c r="F2230" s="662" t="s">
        <v>2614</v>
      </c>
      <c r="G2230" s="662" t="s">
        <v>2669</v>
      </c>
      <c r="H2230" s="662" t="s">
        <v>1236</v>
      </c>
      <c r="I2230" s="662" t="s">
        <v>1410</v>
      </c>
      <c r="J2230" s="662" t="s">
        <v>2540</v>
      </c>
      <c r="K2230" s="662" t="s">
        <v>2541</v>
      </c>
      <c r="L2230" s="663">
        <v>246.39</v>
      </c>
      <c r="M2230" s="663">
        <v>11333.939999999999</v>
      </c>
      <c r="N2230" s="662">
        <v>46</v>
      </c>
      <c r="O2230" s="745">
        <v>16</v>
      </c>
      <c r="P2230" s="663">
        <v>2956.6799999999994</v>
      </c>
      <c r="Q2230" s="678">
        <v>0.2608695652173913</v>
      </c>
      <c r="R2230" s="662">
        <v>12</v>
      </c>
      <c r="S2230" s="678">
        <v>0.2608695652173913</v>
      </c>
      <c r="T2230" s="745">
        <v>5</v>
      </c>
      <c r="U2230" s="701">
        <v>0.3125</v>
      </c>
    </row>
    <row r="2231" spans="1:21" ht="14.4" customHeight="1" x14ac:dyDescent="0.3">
      <c r="A2231" s="661">
        <v>18</v>
      </c>
      <c r="B2231" s="662" t="s">
        <v>544</v>
      </c>
      <c r="C2231" s="662" t="s">
        <v>2622</v>
      </c>
      <c r="D2231" s="743" t="s">
        <v>4063</v>
      </c>
      <c r="E2231" s="744" t="s">
        <v>2642</v>
      </c>
      <c r="F2231" s="662" t="s">
        <v>2614</v>
      </c>
      <c r="G2231" s="662" t="s">
        <v>2669</v>
      </c>
      <c r="H2231" s="662" t="s">
        <v>545</v>
      </c>
      <c r="I2231" s="662" t="s">
        <v>3131</v>
      </c>
      <c r="J2231" s="662" t="s">
        <v>3128</v>
      </c>
      <c r="K2231" s="662" t="s">
        <v>2541</v>
      </c>
      <c r="L2231" s="663">
        <v>246.39</v>
      </c>
      <c r="M2231" s="663">
        <v>10594.77</v>
      </c>
      <c r="N2231" s="662">
        <v>43</v>
      </c>
      <c r="O2231" s="745">
        <v>14.5</v>
      </c>
      <c r="P2231" s="663">
        <v>1971.12</v>
      </c>
      <c r="Q2231" s="678">
        <v>0.18604651162790695</v>
      </c>
      <c r="R2231" s="662">
        <v>8</v>
      </c>
      <c r="S2231" s="678">
        <v>0.18604651162790697</v>
      </c>
      <c r="T2231" s="745">
        <v>3.5</v>
      </c>
      <c r="U2231" s="701">
        <v>0.2413793103448276</v>
      </c>
    </row>
    <row r="2232" spans="1:21" ht="14.4" customHeight="1" x14ac:dyDescent="0.3">
      <c r="A2232" s="661">
        <v>18</v>
      </c>
      <c r="B2232" s="662" t="s">
        <v>544</v>
      </c>
      <c r="C2232" s="662" t="s">
        <v>2622</v>
      </c>
      <c r="D2232" s="743" t="s">
        <v>4063</v>
      </c>
      <c r="E2232" s="744" t="s">
        <v>2642</v>
      </c>
      <c r="F2232" s="662" t="s">
        <v>2614</v>
      </c>
      <c r="G2232" s="662" t="s">
        <v>2669</v>
      </c>
      <c r="H2232" s="662" t="s">
        <v>545</v>
      </c>
      <c r="I2232" s="662" t="s">
        <v>3946</v>
      </c>
      <c r="J2232" s="662" t="s">
        <v>3947</v>
      </c>
      <c r="K2232" s="662" t="s">
        <v>2541</v>
      </c>
      <c r="L2232" s="663">
        <v>0</v>
      </c>
      <c r="M2232" s="663">
        <v>0</v>
      </c>
      <c r="N2232" s="662">
        <v>4</v>
      </c>
      <c r="O2232" s="745">
        <v>2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18</v>
      </c>
      <c r="B2233" s="662" t="s">
        <v>544</v>
      </c>
      <c r="C2233" s="662" t="s">
        <v>2622</v>
      </c>
      <c r="D2233" s="743" t="s">
        <v>4063</v>
      </c>
      <c r="E2233" s="744" t="s">
        <v>2642</v>
      </c>
      <c r="F2233" s="662" t="s">
        <v>2614</v>
      </c>
      <c r="G2233" s="662" t="s">
        <v>2669</v>
      </c>
      <c r="H2233" s="662" t="s">
        <v>545</v>
      </c>
      <c r="I2233" s="662" t="s">
        <v>3948</v>
      </c>
      <c r="J2233" s="662" t="s">
        <v>3707</v>
      </c>
      <c r="K2233" s="662" t="s">
        <v>2493</v>
      </c>
      <c r="L2233" s="663">
        <v>0</v>
      </c>
      <c r="M2233" s="663">
        <v>0</v>
      </c>
      <c r="N2233" s="662">
        <v>2</v>
      </c>
      <c r="O2233" s="745">
        <v>1</v>
      </c>
      <c r="P2233" s="663">
        <v>0</v>
      </c>
      <c r="Q2233" s="678"/>
      <c r="R2233" s="662">
        <v>1</v>
      </c>
      <c r="S2233" s="678">
        <v>0.5</v>
      </c>
      <c r="T2233" s="745">
        <v>0.5</v>
      </c>
      <c r="U2233" s="701">
        <v>0.5</v>
      </c>
    </row>
    <row r="2234" spans="1:21" ht="14.4" customHeight="1" x14ac:dyDescent="0.3">
      <c r="A2234" s="661">
        <v>18</v>
      </c>
      <c r="B2234" s="662" t="s">
        <v>544</v>
      </c>
      <c r="C2234" s="662" t="s">
        <v>2622</v>
      </c>
      <c r="D2234" s="743" t="s">
        <v>4063</v>
      </c>
      <c r="E2234" s="744" t="s">
        <v>2642</v>
      </c>
      <c r="F2234" s="662" t="s">
        <v>2614</v>
      </c>
      <c r="G2234" s="662" t="s">
        <v>2669</v>
      </c>
      <c r="H2234" s="662" t="s">
        <v>545</v>
      </c>
      <c r="I2234" s="662" t="s">
        <v>3134</v>
      </c>
      <c r="J2234" s="662" t="s">
        <v>3135</v>
      </c>
      <c r="K2234" s="662" t="s">
        <v>1634</v>
      </c>
      <c r="L2234" s="663">
        <v>0</v>
      </c>
      <c r="M2234" s="663">
        <v>0</v>
      </c>
      <c r="N2234" s="662">
        <v>1</v>
      </c>
      <c r="O2234" s="745">
        <v>0.5</v>
      </c>
      <c r="P2234" s="663">
        <v>0</v>
      </c>
      <c r="Q2234" s="678"/>
      <c r="R2234" s="662">
        <v>1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18</v>
      </c>
      <c r="B2235" s="662" t="s">
        <v>544</v>
      </c>
      <c r="C2235" s="662" t="s">
        <v>2622</v>
      </c>
      <c r="D2235" s="743" t="s">
        <v>4063</v>
      </c>
      <c r="E2235" s="744" t="s">
        <v>2642</v>
      </c>
      <c r="F2235" s="662" t="s">
        <v>2614</v>
      </c>
      <c r="G2235" s="662" t="s">
        <v>2669</v>
      </c>
      <c r="H2235" s="662" t="s">
        <v>545</v>
      </c>
      <c r="I2235" s="662" t="s">
        <v>3949</v>
      </c>
      <c r="J2235" s="662" t="s">
        <v>3135</v>
      </c>
      <c r="K2235" s="662" t="s">
        <v>586</v>
      </c>
      <c r="L2235" s="663">
        <v>264</v>
      </c>
      <c r="M2235" s="663">
        <v>528</v>
      </c>
      <c r="N2235" s="662">
        <v>2</v>
      </c>
      <c r="O2235" s="745">
        <v>0.5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18</v>
      </c>
      <c r="B2236" s="662" t="s">
        <v>544</v>
      </c>
      <c r="C2236" s="662" t="s">
        <v>2622</v>
      </c>
      <c r="D2236" s="743" t="s">
        <v>4063</v>
      </c>
      <c r="E2236" s="744" t="s">
        <v>2642</v>
      </c>
      <c r="F2236" s="662" t="s">
        <v>2614</v>
      </c>
      <c r="G2236" s="662" t="s">
        <v>3950</v>
      </c>
      <c r="H2236" s="662" t="s">
        <v>545</v>
      </c>
      <c r="I2236" s="662" t="s">
        <v>3951</v>
      </c>
      <c r="J2236" s="662" t="s">
        <v>3952</v>
      </c>
      <c r="K2236" s="662" t="s">
        <v>3953</v>
      </c>
      <c r="L2236" s="663">
        <v>0</v>
      </c>
      <c r="M2236" s="663">
        <v>0</v>
      </c>
      <c r="N2236" s="662">
        <v>1</v>
      </c>
      <c r="O2236" s="745">
        <v>1</v>
      </c>
      <c r="P2236" s="663">
        <v>0</v>
      </c>
      <c r="Q2236" s="678"/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18</v>
      </c>
      <c r="B2237" s="662" t="s">
        <v>544</v>
      </c>
      <c r="C2237" s="662" t="s">
        <v>2622</v>
      </c>
      <c r="D2237" s="743" t="s">
        <v>4063</v>
      </c>
      <c r="E2237" s="744" t="s">
        <v>2642</v>
      </c>
      <c r="F2237" s="662" t="s">
        <v>2614</v>
      </c>
      <c r="G2237" s="662" t="s">
        <v>3950</v>
      </c>
      <c r="H2237" s="662" t="s">
        <v>545</v>
      </c>
      <c r="I2237" s="662" t="s">
        <v>3951</v>
      </c>
      <c r="J2237" s="662" t="s">
        <v>3952</v>
      </c>
      <c r="K2237" s="662" t="s">
        <v>3953</v>
      </c>
      <c r="L2237" s="663">
        <v>70.150000000000006</v>
      </c>
      <c r="M2237" s="663">
        <v>70.150000000000006</v>
      </c>
      <c r="N2237" s="662">
        <v>1</v>
      </c>
      <c r="O2237" s="745">
        <v>1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18</v>
      </c>
      <c r="B2238" s="662" t="s">
        <v>544</v>
      </c>
      <c r="C2238" s="662" t="s">
        <v>2622</v>
      </c>
      <c r="D2238" s="743" t="s">
        <v>4063</v>
      </c>
      <c r="E2238" s="744" t="s">
        <v>2642</v>
      </c>
      <c r="F2238" s="662" t="s">
        <v>2614</v>
      </c>
      <c r="G2238" s="662" t="s">
        <v>3950</v>
      </c>
      <c r="H2238" s="662" t="s">
        <v>545</v>
      </c>
      <c r="I2238" s="662" t="s">
        <v>3954</v>
      </c>
      <c r="J2238" s="662" t="s">
        <v>3955</v>
      </c>
      <c r="K2238" s="662" t="s">
        <v>3956</v>
      </c>
      <c r="L2238" s="663">
        <v>111.45</v>
      </c>
      <c r="M2238" s="663">
        <v>111.45</v>
      </c>
      <c r="N2238" s="662">
        <v>1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18</v>
      </c>
      <c r="B2239" s="662" t="s">
        <v>544</v>
      </c>
      <c r="C2239" s="662" t="s">
        <v>2622</v>
      </c>
      <c r="D2239" s="743" t="s">
        <v>4063</v>
      </c>
      <c r="E2239" s="744" t="s">
        <v>2642</v>
      </c>
      <c r="F2239" s="662" t="s">
        <v>2614</v>
      </c>
      <c r="G2239" s="662" t="s">
        <v>3412</v>
      </c>
      <c r="H2239" s="662" t="s">
        <v>545</v>
      </c>
      <c r="I2239" s="662" t="s">
        <v>1914</v>
      </c>
      <c r="J2239" s="662" t="s">
        <v>3957</v>
      </c>
      <c r="K2239" s="662" t="s">
        <v>3958</v>
      </c>
      <c r="L2239" s="663">
        <v>54.13</v>
      </c>
      <c r="M2239" s="663">
        <v>54.13</v>
      </c>
      <c r="N2239" s="662">
        <v>1</v>
      </c>
      <c r="O2239" s="745">
        <v>0.5</v>
      </c>
      <c r="P2239" s="663">
        <v>54.13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18</v>
      </c>
      <c r="B2240" s="662" t="s">
        <v>544</v>
      </c>
      <c r="C2240" s="662" t="s">
        <v>2622</v>
      </c>
      <c r="D2240" s="743" t="s">
        <v>4063</v>
      </c>
      <c r="E2240" s="744" t="s">
        <v>2642</v>
      </c>
      <c r="F2240" s="662" t="s">
        <v>2614</v>
      </c>
      <c r="G2240" s="662" t="s">
        <v>3412</v>
      </c>
      <c r="H2240" s="662" t="s">
        <v>545</v>
      </c>
      <c r="I2240" s="662" t="s">
        <v>622</v>
      </c>
      <c r="J2240" s="662" t="s">
        <v>3413</v>
      </c>
      <c r="K2240" s="662" t="s">
        <v>3414</v>
      </c>
      <c r="L2240" s="663">
        <v>108.28</v>
      </c>
      <c r="M2240" s="663">
        <v>541.40000000000009</v>
      </c>
      <c r="N2240" s="662">
        <v>5</v>
      </c>
      <c r="O2240" s="745">
        <v>1.5</v>
      </c>
      <c r="P2240" s="663">
        <v>324.84000000000003</v>
      </c>
      <c r="Q2240" s="678">
        <v>0.6</v>
      </c>
      <c r="R2240" s="662">
        <v>3</v>
      </c>
      <c r="S2240" s="678">
        <v>0.6</v>
      </c>
      <c r="T2240" s="745">
        <v>1</v>
      </c>
      <c r="U2240" s="701">
        <v>0.66666666666666663</v>
      </c>
    </row>
    <row r="2241" spans="1:21" ht="14.4" customHeight="1" x14ac:dyDescent="0.3">
      <c r="A2241" s="661">
        <v>18</v>
      </c>
      <c r="B2241" s="662" t="s">
        <v>544</v>
      </c>
      <c r="C2241" s="662" t="s">
        <v>2622</v>
      </c>
      <c r="D2241" s="743" t="s">
        <v>4063</v>
      </c>
      <c r="E2241" s="744" t="s">
        <v>2642</v>
      </c>
      <c r="F2241" s="662" t="s">
        <v>2614</v>
      </c>
      <c r="G2241" s="662" t="s">
        <v>3139</v>
      </c>
      <c r="H2241" s="662" t="s">
        <v>545</v>
      </c>
      <c r="I2241" s="662" t="s">
        <v>935</v>
      </c>
      <c r="J2241" s="662" t="s">
        <v>936</v>
      </c>
      <c r="K2241" s="662" t="s">
        <v>937</v>
      </c>
      <c r="L2241" s="663">
        <v>72.58</v>
      </c>
      <c r="M2241" s="663">
        <v>1596.76</v>
      </c>
      <c r="N2241" s="662">
        <v>22</v>
      </c>
      <c r="O2241" s="745">
        <v>5</v>
      </c>
      <c r="P2241" s="663">
        <v>508.06</v>
      </c>
      <c r="Q2241" s="678">
        <v>0.31818181818181818</v>
      </c>
      <c r="R2241" s="662">
        <v>7</v>
      </c>
      <c r="S2241" s="678">
        <v>0.31818181818181818</v>
      </c>
      <c r="T2241" s="745">
        <v>1</v>
      </c>
      <c r="U2241" s="701">
        <v>0.2</v>
      </c>
    </row>
    <row r="2242" spans="1:21" ht="14.4" customHeight="1" x14ac:dyDescent="0.3">
      <c r="A2242" s="661">
        <v>18</v>
      </c>
      <c r="B2242" s="662" t="s">
        <v>544</v>
      </c>
      <c r="C2242" s="662" t="s">
        <v>2622</v>
      </c>
      <c r="D2242" s="743" t="s">
        <v>4063</v>
      </c>
      <c r="E2242" s="744" t="s">
        <v>2642</v>
      </c>
      <c r="F2242" s="662" t="s">
        <v>2614</v>
      </c>
      <c r="G2242" s="662" t="s">
        <v>3959</v>
      </c>
      <c r="H2242" s="662" t="s">
        <v>545</v>
      </c>
      <c r="I2242" s="662" t="s">
        <v>3960</v>
      </c>
      <c r="J2242" s="662" t="s">
        <v>3961</v>
      </c>
      <c r="K2242" s="662" t="s">
        <v>3962</v>
      </c>
      <c r="L2242" s="663">
        <v>101.2</v>
      </c>
      <c r="M2242" s="663">
        <v>101.2</v>
      </c>
      <c r="N2242" s="662">
        <v>1</v>
      </c>
      <c r="O2242" s="745">
        <v>0.5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18</v>
      </c>
      <c r="B2243" s="662" t="s">
        <v>544</v>
      </c>
      <c r="C2243" s="662" t="s">
        <v>2622</v>
      </c>
      <c r="D2243" s="743" t="s">
        <v>4063</v>
      </c>
      <c r="E2243" s="744" t="s">
        <v>2642</v>
      </c>
      <c r="F2243" s="662" t="s">
        <v>2614</v>
      </c>
      <c r="G2243" s="662" t="s">
        <v>3963</v>
      </c>
      <c r="H2243" s="662" t="s">
        <v>545</v>
      </c>
      <c r="I2243" s="662" t="s">
        <v>1017</v>
      </c>
      <c r="J2243" s="662" t="s">
        <v>3964</v>
      </c>
      <c r="K2243" s="662" t="s">
        <v>3965</v>
      </c>
      <c r="L2243" s="663">
        <v>0</v>
      </c>
      <c r="M2243" s="663">
        <v>0</v>
      </c>
      <c r="N2243" s="662">
        <v>1</v>
      </c>
      <c r="O2243" s="745">
        <v>0.5</v>
      </c>
      <c r="P2243" s="663"/>
      <c r="Q2243" s="678"/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18</v>
      </c>
      <c r="B2244" s="662" t="s">
        <v>544</v>
      </c>
      <c r="C2244" s="662" t="s">
        <v>2622</v>
      </c>
      <c r="D2244" s="743" t="s">
        <v>4063</v>
      </c>
      <c r="E2244" s="744" t="s">
        <v>2642</v>
      </c>
      <c r="F2244" s="662" t="s">
        <v>2614</v>
      </c>
      <c r="G2244" s="662" t="s">
        <v>2861</v>
      </c>
      <c r="H2244" s="662" t="s">
        <v>545</v>
      </c>
      <c r="I2244" s="662" t="s">
        <v>1704</v>
      </c>
      <c r="J2244" s="662" t="s">
        <v>1705</v>
      </c>
      <c r="K2244" s="662" t="s">
        <v>2862</v>
      </c>
      <c r="L2244" s="663">
        <v>132</v>
      </c>
      <c r="M2244" s="663">
        <v>528</v>
      </c>
      <c r="N2244" s="662">
        <v>4</v>
      </c>
      <c r="O2244" s="745">
        <v>3.5</v>
      </c>
      <c r="P2244" s="663">
        <v>132</v>
      </c>
      <c r="Q2244" s="678">
        <v>0.25</v>
      </c>
      <c r="R2244" s="662">
        <v>1</v>
      </c>
      <c r="S2244" s="678">
        <v>0.25</v>
      </c>
      <c r="T2244" s="745">
        <v>1</v>
      </c>
      <c r="U2244" s="701">
        <v>0.2857142857142857</v>
      </c>
    </row>
    <row r="2245" spans="1:21" ht="14.4" customHeight="1" x14ac:dyDescent="0.3">
      <c r="A2245" s="661">
        <v>18</v>
      </c>
      <c r="B2245" s="662" t="s">
        <v>544</v>
      </c>
      <c r="C2245" s="662" t="s">
        <v>2622</v>
      </c>
      <c r="D2245" s="743" t="s">
        <v>4063</v>
      </c>
      <c r="E2245" s="744" t="s">
        <v>2642</v>
      </c>
      <c r="F2245" s="662" t="s">
        <v>2614</v>
      </c>
      <c r="G2245" s="662" t="s">
        <v>2861</v>
      </c>
      <c r="H2245" s="662" t="s">
        <v>545</v>
      </c>
      <c r="I2245" s="662" t="s">
        <v>3966</v>
      </c>
      <c r="J2245" s="662" t="s">
        <v>3967</v>
      </c>
      <c r="K2245" s="662" t="s">
        <v>3148</v>
      </c>
      <c r="L2245" s="663">
        <v>206.76</v>
      </c>
      <c r="M2245" s="663">
        <v>3308.16</v>
      </c>
      <c r="N2245" s="662">
        <v>16</v>
      </c>
      <c r="O2245" s="745">
        <v>11</v>
      </c>
      <c r="P2245" s="663">
        <v>1654.08</v>
      </c>
      <c r="Q2245" s="678">
        <v>0.5</v>
      </c>
      <c r="R2245" s="662">
        <v>8</v>
      </c>
      <c r="S2245" s="678">
        <v>0.5</v>
      </c>
      <c r="T2245" s="745">
        <v>5</v>
      </c>
      <c r="U2245" s="701">
        <v>0.45454545454545453</v>
      </c>
    </row>
    <row r="2246" spans="1:21" ht="14.4" customHeight="1" x14ac:dyDescent="0.3">
      <c r="A2246" s="661">
        <v>18</v>
      </c>
      <c r="B2246" s="662" t="s">
        <v>544</v>
      </c>
      <c r="C2246" s="662" t="s">
        <v>2622</v>
      </c>
      <c r="D2246" s="743" t="s">
        <v>4063</v>
      </c>
      <c r="E2246" s="744" t="s">
        <v>2642</v>
      </c>
      <c r="F2246" s="662" t="s">
        <v>2614</v>
      </c>
      <c r="G2246" s="662" t="s">
        <v>2861</v>
      </c>
      <c r="H2246" s="662" t="s">
        <v>545</v>
      </c>
      <c r="I2246" s="662" t="s">
        <v>3968</v>
      </c>
      <c r="J2246" s="662" t="s">
        <v>3967</v>
      </c>
      <c r="K2246" s="662" t="s">
        <v>3150</v>
      </c>
      <c r="L2246" s="663">
        <v>206.76</v>
      </c>
      <c r="M2246" s="663">
        <v>1654.08</v>
      </c>
      <c r="N2246" s="662">
        <v>8</v>
      </c>
      <c r="O2246" s="745">
        <v>5.5</v>
      </c>
      <c r="P2246" s="663">
        <v>1033.8</v>
      </c>
      <c r="Q2246" s="678">
        <v>0.625</v>
      </c>
      <c r="R2246" s="662">
        <v>5</v>
      </c>
      <c r="S2246" s="678">
        <v>0.625</v>
      </c>
      <c r="T2246" s="745">
        <v>3</v>
      </c>
      <c r="U2246" s="701">
        <v>0.54545454545454541</v>
      </c>
    </row>
    <row r="2247" spans="1:21" ht="14.4" customHeight="1" x14ac:dyDescent="0.3">
      <c r="A2247" s="661">
        <v>18</v>
      </c>
      <c r="B2247" s="662" t="s">
        <v>544</v>
      </c>
      <c r="C2247" s="662" t="s">
        <v>2622</v>
      </c>
      <c r="D2247" s="743" t="s">
        <v>4063</v>
      </c>
      <c r="E2247" s="744" t="s">
        <v>2642</v>
      </c>
      <c r="F2247" s="662" t="s">
        <v>2614</v>
      </c>
      <c r="G2247" s="662" t="s">
        <v>2861</v>
      </c>
      <c r="H2247" s="662" t="s">
        <v>545</v>
      </c>
      <c r="I2247" s="662" t="s">
        <v>3969</v>
      </c>
      <c r="J2247" s="662" t="s">
        <v>3967</v>
      </c>
      <c r="K2247" s="662" t="s">
        <v>3148</v>
      </c>
      <c r="L2247" s="663">
        <v>206.76</v>
      </c>
      <c r="M2247" s="663">
        <v>413.52</v>
      </c>
      <c r="N2247" s="662">
        <v>2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18</v>
      </c>
      <c r="B2248" s="662" t="s">
        <v>544</v>
      </c>
      <c r="C2248" s="662" t="s">
        <v>2622</v>
      </c>
      <c r="D2248" s="743" t="s">
        <v>4063</v>
      </c>
      <c r="E2248" s="744" t="s">
        <v>2642</v>
      </c>
      <c r="F2248" s="662" t="s">
        <v>2614</v>
      </c>
      <c r="G2248" s="662" t="s">
        <v>2861</v>
      </c>
      <c r="H2248" s="662" t="s">
        <v>545</v>
      </c>
      <c r="I2248" s="662" t="s">
        <v>3146</v>
      </c>
      <c r="J2248" s="662" t="s">
        <v>3147</v>
      </c>
      <c r="K2248" s="662" t="s">
        <v>3148</v>
      </c>
      <c r="L2248" s="663">
        <v>206.76</v>
      </c>
      <c r="M2248" s="663">
        <v>11165.040000000005</v>
      </c>
      <c r="N2248" s="662">
        <v>54</v>
      </c>
      <c r="O2248" s="745">
        <v>38.5</v>
      </c>
      <c r="P2248" s="663">
        <v>5169.0000000000018</v>
      </c>
      <c r="Q2248" s="678">
        <v>0.46296296296296297</v>
      </c>
      <c r="R2248" s="662">
        <v>25</v>
      </c>
      <c r="S2248" s="678">
        <v>0.46296296296296297</v>
      </c>
      <c r="T2248" s="745">
        <v>17</v>
      </c>
      <c r="U2248" s="701">
        <v>0.44155844155844154</v>
      </c>
    </row>
    <row r="2249" spans="1:21" ht="14.4" customHeight="1" x14ac:dyDescent="0.3">
      <c r="A2249" s="661">
        <v>18</v>
      </c>
      <c r="B2249" s="662" t="s">
        <v>544</v>
      </c>
      <c r="C2249" s="662" t="s">
        <v>2622</v>
      </c>
      <c r="D2249" s="743" t="s">
        <v>4063</v>
      </c>
      <c r="E2249" s="744" t="s">
        <v>2642</v>
      </c>
      <c r="F2249" s="662" t="s">
        <v>2614</v>
      </c>
      <c r="G2249" s="662" t="s">
        <v>2861</v>
      </c>
      <c r="H2249" s="662" t="s">
        <v>545</v>
      </c>
      <c r="I2249" s="662" t="s">
        <v>3149</v>
      </c>
      <c r="J2249" s="662" t="s">
        <v>3147</v>
      </c>
      <c r="K2249" s="662" t="s">
        <v>3150</v>
      </c>
      <c r="L2249" s="663">
        <v>206.76</v>
      </c>
      <c r="M2249" s="663">
        <v>3721.6799999999994</v>
      </c>
      <c r="N2249" s="662">
        <v>18</v>
      </c>
      <c r="O2249" s="745">
        <v>10</v>
      </c>
      <c r="P2249" s="663">
        <v>1033.8</v>
      </c>
      <c r="Q2249" s="678">
        <v>0.27777777777777779</v>
      </c>
      <c r="R2249" s="662">
        <v>5</v>
      </c>
      <c r="S2249" s="678">
        <v>0.27777777777777779</v>
      </c>
      <c r="T2249" s="745">
        <v>2.5</v>
      </c>
      <c r="U2249" s="701">
        <v>0.25</v>
      </c>
    </row>
    <row r="2250" spans="1:21" ht="14.4" customHeight="1" x14ac:dyDescent="0.3">
      <c r="A2250" s="661">
        <v>18</v>
      </c>
      <c r="B2250" s="662" t="s">
        <v>544</v>
      </c>
      <c r="C2250" s="662" t="s">
        <v>2622</v>
      </c>
      <c r="D2250" s="743" t="s">
        <v>4063</v>
      </c>
      <c r="E2250" s="744" t="s">
        <v>2642</v>
      </c>
      <c r="F2250" s="662" t="s">
        <v>2614</v>
      </c>
      <c r="G2250" s="662" t="s">
        <v>2743</v>
      </c>
      <c r="H2250" s="662" t="s">
        <v>545</v>
      </c>
      <c r="I2250" s="662" t="s">
        <v>3151</v>
      </c>
      <c r="J2250" s="662" t="s">
        <v>3152</v>
      </c>
      <c r="K2250" s="662" t="s">
        <v>2744</v>
      </c>
      <c r="L2250" s="663">
        <v>173.84</v>
      </c>
      <c r="M2250" s="663">
        <v>3476.8000000000006</v>
      </c>
      <c r="N2250" s="662">
        <v>20</v>
      </c>
      <c r="O2250" s="745">
        <v>9</v>
      </c>
      <c r="P2250" s="663">
        <v>695.36</v>
      </c>
      <c r="Q2250" s="678">
        <v>0.19999999999999996</v>
      </c>
      <c r="R2250" s="662">
        <v>4</v>
      </c>
      <c r="S2250" s="678">
        <v>0.2</v>
      </c>
      <c r="T2250" s="745">
        <v>1.5</v>
      </c>
      <c r="U2250" s="701">
        <v>0.16666666666666666</v>
      </c>
    </row>
    <row r="2251" spans="1:21" ht="14.4" customHeight="1" x14ac:dyDescent="0.3">
      <c r="A2251" s="661">
        <v>18</v>
      </c>
      <c r="B2251" s="662" t="s">
        <v>544</v>
      </c>
      <c r="C2251" s="662" t="s">
        <v>2622</v>
      </c>
      <c r="D2251" s="743" t="s">
        <v>4063</v>
      </c>
      <c r="E2251" s="744" t="s">
        <v>2642</v>
      </c>
      <c r="F2251" s="662" t="s">
        <v>2614</v>
      </c>
      <c r="G2251" s="662" t="s">
        <v>2743</v>
      </c>
      <c r="H2251" s="662" t="s">
        <v>545</v>
      </c>
      <c r="I2251" s="662" t="s">
        <v>3151</v>
      </c>
      <c r="J2251" s="662" t="s">
        <v>3152</v>
      </c>
      <c r="K2251" s="662" t="s">
        <v>2744</v>
      </c>
      <c r="L2251" s="663">
        <v>122.73</v>
      </c>
      <c r="M2251" s="663">
        <v>1104.57</v>
      </c>
      <c r="N2251" s="662">
        <v>9</v>
      </c>
      <c r="O2251" s="745">
        <v>4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18</v>
      </c>
      <c r="B2252" s="662" t="s">
        <v>544</v>
      </c>
      <c r="C2252" s="662" t="s">
        <v>2622</v>
      </c>
      <c r="D2252" s="743" t="s">
        <v>4063</v>
      </c>
      <c r="E2252" s="744" t="s">
        <v>2642</v>
      </c>
      <c r="F2252" s="662" t="s">
        <v>2614</v>
      </c>
      <c r="G2252" s="662" t="s">
        <v>2743</v>
      </c>
      <c r="H2252" s="662" t="s">
        <v>545</v>
      </c>
      <c r="I2252" s="662" t="s">
        <v>718</v>
      </c>
      <c r="J2252" s="662" t="s">
        <v>719</v>
      </c>
      <c r="K2252" s="662" t="s">
        <v>2744</v>
      </c>
      <c r="L2252" s="663">
        <v>122.73</v>
      </c>
      <c r="M2252" s="663">
        <v>613.65</v>
      </c>
      <c r="N2252" s="662">
        <v>5</v>
      </c>
      <c r="O2252" s="745">
        <v>2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18</v>
      </c>
      <c r="B2253" s="662" t="s">
        <v>544</v>
      </c>
      <c r="C2253" s="662" t="s">
        <v>2622</v>
      </c>
      <c r="D2253" s="743" t="s">
        <v>4063</v>
      </c>
      <c r="E2253" s="744" t="s">
        <v>2642</v>
      </c>
      <c r="F2253" s="662" t="s">
        <v>2614</v>
      </c>
      <c r="G2253" s="662" t="s">
        <v>2743</v>
      </c>
      <c r="H2253" s="662" t="s">
        <v>545</v>
      </c>
      <c r="I2253" s="662" t="s">
        <v>3970</v>
      </c>
      <c r="J2253" s="662" t="s">
        <v>3152</v>
      </c>
      <c r="K2253" s="662" t="s">
        <v>3030</v>
      </c>
      <c r="L2253" s="663">
        <v>0</v>
      </c>
      <c r="M2253" s="663">
        <v>0</v>
      </c>
      <c r="N2253" s="662">
        <v>2</v>
      </c>
      <c r="O2253" s="745">
        <v>1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18</v>
      </c>
      <c r="B2254" s="662" t="s">
        <v>544</v>
      </c>
      <c r="C2254" s="662" t="s">
        <v>2622</v>
      </c>
      <c r="D2254" s="743" t="s">
        <v>4063</v>
      </c>
      <c r="E2254" s="744" t="s">
        <v>2642</v>
      </c>
      <c r="F2254" s="662" t="s">
        <v>2614</v>
      </c>
      <c r="G2254" s="662" t="s">
        <v>2743</v>
      </c>
      <c r="H2254" s="662" t="s">
        <v>545</v>
      </c>
      <c r="I2254" s="662" t="s">
        <v>3971</v>
      </c>
      <c r="J2254" s="662" t="s">
        <v>3152</v>
      </c>
      <c r="K2254" s="662" t="s">
        <v>3972</v>
      </c>
      <c r="L2254" s="663">
        <v>0</v>
      </c>
      <c r="M2254" s="663">
        <v>0</v>
      </c>
      <c r="N2254" s="662">
        <v>8</v>
      </c>
      <c r="O2254" s="745">
        <v>2</v>
      </c>
      <c r="P2254" s="663">
        <v>0</v>
      </c>
      <c r="Q2254" s="678"/>
      <c r="R2254" s="662">
        <v>4</v>
      </c>
      <c r="S2254" s="678">
        <v>0.5</v>
      </c>
      <c r="T2254" s="745">
        <v>1</v>
      </c>
      <c r="U2254" s="701">
        <v>0.5</v>
      </c>
    </row>
    <row r="2255" spans="1:21" ht="14.4" customHeight="1" x14ac:dyDescent="0.3">
      <c r="A2255" s="661">
        <v>18</v>
      </c>
      <c r="B2255" s="662" t="s">
        <v>544</v>
      </c>
      <c r="C2255" s="662" t="s">
        <v>2622</v>
      </c>
      <c r="D2255" s="743" t="s">
        <v>4063</v>
      </c>
      <c r="E2255" s="744" t="s">
        <v>2642</v>
      </c>
      <c r="F2255" s="662" t="s">
        <v>2614</v>
      </c>
      <c r="G2255" s="662" t="s">
        <v>2743</v>
      </c>
      <c r="H2255" s="662" t="s">
        <v>545</v>
      </c>
      <c r="I2255" s="662" t="s">
        <v>3971</v>
      </c>
      <c r="J2255" s="662" t="s">
        <v>3152</v>
      </c>
      <c r="K2255" s="662" t="s">
        <v>3972</v>
      </c>
      <c r="L2255" s="663">
        <v>208.6</v>
      </c>
      <c r="M2255" s="663">
        <v>1251.5999999999999</v>
      </c>
      <c r="N2255" s="662">
        <v>6</v>
      </c>
      <c r="O2255" s="745">
        <v>1</v>
      </c>
      <c r="P2255" s="663">
        <v>1251.5999999999999</v>
      </c>
      <c r="Q2255" s="678">
        <v>1</v>
      </c>
      <c r="R2255" s="662">
        <v>6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18</v>
      </c>
      <c r="B2256" s="662" t="s">
        <v>544</v>
      </c>
      <c r="C2256" s="662" t="s">
        <v>2622</v>
      </c>
      <c r="D2256" s="743" t="s">
        <v>4063</v>
      </c>
      <c r="E2256" s="744" t="s">
        <v>2642</v>
      </c>
      <c r="F2256" s="662" t="s">
        <v>2614</v>
      </c>
      <c r="G2256" s="662" t="s">
        <v>2743</v>
      </c>
      <c r="H2256" s="662" t="s">
        <v>545</v>
      </c>
      <c r="I2256" s="662" t="s">
        <v>3154</v>
      </c>
      <c r="J2256" s="662" t="s">
        <v>3155</v>
      </c>
      <c r="K2256" s="662" t="s">
        <v>2744</v>
      </c>
      <c r="L2256" s="663">
        <v>94.04</v>
      </c>
      <c r="M2256" s="663">
        <v>188.08</v>
      </c>
      <c r="N2256" s="662">
        <v>2</v>
      </c>
      <c r="O2256" s="745">
        <v>1</v>
      </c>
      <c r="P2256" s="663">
        <v>188.08</v>
      </c>
      <c r="Q2256" s="678">
        <v>1</v>
      </c>
      <c r="R2256" s="662">
        <v>2</v>
      </c>
      <c r="S2256" s="678">
        <v>1</v>
      </c>
      <c r="T2256" s="745">
        <v>1</v>
      </c>
      <c r="U2256" s="701">
        <v>1</v>
      </c>
    </row>
    <row r="2257" spans="1:21" ht="14.4" customHeight="1" x14ac:dyDescent="0.3">
      <c r="A2257" s="661">
        <v>18</v>
      </c>
      <c r="B2257" s="662" t="s">
        <v>544</v>
      </c>
      <c r="C2257" s="662" t="s">
        <v>2622</v>
      </c>
      <c r="D2257" s="743" t="s">
        <v>4063</v>
      </c>
      <c r="E2257" s="744" t="s">
        <v>2642</v>
      </c>
      <c r="F2257" s="662" t="s">
        <v>2614</v>
      </c>
      <c r="G2257" s="662" t="s">
        <v>2743</v>
      </c>
      <c r="H2257" s="662" t="s">
        <v>545</v>
      </c>
      <c r="I2257" s="662" t="s">
        <v>3973</v>
      </c>
      <c r="J2257" s="662" t="s">
        <v>3152</v>
      </c>
      <c r="K2257" s="662" t="s">
        <v>2866</v>
      </c>
      <c r="L2257" s="663">
        <v>0</v>
      </c>
      <c r="M2257" s="663">
        <v>0</v>
      </c>
      <c r="N2257" s="662">
        <v>3</v>
      </c>
      <c r="O2257" s="745">
        <v>1</v>
      </c>
      <c r="P2257" s="663"/>
      <c r="Q2257" s="678"/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18</v>
      </c>
      <c r="B2258" s="662" t="s">
        <v>544</v>
      </c>
      <c r="C2258" s="662" t="s">
        <v>2622</v>
      </c>
      <c r="D2258" s="743" t="s">
        <v>4063</v>
      </c>
      <c r="E2258" s="744" t="s">
        <v>2642</v>
      </c>
      <c r="F2258" s="662" t="s">
        <v>2614</v>
      </c>
      <c r="G2258" s="662" t="s">
        <v>2745</v>
      </c>
      <c r="H2258" s="662" t="s">
        <v>545</v>
      </c>
      <c r="I2258" s="662" t="s">
        <v>965</v>
      </c>
      <c r="J2258" s="662" t="s">
        <v>966</v>
      </c>
      <c r="K2258" s="662" t="s">
        <v>2746</v>
      </c>
      <c r="L2258" s="663">
        <v>264</v>
      </c>
      <c r="M2258" s="663">
        <v>17952</v>
      </c>
      <c r="N2258" s="662">
        <v>68</v>
      </c>
      <c r="O2258" s="745">
        <v>34</v>
      </c>
      <c r="P2258" s="663">
        <v>3696</v>
      </c>
      <c r="Q2258" s="678">
        <v>0.20588235294117646</v>
      </c>
      <c r="R2258" s="662">
        <v>14</v>
      </c>
      <c r="S2258" s="678">
        <v>0.20588235294117646</v>
      </c>
      <c r="T2258" s="745">
        <v>7</v>
      </c>
      <c r="U2258" s="701">
        <v>0.20588235294117646</v>
      </c>
    </row>
    <row r="2259" spans="1:21" ht="14.4" customHeight="1" x14ac:dyDescent="0.3">
      <c r="A2259" s="661">
        <v>18</v>
      </c>
      <c r="B2259" s="662" t="s">
        <v>544</v>
      </c>
      <c r="C2259" s="662" t="s">
        <v>2622</v>
      </c>
      <c r="D2259" s="743" t="s">
        <v>4063</v>
      </c>
      <c r="E2259" s="744" t="s">
        <v>2642</v>
      </c>
      <c r="F2259" s="662" t="s">
        <v>2614</v>
      </c>
      <c r="G2259" s="662" t="s">
        <v>2745</v>
      </c>
      <c r="H2259" s="662" t="s">
        <v>545</v>
      </c>
      <c r="I2259" s="662" t="s">
        <v>3161</v>
      </c>
      <c r="J2259" s="662" t="s">
        <v>966</v>
      </c>
      <c r="K2259" s="662" t="s">
        <v>3162</v>
      </c>
      <c r="L2259" s="663">
        <v>0</v>
      </c>
      <c r="M2259" s="663">
        <v>0</v>
      </c>
      <c r="N2259" s="662">
        <v>1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18</v>
      </c>
      <c r="B2260" s="662" t="s">
        <v>544</v>
      </c>
      <c r="C2260" s="662" t="s">
        <v>2622</v>
      </c>
      <c r="D2260" s="743" t="s">
        <v>4063</v>
      </c>
      <c r="E2260" s="744" t="s">
        <v>2642</v>
      </c>
      <c r="F2260" s="662" t="s">
        <v>2614</v>
      </c>
      <c r="G2260" s="662" t="s">
        <v>2745</v>
      </c>
      <c r="H2260" s="662" t="s">
        <v>545</v>
      </c>
      <c r="I2260" s="662" t="s">
        <v>864</v>
      </c>
      <c r="J2260" s="662" t="s">
        <v>865</v>
      </c>
      <c r="K2260" s="662" t="s">
        <v>2867</v>
      </c>
      <c r="L2260" s="663">
        <v>65.989999999999995</v>
      </c>
      <c r="M2260" s="663">
        <v>527.91999999999996</v>
      </c>
      <c r="N2260" s="662">
        <v>8</v>
      </c>
      <c r="O2260" s="745">
        <v>3</v>
      </c>
      <c r="P2260" s="663">
        <v>131.97999999999999</v>
      </c>
      <c r="Q2260" s="678">
        <v>0.25</v>
      </c>
      <c r="R2260" s="662">
        <v>2</v>
      </c>
      <c r="S2260" s="678">
        <v>0.25</v>
      </c>
      <c r="T2260" s="745">
        <v>1</v>
      </c>
      <c r="U2260" s="701">
        <v>0.33333333333333331</v>
      </c>
    </row>
    <row r="2261" spans="1:21" ht="14.4" customHeight="1" x14ac:dyDescent="0.3">
      <c r="A2261" s="661">
        <v>18</v>
      </c>
      <c r="B2261" s="662" t="s">
        <v>544</v>
      </c>
      <c r="C2261" s="662" t="s">
        <v>2622</v>
      </c>
      <c r="D2261" s="743" t="s">
        <v>4063</v>
      </c>
      <c r="E2261" s="744" t="s">
        <v>2642</v>
      </c>
      <c r="F2261" s="662" t="s">
        <v>2614</v>
      </c>
      <c r="G2261" s="662" t="s">
        <v>3974</v>
      </c>
      <c r="H2261" s="662" t="s">
        <v>545</v>
      </c>
      <c r="I2261" s="662" t="s">
        <v>3975</v>
      </c>
      <c r="J2261" s="662" t="s">
        <v>3976</v>
      </c>
      <c r="K2261" s="662" t="s">
        <v>3977</v>
      </c>
      <c r="L2261" s="663">
        <v>150.19</v>
      </c>
      <c r="M2261" s="663">
        <v>1051.33</v>
      </c>
      <c r="N2261" s="662">
        <v>7</v>
      </c>
      <c r="O2261" s="745">
        <v>1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18</v>
      </c>
      <c r="B2262" s="662" t="s">
        <v>544</v>
      </c>
      <c r="C2262" s="662" t="s">
        <v>2622</v>
      </c>
      <c r="D2262" s="743" t="s">
        <v>4063</v>
      </c>
      <c r="E2262" s="744" t="s">
        <v>2642</v>
      </c>
      <c r="F2262" s="662" t="s">
        <v>2614</v>
      </c>
      <c r="G2262" s="662" t="s">
        <v>2670</v>
      </c>
      <c r="H2262" s="662" t="s">
        <v>545</v>
      </c>
      <c r="I2262" s="662" t="s">
        <v>1697</v>
      </c>
      <c r="J2262" s="662" t="s">
        <v>1698</v>
      </c>
      <c r="K2262" s="662" t="s">
        <v>1699</v>
      </c>
      <c r="L2262" s="663">
        <v>133.38999999999999</v>
      </c>
      <c r="M2262" s="663">
        <v>1333.8999999999999</v>
      </c>
      <c r="N2262" s="662">
        <v>10</v>
      </c>
      <c r="O2262" s="745">
        <v>3.5</v>
      </c>
      <c r="P2262" s="663">
        <v>400.16999999999996</v>
      </c>
      <c r="Q2262" s="678">
        <v>0.3</v>
      </c>
      <c r="R2262" s="662">
        <v>3</v>
      </c>
      <c r="S2262" s="678">
        <v>0.3</v>
      </c>
      <c r="T2262" s="745">
        <v>0.5</v>
      </c>
      <c r="U2262" s="701">
        <v>0.14285714285714285</v>
      </c>
    </row>
    <row r="2263" spans="1:21" ht="14.4" customHeight="1" x14ac:dyDescent="0.3">
      <c r="A2263" s="661">
        <v>18</v>
      </c>
      <c r="B2263" s="662" t="s">
        <v>544</v>
      </c>
      <c r="C2263" s="662" t="s">
        <v>2622</v>
      </c>
      <c r="D2263" s="743" t="s">
        <v>4063</v>
      </c>
      <c r="E2263" s="744" t="s">
        <v>2642</v>
      </c>
      <c r="F2263" s="662" t="s">
        <v>2614</v>
      </c>
      <c r="G2263" s="662" t="s">
        <v>2670</v>
      </c>
      <c r="H2263" s="662" t="s">
        <v>545</v>
      </c>
      <c r="I2263" s="662" t="s">
        <v>2747</v>
      </c>
      <c r="J2263" s="662" t="s">
        <v>2748</v>
      </c>
      <c r="K2263" s="662" t="s">
        <v>1785</v>
      </c>
      <c r="L2263" s="663">
        <v>177.82</v>
      </c>
      <c r="M2263" s="663">
        <v>1600.38</v>
      </c>
      <c r="N2263" s="662">
        <v>9</v>
      </c>
      <c r="O2263" s="745">
        <v>2.5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18</v>
      </c>
      <c r="B2264" s="662" t="s">
        <v>544</v>
      </c>
      <c r="C2264" s="662" t="s">
        <v>2622</v>
      </c>
      <c r="D2264" s="743" t="s">
        <v>4063</v>
      </c>
      <c r="E2264" s="744" t="s">
        <v>2642</v>
      </c>
      <c r="F2264" s="662" t="s">
        <v>2614</v>
      </c>
      <c r="G2264" s="662" t="s">
        <v>2670</v>
      </c>
      <c r="H2264" s="662" t="s">
        <v>545</v>
      </c>
      <c r="I2264" s="662" t="s">
        <v>3163</v>
      </c>
      <c r="J2264" s="662" t="s">
        <v>2748</v>
      </c>
      <c r="K2264" s="662" t="s">
        <v>3164</v>
      </c>
      <c r="L2264" s="663">
        <v>592.72</v>
      </c>
      <c r="M2264" s="663">
        <v>1185.44</v>
      </c>
      <c r="N2264" s="662">
        <v>2</v>
      </c>
      <c r="O2264" s="745">
        <v>1.5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18</v>
      </c>
      <c r="B2265" s="662" t="s">
        <v>544</v>
      </c>
      <c r="C2265" s="662" t="s">
        <v>2622</v>
      </c>
      <c r="D2265" s="743" t="s">
        <v>4063</v>
      </c>
      <c r="E2265" s="744" t="s">
        <v>2642</v>
      </c>
      <c r="F2265" s="662" t="s">
        <v>2614</v>
      </c>
      <c r="G2265" s="662" t="s">
        <v>2670</v>
      </c>
      <c r="H2265" s="662" t="s">
        <v>545</v>
      </c>
      <c r="I2265" s="662" t="s">
        <v>1053</v>
      </c>
      <c r="J2265" s="662" t="s">
        <v>1054</v>
      </c>
      <c r="K2265" s="662" t="s">
        <v>1055</v>
      </c>
      <c r="L2265" s="663">
        <v>133.38999999999999</v>
      </c>
      <c r="M2265" s="663">
        <v>7603.2299999999977</v>
      </c>
      <c r="N2265" s="662">
        <v>57</v>
      </c>
      <c r="O2265" s="745">
        <v>22</v>
      </c>
      <c r="P2265" s="663">
        <v>2000.85</v>
      </c>
      <c r="Q2265" s="678">
        <v>0.26315789473684215</v>
      </c>
      <c r="R2265" s="662">
        <v>15</v>
      </c>
      <c r="S2265" s="678">
        <v>0.26315789473684209</v>
      </c>
      <c r="T2265" s="745">
        <v>3.5</v>
      </c>
      <c r="U2265" s="701">
        <v>0.15909090909090909</v>
      </c>
    </row>
    <row r="2266" spans="1:21" ht="14.4" customHeight="1" x14ac:dyDescent="0.3">
      <c r="A2266" s="661">
        <v>18</v>
      </c>
      <c r="B2266" s="662" t="s">
        <v>544</v>
      </c>
      <c r="C2266" s="662" t="s">
        <v>2622</v>
      </c>
      <c r="D2266" s="743" t="s">
        <v>4063</v>
      </c>
      <c r="E2266" s="744" t="s">
        <v>2642</v>
      </c>
      <c r="F2266" s="662" t="s">
        <v>2614</v>
      </c>
      <c r="G2266" s="662" t="s">
        <v>2670</v>
      </c>
      <c r="H2266" s="662" t="s">
        <v>545</v>
      </c>
      <c r="I2266" s="662" t="s">
        <v>1190</v>
      </c>
      <c r="J2266" s="662" t="s">
        <v>1191</v>
      </c>
      <c r="K2266" s="662" t="s">
        <v>1192</v>
      </c>
      <c r="L2266" s="663">
        <v>177.82</v>
      </c>
      <c r="M2266" s="663">
        <v>12269.58</v>
      </c>
      <c r="N2266" s="662">
        <v>69</v>
      </c>
      <c r="O2266" s="745">
        <v>28.5</v>
      </c>
      <c r="P2266" s="663">
        <v>3734.2199999999993</v>
      </c>
      <c r="Q2266" s="678">
        <v>0.30434782608695649</v>
      </c>
      <c r="R2266" s="662">
        <v>21</v>
      </c>
      <c r="S2266" s="678">
        <v>0.30434782608695654</v>
      </c>
      <c r="T2266" s="745">
        <v>6.5</v>
      </c>
      <c r="U2266" s="701">
        <v>0.22807017543859648</v>
      </c>
    </row>
    <row r="2267" spans="1:21" ht="14.4" customHeight="1" x14ac:dyDescent="0.3">
      <c r="A2267" s="661">
        <v>18</v>
      </c>
      <c r="B2267" s="662" t="s">
        <v>544</v>
      </c>
      <c r="C2267" s="662" t="s">
        <v>2622</v>
      </c>
      <c r="D2267" s="743" t="s">
        <v>4063</v>
      </c>
      <c r="E2267" s="744" t="s">
        <v>2642</v>
      </c>
      <c r="F2267" s="662" t="s">
        <v>2614</v>
      </c>
      <c r="G2267" s="662" t="s">
        <v>2670</v>
      </c>
      <c r="H2267" s="662" t="s">
        <v>545</v>
      </c>
      <c r="I2267" s="662" t="s">
        <v>2868</v>
      </c>
      <c r="J2267" s="662" t="s">
        <v>2748</v>
      </c>
      <c r="K2267" s="662" t="s">
        <v>2869</v>
      </c>
      <c r="L2267" s="663">
        <v>0</v>
      </c>
      <c r="M2267" s="663">
        <v>0</v>
      </c>
      <c r="N2267" s="662">
        <v>8</v>
      </c>
      <c r="O2267" s="745">
        <v>1.5</v>
      </c>
      <c r="P2267" s="663">
        <v>0</v>
      </c>
      <c r="Q2267" s="678"/>
      <c r="R2267" s="662">
        <v>2</v>
      </c>
      <c r="S2267" s="678">
        <v>0.25</v>
      </c>
      <c r="T2267" s="745">
        <v>0.5</v>
      </c>
      <c r="U2267" s="701">
        <v>0.33333333333333331</v>
      </c>
    </row>
    <row r="2268" spans="1:21" ht="14.4" customHeight="1" x14ac:dyDescent="0.3">
      <c r="A2268" s="661">
        <v>18</v>
      </c>
      <c r="B2268" s="662" t="s">
        <v>544</v>
      </c>
      <c r="C2268" s="662" t="s">
        <v>2622</v>
      </c>
      <c r="D2268" s="743" t="s">
        <v>4063</v>
      </c>
      <c r="E2268" s="744" t="s">
        <v>2642</v>
      </c>
      <c r="F2268" s="662" t="s">
        <v>2614</v>
      </c>
      <c r="G2268" s="662" t="s">
        <v>2670</v>
      </c>
      <c r="H2268" s="662" t="s">
        <v>545</v>
      </c>
      <c r="I2268" s="662" t="s">
        <v>3173</v>
      </c>
      <c r="J2268" s="662" t="s">
        <v>3169</v>
      </c>
      <c r="K2268" s="662" t="s">
        <v>1785</v>
      </c>
      <c r="L2268" s="663">
        <v>0</v>
      </c>
      <c r="M2268" s="663">
        <v>0</v>
      </c>
      <c r="N2268" s="662">
        <v>1</v>
      </c>
      <c r="O2268" s="745">
        <v>0.5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18</v>
      </c>
      <c r="B2269" s="662" t="s">
        <v>544</v>
      </c>
      <c r="C2269" s="662" t="s">
        <v>2622</v>
      </c>
      <c r="D2269" s="743" t="s">
        <v>4063</v>
      </c>
      <c r="E2269" s="744" t="s">
        <v>2642</v>
      </c>
      <c r="F2269" s="662" t="s">
        <v>2614</v>
      </c>
      <c r="G2269" s="662" t="s">
        <v>2670</v>
      </c>
      <c r="H2269" s="662" t="s">
        <v>545</v>
      </c>
      <c r="I2269" s="662" t="s">
        <v>3273</v>
      </c>
      <c r="J2269" s="662" t="s">
        <v>2684</v>
      </c>
      <c r="K2269" s="662" t="s">
        <v>3172</v>
      </c>
      <c r="L2269" s="663">
        <v>0</v>
      </c>
      <c r="M2269" s="663">
        <v>0</v>
      </c>
      <c r="N2269" s="662">
        <v>2</v>
      </c>
      <c r="O2269" s="745">
        <v>0.5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18</v>
      </c>
      <c r="B2270" s="662" t="s">
        <v>544</v>
      </c>
      <c r="C2270" s="662" t="s">
        <v>2622</v>
      </c>
      <c r="D2270" s="743" t="s">
        <v>4063</v>
      </c>
      <c r="E2270" s="744" t="s">
        <v>2642</v>
      </c>
      <c r="F2270" s="662" t="s">
        <v>2614</v>
      </c>
      <c r="G2270" s="662" t="s">
        <v>2783</v>
      </c>
      <c r="H2270" s="662" t="s">
        <v>1236</v>
      </c>
      <c r="I2270" s="662" t="s">
        <v>2272</v>
      </c>
      <c r="J2270" s="662" t="s">
        <v>2601</v>
      </c>
      <c r="K2270" s="662" t="s">
        <v>2602</v>
      </c>
      <c r="L2270" s="663">
        <v>85.94</v>
      </c>
      <c r="M2270" s="663">
        <v>1460.98</v>
      </c>
      <c r="N2270" s="662">
        <v>17</v>
      </c>
      <c r="O2270" s="745">
        <v>3</v>
      </c>
      <c r="P2270" s="663">
        <v>171.88</v>
      </c>
      <c r="Q2270" s="678">
        <v>0.11764705882352941</v>
      </c>
      <c r="R2270" s="662">
        <v>2</v>
      </c>
      <c r="S2270" s="678">
        <v>0.11764705882352941</v>
      </c>
      <c r="T2270" s="745">
        <v>0.5</v>
      </c>
      <c r="U2270" s="701">
        <v>0.16666666666666666</v>
      </c>
    </row>
    <row r="2271" spans="1:21" ht="14.4" customHeight="1" x14ac:dyDescent="0.3">
      <c r="A2271" s="661">
        <v>18</v>
      </c>
      <c r="B2271" s="662" t="s">
        <v>544</v>
      </c>
      <c r="C2271" s="662" t="s">
        <v>2622</v>
      </c>
      <c r="D2271" s="743" t="s">
        <v>4063</v>
      </c>
      <c r="E2271" s="744" t="s">
        <v>2642</v>
      </c>
      <c r="F2271" s="662" t="s">
        <v>2614</v>
      </c>
      <c r="G2271" s="662" t="s">
        <v>2783</v>
      </c>
      <c r="H2271" s="662" t="s">
        <v>1236</v>
      </c>
      <c r="I2271" s="662" t="s">
        <v>1481</v>
      </c>
      <c r="J2271" s="662" t="s">
        <v>1482</v>
      </c>
      <c r="K2271" s="662" t="s">
        <v>2526</v>
      </c>
      <c r="L2271" s="663">
        <v>128.91</v>
      </c>
      <c r="M2271" s="663">
        <v>773.45999999999992</v>
      </c>
      <c r="N2271" s="662">
        <v>6</v>
      </c>
      <c r="O2271" s="745">
        <v>3</v>
      </c>
      <c r="P2271" s="663">
        <v>128.91</v>
      </c>
      <c r="Q2271" s="678">
        <v>0.16666666666666669</v>
      </c>
      <c r="R2271" s="662">
        <v>1</v>
      </c>
      <c r="S2271" s="678">
        <v>0.16666666666666666</v>
      </c>
      <c r="T2271" s="745">
        <v>0.5</v>
      </c>
      <c r="U2271" s="701">
        <v>0.16666666666666666</v>
      </c>
    </row>
    <row r="2272" spans="1:21" ht="14.4" customHeight="1" x14ac:dyDescent="0.3">
      <c r="A2272" s="661">
        <v>18</v>
      </c>
      <c r="B2272" s="662" t="s">
        <v>544</v>
      </c>
      <c r="C2272" s="662" t="s">
        <v>2622</v>
      </c>
      <c r="D2272" s="743" t="s">
        <v>4063</v>
      </c>
      <c r="E2272" s="744" t="s">
        <v>2642</v>
      </c>
      <c r="F2272" s="662" t="s">
        <v>2614</v>
      </c>
      <c r="G2272" s="662" t="s">
        <v>2685</v>
      </c>
      <c r="H2272" s="662" t="s">
        <v>545</v>
      </c>
      <c r="I2272" s="662" t="s">
        <v>3185</v>
      </c>
      <c r="J2272" s="662" t="s">
        <v>2687</v>
      </c>
      <c r="K2272" s="662" t="s">
        <v>3186</v>
      </c>
      <c r="L2272" s="663">
        <v>0</v>
      </c>
      <c r="M2272" s="663">
        <v>0</v>
      </c>
      <c r="N2272" s="662">
        <v>1</v>
      </c>
      <c r="O2272" s="745">
        <v>0.5</v>
      </c>
      <c r="P2272" s="663">
        <v>0</v>
      </c>
      <c r="Q2272" s="678"/>
      <c r="R2272" s="662">
        <v>1</v>
      </c>
      <c r="S2272" s="678">
        <v>1</v>
      </c>
      <c r="T2272" s="745">
        <v>0.5</v>
      </c>
      <c r="U2272" s="701">
        <v>1</v>
      </c>
    </row>
    <row r="2273" spans="1:21" ht="14.4" customHeight="1" x14ac:dyDescent="0.3">
      <c r="A2273" s="661">
        <v>18</v>
      </c>
      <c r="B2273" s="662" t="s">
        <v>544</v>
      </c>
      <c r="C2273" s="662" t="s">
        <v>2622</v>
      </c>
      <c r="D2273" s="743" t="s">
        <v>4063</v>
      </c>
      <c r="E2273" s="744" t="s">
        <v>2642</v>
      </c>
      <c r="F2273" s="662" t="s">
        <v>2614</v>
      </c>
      <c r="G2273" s="662" t="s">
        <v>2685</v>
      </c>
      <c r="H2273" s="662" t="s">
        <v>545</v>
      </c>
      <c r="I2273" s="662" t="s">
        <v>2686</v>
      </c>
      <c r="J2273" s="662" t="s">
        <v>2687</v>
      </c>
      <c r="K2273" s="662" t="s">
        <v>1198</v>
      </c>
      <c r="L2273" s="663">
        <v>0</v>
      </c>
      <c r="M2273" s="663">
        <v>0</v>
      </c>
      <c r="N2273" s="662">
        <v>6</v>
      </c>
      <c r="O2273" s="745">
        <v>1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18</v>
      </c>
      <c r="B2274" s="662" t="s">
        <v>544</v>
      </c>
      <c r="C2274" s="662" t="s">
        <v>2622</v>
      </c>
      <c r="D2274" s="743" t="s">
        <v>4063</v>
      </c>
      <c r="E2274" s="744" t="s">
        <v>2642</v>
      </c>
      <c r="F2274" s="662" t="s">
        <v>2614</v>
      </c>
      <c r="G2274" s="662" t="s">
        <v>2685</v>
      </c>
      <c r="H2274" s="662" t="s">
        <v>545</v>
      </c>
      <c r="I2274" s="662" t="s">
        <v>3192</v>
      </c>
      <c r="J2274" s="662" t="s">
        <v>3193</v>
      </c>
      <c r="K2274" s="662" t="s">
        <v>1198</v>
      </c>
      <c r="L2274" s="663">
        <v>0</v>
      </c>
      <c r="M2274" s="663">
        <v>0</v>
      </c>
      <c r="N2274" s="662">
        <v>4</v>
      </c>
      <c r="O2274" s="745">
        <v>1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18</v>
      </c>
      <c r="B2275" s="662" t="s">
        <v>544</v>
      </c>
      <c r="C2275" s="662" t="s">
        <v>2622</v>
      </c>
      <c r="D2275" s="743" t="s">
        <v>4063</v>
      </c>
      <c r="E2275" s="744" t="s">
        <v>2642</v>
      </c>
      <c r="F2275" s="662" t="s">
        <v>2614</v>
      </c>
      <c r="G2275" s="662" t="s">
        <v>2685</v>
      </c>
      <c r="H2275" s="662" t="s">
        <v>545</v>
      </c>
      <c r="I2275" s="662" t="s">
        <v>3194</v>
      </c>
      <c r="J2275" s="662" t="s">
        <v>2750</v>
      </c>
      <c r="K2275" s="662" t="s">
        <v>1198</v>
      </c>
      <c r="L2275" s="663">
        <v>0</v>
      </c>
      <c r="M2275" s="663">
        <v>0</v>
      </c>
      <c r="N2275" s="662">
        <v>1</v>
      </c>
      <c r="O2275" s="745">
        <v>1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18</v>
      </c>
      <c r="B2276" s="662" t="s">
        <v>544</v>
      </c>
      <c r="C2276" s="662" t="s">
        <v>2622</v>
      </c>
      <c r="D2276" s="743" t="s">
        <v>4063</v>
      </c>
      <c r="E2276" s="744" t="s">
        <v>2642</v>
      </c>
      <c r="F2276" s="662" t="s">
        <v>2614</v>
      </c>
      <c r="G2276" s="662" t="s">
        <v>2685</v>
      </c>
      <c r="H2276" s="662" t="s">
        <v>545</v>
      </c>
      <c r="I2276" s="662" t="s">
        <v>2749</v>
      </c>
      <c r="J2276" s="662" t="s">
        <v>2750</v>
      </c>
      <c r="K2276" s="662" t="s">
        <v>1200</v>
      </c>
      <c r="L2276" s="663">
        <v>0</v>
      </c>
      <c r="M2276" s="663">
        <v>0</v>
      </c>
      <c r="N2276" s="662">
        <v>4</v>
      </c>
      <c r="O2276" s="745">
        <v>2</v>
      </c>
      <c r="P2276" s="663">
        <v>0</v>
      </c>
      <c r="Q2276" s="678"/>
      <c r="R2276" s="662">
        <v>3</v>
      </c>
      <c r="S2276" s="678">
        <v>0.75</v>
      </c>
      <c r="T2276" s="745">
        <v>1.5</v>
      </c>
      <c r="U2276" s="701">
        <v>0.75</v>
      </c>
    </row>
    <row r="2277" spans="1:21" ht="14.4" customHeight="1" x14ac:dyDescent="0.3">
      <c r="A2277" s="661">
        <v>18</v>
      </c>
      <c r="B2277" s="662" t="s">
        <v>544</v>
      </c>
      <c r="C2277" s="662" t="s">
        <v>2622</v>
      </c>
      <c r="D2277" s="743" t="s">
        <v>4063</v>
      </c>
      <c r="E2277" s="744" t="s">
        <v>2642</v>
      </c>
      <c r="F2277" s="662" t="s">
        <v>2614</v>
      </c>
      <c r="G2277" s="662" t="s">
        <v>2685</v>
      </c>
      <c r="H2277" s="662" t="s">
        <v>545</v>
      </c>
      <c r="I2277" s="662" t="s">
        <v>3978</v>
      </c>
      <c r="J2277" s="662" t="s">
        <v>3198</v>
      </c>
      <c r="K2277" s="662" t="s">
        <v>3186</v>
      </c>
      <c r="L2277" s="663">
        <v>0</v>
      </c>
      <c r="M2277" s="663">
        <v>0</v>
      </c>
      <c r="N2277" s="662">
        <v>5</v>
      </c>
      <c r="O2277" s="745">
        <v>3</v>
      </c>
      <c r="P2277" s="663">
        <v>0</v>
      </c>
      <c r="Q2277" s="678"/>
      <c r="R2277" s="662">
        <v>2</v>
      </c>
      <c r="S2277" s="678">
        <v>0.4</v>
      </c>
      <c r="T2277" s="745">
        <v>1</v>
      </c>
      <c r="U2277" s="701">
        <v>0.33333333333333331</v>
      </c>
    </row>
    <row r="2278" spans="1:21" ht="14.4" customHeight="1" x14ac:dyDescent="0.3">
      <c r="A2278" s="661">
        <v>18</v>
      </c>
      <c r="B2278" s="662" t="s">
        <v>544</v>
      </c>
      <c r="C2278" s="662" t="s">
        <v>2622</v>
      </c>
      <c r="D2278" s="743" t="s">
        <v>4063</v>
      </c>
      <c r="E2278" s="744" t="s">
        <v>2642</v>
      </c>
      <c r="F2278" s="662" t="s">
        <v>2614</v>
      </c>
      <c r="G2278" s="662" t="s">
        <v>2685</v>
      </c>
      <c r="H2278" s="662" t="s">
        <v>545</v>
      </c>
      <c r="I2278" s="662" t="s">
        <v>3197</v>
      </c>
      <c r="J2278" s="662" t="s">
        <v>3198</v>
      </c>
      <c r="K2278" s="662" t="s">
        <v>1198</v>
      </c>
      <c r="L2278" s="663">
        <v>0</v>
      </c>
      <c r="M2278" s="663">
        <v>0</v>
      </c>
      <c r="N2278" s="662">
        <v>8</v>
      </c>
      <c r="O2278" s="745">
        <v>5.5</v>
      </c>
      <c r="P2278" s="663">
        <v>0</v>
      </c>
      <c r="Q2278" s="678"/>
      <c r="R2278" s="662">
        <v>1</v>
      </c>
      <c r="S2278" s="678">
        <v>0.125</v>
      </c>
      <c r="T2278" s="745">
        <v>1</v>
      </c>
      <c r="U2278" s="701">
        <v>0.18181818181818182</v>
      </c>
    </row>
    <row r="2279" spans="1:21" ht="14.4" customHeight="1" x14ac:dyDescent="0.3">
      <c r="A2279" s="661">
        <v>18</v>
      </c>
      <c r="B2279" s="662" t="s">
        <v>544</v>
      </c>
      <c r="C2279" s="662" t="s">
        <v>2622</v>
      </c>
      <c r="D2279" s="743" t="s">
        <v>4063</v>
      </c>
      <c r="E2279" s="744" t="s">
        <v>2642</v>
      </c>
      <c r="F2279" s="662" t="s">
        <v>2614</v>
      </c>
      <c r="G2279" s="662" t="s">
        <v>2685</v>
      </c>
      <c r="H2279" s="662" t="s">
        <v>545</v>
      </c>
      <c r="I2279" s="662" t="s">
        <v>3199</v>
      </c>
      <c r="J2279" s="662" t="s">
        <v>3198</v>
      </c>
      <c r="K2279" s="662" t="s">
        <v>3190</v>
      </c>
      <c r="L2279" s="663">
        <v>0</v>
      </c>
      <c r="M2279" s="663">
        <v>0</v>
      </c>
      <c r="N2279" s="662">
        <v>21</v>
      </c>
      <c r="O2279" s="745">
        <v>14.5</v>
      </c>
      <c r="P2279" s="663">
        <v>0</v>
      </c>
      <c r="Q2279" s="678"/>
      <c r="R2279" s="662">
        <v>8</v>
      </c>
      <c r="S2279" s="678">
        <v>0.38095238095238093</v>
      </c>
      <c r="T2279" s="745">
        <v>7</v>
      </c>
      <c r="U2279" s="701">
        <v>0.48275862068965519</v>
      </c>
    </row>
    <row r="2280" spans="1:21" ht="14.4" customHeight="1" x14ac:dyDescent="0.3">
      <c r="A2280" s="661">
        <v>18</v>
      </c>
      <c r="B2280" s="662" t="s">
        <v>544</v>
      </c>
      <c r="C2280" s="662" t="s">
        <v>2622</v>
      </c>
      <c r="D2280" s="743" t="s">
        <v>4063</v>
      </c>
      <c r="E2280" s="744" t="s">
        <v>2642</v>
      </c>
      <c r="F2280" s="662" t="s">
        <v>2614</v>
      </c>
      <c r="G2280" s="662" t="s">
        <v>2685</v>
      </c>
      <c r="H2280" s="662" t="s">
        <v>545</v>
      </c>
      <c r="I2280" s="662" t="s">
        <v>1199</v>
      </c>
      <c r="J2280" s="662" t="s">
        <v>1197</v>
      </c>
      <c r="K2280" s="662" t="s">
        <v>1200</v>
      </c>
      <c r="L2280" s="663">
        <v>0</v>
      </c>
      <c r="M2280" s="663">
        <v>0</v>
      </c>
      <c r="N2280" s="662">
        <v>2</v>
      </c>
      <c r="O2280" s="745">
        <v>1.5</v>
      </c>
      <c r="P2280" s="663">
        <v>0</v>
      </c>
      <c r="Q2280" s="678"/>
      <c r="R2280" s="662">
        <v>2</v>
      </c>
      <c r="S2280" s="678">
        <v>1</v>
      </c>
      <c r="T2280" s="745">
        <v>1.5</v>
      </c>
      <c r="U2280" s="701">
        <v>1</v>
      </c>
    </row>
    <row r="2281" spans="1:21" ht="14.4" customHeight="1" x14ac:dyDescent="0.3">
      <c r="A2281" s="661">
        <v>18</v>
      </c>
      <c r="B2281" s="662" t="s">
        <v>544</v>
      </c>
      <c r="C2281" s="662" t="s">
        <v>2622</v>
      </c>
      <c r="D2281" s="743" t="s">
        <v>4063</v>
      </c>
      <c r="E2281" s="744" t="s">
        <v>2642</v>
      </c>
      <c r="F2281" s="662" t="s">
        <v>2614</v>
      </c>
      <c r="G2281" s="662" t="s">
        <v>2685</v>
      </c>
      <c r="H2281" s="662" t="s">
        <v>545</v>
      </c>
      <c r="I2281" s="662" t="s">
        <v>1196</v>
      </c>
      <c r="J2281" s="662" t="s">
        <v>1197</v>
      </c>
      <c r="K2281" s="662" t="s">
        <v>1198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18</v>
      </c>
      <c r="B2282" s="662" t="s">
        <v>544</v>
      </c>
      <c r="C2282" s="662" t="s">
        <v>2622</v>
      </c>
      <c r="D2282" s="743" t="s">
        <v>4063</v>
      </c>
      <c r="E2282" s="744" t="s">
        <v>2642</v>
      </c>
      <c r="F2282" s="662" t="s">
        <v>2614</v>
      </c>
      <c r="G2282" s="662" t="s">
        <v>2685</v>
      </c>
      <c r="H2282" s="662" t="s">
        <v>545</v>
      </c>
      <c r="I2282" s="662" t="s">
        <v>3205</v>
      </c>
      <c r="J2282" s="662" t="s">
        <v>1197</v>
      </c>
      <c r="K2282" s="662" t="s">
        <v>3190</v>
      </c>
      <c r="L2282" s="663">
        <v>0</v>
      </c>
      <c r="M2282" s="663">
        <v>0</v>
      </c>
      <c r="N2282" s="662">
        <v>1</v>
      </c>
      <c r="O2282" s="745">
        <v>1</v>
      </c>
      <c r="P2282" s="663">
        <v>0</v>
      </c>
      <c r="Q2282" s="678"/>
      <c r="R2282" s="662">
        <v>1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18</v>
      </c>
      <c r="B2283" s="662" t="s">
        <v>544</v>
      </c>
      <c r="C2283" s="662" t="s">
        <v>2622</v>
      </c>
      <c r="D2283" s="743" t="s">
        <v>4063</v>
      </c>
      <c r="E2283" s="744" t="s">
        <v>2642</v>
      </c>
      <c r="F2283" s="662" t="s">
        <v>2614</v>
      </c>
      <c r="G2283" s="662" t="s">
        <v>2685</v>
      </c>
      <c r="H2283" s="662" t="s">
        <v>545</v>
      </c>
      <c r="I2283" s="662" t="s">
        <v>3979</v>
      </c>
      <c r="J2283" s="662" t="s">
        <v>2750</v>
      </c>
      <c r="K2283" s="662" t="s">
        <v>3980</v>
      </c>
      <c r="L2283" s="663">
        <v>0</v>
      </c>
      <c r="M2283" s="663">
        <v>0</v>
      </c>
      <c r="N2283" s="662">
        <v>1</v>
      </c>
      <c r="O2283" s="745">
        <v>1</v>
      </c>
      <c r="P2283" s="663">
        <v>0</v>
      </c>
      <c r="Q2283" s="678"/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18</v>
      </c>
      <c r="B2284" s="662" t="s">
        <v>544</v>
      </c>
      <c r="C2284" s="662" t="s">
        <v>2622</v>
      </c>
      <c r="D2284" s="743" t="s">
        <v>4063</v>
      </c>
      <c r="E2284" s="744" t="s">
        <v>2642</v>
      </c>
      <c r="F2284" s="662" t="s">
        <v>2614</v>
      </c>
      <c r="G2284" s="662" t="s">
        <v>3214</v>
      </c>
      <c r="H2284" s="662" t="s">
        <v>545</v>
      </c>
      <c r="I2284" s="662" t="s">
        <v>1090</v>
      </c>
      <c r="J2284" s="662" t="s">
        <v>3215</v>
      </c>
      <c r="K2284" s="662" t="s">
        <v>3190</v>
      </c>
      <c r="L2284" s="663">
        <v>153.61000000000001</v>
      </c>
      <c r="M2284" s="663">
        <v>307.22000000000003</v>
      </c>
      <c r="N2284" s="662">
        <v>2</v>
      </c>
      <c r="O2284" s="745">
        <v>2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18</v>
      </c>
      <c r="B2285" s="662" t="s">
        <v>544</v>
      </c>
      <c r="C2285" s="662" t="s">
        <v>2622</v>
      </c>
      <c r="D2285" s="743" t="s">
        <v>4063</v>
      </c>
      <c r="E2285" s="744" t="s">
        <v>2642</v>
      </c>
      <c r="F2285" s="662" t="s">
        <v>2614</v>
      </c>
      <c r="G2285" s="662" t="s">
        <v>3214</v>
      </c>
      <c r="H2285" s="662" t="s">
        <v>545</v>
      </c>
      <c r="I2285" s="662" t="s">
        <v>3216</v>
      </c>
      <c r="J2285" s="662" t="s">
        <v>3215</v>
      </c>
      <c r="K2285" s="662" t="s">
        <v>3190</v>
      </c>
      <c r="L2285" s="663">
        <v>0</v>
      </c>
      <c r="M2285" s="663">
        <v>0</v>
      </c>
      <c r="N2285" s="662">
        <v>2</v>
      </c>
      <c r="O2285" s="745">
        <v>1</v>
      </c>
      <c r="P2285" s="663"/>
      <c r="Q2285" s="678"/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18</v>
      </c>
      <c r="B2286" s="662" t="s">
        <v>544</v>
      </c>
      <c r="C2286" s="662" t="s">
        <v>2622</v>
      </c>
      <c r="D2286" s="743" t="s">
        <v>4063</v>
      </c>
      <c r="E2286" s="744" t="s">
        <v>2642</v>
      </c>
      <c r="F2286" s="662" t="s">
        <v>2614</v>
      </c>
      <c r="G2286" s="662" t="s">
        <v>3981</v>
      </c>
      <c r="H2286" s="662" t="s">
        <v>545</v>
      </c>
      <c r="I2286" s="662" t="s">
        <v>3982</v>
      </c>
      <c r="J2286" s="662" t="s">
        <v>3983</v>
      </c>
      <c r="K2286" s="662" t="s">
        <v>1714</v>
      </c>
      <c r="L2286" s="663">
        <v>275.77999999999997</v>
      </c>
      <c r="M2286" s="663">
        <v>1654.6799999999998</v>
      </c>
      <c r="N2286" s="662">
        <v>6</v>
      </c>
      <c r="O2286" s="745">
        <v>1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18</v>
      </c>
      <c r="B2287" s="662" t="s">
        <v>544</v>
      </c>
      <c r="C2287" s="662" t="s">
        <v>2622</v>
      </c>
      <c r="D2287" s="743" t="s">
        <v>4063</v>
      </c>
      <c r="E2287" s="744" t="s">
        <v>2642</v>
      </c>
      <c r="F2287" s="662" t="s">
        <v>2614</v>
      </c>
      <c r="G2287" s="662" t="s">
        <v>3981</v>
      </c>
      <c r="H2287" s="662" t="s">
        <v>545</v>
      </c>
      <c r="I2287" s="662" t="s">
        <v>3984</v>
      </c>
      <c r="J2287" s="662" t="s">
        <v>3983</v>
      </c>
      <c r="K2287" s="662" t="s">
        <v>2696</v>
      </c>
      <c r="L2287" s="663">
        <v>0</v>
      </c>
      <c r="M2287" s="663">
        <v>0</v>
      </c>
      <c r="N2287" s="662">
        <v>10</v>
      </c>
      <c r="O2287" s="745">
        <v>2.5</v>
      </c>
      <c r="P2287" s="663">
        <v>0</v>
      </c>
      <c r="Q2287" s="678"/>
      <c r="R2287" s="662">
        <v>8</v>
      </c>
      <c r="S2287" s="678">
        <v>0.8</v>
      </c>
      <c r="T2287" s="745">
        <v>2</v>
      </c>
      <c r="U2287" s="701">
        <v>0.8</v>
      </c>
    </row>
    <row r="2288" spans="1:21" ht="14.4" customHeight="1" x14ac:dyDescent="0.3">
      <c r="A2288" s="661">
        <v>18</v>
      </c>
      <c r="B2288" s="662" t="s">
        <v>544</v>
      </c>
      <c r="C2288" s="662" t="s">
        <v>2622</v>
      </c>
      <c r="D2288" s="743" t="s">
        <v>4063</v>
      </c>
      <c r="E2288" s="744" t="s">
        <v>2642</v>
      </c>
      <c r="F2288" s="662" t="s">
        <v>2614</v>
      </c>
      <c r="G2288" s="662" t="s">
        <v>3287</v>
      </c>
      <c r="H2288" s="662" t="s">
        <v>545</v>
      </c>
      <c r="I2288" s="662" t="s">
        <v>3653</v>
      </c>
      <c r="J2288" s="662" t="s">
        <v>3289</v>
      </c>
      <c r="K2288" s="662" t="s">
        <v>3654</v>
      </c>
      <c r="L2288" s="663">
        <v>0</v>
      </c>
      <c r="M2288" s="663">
        <v>0</v>
      </c>
      <c r="N2288" s="662">
        <v>6</v>
      </c>
      <c r="O2288" s="745">
        <v>5.5</v>
      </c>
      <c r="P2288" s="663">
        <v>0</v>
      </c>
      <c r="Q2288" s="678"/>
      <c r="R2288" s="662">
        <v>1</v>
      </c>
      <c r="S2288" s="678">
        <v>0.16666666666666666</v>
      </c>
      <c r="T2288" s="745">
        <v>1</v>
      </c>
      <c r="U2288" s="701">
        <v>0.18181818181818182</v>
      </c>
    </row>
    <row r="2289" spans="1:21" ht="14.4" customHeight="1" x14ac:dyDescent="0.3">
      <c r="A2289" s="661">
        <v>18</v>
      </c>
      <c r="B2289" s="662" t="s">
        <v>544</v>
      </c>
      <c r="C2289" s="662" t="s">
        <v>2622</v>
      </c>
      <c r="D2289" s="743" t="s">
        <v>4063</v>
      </c>
      <c r="E2289" s="744" t="s">
        <v>2642</v>
      </c>
      <c r="F2289" s="662" t="s">
        <v>2615</v>
      </c>
      <c r="G2289" s="662" t="s">
        <v>2784</v>
      </c>
      <c r="H2289" s="662" t="s">
        <v>545</v>
      </c>
      <c r="I2289" s="662" t="s">
        <v>3985</v>
      </c>
      <c r="J2289" s="662" t="s">
        <v>2786</v>
      </c>
      <c r="K2289" s="662"/>
      <c r="L2289" s="663">
        <v>0</v>
      </c>
      <c r="M2289" s="663">
        <v>0</v>
      </c>
      <c r="N2289" s="662">
        <v>1</v>
      </c>
      <c r="O2289" s="745">
        <v>1</v>
      </c>
      <c r="P2289" s="663"/>
      <c r="Q2289" s="678"/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18</v>
      </c>
      <c r="B2290" s="662" t="s">
        <v>544</v>
      </c>
      <c r="C2290" s="662" t="s">
        <v>2622</v>
      </c>
      <c r="D2290" s="743" t="s">
        <v>4063</v>
      </c>
      <c r="E2290" s="744" t="s">
        <v>2643</v>
      </c>
      <c r="F2290" s="662" t="s">
        <v>2614</v>
      </c>
      <c r="G2290" s="662" t="s">
        <v>2648</v>
      </c>
      <c r="H2290" s="662" t="s">
        <v>545</v>
      </c>
      <c r="I2290" s="662" t="s">
        <v>1906</v>
      </c>
      <c r="J2290" s="662" t="s">
        <v>2603</v>
      </c>
      <c r="K2290" s="662" t="s">
        <v>2571</v>
      </c>
      <c r="L2290" s="663">
        <v>5.14</v>
      </c>
      <c r="M2290" s="663">
        <v>15.419999999999998</v>
      </c>
      <c r="N2290" s="662">
        <v>3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18</v>
      </c>
      <c r="B2291" s="662" t="s">
        <v>544</v>
      </c>
      <c r="C2291" s="662" t="s">
        <v>2622</v>
      </c>
      <c r="D2291" s="743" t="s">
        <v>4063</v>
      </c>
      <c r="E2291" s="744" t="s">
        <v>2643</v>
      </c>
      <c r="F2291" s="662" t="s">
        <v>2614</v>
      </c>
      <c r="G2291" s="662" t="s">
        <v>2649</v>
      </c>
      <c r="H2291" s="662" t="s">
        <v>545</v>
      </c>
      <c r="I2291" s="662" t="s">
        <v>758</v>
      </c>
      <c r="J2291" s="662" t="s">
        <v>2650</v>
      </c>
      <c r="K2291" s="662" t="s">
        <v>2651</v>
      </c>
      <c r="L2291" s="663">
        <v>0</v>
      </c>
      <c r="M2291" s="663">
        <v>0</v>
      </c>
      <c r="N2291" s="662">
        <v>2</v>
      </c>
      <c r="O2291" s="745">
        <v>2</v>
      </c>
      <c r="P2291" s="663"/>
      <c r="Q2291" s="678"/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18</v>
      </c>
      <c r="B2292" s="662" t="s">
        <v>544</v>
      </c>
      <c r="C2292" s="662" t="s">
        <v>2622</v>
      </c>
      <c r="D2292" s="743" t="s">
        <v>4063</v>
      </c>
      <c r="E2292" s="744" t="s">
        <v>2643</v>
      </c>
      <c r="F2292" s="662" t="s">
        <v>2614</v>
      </c>
      <c r="G2292" s="662" t="s">
        <v>3436</v>
      </c>
      <c r="H2292" s="662" t="s">
        <v>545</v>
      </c>
      <c r="I2292" s="662" t="s">
        <v>3437</v>
      </c>
      <c r="J2292" s="662" t="s">
        <v>3438</v>
      </c>
      <c r="K2292" s="662" t="s">
        <v>3439</v>
      </c>
      <c r="L2292" s="663">
        <v>637.15</v>
      </c>
      <c r="M2292" s="663">
        <v>3185.75</v>
      </c>
      <c r="N2292" s="662">
        <v>5</v>
      </c>
      <c r="O2292" s="745">
        <v>1</v>
      </c>
      <c r="P2292" s="663">
        <v>3185.75</v>
      </c>
      <c r="Q2292" s="678">
        <v>1</v>
      </c>
      <c r="R2292" s="662">
        <v>5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18</v>
      </c>
      <c r="B2293" s="662" t="s">
        <v>544</v>
      </c>
      <c r="C2293" s="662" t="s">
        <v>2622</v>
      </c>
      <c r="D2293" s="743" t="s">
        <v>4063</v>
      </c>
      <c r="E2293" s="744" t="s">
        <v>2643</v>
      </c>
      <c r="F2293" s="662" t="s">
        <v>2614</v>
      </c>
      <c r="G2293" s="662" t="s">
        <v>2656</v>
      </c>
      <c r="H2293" s="662" t="s">
        <v>545</v>
      </c>
      <c r="I2293" s="662" t="s">
        <v>2657</v>
      </c>
      <c r="J2293" s="662" t="s">
        <v>2124</v>
      </c>
      <c r="K2293" s="662" t="s">
        <v>2658</v>
      </c>
      <c r="L2293" s="663">
        <v>177.82</v>
      </c>
      <c r="M2293" s="663">
        <v>355.64</v>
      </c>
      <c r="N2293" s="662">
        <v>2</v>
      </c>
      <c r="O2293" s="745">
        <v>0.5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18</v>
      </c>
      <c r="B2294" s="662" t="s">
        <v>544</v>
      </c>
      <c r="C2294" s="662" t="s">
        <v>2622</v>
      </c>
      <c r="D2294" s="743" t="s">
        <v>4063</v>
      </c>
      <c r="E2294" s="744" t="s">
        <v>2643</v>
      </c>
      <c r="F2294" s="662" t="s">
        <v>2614</v>
      </c>
      <c r="G2294" s="662" t="s">
        <v>2705</v>
      </c>
      <c r="H2294" s="662" t="s">
        <v>545</v>
      </c>
      <c r="I2294" s="662" t="s">
        <v>3442</v>
      </c>
      <c r="J2294" s="662" t="s">
        <v>2707</v>
      </c>
      <c r="K2294" s="662" t="s">
        <v>2708</v>
      </c>
      <c r="L2294" s="663">
        <v>0</v>
      </c>
      <c r="M2294" s="663">
        <v>0</v>
      </c>
      <c r="N2294" s="662">
        <v>3</v>
      </c>
      <c r="O2294" s="745">
        <v>1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18</v>
      </c>
      <c r="B2295" s="662" t="s">
        <v>544</v>
      </c>
      <c r="C2295" s="662" t="s">
        <v>2622</v>
      </c>
      <c r="D2295" s="743" t="s">
        <v>4063</v>
      </c>
      <c r="E2295" s="744" t="s">
        <v>2643</v>
      </c>
      <c r="F2295" s="662" t="s">
        <v>2614</v>
      </c>
      <c r="G2295" s="662" t="s">
        <v>2709</v>
      </c>
      <c r="H2295" s="662" t="s">
        <v>1236</v>
      </c>
      <c r="I2295" s="662" t="s">
        <v>2912</v>
      </c>
      <c r="J2295" s="662" t="s">
        <v>1253</v>
      </c>
      <c r="K2295" s="662" t="s">
        <v>1501</v>
      </c>
      <c r="L2295" s="663">
        <v>132</v>
      </c>
      <c r="M2295" s="663">
        <v>264</v>
      </c>
      <c r="N2295" s="662">
        <v>2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18</v>
      </c>
      <c r="B2296" s="662" t="s">
        <v>544</v>
      </c>
      <c r="C2296" s="662" t="s">
        <v>2622</v>
      </c>
      <c r="D2296" s="743" t="s">
        <v>4063</v>
      </c>
      <c r="E2296" s="744" t="s">
        <v>2643</v>
      </c>
      <c r="F2296" s="662" t="s">
        <v>2614</v>
      </c>
      <c r="G2296" s="662" t="s">
        <v>2709</v>
      </c>
      <c r="H2296" s="662" t="s">
        <v>1236</v>
      </c>
      <c r="I2296" s="662" t="s">
        <v>1428</v>
      </c>
      <c r="J2296" s="662" t="s">
        <v>1253</v>
      </c>
      <c r="K2296" s="662" t="s">
        <v>1501</v>
      </c>
      <c r="L2296" s="663">
        <v>132</v>
      </c>
      <c r="M2296" s="663">
        <v>528</v>
      </c>
      <c r="N2296" s="662">
        <v>4</v>
      </c>
      <c r="O2296" s="745">
        <v>2</v>
      </c>
      <c r="P2296" s="663">
        <v>264</v>
      </c>
      <c r="Q2296" s="678">
        <v>0.5</v>
      </c>
      <c r="R2296" s="662">
        <v>2</v>
      </c>
      <c r="S2296" s="678">
        <v>0.5</v>
      </c>
      <c r="T2296" s="745">
        <v>1</v>
      </c>
      <c r="U2296" s="701">
        <v>0.5</v>
      </c>
    </row>
    <row r="2297" spans="1:21" ht="14.4" customHeight="1" x14ac:dyDescent="0.3">
      <c r="A2297" s="661">
        <v>18</v>
      </c>
      <c r="B2297" s="662" t="s">
        <v>544</v>
      </c>
      <c r="C2297" s="662" t="s">
        <v>2622</v>
      </c>
      <c r="D2297" s="743" t="s">
        <v>4063</v>
      </c>
      <c r="E2297" s="744" t="s">
        <v>2643</v>
      </c>
      <c r="F2297" s="662" t="s">
        <v>2614</v>
      </c>
      <c r="G2297" s="662" t="s">
        <v>2806</v>
      </c>
      <c r="H2297" s="662" t="s">
        <v>545</v>
      </c>
      <c r="I2297" s="662" t="s">
        <v>642</v>
      </c>
      <c r="J2297" s="662" t="s">
        <v>2807</v>
      </c>
      <c r="K2297" s="662" t="s">
        <v>2808</v>
      </c>
      <c r="L2297" s="663">
        <v>13.58</v>
      </c>
      <c r="M2297" s="663">
        <v>27.16</v>
      </c>
      <c r="N2297" s="662">
        <v>2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18</v>
      </c>
      <c r="B2298" s="662" t="s">
        <v>544</v>
      </c>
      <c r="C2298" s="662" t="s">
        <v>2622</v>
      </c>
      <c r="D2298" s="743" t="s">
        <v>4063</v>
      </c>
      <c r="E2298" s="744" t="s">
        <v>2643</v>
      </c>
      <c r="F2298" s="662" t="s">
        <v>2614</v>
      </c>
      <c r="G2298" s="662" t="s">
        <v>2806</v>
      </c>
      <c r="H2298" s="662" t="s">
        <v>545</v>
      </c>
      <c r="I2298" s="662" t="s">
        <v>645</v>
      </c>
      <c r="J2298" s="662" t="s">
        <v>2809</v>
      </c>
      <c r="K2298" s="662" t="s">
        <v>2810</v>
      </c>
      <c r="L2298" s="663">
        <v>18.11</v>
      </c>
      <c r="M2298" s="663">
        <v>36.22</v>
      </c>
      <c r="N2298" s="662">
        <v>2</v>
      </c>
      <c r="O2298" s="745">
        <v>1.5</v>
      </c>
      <c r="P2298" s="663">
        <v>18.11</v>
      </c>
      <c r="Q2298" s="678">
        <v>0.5</v>
      </c>
      <c r="R2298" s="662">
        <v>1</v>
      </c>
      <c r="S2298" s="678">
        <v>0.5</v>
      </c>
      <c r="T2298" s="745">
        <v>0.5</v>
      </c>
      <c r="U2298" s="701">
        <v>0.33333333333333331</v>
      </c>
    </row>
    <row r="2299" spans="1:21" ht="14.4" customHeight="1" x14ac:dyDescent="0.3">
      <c r="A2299" s="661">
        <v>18</v>
      </c>
      <c r="B2299" s="662" t="s">
        <v>544</v>
      </c>
      <c r="C2299" s="662" t="s">
        <v>2622</v>
      </c>
      <c r="D2299" s="743" t="s">
        <v>4063</v>
      </c>
      <c r="E2299" s="744" t="s">
        <v>2643</v>
      </c>
      <c r="F2299" s="662" t="s">
        <v>2614</v>
      </c>
      <c r="G2299" s="662" t="s">
        <v>2924</v>
      </c>
      <c r="H2299" s="662" t="s">
        <v>545</v>
      </c>
      <c r="I2299" s="662" t="s">
        <v>2925</v>
      </c>
      <c r="J2299" s="662" t="s">
        <v>2926</v>
      </c>
      <c r="K2299" s="662" t="s">
        <v>2927</v>
      </c>
      <c r="L2299" s="663">
        <v>0</v>
      </c>
      <c r="M2299" s="663">
        <v>0</v>
      </c>
      <c r="N2299" s="662">
        <v>1</v>
      </c>
      <c r="O2299" s="745">
        <v>1</v>
      </c>
      <c r="P2299" s="663"/>
      <c r="Q2299" s="678"/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18</v>
      </c>
      <c r="B2300" s="662" t="s">
        <v>544</v>
      </c>
      <c r="C2300" s="662" t="s">
        <v>2622</v>
      </c>
      <c r="D2300" s="743" t="s">
        <v>4063</v>
      </c>
      <c r="E2300" s="744" t="s">
        <v>2643</v>
      </c>
      <c r="F2300" s="662" t="s">
        <v>2614</v>
      </c>
      <c r="G2300" s="662" t="s">
        <v>2662</v>
      </c>
      <c r="H2300" s="662" t="s">
        <v>1236</v>
      </c>
      <c r="I2300" s="662" t="s">
        <v>1397</v>
      </c>
      <c r="J2300" s="662" t="s">
        <v>1398</v>
      </c>
      <c r="K2300" s="662" t="s">
        <v>1285</v>
      </c>
      <c r="L2300" s="663">
        <v>132</v>
      </c>
      <c r="M2300" s="663">
        <v>1452</v>
      </c>
      <c r="N2300" s="662">
        <v>11</v>
      </c>
      <c r="O2300" s="745">
        <v>7</v>
      </c>
      <c r="P2300" s="663">
        <v>264</v>
      </c>
      <c r="Q2300" s="678">
        <v>0.18181818181818182</v>
      </c>
      <c r="R2300" s="662">
        <v>2</v>
      </c>
      <c r="S2300" s="678">
        <v>0.18181818181818182</v>
      </c>
      <c r="T2300" s="745">
        <v>2</v>
      </c>
      <c r="U2300" s="701">
        <v>0.2857142857142857</v>
      </c>
    </row>
    <row r="2301" spans="1:21" ht="14.4" customHeight="1" x14ac:dyDescent="0.3">
      <c r="A2301" s="661">
        <v>18</v>
      </c>
      <c r="B2301" s="662" t="s">
        <v>544</v>
      </c>
      <c r="C2301" s="662" t="s">
        <v>2622</v>
      </c>
      <c r="D2301" s="743" t="s">
        <v>4063</v>
      </c>
      <c r="E2301" s="744" t="s">
        <v>2643</v>
      </c>
      <c r="F2301" s="662" t="s">
        <v>2614</v>
      </c>
      <c r="G2301" s="662" t="s">
        <v>2662</v>
      </c>
      <c r="H2301" s="662" t="s">
        <v>545</v>
      </c>
      <c r="I2301" s="662" t="s">
        <v>570</v>
      </c>
      <c r="J2301" s="662" t="s">
        <v>571</v>
      </c>
      <c r="K2301" s="662" t="s">
        <v>2543</v>
      </c>
      <c r="L2301" s="663">
        <v>123.2</v>
      </c>
      <c r="M2301" s="663">
        <v>369.6</v>
      </c>
      <c r="N2301" s="662">
        <v>3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18</v>
      </c>
      <c r="B2302" s="662" t="s">
        <v>544</v>
      </c>
      <c r="C2302" s="662" t="s">
        <v>2622</v>
      </c>
      <c r="D2302" s="743" t="s">
        <v>4063</v>
      </c>
      <c r="E2302" s="744" t="s">
        <v>2643</v>
      </c>
      <c r="F2302" s="662" t="s">
        <v>2614</v>
      </c>
      <c r="G2302" s="662" t="s">
        <v>2719</v>
      </c>
      <c r="H2302" s="662" t="s">
        <v>545</v>
      </c>
      <c r="I2302" s="662" t="s">
        <v>1746</v>
      </c>
      <c r="J2302" s="662" t="s">
        <v>1747</v>
      </c>
      <c r="K2302" s="662" t="s">
        <v>586</v>
      </c>
      <c r="L2302" s="663">
        <v>132</v>
      </c>
      <c r="M2302" s="663">
        <v>396</v>
      </c>
      <c r="N2302" s="662">
        <v>3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18</v>
      </c>
      <c r="B2303" s="662" t="s">
        <v>544</v>
      </c>
      <c r="C2303" s="662" t="s">
        <v>2622</v>
      </c>
      <c r="D2303" s="743" t="s">
        <v>4063</v>
      </c>
      <c r="E2303" s="744" t="s">
        <v>2643</v>
      </c>
      <c r="F2303" s="662" t="s">
        <v>2614</v>
      </c>
      <c r="G2303" s="662" t="s">
        <v>2978</v>
      </c>
      <c r="H2303" s="662" t="s">
        <v>545</v>
      </c>
      <c r="I2303" s="662" t="s">
        <v>1942</v>
      </c>
      <c r="J2303" s="662" t="s">
        <v>1943</v>
      </c>
      <c r="K2303" s="662" t="s">
        <v>2979</v>
      </c>
      <c r="L2303" s="663">
        <v>156.77000000000001</v>
      </c>
      <c r="M2303" s="663">
        <v>2038.0100000000004</v>
      </c>
      <c r="N2303" s="662">
        <v>13</v>
      </c>
      <c r="O2303" s="745">
        <v>3.5</v>
      </c>
      <c r="P2303" s="663">
        <v>783.85000000000014</v>
      </c>
      <c r="Q2303" s="678">
        <v>0.38461538461538458</v>
      </c>
      <c r="R2303" s="662">
        <v>5</v>
      </c>
      <c r="S2303" s="678">
        <v>0.38461538461538464</v>
      </c>
      <c r="T2303" s="745">
        <v>1</v>
      </c>
      <c r="U2303" s="701">
        <v>0.2857142857142857</v>
      </c>
    </row>
    <row r="2304" spans="1:21" ht="14.4" customHeight="1" x14ac:dyDescent="0.3">
      <c r="A2304" s="661">
        <v>18</v>
      </c>
      <c r="B2304" s="662" t="s">
        <v>544</v>
      </c>
      <c r="C2304" s="662" t="s">
        <v>2622</v>
      </c>
      <c r="D2304" s="743" t="s">
        <v>4063</v>
      </c>
      <c r="E2304" s="744" t="s">
        <v>2643</v>
      </c>
      <c r="F2304" s="662" t="s">
        <v>2614</v>
      </c>
      <c r="G2304" s="662" t="s">
        <v>2721</v>
      </c>
      <c r="H2304" s="662" t="s">
        <v>545</v>
      </c>
      <c r="I2304" s="662" t="s">
        <v>954</v>
      </c>
      <c r="J2304" s="662" t="s">
        <v>955</v>
      </c>
      <c r="K2304" s="662" t="s">
        <v>2722</v>
      </c>
      <c r="L2304" s="663">
        <v>0</v>
      </c>
      <c r="M2304" s="663">
        <v>0</v>
      </c>
      <c r="N2304" s="662">
        <v>6</v>
      </c>
      <c r="O2304" s="745">
        <v>2</v>
      </c>
      <c r="P2304" s="663">
        <v>0</v>
      </c>
      <c r="Q2304" s="678"/>
      <c r="R2304" s="662">
        <v>4</v>
      </c>
      <c r="S2304" s="678">
        <v>0.66666666666666663</v>
      </c>
      <c r="T2304" s="745">
        <v>1.5</v>
      </c>
      <c r="U2304" s="701">
        <v>0.75</v>
      </c>
    </row>
    <row r="2305" spans="1:21" ht="14.4" customHeight="1" x14ac:dyDescent="0.3">
      <c r="A2305" s="661">
        <v>18</v>
      </c>
      <c r="B2305" s="662" t="s">
        <v>544</v>
      </c>
      <c r="C2305" s="662" t="s">
        <v>2622</v>
      </c>
      <c r="D2305" s="743" t="s">
        <v>4063</v>
      </c>
      <c r="E2305" s="744" t="s">
        <v>2643</v>
      </c>
      <c r="F2305" s="662" t="s">
        <v>2614</v>
      </c>
      <c r="G2305" s="662" t="s">
        <v>2981</v>
      </c>
      <c r="H2305" s="662" t="s">
        <v>545</v>
      </c>
      <c r="I2305" s="662" t="s">
        <v>2982</v>
      </c>
      <c r="J2305" s="662" t="s">
        <v>2983</v>
      </c>
      <c r="K2305" s="662" t="s">
        <v>2984</v>
      </c>
      <c r="L2305" s="663">
        <v>27.28</v>
      </c>
      <c r="M2305" s="663">
        <v>27.28</v>
      </c>
      <c r="N2305" s="662">
        <v>1</v>
      </c>
      <c r="O2305" s="745">
        <v>1</v>
      </c>
      <c r="P2305" s="663">
        <v>27.28</v>
      </c>
      <c r="Q2305" s="678">
        <v>1</v>
      </c>
      <c r="R2305" s="662">
        <v>1</v>
      </c>
      <c r="S2305" s="678">
        <v>1</v>
      </c>
      <c r="T2305" s="745">
        <v>1</v>
      </c>
      <c r="U2305" s="701">
        <v>1</v>
      </c>
    </row>
    <row r="2306" spans="1:21" ht="14.4" customHeight="1" x14ac:dyDescent="0.3">
      <c r="A2306" s="661">
        <v>18</v>
      </c>
      <c r="B2306" s="662" t="s">
        <v>544</v>
      </c>
      <c r="C2306" s="662" t="s">
        <v>2622</v>
      </c>
      <c r="D2306" s="743" t="s">
        <v>4063</v>
      </c>
      <c r="E2306" s="744" t="s">
        <v>2643</v>
      </c>
      <c r="F2306" s="662" t="s">
        <v>2614</v>
      </c>
      <c r="G2306" s="662" t="s">
        <v>2763</v>
      </c>
      <c r="H2306" s="662" t="s">
        <v>545</v>
      </c>
      <c r="I2306" s="662" t="s">
        <v>675</v>
      </c>
      <c r="J2306" s="662" t="s">
        <v>2764</v>
      </c>
      <c r="K2306" s="662" t="s">
        <v>2765</v>
      </c>
      <c r="L2306" s="663">
        <v>23.61</v>
      </c>
      <c r="M2306" s="663">
        <v>188.88</v>
      </c>
      <c r="N2306" s="662">
        <v>8</v>
      </c>
      <c r="O2306" s="745">
        <v>2.5</v>
      </c>
      <c r="P2306" s="663">
        <v>94.44</v>
      </c>
      <c r="Q2306" s="678">
        <v>0.5</v>
      </c>
      <c r="R2306" s="662">
        <v>4</v>
      </c>
      <c r="S2306" s="678">
        <v>0.5</v>
      </c>
      <c r="T2306" s="745">
        <v>0.5</v>
      </c>
      <c r="U2306" s="701">
        <v>0.2</v>
      </c>
    </row>
    <row r="2307" spans="1:21" ht="14.4" customHeight="1" x14ac:dyDescent="0.3">
      <c r="A2307" s="661">
        <v>18</v>
      </c>
      <c r="B2307" s="662" t="s">
        <v>544</v>
      </c>
      <c r="C2307" s="662" t="s">
        <v>2622</v>
      </c>
      <c r="D2307" s="743" t="s">
        <v>4063</v>
      </c>
      <c r="E2307" s="744" t="s">
        <v>2643</v>
      </c>
      <c r="F2307" s="662" t="s">
        <v>2614</v>
      </c>
      <c r="G2307" s="662" t="s">
        <v>2763</v>
      </c>
      <c r="H2307" s="662" t="s">
        <v>545</v>
      </c>
      <c r="I2307" s="662" t="s">
        <v>919</v>
      </c>
      <c r="J2307" s="662" t="s">
        <v>920</v>
      </c>
      <c r="K2307" s="662" t="s">
        <v>1744</v>
      </c>
      <c r="L2307" s="663">
        <v>37.369999999999997</v>
      </c>
      <c r="M2307" s="663">
        <v>261.58999999999997</v>
      </c>
      <c r="N2307" s="662">
        <v>7</v>
      </c>
      <c r="O2307" s="745">
        <v>3</v>
      </c>
      <c r="P2307" s="663">
        <v>37.369999999999997</v>
      </c>
      <c r="Q2307" s="678">
        <v>0.14285714285714285</v>
      </c>
      <c r="R2307" s="662">
        <v>1</v>
      </c>
      <c r="S2307" s="678">
        <v>0.14285714285714285</v>
      </c>
      <c r="T2307" s="745">
        <v>1</v>
      </c>
      <c r="U2307" s="701">
        <v>0.33333333333333331</v>
      </c>
    </row>
    <row r="2308" spans="1:21" ht="14.4" customHeight="1" x14ac:dyDescent="0.3">
      <c r="A2308" s="661">
        <v>18</v>
      </c>
      <c r="B2308" s="662" t="s">
        <v>544</v>
      </c>
      <c r="C2308" s="662" t="s">
        <v>2622</v>
      </c>
      <c r="D2308" s="743" t="s">
        <v>4063</v>
      </c>
      <c r="E2308" s="744" t="s">
        <v>2643</v>
      </c>
      <c r="F2308" s="662" t="s">
        <v>2614</v>
      </c>
      <c r="G2308" s="662" t="s">
        <v>2835</v>
      </c>
      <c r="H2308" s="662" t="s">
        <v>1236</v>
      </c>
      <c r="I2308" s="662" t="s">
        <v>2836</v>
      </c>
      <c r="J2308" s="662" t="s">
        <v>2837</v>
      </c>
      <c r="K2308" s="662" t="s">
        <v>1570</v>
      </c>
      <c r="L2308" s="663">
        <v>393.63</v>
      </c>
      <c r="M2308" s="663">
        <v>393.63</v>
      </c>
      <c r="N2308" s="662">
        <v>1</v>
      </c>
      <c r="O2308" s="745">
        <v>0.5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18</v>
      </c>
      <c r="B2309" s="662" t="s">
        <v>544</v>
      </c>
      <c r="C2309" s="662" t="s">
        <v>2622</v>
      </c>
      <c r="D2309" s="743" t="s">
        <v>4063</v>
      </c>
      <c r="E2309" s="744" t="s">
        <v>2643</v>
      </c>
      <c r="F2309" s="662" t="s">
        <v>2614</v>
      </c>
      <c r="G2309" s="662" t="s">
        <v>2835</v>
      </c>
      <c r="H2309" s="662" t="s">
        <v>1236</v>
      </c>
      <c r="I2309" s="662" t="s">
        <v>2840</v>
      </c>
      <c r="J2309" s="662" t="s">
        <v>2841</v>
      </c>
      <c r="K2309" s="662" t="s">
        <v>579</v>
      </c>
      <c r="L2309" s="663">
        <v>36.909999999999997</v>
      </c>
      <c r="M2309" s="663">
        <v>36.909999999999997</v>
      </c>
      <c r="N2309" s="662">
        <v>1</v>
      </c>
      <c r="O2309" s="745">
        <v>0.5</v>
      </c>
      <c r="P2309" s="663">
        <v>36.909999999999997</v>
      </c>
      <c r="Q2309" s="678">
        <v>1</v>
      </c>
      <c r="R2309" s="662">
        <v>1</v>
      </c>
      <c r="S2309" s="678">
        <v>1</v>
      </c>
      <c r="T2309" s="745">
        <v>0.5</v>
      </c>
      <c r="U2309" s="701">
        <v>1</v>
      </c>
    </row>
    <row r="2310" spans="1:21" ht="14.4" customHeight="1" x14ac:dyDescent="0.3">
      <c r="A2310" s="661">
        <v>18</v>
      </c>
      <c r="B2310" s="662" t="s">
        <v>544</v>
      </c>
      <c r="C2310" s="662" t="s">
        <v>2622</v>
      </c>
      <c r="D2310" s="743" t="s">
        <v>4063</v>
      </c>
      <c r="E2310" s="744" t="s">
        <v>2643</v>
      </c>
      <c r="F2310" s="662" t="s">
        <v>2614</v>
      </c>
      <c r="G2310" s="662" t="s">
        <v>2835</v>
      </c>
      <c r="H2310" s="662" t="s">
        <v>545</v>
      </c>
      <c r="I2310" s="662" t="s">
        <v>3673</v>
      </c>
      <c r="J2310" s="662" t="s">
        <v>3674</v>
      </c>
      <c r="K2310" s="662" t="s">
        <v>579</v>
      </c>
      <c r="L2310" s="663">
        <v>36.909999999999997</v>
      </c>
      <c r="M2310" s="663">
        <v>36.909999999999997</v>
      </c>
      <c r="N2310" s="662">
        <v>1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18</v>
      </c>
      <c r="B2311" s="662" t="s">
        <v>544</v>
      </c>
      <c r="C2311" s="662" t="s">
        <v>2622</v>
      </c>
      <c r="D2311" s="743" t="s">
        <v>4063</v>
      </c>
      <c r="E2311" s="744" t="s">
        <v>2643</v>
      </c>
      <c r="F2311" s="662" t="s">
        <v>2614</v>
      </c>
      <c r="G2311" s="662" t="s">
        <v>2835</v>
      </c>
      <c r="H2311" s="662" t="s">
        <v>545</v>
      </c>
      <c r="I2311" s="662" t="s">
        <v>3316</v>
      </c>
      <c r="J2311" s="662" t="s">
        <v>3317</v>
      </c>
      <c r="K2311" s="662" t="s">
        <v>1570</v>
      </c>
      <c r="L2311" s="663">
        <v>393.63</v>
      </c>
      <c r="M2311" s="663">
        <v>393.63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18</v>
      </c>
      <c r="B2312" s="662" t="s">
        <v>544</v>
      </c>
      <c r="C2312" s="662" t="s">
        <v>2622</v>
      </c>
      <c r="D2312" s="743" t="s">
        <v>4063</v>
      </c>
      <c r="E2312" s="744" t="s">
        <v>2643</v>
      </c>
      <c r="F2312" s="662" t="s">
        <v>2614</v>
      </c>
      <c r="G2312" s="662" t="s">
        <v>2730</v>
      </c>
      <c r="H2312" s="662" t="s">
        <v>1236</v>
      </c>
      <c r="I2312" s="662" t="s">
        <v>1439</v>
      </c>
      <c r="J2312" s="662" t="s">
        <v>2517</v>
      </c>
      <c r="K2312" s="662" t="s">
        <v>2518</v>
      </c>
      <c r="L2312" s="663">
        <v>445.45</v>
      </c>
      <c r="M2312" s="663">
        <v>890.9</v>
      </c>
      <c r="N2312" s="662">
        <v>2</v>
      </c>
      <c r="O2312" s="745">
        <v>1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18</v>
      </c>
      <c r="B2313" s="662" t="s">
        <v>544</v>
      </c>
      <c r="C2313" s="662" t="s">
        <v>2622</v>
      </c>
      <c r="D2313" s="743" t="s">
        <v>4063</v>
      </c>
      <c r="E2313" s="744" t="s">
        <v>2643</v>
      </c>
      <c r="F2313" s="662" t="s">
        <v>2614</v>
      </c>
      <c r="G2313" s="662" t="s">
        <v>2845</v>
      </c>
      <c r="H2313" s="662" t="s">
        <v>1236</v>
      </c>
      <c r="I2313" s="662" t="s">
        <v>1882</v>
      </c>
      <c r="J2313" s="662" t="s">
        <v>1421</v>
      </c>
      <c r="K2313" s="662" t="s">
        <v>1883</v>
      </c>
      <c r="L2313" s="663">
        <v>542.03</v>
      </c>
      <c r="M2313" s="663">
        <v>542.03</v>
      </c>
      <c r="N2313" s="662">
        <v>1</v>
      </c>
      <c r="O2313" s="745">
        <v>1</v>
      </c>
      <c r="P2313" s="663">
        <v>542.03</v>
      </c>
      <c r="Q2313" s="678">
        <v>1</v>
      </c>
      <c r="R2313" s="662">
        <v>1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18</v>
      </c>
      <c r="B2314" s="662" t="s">
        <v>544</v>
      </c>
      <c r="C2314" s="662" t="s">
        <v>2622</v>
      </c>
      <c r="D2314" s="743" t="s">
        <v>4063</v>
      </c>
      <c r="E2314" s="744" t="s">
        <v>2643</v>
      </c>
      <c r="F2314" s="662" t="s">
        <v>2614</v>
      </c>
      <c r="G2314" s="662" t="s">
        <v>2734</v>
      </c>
      <c r="H2314" s="662" t="s">
        <v>545</v>
      </c>
      <c r="I2314" s="662" t="s">
        <v>829</v>
      </c>
      <c r="J2314" s="662" t="s">
        <v>830</v>
      </c>
      <c r="K2314" s="662" t="s">
        <v>2735</v>
      </c>
      <c r="L2314" s="663">
        <v>57.6</v>
      </c>
      <c r="M2314" s="663">
        <v>115.2</v>
      </c>
      <c r="N2314" s="662">
        <v>2</v>
      </c>
      <c r="O2314" s="745">
        <v>0.5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18</v>
      </c>
      <c r="B2315" s="662" t="s">
        <v>544</v>
      </c>
      <c r="C2315" s="662" t="s">
        <v>2622</v>
      </c>
      <c r="D2315" s="743" t="s">
        <v>4063</v>
      </c>
      <c r="E2315" s="744" t="s">
        <v>2643</v>
      </c>
      <c r="F2315" s="662" t="s">
        <v>2614</v>
      </c>
      <c r="G2315" s="662" t="s">
        <v>3053</v>
      </c>
      <c r="H2315" s="662" t="s">
        <v>1236</v>
      </c>
      <c r="I2315" s="662" t="s">
        <v>3054</v>
      </c>
      <c r="J2315" s="662" t="s">
        <v>3055</v>
      </c>
      <c r="K2315" s="662" t="s">
        <v>3056</v>
      </c>
      <c r="L2315" s="663">
        <v>0</v>
      </c>
      <c r="M2315" s="663">
        <v>0</v>
      </c>
      <c r="N2315" s="662">
        <v>3</v>
      </c>
      <c r="O2315" s="745">
        <v>0.5</v>
      </c>
      <c r="P2315" s="663">
        <v>0</v>
      </c>
      <c r="Q2315" s="678"/>
      <c r="R2315" s="662">
        <v>3</v>
      </c>
      <c r="S2315" s="678">
        <v>1</v>
      </c>
      <c r="T2315" s="745">
        <v>0.5</v>
      </c>
      <c r="U2315" s="701">
        <v>1</v>
      </c>
    </row>
    <row r="2316" spans="1:21" ht="14.4" customHeight="1" x14ac:dyDescent="0.3">
      <c r="A2316" s="661">
        <v>18</v>
      </c>
      <c r="B2316" s="662" t="s">
        <v>544</v>
      </c>
      <c r="C2316" s="662" t="s">
        <v>2622</v>
      </c>
      <c r="D2316" s="743" t="s">
        <v>4063</v>
      </c>
      <c r="E2316" s="744" t="s">
        <v>2643</v>
      </c>
      <c r="F2316" s="662" t="s">
        <v>2614</v>
      </c>
      <c r="G2316" s="662" t="s">
        <v>2736</v>
      </c>
      <c r="H2316" s="662" t="s">
        <v>545</v>
      </c>
      <c r="I2316" s="662" t="s">
        <v>3057</v>
      </c>
      <c r="J2316" s="662" t="s">
        <v>3058</v>
      </c>
      <c r="K2316" s="662" t="s">
        <v>2677</v>
      </c>
      <c r="L2316" s="663">
        <v>133.38999999999999</v>
      </c>
      <c r="M2316" s="663">
        <v>133.38999999999999</v>
      </c>
      <c r="N2316" s="662">
        <v>1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18</v>
      </c>
      <c r="B2317" s="662" t="s">
        <v>544</v>
      </c>
      <c r="C2317" s="662" t="s">
        <v>2622</v>
      </c>
      <c r="D2317" s="743" t="s">
        <v>4063</v>
      </c>
      <c r="E2317" s="744" t="s">
        <v>2643</v>
      </c>
      <c r="F2317" s="662" t="s">
        <v>2614</v>
      </c>
      <c r="G2317" s="662" t="s">
        <v>2736</v>
      </c>
      <c r="H2317" s="662" t="s">
        <v>545</v>
      </c>
      <c r="I2317" s="662" t="s">
        <v>3986</v>
      </c>
      <c r="J2317" s="662" t="s">
        <v>3987</v>
      </c>
      <c r="K2317" s="662" t="s">
        <v>1479</v>
      </c>
      <c r="L2317" s="663">
        <v>210.5</v>
      </c>
      <c r="M2317" s="663">
        <v>631.5</v>
      </c>
      <c r="N2317" s="662">
        <v>3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18</v>
      </c>
      <c r="B2318" s="662" t="s">
        <v>544</v>
      </c>
      <c r="C2318" s="662" t="s">
        <v>2622</v>
      </c>
      <c r="D2318" s="743" t="s">
        <v>4063</v>
      </c>
      <c r="E2318" s="744" t="s">
        <v>2643</v>
      </c>
      <c r="F2318" s="662" t="s">
        <v>2614</v>
      </c>
      <c r="G2318" s="662" t="s">
        <v>2736</v>
      </c>
      <c r="H2318" s="662" t="s">
        <v>1236</v>
      </c>
      <c r="I2318" s="662" t="s">
        <v>1455</v>
      </c>
      <c r="J2318" s="662" t="s">
        <v>2546</v>
      </c>
      <c r="K2318" s="662" t="s">
        <v>1457</v>
      </c>
      <c r="L2318" s="663">
        <v>177.82</v>
      </c>
      <c r="M2318" s="663">
        <v>2133.84</v>
      </c>
      <c r="N2318" s="662">
        <v>12</v>
      </c>
      <c r="O2318" s="745">
        <v>2</v>
      </c>
      <c r="P2318" s="663">
        <v>1066.92</v>
      </c>
      <c r="Q2318" s="678">
        <v>0.5</v>
      </c>
      <c r="R2318" s="662">
        <v>6</v>
      </c>
      <c r="S2318" s="678">
        <v>0.5</v>
      </c>
      <c r="T2318" s="745">
        <v>1</v>
      </c>
      <c r="U2318" s="701">
        <v>0.5</v>
      </c>
    </row>
    <row r="2319" spans="1:21" ht="14.4" customHeight="1" x14ac:dyDescent="0.3">
      <c r="A2319" s="661">
        <v>18</v>
      </c>
      <c r="B2319" s="662" t="s">
        <v>544</v>
      </c>
      <c r="C2319" s="662" t="s">
        <v>2622</v>
      </c>
      <c r="D2319" s="743" t="s">
        <v>4063</v>
      </c>
      <c r="E2319" s="744" t="s">
        <v>2643</v>
      </c>
      <c r="F2319" s="662" t="s">
        <v>2614</v>
      </c>
      <c r="G2319" s="662" t="s">
        <v>3090</v>
      </c>
      <c r="H2319" s="662" t="s">
        <v>545</v>
      </c>
      <c r="I2319" s="662" t="s">
        <v>3988</v>
      </c>
      <c r="J2319" s="662" t="s">
        <v>3989</v>
      </c>
      <c r="K2319" s="662" t="s">
        <v>3990</v>
      </c>
      <c r="L2319" s="663">
        <v>0</v>
      </c>
      <c r="M2319" s="663">
        <v>0</v>
      </c>
      <c r="N2319" s="662">
        <v>1</v>
      </c>
      <c r="O2319" s="745">
        <v>0.5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18</v>
      </c>
      <c r="B2320" s="662" t="s">
        <v>544</v>
      </c>
      <c r="C2320" s="662" t="s">
        <v>2622</v>
      </c>
      <c r="D2320" s="743" t="s">
        <v>4063</v>
      </c>
      <c r="E2320" s="744" t="s">
        <v>2643</v>
      </c>
      <c r="F2320" s="662" t="s">
        <v>2614</v>
      </c>
      <c r="G2320" s="662" t="s">
        <v>2860</v>
      </c>
      <c r="H2320" s="662" t="s">
        <v>1236</v>
      </c>
      <c r="I2320" s="662" t="s">
        <v>1864</v>
      </c>
      <c r="J2320" s="662" t="s">
        <v>1865</v>
      </c>
      <c r="K2320" s="662" t="s">
        <v>1501</v>
      </c>
      <c r="L2320" s="663">
        <v>132</v>
      </c>
      <c r="M2320" s="663">
        <v>396</v>
      </c>
      <c r="N2320" s="662">
        <v>3</v>
      </c>
      <c r="O2320" s="745">
        <v>1.5</v>
      </c>
      <c r="P2320" s="663">
        <v>264</v>
      </c>
      <c r="Q2320" s="678">
        <v>0.66666666666666663</v>
      </c>
      <c r="R2320" s="662">
        <v>2</v>
      </c>
      <c r="S2320" s="678">
        <v>0.66666666666666663</v>
      </c>
      <c r="T2320" s="745">
        <v>0.5</v>
      </c>
      <c r="U2320" s="701">
        <v>0.33333333333333331</v>
      </c>
    </row>
    <row r="2321" spans="1:21" ht="14.4" customHeight="1" x14ac:dyDescent="0.3">
      <c r="A2321" s="661">
        <v>18</v>
      </c>
      <c r="B2321" s="662" t="s">
        <v>544</v>
      </c>
      <c r="C2321" s="662" t="s">
        <v>2622</v>
      </c>
      <c r="D2321" s="743" t="s">
        <v>4063</v>
      </c>
      <c r="E2321" s="744" t="s">
        <v>2643</v>
      </c>
      <c r="F2321" s="662" t="s">
        <v>2614</v>
      </c>
      <c r="G2321" s="662" t="s">
        <v>2860</v>
      </c>
      <c r="H2321" s="662" t="s">
        <v>1236</v>
      </c>
      <c r="I2321" s="662" t="s">
        <v>1885</v>
      </c>
      <c r="J2321" s="662" t="s">
        <v>1865</v>
      </c>
      <c r="K2321" s="662" t="s">
        <v>1886</v>
      </c>
      <c r="L2321" s="663">
        <v>439.98</v>
      </c>
      <c r="M2321" s="663">
        <v>439.98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18</v>
      </c>
      <c r="B2322" s="662" t="s">
        <v>544</v>
      </c>
      <c r="C2322" s="662" t="s">
        <v>2622</v>
      </c>
      <c r="D2322" s="743" t="s">
        <v>4063</v>
      </c>
      <c r="E2322" s="744" t="s">
        <v>2643</v>
      </c>
      <c r="F2322" s="662" t="s">
        <v>2614</v>
      </c>
      <c r="G2322" s="662" t="s">
        <v>2667</v>
      </c>
      <c r="H2322" s="662" t="s">
        <v>545</v>
      </c>
      <c r="I2322" s="662" t="s">
        <v>818</v>
      </c>
      <c r="J2322" s="662" t="s">
        <v>819</v>
      </c>
      <c r="K2322" s="662" t="s">
        <v>820</v>
      </c>
      <c r="L2322" s="663">
        <v>54.55</v>
      </c>
      <c r="M2322" s="663">
        <v>600.05000000000007</v>
      </c>
      <c r="N2322" s="662">
        <v>11</v>
      </c>
      <c r="O2322" s="745">
        <v>2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18</v>
      </c>
      <c r="B2323" s="662" t="s">
        <v>544</v>
      </c>
      <c r="C2323" s="662" t="s">
        <v>2622</v>
      </c>
      <c r="D2323" s="743" t="s">
        <v>4063</v>
      </c>
      <c r="E2323" s="744" t="s">
        <v>2643</v>
      </c>
      <c r="F2323" s="662" t="s">
        <v>2614</v>
      </c>
      <c r="G2323" s="662" t="s">
        <v>2738</v>
      </c>
      <c r="H2323" s="662" t="s">
        <v>545</v>
      </c>
      <c r="I2323" s="662" t="s">
        <v>1150</v>
      </c>
      <c r="J2323" s="662" t="s">
        <v>2739</v>
      </c>
      <c r="K2323" s="662" t="s">
        <v>2740</v>
      </c>
      <c r="L2323" s="663">
        <v>253.18</v>
      </c>
      <c r="M2323" s="663">
        <v>253.18</v>
      </c>
      <c r="N2323" s="662">
        <v>1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18</v>
      </c>
      <c r="B2324" s="662" t="s">
        <v>544</v>
      </c>
      <c r="C2324" s="662" t="s">
        <v>2622</v>
      </c>
      <c r="D2324" s="743" t="s">
        <v>4063</v>
      </c>
      <c r="E2324" s="744" t="s">
        <v>2643</v>
      </c>
      <c r="F2324" s="662" t="s">
        <v>2614</v>
      </c>
      <c r="G2324" s="662" t="s">
        <v>2669</v>
      </c>
      <c r="H2324" s="662" t="s">
        <v>1236</v>
      </c>
      <c r="I2324" s="662" t="s">
        <v>1447</v>
      </c>
      <c r="J2324" s="662" t="s">
        <v>1448</v>
      </c>
      <c r="K2324" s="662" t="s">
        <v>1449</v>
      </c>
      <c r="L2324" s="663">
        <v>264</v>
      </c>
      <c r="M2324" s="663">
        <v>528</v>
      </c>
      <c r="N2324" s="662">
        <v>2</v>
      </c>
      <c r="O2324" s="745">
        <v>1</v>
      </c>
      <c r="P2324" s="663">
        <v>528</v>
      </c>
      <c r="Q2324" s="678">
        <v>1</v>
      </c>
      <c r="R2324" s="662">
        <v>2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18</v>
      </c>
      <c r="B2325" s="662" t="s">
        <v>544</v>
      </c>
      <c r="C2325" s="662" t="s">
        <v>2622</v>
      </c>
      <c r="D2325" s="743" t="s">
        <v>4063</v>
      </c>
      <c r="E2325" s="744" t="s">
        <v>2643</v>
      </c>
      <c r="F2325" s="662" t="s">
        <v>2614</v>
      </c>
      <c r="G2325" s="662" t="s">
        <v>2669</v>
      </c>
      <c r="H2325" s="662" t="s">
        <v>1236</v>
      </c>
      <c r="I2325" s="662" t="s">
        <v>1431</v>
      </c>
      <c r="J2325" s="662" t="s">
        <v>1575</v>
      </c>
      <c r="K2325" s="662" t="s">
        <v>2539</v>
      </c>
      <c r="L2325" s="663">
        <v>123.2</v>
      </c>
      <c r="M2325" s="663">
        <v>492.8</v>
      </c>
      <c r="N2325" s="662">
        <v>4</v>
      </c>
      <c r="O2325" s="745">
        <v>1.5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18</v>
      </c>
      <c r="B2326" s="662" t="s">
        <v>544</v>
      </c>
      <c r="C2326" s="662" t="s">
        <v>2622</v>
      </c>
      <c r="D2326" s="743" t="s">
        <v>4063</v>
      </c>
      <c r="E2326" s="744" t="s">
        <v>2643</v>
      </c>
      <c r="F2326" s="662" t="s">
        <v>2614</v>
      </c>
      <c r="G2326" s="662" t="s">
        <v>2669</v>
      </c>
      <c r="H2326" s="662" t="s">
        <v>1236</v>
      </c>
      <c r="I2326" s="662" t="s">
        <v>1410</v>
      </c>
      <c r="J2326" s="662" t="s">
        <v>2540</v>
      </c>
      <c r="K2326" s="662" t="s">
        <v>2541</v>
      </c>
      <c r="L2326" s="663">
        <v>246.39</v>
      </c>
      <c r="M2326" s="663">
        <v>492.78</v>
      </c>
      <c r="N2326" s="662">
        <v>2</v>
      </c>
      <c r="O2326" s="745">
        <v>0.5</v>
      </c>
      <c r="P2326" s="663">
        <v>492.78</v>
      </c>
      <c r="Q2326" s="678">
        <v>1</v>
      </c>
      <c r="R2326" s="662">
        <v>2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18</v>
      </c>
      <c r="B2327" s="662" t="s">
        <v>544</v>
      </c>
      <c r="C2327" s="662" t="s">
        <v>2622</v>
      </c>
      <c r="D2327" s="743" t="s">
        <v>4063</v>
      </c>
      <c r="E2327" s="744" t="s">
        <v>2643</v>
      </c>
      <c r="F2327" s="662" t="s">
        <v>2614</v>
      </c>
      <c r="G2327" s="662" t="s">
        <v>3139</v>
      </c>
      <c r="H2327" s="662" t="s">
        <v>545</v>
      </c>
      <c r="I2327" s="662" t="s">
        <v>935</v>
      </c>
      <c r="J2327" s="662" t="s">
        <v>936</v>
      </c>
      <c r="K2327" s="662" t="s">
        <v>937</v>
      </c>
      <c r="L2327" s="663">
        <v>72.58</v>
      </c>
      <c r="M2327" s="663">
        <v>145.16</v>
      </c>
      <c r="N2327" s="662">
        <v>2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18</v>
      </c>
      <c r="B2328" s="662" t="s">
        <v>544</v>
      </c>
      <c r="C2328" s="662" t="s">
        <v>2622</v>
      </c>
      <c r="D2328" s="743" t="s">
        <v>4063</v>
      </c>
      <c r="E2328" s="744" t="s">
        <v>2643</v>
      </c>
      <c r="F2328" s="662" t="s">
        <v>2614</v>
      </c>
      <c r="G2328" s="662" t="s">
        <v>2861</v>
      </c>
      <c r="H2328" s="662" t="s">
        <v>545</v>
      </c>
      <c r="I2328" s="662" t="s">
        <v>1704</v>
      </c>
      <c r="J2328" s="662" t="s">
        <v>1705</v>
      </c>
      <c r="K2328" s="662" t="s">
        <v>2862</v>
      </c>
      <c r="L2328" s="663">
        <v>132</v>
      </c>
      <c r="M2328" s="663">
        <v>132</v>
      </c>
      <c r="N2328" s="662">
        <v>1</v>
      </c>
      <c r="O2328" s="745">
        <v>0.5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18</v>
      </c>
      <c r="B2329" s="662" t="s">
        <v>544</v>
      </c>
      <c r="C2329" s="662" t="s">
        <v>2622</v>
      </c>
      <c r="D2329" s="743" t="s">
        <v>4063</v>
      </c>
      <c r="E2329" s="744" t="s">
        <v>2643</v>
      </c>
      <c r="F2329" s="662" t="s">
        <v>2614</v>
      </c>
      <c r="G2329" s="662" t="s">
        <v>2861</v>
      </c>
      <c r="H2329" s="662" t="s">
        <v>545</v>
      </c>
      <c r="I2329" s="662" t="s">
        <v>3146</v>
      </c>
      <c r="J2329" s="662" t="s">
        <v>3147</v>
      </c>
      <c r="K2329" s="662" t="s">
        <v>3148</v>
      </c>
      <c r="L2329" s="663">
        <v>206.76</v>
      </c>
      <c r="M2329" s="663">
        <v>206.76</v>
      </c>
      <c r="N2329" s="662">
        <v>1</v>
      </c>
      <c r="O2329" s="745">
        <v>1</v>
      </c>
      <c r="P2329" s="663">
        <v>206.76</v>
      </c>
      <c r="Q2329" s="678">
        <v>1</v>
      </c>
      <c r="R2329" s="662">
        <v>1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18</v>
      </c>
      <c r="B2330" s="662" t="s">
        <v>544</v>
      </c>
      <c r="C2330" s="662" t="s">
        <v>2622</v>
      </c>
      <c r="D2330" s="743" t="s">
        <v>4063</v>
      </c>
      <c r="E2330" s="744" t="s">
        <v>2643</v>
      </c>
      <c r="F2330" s="662" t="s">
        <v>2614</v>
      </c>
      <c r="G2330" s="662" t="s">
        <v>2861</v>
      </c>
      <c r="H2330" s="662" t="s">
        <v>545</v>
      </c>
      <c r="I2330" s="662" t="s">
        <v>3149</v>
      </c>
      <c r="J2330" s="662" t="s">
        <v>3147</v>
      </c>
      <c r="K2330" s="662" t="s">
        <v>3150</v>
      </c>
      <c r="L2330" s="663">
        <v>206.76</v>
      </c>
      <c r="M2330" s="663">
        <v>206.76</v>
      </c>
      <c r="N2330" s="662">
        <v>1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18</v>
      </c>
      <c r="B2331" s="662" t="s">
        <v>544</v>
      </c>
      <c r="C2331" s="662" t="s">
        <v>2622</v>
      </c>
      <c r="D2331" s="743" t="s">
        <v>4063</v>
      </c>
      <c r="E2331" s="744" t="s">
        <v>2643</v>
      </c>
      <c r="F2331" s="662" t="s">
        <v>2614</v>
      </c>
      <c r="G2331" s="662" t="s">
        <v>2743</v>
      </c>
      <c r="H2331" s="662" t="s">
        <v>545</v>
      </c>
      <c r="I2331" s="662" t="s">
        <v>3151</v>
      </c>
      <c r="J2331" s="662" t="s">
        <v>3152</v>
      </c>
      <c r="K2331" s="662" t="s">
        <v>2744</v>
      </c>
      <c r="L2331" s="663">
        <v>122.73</v>
      </c>
      <c r="M2331" s="663">
        <v>122.73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18</v>
      </c>
      <c r="B2332" s="662" t="s">
        <v>544</v>
      </c>
      <c r="C2332" s="662" t="s">
        <v>2622</v>
      </c>
      <c r="D2332" s="743" t="s">
        <v>4063</v>
      </c>
      <c r="E2332" s="744" t="s">
        <v>2643</v>
      </c>
      <c r="F2332" s="662" t="s">
        <v>2614</v>
      </c>
      <c r="G2332" s="662" t="s">
        <v>2743</v>
      </c>
      <c r="H2332" s="662" t="s">
        <v>545</v>
      </c>
      <c r="I2332" s="662" t="s">
        <v>718</v>
      </c>
      <c r="J2332" s="662" t="s">
        <v>719</v>
      </c>
      <c r="K2332" s="662" t="s">
        <v>2744</v>
      </c>
      <c r="L2332" s="663">
        <v>94.04</v>
      </c>
      <c r="M2332" s="663">
        <v>94.04</v>
      </c>
      <c r="N2332" s="662">
        <v>1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18</v>
      </c>
      <c r="B2333" s="662" t="s">
        <v>544</v>
      </c>
      <c r="C2333" s="662" t="s">
        <v>2622</v>
      </c>
      <c r="D2333" s="743" t="s">
        <v>4063</v>
      </c>
      <c r="E2333" s="744" t="s">
        <v>2643</v>
      </c>
      <c r="F2333" s="662" t="s">
        <v>2614</v>
      </c>
      <c r="G2333" s="662" t="s">
        <v>2743</v>
      </c>
      <c r="H2333" s="662" t="s">
        <v>545</v>
      </c>
      <c r="I2333" s="662" t="s">
        <v>718</v>
      </c>
      <c r="J2333" s="662" t="s">
        <v>719</v>
      </c>
      <c r="K2333" s="662" t="s">
        <v>2744</v>
      </c>
      <c r="L2333" s="663">
        <v>122.73</v>
      </c>
      <c r="M2333" s="663">
        <v>245.46</v>
      </c>
      <c r="N2333" s="662">
        <v>2</v>
      </c>
      <c r="O2333" s="745">
        <v>0.5</v>
      </c>
      <c r="P2333" s="663">
        <v>245.46</v>
      </c>
      <c r="Q2333" s="678">
        <v>1</v>
      </c>
      <c r="R2333" s="662">
        <v>2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18</v>
      </c>
      <c r="B2334" s="662" t="s">
        <v>544</v>
      </c>
      <c r="C2334" s="662" t="s">
        <v>2622</v>
      </c>
      <c r="D2334" s="743" t="s">
        <v>4063</v>
      </c>
      <c r="E2334" s="744" t="s">
        <v>2643</v>
      </c>
      <c r="F2334" s="662" t="s">
        <v>2614</v>
      </c>
      <c r="G2334" s="662" t="s">
        <v>2743</v>
      </c>
      <c r="H2334" s="662" t="s">
        <v>545</v>
      </c>
      <c r="I2334" s="662" t="s">
        <v>3973</v>
      </c>
      <c r="J2334" s="662" t="s">
        <v>3152</v>
      </c>
      <c r="K2334" s="662" t="s">
        <v>2866</v>
      </c>
      <c r="L2334" s="663">
        <v>0</v>
      </c>
      <c r="M2334" s="663">
        <v>0</v>
      </c>
      <c r="N2334" s="662">
        <v>2</v>
      </c>
      <c r="O2334" s="745">
        <v>0.5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18</v>
      </c>
      <c r="B2335" s="662" t="s">
        <v>544</v>
      </c>
      <c r="C2335" s="662" t="s">
        <v>2622</v>
      </c>
      <c r="D2335" s="743" t="s">
        <v>4063</v>
      </c>
      <c r="E2335" s="744" t="s">
        <v>2643</v>
      </c>
      <c r="F2335" s="662" t="s">
        <v>2614</v>
      </c>
      <c r="G2335" s="662" t="s">
        <v>2745</v>
      </c>
      <c r="H2335" s="662" t="s">
        <v>545</v>
      </c>
      <c r="I2335" s="662" t="s">
        <v>965</v>
      </c>
      <c r="J2335" s="662" t="s">
        <v>966</v>
      </c>
      <c r="K2335" s="662" t="s">
        <v>2746</v>
      </c>
      <c r="L2335" s="663">
        <v>264</v>
      </c>
      <c r="M2335" s="663">
        <v>792</v>
      </c>
      <c r="N2335" s="662">
        <v>3</v>
      </c>
      <c r="O2335" s="745">
        <v>2</v>
      </c>
      <c r="P2335" s="663">
        <v>264</v>
      </c>
      <c r="Q2335" s="678">
        <v>0.33333333333333331</v>
      </c>
      <c r="R2335" s="662">
        <v>1</v>
      </c>
      <c r="S2335" s="678">
        <v>0.33333333333333331</v>
      </c>
      <c r="T2335" s="745">
        <v>1</v>
      </c>
      <c r="U2335" s="701">
        <v>0.5</v>
      </c>
    </row>
    <row r="2336" spans="1:21" ht="14.4" customHeight="1" x14ac:dyDescent="0.3">
      <c r="A2336" s="661">
        <v>18</v>
      </c>
      <c r="B2336" s="662" t="s">
        <v>544</v>
      </c>
      <c r="C2336" s="662" t="s">
        <v>2622</v>
      </c>
      <c r="D2336" s="743" t="s">
        <v>4063</v>
      </c>
      <c r="E2336" s="744" t="s">
        <v>2643</v>
      </c>
      <c r="F2336" s="662" t="s">
        <v>2614</v>
      </c>
      <c r="G2336" s="662" t="s">
        <v>2670</v>
      </c>
      <c r="H2336" s="662" t="s">
        <v>545</v>
      </c>
      <c r="I2336" s="662" t="s">
        <v>2127</v>
      </c>
      <c r="J2336" s="662" t="s">
        <v>1698</v>
      </c>
      <c r="K2336" s="662" t="s">
        <v>2128</v>
      </c>
      <c r="L2336" s="663">
        <v>444.65</v>
      </c>
      <c r="M2336" s="663">
        <v>444.65</v>
      </c>
      <c r="N2336" s="662">
        <v>1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18</v>
      </c>
      <c r="B2337" s="662" t="s">
        <v>544</v>
      </c>
      <c r="C2337" s="662" t="s">
        <v>2622</v>
      </c>
      <c r="D2337" s="743" t="s">
        <v>4063</v>
      </c>
      <c r="E2337" s="744" t="s">
        <v>2643</v>
      </c>
      <c r="F2337" s="662" t="s">
        <v>2614</v>
      </c>
      <c r="G2337" s="662" t="s">
        <v>2670</v>
      </c>
      <c r="H2337" s="662" t="s">
        <v>545</v>
      </c>
      <c r="I2337" s="662" t="s">
        <v>3163</v>
      </c>
      <c r="J2337" s="662" t="s">
        <v>2748</v>
      </c>
      <c r="K2337" s="662" t="s">
        <v>3164</v>
      </c>
      <c r="L2337" s="663">
        <v>592.72</v>
      </c>
      <c r="M2337" s="663">
        <v>592.72</v>
      </c>
      <c r="N2337" s="662">
        <v>1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18</v>
      </c>
      <c r="B2338" s="662" t="s">
        <v>544</v>
      </c>
      <c r="C2338" s="662" t="s">
        <v>2622</v>
      </c>
      <c r="D2338" s="743" t="s">
        <v>4063</v>
      </c>
      <c r="E2338" s="744" t="s">
        <v>2643</v>
      </c>
      <c r="F2338" s="662" t="s">
        <v>2614</v>
      </c>
      <c r="G2338" s="662" t="s">
        <v>2670</v>
      </c>
      <c r="H2338" s="662" t="s">
        <v>545</v>
      </c>
      <c r="I2338" s="662" t="s">
        <v>1053</v>
      </c>
      <c r="J2338" s="662" t="s">
        <v>1054</v>
      </c>
      <c r="K2338" s="662" t="s">
        <v>1055</v>
      </c>
      <c r="L2338" s="663">
        <v>133.38999999999999</v>
      </c>
      <c r="M2338" s="663">
        <v>533.55999999999995</v>
      </c>
      <c r="N2338" s="662">
        <v>4</v>
      </c>
      <c r="O2338" s="745">
        <v>2</v>
      </c>
      <c r="P2338" s="663">
        <v>533.55999999999995</v>
      </c>
      <c r="Q2338" s="678">
        <v>1</v>
      </c>
      <c r="R2338" s="662">
        <v>4</v>
      </c>
      <c r="S2338" s="678">
        <v>1</v>
      </c>
      <c r="T2338" s="745">
        <v>2</v>
      </c>
      <c r="U2338" s="701">
        <v>1</v>
      </c>
    </row>
    <row r="2339" spans="1:21" ht="14.4" customHeight="1" x14ac:dyDescent="0.3">
      <c r="A2339" s="661">
        <v>18</v>
      </c>
      <c r="B2339" s="662" t="s">
        <v>544</v>
      </c>
      <c r="C2339" s="662" t="s">
        <v>2622</v>
      </c>
      <c r="D2339" s="743" t="s">
        <v>4063</v>
      </c>
      <c r="E2339" s="744" t="s">
        <v>2643</v>
      </c>
      <c r="F2339" s="662" t="s">
        <v>2614</v>
      </c>
      <c r="G2339" s="662" t="s">
        <v>2670</v>
      </c>
      <c r="H2339" s="662" t="s">
        <v>545</v>
      </c>
      <c r="I2339" s="662" t="s">
        <v>1190</v>
      </c>
      <c r="J2339" s="662" t="s">
        <v>1191</v>
      </c>
      <c r="K2339" s="662" t="s">
        <v>1192</v>
      </c>
      <c r="L2339" s="663">
        <v>177.82</v>
      </c>
      <c r="M2339" s="663">
        <v>1422.56</v>
      </c>
      <c r="N2339" s="662">
        <v>8</v>
      </c>
      <c r="O2339" s="745">
        <v>2.5</v>
      </c>
      <c r="P2339" s="663">
        <v>533.46</v>
      </c>
      <c r="Q2339" s="678">
        <v>0.37500000000000006</v>
      </c>
      <c r="R2339" s="662">
        <v>3</v>
      </c>
      <c r="S2339" s="678">
        <v>0.375</v>
      </c>
      <c r="T2339" s="745">
        <v>1</v>
      </c>
      <c r="U2339" s="701">
        <v>0.4</v>
      </c>
    </row>
    <row r="2340" spans="1:21" ht="14.4" customHeight="1" x14ac:dyDescent="0.3">
      <c r="A2340" s="661">
        <v>18</v>
      </c>
      <c r="B2340" s="662" t="s">
        <v>544</v>
      </c>
      <c r="C2340" s="662" t="s">
        <v>2622</v>
      </c>
      <c r="D2340" s="743" t="s">
        <v>4063</v>
      </c>
      <c r="E2340" s="744" t="s">
        <v>2643</v>
      </c>
      <c r="F2340" s="662" t="s">
        <v>2614</v>
      </c>
      <c r="G2340" s="662" t="s">
        <v>2670</v>
      </c>
      <c r="H2340" s="662" t="s">
        <v>545</v>
      </c>
      <c r="I2340" s="662" t="s">
        <v>3566</v>
      </c>
      <c r="J2340" s="662" t="s">
        <v>1191</v>
      </c>
      <c r="K2340" s="662" t="s">
        <v>2658</v>
      </c>
      <c r="L2340" s="663">
        <v>0</v>
      </c>
      <c r="M2340" s="663">
        <v>0</v>
      </c>
      <c r="N2340" s="662">
        <v>1</v>
      </c>
      <c r="O2340" s="745">
        <v>0.5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18</v>
      </c>
      <c r="B2341" s="662" t="s">
        <v>544</v>
      </c>
      <c r="C2341" s="662" t="s">
        <v>2622</v>
      </c>
      <c r="D2341" s="743" t="s">
        <v>4063</v>
      </c>
      <c r="E2341" s="744" t="s">
        <v>2643</v>
      </c>
      <c r="F2341" s="662" t="s">
        <v>2614</v>
      </c>
      <c r="G2341" s="662" t="s">
        <v>2670</v>
      </c>
      <c r="H2341" s="662" t="s">
        <v>545</v>
      </c>
      <c r="I2341" s="662" t="s">
        <v>3342</v>
      </c>
      <c r="J2341" s="662" t="s">
        <v>1698</v>
      </c>
      <c r="K2341" s="662" t="s">
        <v>3172</v>
      </c>
      <c r="L2341" s="663">
        <v>0</v>
      </c>
      <c r="M2341" s="663">
        <v>0</v>
      </c>
      <c r="N2341" s="662">
        <v>2</v>
      </c>
      <c r="O2341" s="745">
        <v>0.5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18</v>
      </c>
      <c r="B2342" s="662" t="s">
        <v>544</v>
      </c>
      <c r="C2342" s="662" t="s">
        <v>2622</v>
      </c>
      <c r="D2342" s="743" t="s">
        <v>4063</v>
      </c>
      <c r="E2342" s="744" t="s">
        <v>2643</v>
      </c>
      <c r="F2342" s="662" t="s">
        <v>2614</v>
      </c>
      <c r="G2342" s="662" t="s">
        <v>2670</v>
      </c>
      <c r="H2342" s="662" t="s">
        <v>545</v>
      </c>
      <c r="I2342" s="662" t="s">
        <v>3358</v>
      </c>
      <c r="J2342" s="662" t="s">
        <v>1054</v>
      </c>
      <c r="K2342" s="662" t="s">
        <v>3359</v>
      </c>
      <c r="L2342" s="663">
        <v>0</v>
      </c>
      <c r="M2342" s="663">
        <v>0</v>
      </c>
      <c r="N2342" s="662">
        <v>1</v>
      </c>
      <c r="O2342" s="745">
        <v>1</v>
      </c>
      <c r="P2342" s="663"/>
      <c r="Q2342" s="678"/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18</v>
      </c>
      <c r="B2343" s="662" t="s">
        <v>544</v>
      </c>
      <c r="C2343" s="662" t="s">
        <v>2622</v>
      </c>
      <c r="D2343" s="743" t="s">
        <v>4063</v>
      </c>
      <c r="E2343" s="744" t="s">
        <v>2643</v>
      </c>
      <c r="F2343" s="662" t="s">
        <v>2614</v>
      </c>
      <c r="G2343" s="662" t="s">
        <v>2685</v>
      </c>
      <c r="H2343" s="662" t="s">
        <v>545</v>
      </c>
      <c r="I2343" s="662" t="s">
        <v>3197</v>
      </c>
      <c r="J2343" s="662" t="s">
        <v>3198</v>
      </c>
      <c r="K2343" s="662" t="s">
        <v>1198</v>
      </c>
      <c r="L2343" s="663">
        <v>0</v>
      </c>
      <c r="M2343" s="663">
        <v>0</v>
      </c>
      <c r="N2343" s="662">
        <v>1</v>
      </c>
      <c r="O2343" s="745">
        <v>1</v>
      </c>
      <c r="P2343" s="663"/>
      <c r="Q2343" s="678"/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18</v>
      </c>
      <c r="B2344" s="662" t="s">
        <v>544</v>
      </c>
      <c r="C2344" s="662" t="s">
        <v>2622</v>
      </c>
      <c r="D2344" s="743" t="s">
        <v>4063</v>
      </c>
      <c r="E2344" s="744" t="s">
        <v>2645</v>
      </c>
      <c r="F2344" s="662" t="s">
        <v>2614</v>
      </c>
      <c r="G2344" s="662" t="s">
        <v>2709</v>
      </c>
      <c r="H2344" s="662" t="s">
        <v>1236</v>
      </c>
      <c r="I2344" s="662" t="s">
        <v>1428</v>
      </c>
      <c r="J2344" s="662" t="s">
        <v>1253</v>
      </c>
      <c r="K2344" s="662" t="s">
        <v>1501</v>
      </c>
      <c r="L2344" s="663">
        <v>132</v>
      </c>
      <c r="M2344" s="663">
        <v>396</v>
      </c>
      <c r="N2344" s="662">
        <v>3</v>
      </c>
      <c r="O2344" s="745">
        <v>1</v>
      </c>
      <c r="P2344" s="663">
        <v>396</v>
      </c>
      <c r="Q2344" s="678">
        <v>1</v>
      </c>
      <c r="R2344" s="662">
        <v>3</v>
      </c>
      <c r="S2344" s="678">
        <v>1</v>
      </c>
      <c r="T2344" s="745">
        <v>1</v>
      </c>
      <c r="U2344" s="701">
        <v>1</v>
      </c>
    </row>
    <row r="2345" spans="1:21" ht="14.4" customHeight="1" x14ac:dyDescent="0.3">
      <c r="A2345" s="661">
        <v>18</v>
      </c>
      <c r="B2345" s="662" t="s">
        <v>544</v>
      </c>
      <c r="C2345" s="662" t="s">
        <v>2622</v>
      </c>
      <c r="D2345" s="743" t="s">
        <v>4063</v>
      </c>
      <c r="E2345" s="744" t="s">
        <v>2645</v>
      </c>
      <c r="F2345" s="662" t="s">
        <v>2614</v>
      </c>
      <c r="G2345" s="662" t="s">
        <v>2978</v>
      </c>
      <c r="H2345" s="662" t="s">
        <v>545</v>
      </c>
      <c r="I2345" s="662" t="s">
        <v>1942</v>
      </c>
      <c r="J2345" s="662" t="s">
        <v>1943</v>
      </c>
      <c r="K2345" s="662" t="s">
        <v>2979</v>
      </c>
      <c r="L2345" s="663">
        <v>156.77000000000001</v>
      </c>
      <c r="M2345" s="663">
        <v>470.31000000000006</v>
      </c>
      <c r="N2345" s="662">
        <v>3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18</v>
      </c>
      <c r="B2346" s="662" t="s">
        <v>544</v>
      </c>
      <c r="C2346" s="662" t="s">
        <v>2622</v>
      </c>
      <c r="D2346" s="743" t="s">
        <v>4063</v>
      </c>
      <c r="E2346" s="744" t="s">
        <v>2645</v>
      </c>
      <c r="F2346" s="662" t="s">
        <v>2614</v>
      </c>
      <c r="G2346" s="662" t="s">
        <v>2763</v>
      </c>
      <c r="H2346" s="662" t="s">
        <v>545</v>
      </c>
      <c r="I2346" s="662" t="s">
        <v>919</v>
      </c>
      <c r="J2346" s="662" t="s">
        <v>920</v>
      </c>
      <c r="K2346" s="662" t="s">
        <v>1744</v>
      </c>
      <c r="L2346" s="663">
        <v>37.369999999999997</v>
      </c>
      <c r="M2346" s="663">
        <v>112.10999999999999</v>
      </c>
      <c r="N2346" s="662">
        <v>3</v>
      </c>
      <c r="O2346" s="745">
        <v>1</v>
      </c>
      <c r="P2346" s="663">
        <v>112.10999999999999</v>
      </c>
      <c r="Q2346" s="678">
        <v>1</v>
      </c>
      <c r="R2346" s="662">
        <v>3</v>
      </c>
      <c r="S2346" s="678">
        <v>1</v>
      </c>
      <c r="T2346" s="745">
        <v>1</v>
      </c>
      <c r="U2346" s="701">
        <v>1</v>
      </c>
    </row>
    <row r="2347" spans="1:21" ht="14.4" customHeight="1" x14ac:dyDescent="0.3">
      <c r="A2347" s="661">
        <v>18</v>
      </c>
      <c r="B2347" s="662" t="s">
        <v>544</v>
      </c>
      <c r="C2347" s="662" t="s">
        <v>2624</v>
      </c>
      <c r="D2347" s="743" t="s">
        <v>4064</v>
      </c>
      <c r="E2347" s="744" t="s">
        <v>2636</v>
      </c>
      <c r="F2347" s="662" t="s">
        <v>2614</v>
      </c>
      <c r="G2347" s="662" t="s">
        <v>3991</v>
      </c>
      <c r="H2347" s="662" t="s">
        <v>545</v>
      </c>
      <c r="I2347" s="662" t="s">
        <v>2368</v>
      </c>
      <c r="J2347" s="662" t="s">
        <v>2369</v>
      </c>
      <c r="K2347" s="662" t="s">
        <v>3992</v>
      </c>
      <c r="L2347" s="663">
        <v>33.840000000000003</v>
      </c>
      <c r="M2347" s="663">
        <v>67.680000000000007</v>
      </c>
      <c r="N2347" s="662">
        <v>2</v>
      </c>
      <c r="O2347" s="745">
        <v>2</v>
      </c>
      <c r="P2347" s="663">
        <v>33.840000000000003</v>
      </c>
      <c r="Q2347" s="678">
        <v>0.5</v>
      </c>
      <c r="R2347" s="662">
        <v>1</v>
      </c>
      <c r="S2347" s="678">
        <v>0.5</v>
      </c>
      <c r="T2347" s="745">
        <v>1</v>
      </c>
      <c r="U2347" s="701">
        <v>0.5</v>
      </c>
    </row>
    <row r="2348" spans="1:21" ht="14.4" customHeight="1" x14ac:dyDescent="0.3">
      <c r="A2348" s="661">
        <v>18</v>
      </c>
      <c r="B2348" s="662" t="s">
        <v>544</v>
      </c>
      <c r="C2348" s="662" t="s">
        <v>2624</v>
      </c>
      <c r="D2348" s="743" t="s">
        <v>4064</v>
      </c>
      <c r="E2348" s="744" t="s">
        <v>2636</v>
      </c>
      <c r="F2348" s="662" t="s">
        <v>2614</v>
      </c>
      <c r="G2348" s="662" t="s">
        <v>3993</v>
      </c>
      <c r="H2348" s="662" t="s">
        <v>545</v>
      </c>
      <c r="I2348" s="662" t="s">
        <v>3994</v>
      </c>
      <c r="J2348" s="662" t="s">
        <v>3995</v>
      </c>
      <c r="K2348" s="662" t="s">
        <v>3996</v>
      </c>
      <c r="L2348" s="663">
        <v>0</v>
      </c>
      <c r="M2348" s="663">
        <v>0</v>
      </c>
      <c r="N2348" s="662">
        <v>3</v>
      </c>
      <c r="O2348" s="745">
        <v>2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18</v>
      </c>
      <c r="B2349" s="662" t="s">
        <v>544</v>
      </c>
      <c r="C2349" s="662" t="s">
        <v>2624</v>
      </c>
      <c r="D2349" s="743" t="s">
        <v>4064</v>
      </c>
      <c r="E2349" s="744" t="s">
        <v>2636</v>
      </c>
      <c r="F2349" s="662" t="s">
        <v>2614</v>
      </c>
      <c r="G2349" s="662" t="s">
        <v>2656</v>
      </c>
      <c r="H2349" s="662" t="s">
        <v>545</v>
      </c>
      <c r="I2349" s="662" t="s">
        <v>2123</v>
      </c>
      <c r="J2349" s="662" t="s">
        <v>2124</v>
      </c>
      <c r="K2349" s="662" t="s">
        <v>1192</v>
      </c>
      <c r="L2349" s="663">
        <v>88.91</v>
      </c>
      <c r="M2349" s="663">
        <v>88.91</v>
      </c>
      <c r="N2349" s="662">
        <v>1</v>
      </c>
      <c r="O2349" s="745">
        <v>1</v>
      </c>
      <c r="P2349" s="663">
        <v>88.91</v>
      </c>
      <c r="Q2349" s="678">
        <v>1</v>
      </c>
      <c r="R2349" s="662">
        <v>1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18</v>
      </c>
      <c r="B2350" s="662" t="s">
        <v>544</v>
      </c>
      <c r="C2350" s="662" t="s">
        <v>2624</v>
      </c>
      <c r="D2350" s="743" t="s">
        <v>4064</v>
      </c>
      <c r="E2350" s="744" t="s">
        <v>2636</v>
      </c>
      <c r="F2350" s="662" t="s">
        <v>2614</v>
      </c>
      <c r="G2350" s="662" t="s">
        <v>2656</v>
      </c>
      <c r="H2350" s="662" t="s">
        <v>545</v>
      </c>
      <c r="I2350" s="662" t="s">
        <v>2657</v>
      </c>
      <c r="J2350" s="662" t="s">
        <v>2124</v>
      </c>
      <c r="K2350" s="662" t="s">
        <v>2658</v>
      </c>
      <c r="L2350" s="663">
        <v>177.82</v>
      </c>
      <c r="M2350" s="663">
        <v>1600.3799999999999</v>
      </c>
      <c r="N2350" s="662">
        <v>9</v>
      </c>
      <c r="O2350" s="745">
        <v>7</v>
      </c>
      <c r="P2350" s="663">
        <v>711.28</v>
      </c>
      <c r="Q2350" s="678">
        <v>0.44444444444444448</v>
      </c>
      <c r="R2350" s="662">
        <v>4</v>
      </c>
      <c r="S2350" s="678">
        <v>0.44444444444444442</v>
      </c>
      <c r="T2350" s="745">
        <v>3.5</v>
      </c>
      <c r="U2350" s="701">
        <v>0.5</v>
      </c>
    </row>
    <row r="2351" spans="1:21" ht="14.4" customHeight="1" x14ac:dyDescent="0.3">
      <c r="A2351" s="661">
        <v>18</v>
      </c>
      <c r="B2351" s="662" t="s">
        <v>544</v>
      </c>
      <c r="C2351" s="662" t="s">
        <v>2624</v>
      </c>
      <c r="D2351" s="743" t="s">
        <v>4064</v>
      </c>
      <c r="E2351" s="744" t="s">
        <v>2636</v>
      </c>
      <c r="F2351" s="662" t="s">
        <v>2614</v>
      </c>
      <c r="G2351" s="662" t="s">
        <v>3997</v>
      </c>
      <c r="H2351" s="662" t="s">
        <v>545</v>
      </c>
      <c r="I2351" s="662" t="s">
        <v>2339</v>
      </c>
      <c r="J2351" s="662" t="s">
        <v>2340</v>
      </c>
      <c r="K2351" s="662" t="s">
        <v>2341</v>
      </c>
      <c r="L2351" s="663">
        <v>1001.41</v>
      </c>
      <c r="M2351" s="663">
        <v>12016.92</v>
      </c>
      <c r="N2351" s="662">
        <v>12</v>
      </c>
      <c r="O2351" s="745">
        <v>9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18</v>
      </c>
      <c r="B2352" s="662" t="s">
        <v>544</v>
      </c>
      <c r="C2352" s="662" t="s">
        <v>2624</v>
      </c>
      <c r="D2352" s="743" t="s">
        <v>4064</v>
      </c>
      <c r="E2352" s="744" t="s">
        <v>2636</v>
      </c>
      <c r="F2352" s="662" t="s">
        <v>2614</v>
      </c>
      <c r="G2352" s="662" t="s">
        <v>3998</v>
      </c>
      <c r="H2352" s="662" t="s">
        <v>545</v>
      </c>
      <c r="I2352" s="662" t="s">
        <v>3999</v>
      </c>
      <c r="J2352" s="662" t="s">
        <v>4000</v>
      </c>
      <c r="K2352" s="662" t="s">
        <v>4001</v>
      </c>
      <c r="L2352" s="663">
        <v>56.9</v>
      </c>
      <c r="M2352" s="663">
        <v>56.9</v>
      </c>
      <c r="N2352" s="662">
        <v>1</v>
      </c>
      <c r="O2352" s="745">
        <v>0.5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18</v>
      </c>
      <c r="B2353" s="662" t="s">
        <v>544</v>
      </c>
      <c r="C2353" s="662" t="s">
        <v>2624</v>
      </c>
      <c r="D2353" s="743" t="s">
        <v>4064</v>
      </c>
      <c r="E2353" s="744" t="s">
        <v>2636</v>
      </c>
      <c r="F2353" s="662" t="s">
        <v>2614</v>
      </c>
      <c r="G2353" s="662" t="s">
        <v>4002</v>
      </c>
      <c r="H2353" s="662" t="s">
        <v>545</v>
      </c>
      <c r="I2353" s="662" t="s">
        <v>4003</v>
      </c>
      <c r="J2353" s="662" t="s">
        <v>4004</v>
      </c>
      <c r="K2353" s="662" t="s">
        <v>4005</v>
      </c>
      <c r="L2353" s="663">
        <v>59.74</v>
      </c>
      <c r="M2353" s="663">
        <v>179.22</v>
      </c>
      <c r="N2353" s="662">
        <v>3</v>
      </c>
      <c r="O2353" s="745">
        <v>1.5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18</v>
      </c>
      <c r="B2354" s="662" t="s">
        <v>544</v>
      </c>
      <c r="C2354" s="662" t="s">
        <v>2624</v>
      </c>
      <c r="D2354" s="743" t="s">
        <v>4064</v>
      </c>
      <c r="E2354" s="744" t="s">
        <v>2636</v>
      </c>
      <c r="F2354" s="662" t="s">
        <v>2614</v>
      </c>
      <c r="G2354" s="662" t="s">
        <v>2978</v>
      </c>
      <c r="H2354" s="662" t="s">
        <v>545</v>
      </c>
      <c r="I2354" s="662" t="s">
        <v>1942</v>
      </c>
      <c r="J2354" s="662" t="s">
        <v>1943</v>
      </c>
      <c r="K2354" s="662" t="s">
        <v>2979</v>
      </c>
      <c r="L2354" s="663">
        <v>156.77000000000001</v>
      </c>
      <c r="M2354" s="663">
        <v>470.31000000000006</v>
      </c>
      <c r="N2354" s="662">
        <v>3</v>
      </c>
      <c r="O2354" s="745">
        <v>2.5</v>
      </c>
      <c r="P2354" s="663"/>
      <c r="Q2354" s="678">
        <v>0</v>
      </c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18</v>
      </c>
      <c r="B2355" s="662" t="s">
        <v>544</v>
      </c>
      <c r="C2355" s="662" t="s">
        <v>2624</v>
      </c>
      <c r="D2355" s="743" t="s">
        <v>4064</v>
      </c>
      <c r="E2355" s="744" t="s">
        <v>2636</v>
      </c>
      <c r="F2355" s="662" t="s">
        <v>2614</v>
      </c>
      <c r="G2355" s="662" t="s">
        <v>4006</v>
      </c>
      <c r="H2355" s="662" t="s">
        <v>545</v>
      </c>
      <c r="I2355" s="662" t="s">
        <v>4007</v>
      </c>
      <c r="J2355" s="662" t="s">
        <v>4008</v>
      </c>
      <c r="K2355" s="662" t="s">
        <v>2073</v>
      </c>
      <c r="L2355" s="663">
        <v>0</v>
      </c>
      <c r="M2355" s="663">
        <v>0</v>
      </c>
      <c r="N2355" s="662">
        <v>6</v>
      </c>
      <c r="O2355" s="745">
        <v>2</v>
      </c>
      <c r="P2355" s="663">
        <v>0</v>
      </c>
      <c r="Q2355" s="678"/>
      <c r="R2355" s="662">
        <v>6</v>
      </c>
      <c r="S2355" s="678">
        <v>1</v>
      </c>
      <c r="T2355" s="745">
        <v>2</v>
      </c>
      <c r="U2355" s="701">
        <v>1</v>
      </c>
    </row>
    <row r="2356" spans="1:21" ht="14.4" customHeight="1" x14ac:dyDescent="0.3">
      <c r="A2356" s="661">
        <v>18</v>
      </c>
      <c r="B2356" s="662" t="s">
        <v>544</v>
      </c>
      <c r="C2356" s="662" t="s">
        <v>2624</v>
      </c>
      <c r="D2356" s="743" t="s">
        <v>4064</v>
      </c>
      <c r="E2356" s="744" t="s">
        <v>2636</v>
      </c>
      <c r="F2356" s="662" t="s">
        <v>2614</v>
      </c>
      <c r="G2356" s="662" t="s">
        <v>4009</v>
      </c>
      <c r="H2356" s="662" t="s">
        <v>545</v>
      </c>
      <c r="I2356" s="662" t="s">
        <v>4010</v>
      </c>
      <c r="J2356" s="662" t="s">
        <v>4011</v>
      </c>
      <c r="K2356" s="662" t="s">
        <v>2597</v>
      </c>
      <c r="L2356" s="663">
        <v>34.6</v>
      </c>
      <c r="M2356" s="663">
        <v>103.80000000000001</v>
      </c>
      <c r="N2356" s="662">
        <v>3</v>
      </c>
      <c r="O2356" s="745">
        <v>2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18</v>
      </c>
      <c r="B2357" s="662" t="s">
        <v>544</v>
      </c>
      <c r="C2357" s="662" t="s">
        <v>2624</v>
      </c>
      <c r="D2357" s="743" t="s">
        <v>4064</v>
      </c>
      <c r="E2357" s="744" t="s">
        <v>2636</v>
      </c>
      <c r="F2357" s="662" t="s">
        <v>2614</v>
      </c>
      <c r="G2357" s="662" t="s">
        <v>4012</v>
      </c>
      <c r="H2357" s="662" t="s">
        <v>1236</v>
      </c>
      <c r="I2357" s="662" t="s">
        <v>4013</v>
      </c>
      <c r="J2357" s="662" t="s">
        <v>4014</v>
      </c>
      <c r="K2357" s="662" t="s">
        <v>4015</v>
      </c>
      <c r="L2357" s="663">
        <v>715.48</v>
      </c>
      <c r="M2357" s="663">
        <v>1430.96</v>
      </c>
      <c r="N2357" s="662">
        <v>2</v>
      </c>
      <c r="O2357" s="745">
        <v>0.5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18</v>
      </c>
      <c r="B2358" s="662" t="s">
        <v>544</v>
      </c>
      <c r="C2358" s="662" t="s">
        <v>2624</v>
      </c>
      <c r="D2358" s="743" t="s">
        <v>4064</v>
      </c>
      <c r="E2358" s="744" t="s">
        <v>2636</v>
      </c>
      <c r="F2358" s="662" t="s">
        <v>2614</v>
      </c>
      <c r="G2358" s="662" t="s">
        <v>3913</v>
      </c>
      <c r="H2358" s="662" t="s">
        <v>1236</v>
      </c>
      <c r="I2358" s="662" t="s">
        <v>1895</v>
      </c>
      <c r="J2358" s="662" t="s">
        <v>1896</v>
      </c>
      <c r="K2358" s="662" t="s">
        <v>1897</v>
      </c>
      <c r="L2358" s="663">
        <v>59.27</v>
      </c>
      <c r="M2358" s="663">
        <v>59.27</v>
      </c>
      <c r="N2358" s="662">
        <v>1</v>
      </c>
      <c r="O2358" s="745">
        <v>1</v>
      </c>
      <c r="P2358" s="663">
        <v>59.27</v>
      </c>
      <c r="Q2358" s="678">
        <v>1</v>
      </c>
      <c r="R2358" s="662">
        <v>1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18</v>
      </c>
      <c r="B2359" s="662" t="s">
        <v>544</v>
      </c>
      <c r="C2359" s="662" t="s">
        <v>2624</v>
      </c>
      <c r="D2359" s="743" t="s">
        <v>4064</v>
      </c>
      <c r="E2359" s="744" t="s">
        <v>2636</v>
      </c>
      <c r="F2359" s="662" t="s">
        <v>2614</v>
      </c>
      <c r="G2359" s="662" t="s">
        <v>3913</v>
      </c>
      <c r="H2359" s="662" t="s">
        <v>1236</v>
      </c>
      <c r="I2359" s="662" t="s">
        <v>4016</v>
      </c>
      <c r="J2359" s="662" t="s">
        <v>1896</v>
      </c>
      <c r="K2359" s="662" t="s">
        <v>4017</v>
      </c>
      <c r="L2359" s="663">
        <v>62.24</v>
      </c>
      <c r="M2359" s="663">
        <v>62.24</v>
      </c>
      <c r="N2359" s="662">
        <v>1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18</v>
      </c>
      <c r="B2360" s="662" t="s">
        <v>544</v>
      </c>
      <c r="C2360" s="662" t="s">
        <v>2624</v>
      </c>
      <c r="D2360" s="743" t="s">
        <v>4064</v>
      </c>
      <c r="E2360" s="744" t="s">
        <v>2636</v>
      </c>
      <c r="F2360" s="662" t="s">
        <v>2614</v>
      </c>
      <c r="G2360" s="662" t="s">
        <v>2860</v>
      </c>
      <c r="H2360" s="662" t="s">
        <v>1236</v>
      </c>
      <c r="I2360" s="662" t="s">
        <v>1864</v>
      </c>
      <c r="J2360" s="662" t="s">
        <v>1865</v>
      </c>
      <c r="K2360" s="662" t="s">
        <v>1501</v>
      </c>
      <c r="L2360" s="663">
        <v>132</v>
      </c>
      <c r="M2360" s="663">
        <v>264</v>
      </c>
      <c r="N2360" s="662">
        <v>2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18</v>
      </c>
      <c r="B2361" s="662" t="s">
        <v>544</v>
      </c>
      <c r="C2361" s="662" t="s">
        <v>2624</v>
      </c>
      <c r="D2361" s="743" t="s">
        <v>4064</v>
      </c>
      <c r="E2361" s="744" t="s">
        <v>2636</v>
      </c>
      <c r="F2361" s="662" t="s">
        <v>2614</v>
      </c>
      <c r="G2361" s="662" t="s">
        <v>4018</v>
      </c>
      <c r="H2361" s="662" t="s">
        <v>545</v>
      </c>
      <c r="I2361" s="662" t="s">
        <v>4019</v>
      </c>
      <c r="J2361" s="662" t="s">
        <v>4020</v>
      </c>
      <c r="K2361" s="662" t="s">
        <v>4021</v>
      </c>
      <c r="L2361" s="663">
        <v>0</v>
      </c>
      <c r="M2361" s="663">
        <v>0</v>
      </c>
      <c r="N2361" s="662">
        <v>3</v>
      </c>
      <c r="O2361" s="745">
        <v>0.5</v>
      </c>
      <c r="P2361" s="663"/>
      <c r="Q2361" s="678"/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18</v>
      </c>
      <c r="B2362" s="662" t="s">
        <v>544</v>
      </c>
      <c r="C2362" s="662" t="s">
        <v>2624</v>
      </c>
      <c r="D2362" s="743" t="s">
        <v>4064</v>
      </c>
      <c r="E2362" s="744" t="s">
        <v>2636</v>
      </c>
      <c r="F2362" s="662" t="s">
        <v>2614</v>
      </c>
      <c r="G2362" s="662" t="s">
        <v>2669</v>
      </c>
      <c r="H2362" s="662" t="s">
        <v>1236</v>
      </c>
      <c r="I2362" s="662" t="s">
        <v>1410</v>
      </c>
      <c r="J2362" s="662" t="s">
        <v>2540</v>
      </c>
      <c r="K2362" s="662" t="s">
        <v>2541</v>
      </c>
      <c r="L2362" s="663">
        <v>246.39</v>
      </c>
      <c r="M2362" s="663">
        <v>3449.4599999999991</v>
      </c>
      <c r="N2362" s="662">
        <v>14</v>
      </c>
      <c r="O2362" s="745">
        <v>11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18</v>
      </c>
      <c r="B2363" s="662" t="s">
        <v>544</v>
      </c>
      <c r="C2363" s="662" t="s">
        <v>2624</v>
      </c>
      <c r="D2363" s="743" t="s">
        <v>4064</v>
      </c>
      <c r="E2363" s="744" t="s">
        <v>2636</v>
      </c>
      <c r="F2363" s="662" t="s">
        <v>2614</v>
      </c>
      <c r="G2363" s="662" t="s">
        <v>4022</v>
      </c>
      <c r="H2363" s="662" t="s">
        <v>545</v>
      </c>
      <c r="I2363" s="662" t="s">
        <v>4023</v>
      </c>
      <c r="J2363" s="662" t="s">
        <v>4024</v>
      </c>
      <c r="K2363" s="662" t="s">
        <v>4025</v>
      </c>
      <c r="L2363" s="663">
        <v>0</v>
      </c>
      <c r="M2363" s="663">
        <v>0</v>
      </c>
      <c r="N2363" s="662">
        <v>54</v>
      </c>
      <c r="O2363" s="745">
        <v>31.5</v>
      </c>
      <c r="P2363" s="663">
        <v>0</v>
      </c>
      <c r="Q2363" s="678"/>
      <c r="R2363" s="662">
        <v>51</v>
      </c>
      <c r="S2363" s="678">
        <v>0.94444444444444442</v>
      </c>
      <c r="T2363" s="745">
        <v>30.5</v>
      </c>
      <c r="U2363" s="701">
        <v>0.96825396825396826</v>
      </c>
    </row>
    <row r="2364" spans="1:21" ht="14.4" customHeight="1" x14ac:dyDescent="0.3">
      <c r="A2364" s="661">
        <v>18</v>
      </c>
      <c r="B2364" s="662" t="s">
        <v>544</v>
      </c>
      <c r="C2364" s="662" t="s">
        <v>2624</v>
      </c>
      <c r="D2364" s="743" t="s">
        <v>4064</v>
      </c>
      <c r="E2364" s="744" t="s">
        <v>2636</v>
      </c>
      <c r="F2364" s="662" t="s">
        <v>2614</v>
      </c>
      <c r="G2364" s="662" t="s">
        <v>4022</v>
      </c>
      <c r="H2364" s="662" t="s">
        <v>545</v>
      </c>
      <c r="I2364" s="662" t="s">
        <v>4026</v>
      </c>
      <c r="J2364" s="662" t="s">
        <v>4027</v>
      </c>
      <c r="K2364" s="662" t="s">
        <v>4028</v>
      </c>
      <c r="L2364" s="663">
        <v>0</v>
      </c>
      <c r="M2364" s="663">
        <v>0</v>
      </c>
      <c r="N2364" s="662">
        <v>1</v>
      </c>
      <c r="O2364" s="745">
        <v>0.5</v>
      </c>
      <c r="P2364" s="663"/>
      <c r="Q2364" s="678"/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18</v>
      </c>
      <c r="B2365" s="662" t="s">
        <v>544</v>
      </c>
      <c r="C2365" s="662" t="s">
        <v>2624</v>
      </c>
      <c r="D2365" s="743" t="s">
        <v>4064</v>
      </c>
      <c r="E2365" s="744" t="s">
        <v>2636</v>
      </c>
      <c r="F2365" s="662" t="s">
        <v>2614</v>
      </c>
      <c r="G2365" s="662" t="s">
        <v>4029</v>
      </c>
      <c r="H2365" s="662" t="s">
        <v>545</v>
      </c>
      <c r="I2365" s="662" t="s">
        <v>4030</v>
      </c>
      <c r="J2365" s="662" t="s">
        <v>4031</v>
      </c>
      <c r="K2365" s="662" t="s">
        <v>4032</v>
      </c>
      <c r="L2365" s="663">
        <v>0</v>
      </c>
      <c r="M2365" s="663">
        <v>0</v>
      </c>
      <c r="N2365" s="662">
        <v>5</v>
      </c>
      <c r="O2365" s="745">
        <v>2.5</v>
      </c>
      <c r="P2365" s="663">
        <v>0</v>
      </c>
      <c r="Q2365" s="678"/>
      <c r="R2365" s="662">
        <v>4</v>
      </c>
      <c r="S2365" s="678">
        <v>0.8</v>
      </c>
      <c r="T2365" s="745">
        <v>2</v>
      </c>
      <c r="U2365" s="701">
        <v>0.8</v>
      </c>
    </row>
    <row r="2366" spans="1:21" ht="14.4" customHeight="1" x14ac:dyDescent="0.3">
      <c r="A2366" s="661">
        <v>18</v>
      </c>
      <c r="B2366" s="662" t="s">
        <v>544</v>
      </c>
      <c r="C2366" s="662" t="s">
        <v>2624</v>
      </c>
      <c r="D2366" s="743" t="s">
        <v>4064</v>
      </c>
      <c r="E2366" s="744" t="s">
        <v>2636</v>
      </c>
      <c r="F2366" s="662" t="s">
        <v>2614</v>
      </c>
      <c r="G2366" s="662" t="s">
        <v>4029</v>
      </c>
      <c r="H2366" s="662" t="s">
        <v>545</v>
      </c>
      <c r="I2366" s="662" t="s">
        <v>4033</v>
      </c>
      <c r="J2366" s="662" t="s">
        <v>4031</v>
      </c>
      <c r="K2366" s="662" t="s">
        <v>4034</v>
      </c>
      <c r="L2366" s="663">
        <v>461.87</v>
      </c>
      <c r="M2366" s="663">
        <v>2309.3500000000004</v>
      </c>
      <c r="N2366" s="662">
        <v>5</v>
      </c>
      <c r="O2366" s="745">
        <v>2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18</v>
      </c>
      <c r="B2367" s="662" t="s">
        <v>544</v>
      </c>
      <c r="C2367" s="662" t="s">
        <v>2624</v>
      </c>
      <c r="D2367" s="743" t="s">
        <v>4064</v>
      </c>
      <c r="E2367" s="744" t="s">
        <v>2636</v>
      </c>
      <c r="F2367" s="662" t="s">
        <v>2614</v>
      </c>
      <c r="G2367" s="662" t="s">
        <v>4029</v>
      </c>
      <c r="H2367" s="662" t="s">
        <v>545</v>
      </c>
      <c r="I2367" s="662" t="s">
        <v>4035</v>
      </c>
      <c r="J2367" s="662" t="s">
        <v>4036</v>
      </c>
      <c r="K2367" s="662" t="s">
        <v>4037</v>
      </c>
      <c r="L2367" s="663">
        <v>120.74</v>
      </c>
      <c r="M2367" s="663">
        <v>1811.1</v>
      </c>
      <c r="N2367" s="662">
        <v>15</v>
      </c>
      <c r="O2367" s="745">
        <v>3.5</v>
      </c>
      <c r="P2367" s="663">
        <v>1448.8799999999999</v>
      </c>
      <c r="Q2367" s="678">
        <v>0.79999999999999993</v>
      </c>
      <c r="R2367" s="662">
        <v>12</v>
      </c>
      <c r="S2367" s="678">
        <v>0.8</v>
      </c>
      <c r="T2367" s="745">
        <v>3</v>
      </c>
      <c r="U2367" s="701">
        <v>0.8571428571428571</v>
      </c>
    </row>
    <row r="2368" spans="1:21" ht="14.4" customHeight="1" x14ac:dyDescent="0.3">
      <c r="A2368" s="661">
        <v>18</v>
      </c>
      <c r="B2368" s="662" t="s">
        <v>544</v>
      </c>
      <c r="C2368" s="662" t="s">
        <v>2624</v>
      </c>
      <c r="D2368" s="743" t="s">
        <v>4064</v>
      </c>
      <c r="E2368" s="744" t="s">
        <v>2636</v>
      </c>
      <c r="F2368" s="662" t="s">
        <v>2614</v>
      </c>
      <c r="G2368" s="662" t="s">
        <v>2745</v>
      </c>
      <c r="H2368" s="662" t="s">
        <v>545</v>
      </c>
      <c r="I2368" s="662" t="s">
        <v>965</v>
      </c>
      <c r="J2368" s="662" t="s">
        <v>966</v>
      </c>
      <c r="K2368" s="662" t="s">
        <v>2746</v>
      </c>
      <c r="L2368" s="663">
        <v>264</v>
      </c>
      <c r="M2368" s="663">
        <v>1320</v>
      </c>
      <c r="N2368" s="662">
        <v>5</v>
      </c>
      <c r="O2368" s="745">
        <v>3</v>
      </c>
      <c r="P2368" s="663">
        <v>528</v>
      </c>
      <c r="Q2368" s="678">
        <v>0.4</v>
      </c>
      <c r="R2368" s="662">
        <v>2</v>
      </c>
      <c r="S2368" s="678">
        <v>0.4</v>
      </c>
      <c r="T2368" s="745">
        <v>1</v>
      </c>
      <c r="U2368" s="701">
        <v>0.33333333333333331</v>
      </c>
    </row>
    <row r="2369" spans="1:21" ht="14.4" customHeight="1" x14ac:dyDescent="0.3">
      <c r="A2369" s="661">
        <v>18</v>
      </c>
      <c r="B2369" s="662" t="s">
        <v>544</v>
      </c>
      <c r="C2369" s="662" t="s">
        <v>2624</v>
      </c>
      <c r="D2369" s="743" t="s">
        <v>4064</v>
      </c>
      <c r="E2369" s="744" t="s">
        <v>2636</v>
      </c>
      <c r="F2369" s="662" t="s">
        <v>2614</v>
      </c>
      <c r="G2369" s="662" t="s">
        <v>4038</v>
      </c>
      <c r="H2369" s="662" t="s">
        <v>545</v>
      </c>
      <c r="I2369" s="662" t="s">
        <v>4039</v>
      </c>
      <c r="J2369" s="662" t="s">
        <v>4040</v>
      </c>
      <c r="K2369" s="662" t="s">
        <v>4041</v>
      </c>
      <c r="L2369" s="663">
        <v>151.62</v>
      </c>
      <c r="M2369" s="663">
        <v>303.24</v>
      </c>
      <c r="N2369" s="662">
        <v>2</v>
      </c>
      <c r="O2369" s="745">
        <v>1.5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18</v>
      </c>
      <c r="B2370" s="662" t="s">
        <v>544</v>
      </c>
      <c r="C2370" s="662" t="s">
        <v>2624</v>
      </c>
      <c r="D2370" s="743" t="s">
        <v>4064</v>
      </c>
      <c r="E2370" s="744" t="s">
        <v>2636</v>
      </c>
      <c r="F2370" s="662" t="s">
        <v>2614</v>
      </c>
      <c r="G2370" s="662" t="s">
        <v>4038</v>
      </c>
      <c r="H2370" s="662" t="s">
        <v>545</v>
      </c>
      <c r="I2370" s="662" t="s">
        <v>4042</v>
      </c>
      <c r="J2370" s="662" t="s">
        <v>4040</v>
      </c>
      <c r="K2370" s="662" t="s">
        <v>4043</v>
      </c>
      <c r="L2370" s="663">
        <v>0</v>
      </c>
      <c r="M2370" s="663">
        <v>0</v>
      </c>
      <c r="N2370" s="662">
        <v>1</v>
      </c>
      <c r="O2370" s="745">
        <v>0.5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18</v>
      </c>
      <c r="B2371" s="662" t="s">
        <v>544</v>
      </c>
      <c r="C2371" s="662" t="s">
        <v>2624</v>
      </c>
      <c r="D2371" s="743" t="s">
        <v>4064</v>
      </c>
      <c r="E2371" s="744" t="s">
        <v>2636</v>
      </c>
      <c r="F2371" s="662" t="s">
        <v>2614</v>
      </c>
      <c r="G2371" s="662" t="s">
        <v>4044</v>
      </c>
      <c r="H2371" s="662" t="s">
        <v>545</v>
      </c>
      <c r="I2371" s="662" t="s">
        <v>4045</v>
      </c>
      <c r="J2371" s="662" t="s">
        <v>4046</v>
      </c>
      <c r="K2371" s="662" t="s">
        <v>3447</v>
      </c>
      <c r="L2371" s="663">
        <v>0</v>
      </c>
      <c r="M2371" s="663">
        <v>0</v>
      </c>
      <c r="N2371" s="662">
        <v>2</v>
      </c>
      <c r="O2371" s="745">
        <v>2</v>
      </c>
      <c r="P2371" s="663">
        <v>0</v>
      </c>
      <c r="Q2371" s="678"/>
      <c r="R2371" s="662">
        <v>1</v>
      </c>
      <c r="S2371" s="678">
        <v>0.5</v>
      </c>
      <c r="T2371" s="745">
        <v>1</v>
      </c>
      <c r="U2371" s="701">
        <v>0.5</v>
      </c>
    </row>
    <row r="2372" spans="1:21" ht="14.4" customHeight="1" x14ac:dyDescent="0.3">
      <c r="A2372" s="661">
        <v>18</v>
      </c>
      <c r="B2372" s="662" t="s">
        <v>544</v>
      </c>
      <c r="C2372" s="662" t="s">
        <v>2624</v>
      </c>
      <c r="D2372" s="743" t="s">
        <v>4064</v>
      </c>
      <c r="E2372" s="744" t="s">
        <v>2636</v>
      </c>
      <c r="F2372" s="662" t="s">
        <v>2614</v>
      </c>
      <c r="G2372" s="662" t="s">
        <v>4047</v>
      </c>
      <c r="H2372" s="662" t="s">
        <v>545</v>
      </c>
      <c r="I2372" s="662" t="s">
        <v>4048</v>
      </c>
      <c r="J2372" s="662" t="s">
        <v>4049</v>
      </c>
      <c r="K2372" s="662" t="s">
        <v>4050</v>
      </c>
      <c r="L2372" s="663">
        <v>0</v>
      </c>
      <c r="M2372" s="663">
        <v>0</v>
      </c>
      <c r="N2372" s="662">
        <v>2</v>
      </c>
      <c r="O2372" s="745">
        <v>1.5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18</v>
      </c>
      <c r="B2373" s="662" t="s">
        <v>544</v>
      </c>
      <c r="C2373" s="662" t="s">
        <v>2624</v>
      </c>
      <c r="D2373" s="743" t="s">
        <v>4064</v>
      </c>
      <c r="E2373" s="744" t="s">
        <v>2636</v>
      </c>
      <c r="F2373" s="662" t="s">
        <v>2614</v>
      </c>
      <c r="G2373" s="662" t="s">
        <v>4047</v>
      </c>
      <c r="H2373" s="662" t="s">
        <v>545</v>
      </c>
      <c r="I2373" s="662" t="s">
        <v>4051</v>
      </c>
      <c r="J2373" s="662" t="s">
        <v>4049</v>
      </c>
      <c r="K2373" s="662" t="s">
        <v>4050</v>
      </c>
      <c r="L2373" s="663">
        <v>0</v>
      </c>
      <c r="M2373" s="663">
        <v>0</v>
      </c>
      <c r="N2373" s="662">
        <v>1</v>
      </c>
      <c r="O2373" s="745">
        <v>0.5</v>
      </c>
      <c r="P2373" s="663"/>
      <c r="Q2373" s="678"/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18</v>
      </c>
      <c r="B2374" s="662" t="s">
        <v>544</v>
      </c>
      <c r="C2374" s="662" t="s">
        <v>2624</v>
      </c>
      <c r="D2374" s="743" t="s">
        <v>4064</v>
      </c>
      <c r="E2374" s="744" t="s">
        <v>2636</v>
      </c>
      <c r="F2374" s="662" t="s">
        <v>2615</v>
      </c>
      <c r="G2374" s="662" t="s">
        <v>2784</v>
      </c>
      <c r="H2374" s="662" t="s">
        <v>545</v>
      </c>
      <c r="I2374" s="662" t="s">
        <v>4052</v>
      </c>
      <c r="J2374" s="662" t="s">
        <v>2786</v>
      </c>
      <c r="K2374" s="662"/>
      <c r="L2374" s="663">
        <v>0</v>
      </c>
      <c r="M2374" s="663">
        <v>0</v>
      </c>
      <c r="N2374" s="662">
        <v>11</v>
      </c>
      <c r="O2374" s="745">
        <v>10.5</v>
      </c>
      <c r="P2374" s="663">
        <v>0</v>
      </c>
      <c r="Q2374" s="678"/>
      <c r="R2374" s="662">
        <v>2</v>
      </c>
      <c r="S2374" s="678">
        <v>0.18181818181818182</v>
      </c>
      <c r="T2374" s="745">
        <v>2</v>
      </c>
      <c r="U2374" s="701">
        <v>0.19047619047619047</v>
      </c>
    </row>
    <row r="2375" spans="1:21" ht="14.4" customHeight="1" x14ac:dyDescent="0.3">
      <c r="A2375" s="661">
        <v>18</v>
      </c>
      <c r="B2375" s="662" t="s">
        <v>544</v>
      </c>
      <c r="C2375" s="662" t="s">
        <v>2624</v>
      </c>
      <c r="D2375" s="743" t="s">
        <v>4064</v>
      </c>
      <c r="E2375" s="744" t="s">
        <v>2638</v>
      </c>
      <c r="F2375" s="662" t="s">
        <v>2614</v>
      </c>
      <c r="G2375" s="662" t="s">
        <v>2835</v>
      </c>
      <c r="H2375" s="662" t="s">
        <v>1236</v>
      </c>
      <c r="I2375" s="662" t="s">
        <v>2840</v>
      </c>
      <c r="J2375" s="662" t="s">
        <v>2841</v>
      </c>
      <c r="K2375" s="662" t="s">
        <v>579</v>
      </c>
      <c r="L2375" s="663">
        <v>36.909999999999997</v>
      </c>
      <c r="M2375" s="663">
        <v>73.819999999999993</v>
      </c>
      <c r="N2375" s="662">
        <v>2</v>
      </c>
      <c r="O2375" s="745">
        <v>1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18</v>
      </c>
      <c r="B2376" s="662" t="s">
        <v>544</v>
      </c>
      <c r="C2376" s="662" t="s">
        <v>2626</v>
      </c>
      <c r="D2376" s="743" t="s">
        <v>4065</v>
      </c>
      <c r="E2376" s="744" t="s">
        <v>2631</v>
      </c>
      <c r="F2376" s="662" t="s">
        <v>2614</v>
      </c>
      <c r="G2376" s="662" t="s">
        <v>2648</v>
      </c>
      <c r="H2376" s="662" t="s">
        <v>1236</v>
      </c>
      <c r="I2376" s="662" t="s">
        <v>1335</v>
      </c>
      <c r="J2376" s="662" t="s">
        <v>2535</v>
      </c>
      <c r="K2376" s="662" t="s">
        <v>2536</v>
      </c>
      <c r="L2376" s="663">
        <v>18.809999999999999</v>
      </c>
      <c r="M2376" s="663">
        <v>18.809999999999999</v>
      </c>
      <c r="N2376" s="662">
        <v>1</v>
      </c>
      <c r="O2376" s="745">
        <v>1</v>
      </c>
      <c r="P2376" s="663">
        <v>18.809999999999999</v>
      </c>
      <c r="Q2376" s="678">
        <v>1</v>
      </c>
      <c r="R2376" s="662">
        <v>1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18</v>
      </c>
      <c r="B2377" s="662" t="s">
        <v>544</v>
      </c>
      <c r="C2377" s="662" t="s">
        <v>2626</v>
      </c>
      <c r="D2377" s="743" t="s">
        <v>4065</v>
      </c>
      <c r="E2377" s="744" t="s">
        <v>2631</v>
      </c>
      <c r="F2377" s="662" t="s">
        <v>2614</v>
      </c>
      <c r="G2377" s="662" t="s">
        <v>2656</v>
      </c>
      <c r="H2377" s="662" t="s">
        <v>545</v>
      </c>
      <c r="I2377" s="662" t="s">
        <v>2657</v>
      </c>
      <c r="J2377" s="662" t="s">
        <v>2124</v>
      </c>
      <c r="K2377" s="662" t="s">
        <v>2658</v>
      </c>
      <c r="L2377" s="663">
        <v>177.82</v>
      </c>
      <c r="M2377" s="663">
        <v>177.82</v>
      </c>
      <c r="N2377" s="662">
        <v>1</v>
      </c>
      <c r="O2377" s="745">
        <v>0.5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18</v>
      </c>
      <c r="B2378" s="662" t="s">
        <v>544</v>
      </c>
      <c r="C2378" s="662" t="s">
        <v>2626</v>
      </c>
      <c r="D2378" s="743" t="s">
        <v>4065</v>
      </c>
      <c r="E2378" s="744" t="s">
        <v>2631</v>
      </c>
      <c r="F2378" s="662" t="s">
        <v>2614</v>
      </c>
      <c r="G2378" s="662" t="s">
        <v>2721</v>
      </c>
      <c r="H2378" s="662" t="s">
        <v>545</v>
      </c>
      <c r="I2378" s="662" t="s">
        <v>954</v>
      </c>
      <c r="J2378" s="662" t="s">
        <v>955</v>
      </c>
      <c r="K2378" s="662" t="s">
        <v>2722</v>
      </c>
      <c r="L2378" s="663">
        <v>0</v>
      </c>
      <c r="M2378" s="663">
        <v>0</v>
      </c>
      <c r="N2378" s="662">
        <v>1</v>
      </c>
      <c r="O2378" s="745">
        <v>0.5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18</v>
      </c>
      <c r="B2379" s="662" t="s">
        <v>544</v>
      </c>
      <c r="C2379" s="662" t="s">
        <v>2626</v>
      </c>
      <c r="D2379" s="743" t="s">
        <v>4065</v>
      </c>
      <c r="E2379" s="744" t="s">
        <v>2631</v>
      </c>
      <c r="F2379" s="662" t="s">
        <v>2614</v>
      </c>
      <c r="G2379" s="662" t="s">
        <v>2675</v>
      </c>
      <c r="H2379" s="662" t="s">
        <v>545</v>
      </c>
      <c r="I2379" s="662" t="s">
        <v>1021</v>
      </c>
      <c r="J2379" s="662" t="s">
        <v>2676</v>
      </c>
      <c r="K2379" s="662" t="s">
        <v>2677</v>
      </c>
      <c r="L2379" s="663">
        <v>22.06</v>
      </c>
      <c r="M2379" s="663">
        <v>22.06</v>
      </c>
      <c r="N2379" s="662">
        <v>1</v>
      </c>
      <c r="O2379" s="745">
        <v>0.5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18</v>
      </c>
      <c r="B2380" s="662" t="s">
        <v>544</v>
      </c>
      <c r="C2380" s="662" t="s">
        <v>2626</v>
      </c>
      <c r="D2380" s="743" t="s">
        <v>4065</v>
      </c>
      <c r="E2380" s="744" t="s">
        <v>2631</v>
      </c>
      <c r="F2380" s="662" t="s">
        <v>2614</v>
      </c>
      <c r="G2380" s="662" t="s">
        <v>2736</v>
      </c>
      <c r="H2380" s="662" t="s">
        <v>1236</v>
      </c>
      <c r="I2380" s="662" t="s">
        <v>1855</v>
      </c>
      <c r="J2380" s="662" t="s">
        <v>575</v>
      </c>
      <c r="K2380" s="662" t="s">
        <v>1856</v>
      </c>
      <c r="L2380" s="663">
        <v>400.18</v>
      </c>
      <c r="M2380" s="663">
        <v>800.36</v>
      </c>
      <c r="N2380" s="662">
        <v>2</v>
      </c>
      <c r="O2380" s="745">
        <v>1.5</v>
      </c>
      <c r="P2380" s="663">
        <v>400.18</v>
      </c>
      <c r="Q2380" s="678">
        <v>0.5</v>
      </c>
      <c r="R2380" s="662">
        <v>1</v>
      </c>
      <c r="S2380" s="678">
        <v>0.5</v>
      </c>
      <c r="T2380" s="745">
        <v>0.5</v>
      </c>
      <c r="U2380" s="701">
        <v>0.33333333333333331</v>
      </c>
    </row>
    <row r="2381" spans="1:21" ht="14.4" customHeight="1" x14ac:dyDescent="0.3">
      <c r="A2381" s="661">
        <v>18</v>
      </c>
      <c r="B2381" s="662" t="s">
        <v>544</v>
      </c>
      <c r="C2381" s="662" t="s">
        <v>2626</v>
      </c>
      <c r="D2381" s="743" t="s">
        <v>4065</v>
      </c>
      <c r="E2381" s="744" t="s">
        <v>2631</v>
      </c>
      <c r="F2381" s="662" t="s">
        <v>2614</v>
      </c>
      <c r="G2381" s="662" t="s">
        <v>2678</v>
      </c>
      <c r="H2381" s="662" t="s">
        <v>545</v>
      </c>
      <c r="I2381" s="662" t="s">
        <v>2037</v>
      </c>
      <c r="J2381" s="662" t="s">
        <v>1117</v>
      </c>
      <c r="K2381" s="662" t="s">
        <v>572</v>
      </c>
      <c r="L2381" s="663">
        <v>282.60000000000002</v>
      </c>
      <c r="M2381" s="663">
        <v>1130.4000000000001</v>
      </c>
      <c r="N2381" s="662">
        <v>4</v>
      </c>
      <c r="O2381" s="745">
        <v>0.5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18</v>
      </c>
      <c r="B2382" s="662" t="s">
        <v>544</v>
      </c>
      <c r="C2382" s="662" t="s">
        <v>2626</v>
      </c>
      <c r="D2382" s="743" t="s">
        <v>4065</v>
      </c>
      <c r="E2382" s="744" t="s">
        <v>2631</v>
      </c>
      <c r="F2382" s="662" t="s">
        <v>2614</v>
      </c>
      <c r="G2382" s="662" t="s">
        <v>2856</v>
      </c>
      <c r="H2382" s="662" t="s">
        <v>545</v>
      </c>
      <c r="I2382" s="662" t="s">
        <v>911</v>
      </c>
      <c r="J2382" s="662" t="s">
        <v>2857</v>
      </c>
      <c r="K2382" s="662" t="s">
        <v>2810</v>
      </c>
      <c r="L2382" s="663">
        <v>18.809999999999999</v>
      </c>
      <c r="M2382" s="663">
        <v>18.809999999999999</v>
      </c>
      <c r="N2382" s="662">
        <v>1</v>
      </c>
      <c r="O2382" s="745">
        <v>0.5</v>
      </c>
      <c r="P2382" s="663">
        <v>18.809999999999999</v>
      </c>
      <c r="Q2382" s="678">
        <v>1</v>
      </c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18</v>
      </c>
      <c r="B2383" s="662" t="s">
        <v>544</v>
      </c>
      <c r="C2383" s="662" t="s">
        <v>2626</v>
      </c>
      <c r="D2383" s="743" t="s">
        <v>4065</v>
      </c>
      <c r="E2383" s="744" t="s">
        <v>2631</v>
      </c>
      <c r="F2383" s="662" t="s">
        <v>2614</v>
      </c>
      <c r="G2383" s="662" t="s">
        <v>2669</v>
      </c>
      <c r="H2383" s="662" t="s">
        <v>1236</v>
      </c>
      <c r="I2383" s="662" t="s">
        <v>1431</v>
      </c>
      <c r="J2383" s="662" t="s">
        <v>1575</v>
      </c>
      <c r="K2383" s="662" t="s">
        <v>2539</v>
      </c>
      <c r="L2383" s="663">
        <v>123.2</v>
      </c>
      <c r="M2383" s="663">
        <v>246.4</v>
      </c>
      <c r="N2383" s="662">
        <v>2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18</v>
      </c>
      <c r="B2384" s="662" t="s">
        <v>544</v>
      </c>
      <c r="C2384" s="662" t="s">
        <v>2626</v>
      </c>
      <c r="D2384" s="743" t="s">
        <v>4065</v>
      </c>
      <c r="E2384" s="744" t="s">
        <v>2631</v>
      </c>
      <c r="F2384" s="662" t="s">
        <v>2614</v>
      </c>
      <c r="G2384" s="662" t="s">
        <v>2670</v>
      </c>
      <c r="H2384" s="662" t="s">
        <v>545</v>
      </c>
      <c r="I2384" s="662" t="s">
        <v>1053</v>
      </c>
      <c r="J2384" s="662" t="s">
        <v>1054</v>
      </c>
      <c r="K2384" s="662" t="s">
        <v>1055</v>
      </c>
      <c r="L2384" s="663">
        <v>133.38999999999999</v>
      </c>
      <c r="M2384" s="663">
        <v>400.16999999999996</v>
      </c>
      <c r="N2384" s="662">
        <v>3</v>
      </c>
      <c r="O2384" s="745">
        <v>1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18</v>
      </c>
      <c r="B2385" s="662" t="s">
        <v>544</v>
      </c>
      <c r="C2385" s="662" t="s">
        <v>2626</v>
      </c>
      <c r="D2385" s="743" t="s">
        <v>4065</v>
      </c>
      <c r="E2385" s="744" t="s">
        <v>2631</v>
      </c>
      <c r="F2385" s="662" t="s">
        <v>2614</v>
      </c>
      <c r="G2385" s="662" t="s">
        <v>2670</v>
      </c>
      <c r="H2385" s="662" t="s">
        <v>545</v>
      </c>
      <c r="I2385" s="662" t="s">
        <v>1190</v>
      </c>
      <c r="J2385" s="662" t="s">
        <v>1191</v>
      </c>
      <c r="K2385" s="662" t="s">
        <v>1192</v>
      </c>
      <c r="L2385" s="663">
        <v>177.82</v>
      </c>
      <c r="M2385" s="663">
        <v>533.46</v>
      </c>
      <c r="N2385" s="662">
        <v>3</v>
      </c>
      <c r="O2385" s="745">
        <v>0.5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18</v>
      </c>
      <c r="B2386" s="662" t="s">
        <v>544</v>
      </c>
      <c r="C2386" s="662" t="s">
        <v>2626</v>
      </c>
      <c r="D2386" s="743" t="s">
        <v>4065</v>
      </c>
      <c r="E2386" s="744" t="s">
        <v>2631</v>
      </c>
      <c r="F2386" s="662" t="s">
        <v>2614</v>
      </c>
      <c r="G2386" s="662" t="s">
        <v>2685</v>
      </c>
      <c r="H2386" s="662" t="s">
        <v>545</v>
      </c>
      <c r="I2386" s="662" t="s">
        <v>3192</v>
      </c>
      <c r="J2386" s="662" t="s">
        <v>3193</v>
      </c>
      <c r="K2386" s="662" t="s">
        <v>1198</v>
      </c>
      <c r="L2386" s="663">
        <v>0</v>
      </c>
      <c r="M2386" s="663">
        <v>0</v>
      </c>
      <c r="N2386" s="662">
        <v>1</v>
      </c>
      <c r="O2386" s="745">
        <v>1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18</v>
      </c>
      <c r="B2387" s="662" t="s">
        <v>544</v>
      </c>
      <c r="C2387" s="662" t="s">
        <v>2626</v>
      </c>
      <c r="D2387" s="743" t="s">
        <v>4065</v>
      </c>
      <c r="E2387" s="744" t="s">
        <v>2631</v>
      </c>
      <c r="F2387" s="662" t="s">
        <v>2614</v>
      </c>
      <c r="G2387" s="662" t="s">
        <v>2685</v>
      </c>
      <c r="H2387" s="662" t="s">
        <v>545</v>
      </c>
      <c r="I2387" s="662" t="s">
        <v>3194</v>
      </c>
      <c r="J2387" s="662" t="s">
        <v>2750</v>
      </c>
      <c r="K2387" s="662" t="s">
        <v>1198</v>
      </c>
      <c r="L2387" s="663">
        <v>0</v>
      </c>
      <c r="M2387" s="663">
        <v>0</v>
      </c>
      <c r="N2387" s="662">
        <v>1</v>
      </c>
      <c r="O2387" s="745">
        <v>1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18</v>
      </c>
      <c r="B2388" s="662" t="s">
        <v>544</v>
      </c>
      <c r="C2388" s="662" t="s">
        <v>2626</v>
      </c>
      <c r="D2388" s="743" t="s">
        <v>4065</v>
      </c>
      <c r="E2388" s="744" t="s">
        <v>2632</v>
      </c>
      <c r="F2388" s="662" t="s">
        <v>2614</v>
      </c>
      <c r="G2388" s="662" t="s">
        <v>2648</v>
      </c>
      <c r="H2388" s="662" t="s">
        <v>1236</v>
      </c>
      <c r="I2388" s="662" t="s">
        <v>1417</v>
      </c>
      <c r="J2388" s="662" t="s">
        <v>2533</v>
      </c>
      <c r="K2388" s="662" t="s">
        <v>2534</v>
      </c>
      <c r="L2388" s="663">
        <v>10.26</v>
      </c>
      <c r="M2388" s="663">
        <v>10.26</v>
      </c>
      <c r="N2388" s="662">
        <v>1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18</v>
      </c>
      <c r="B2389" s="662" t="s">
        <v>544</v>
      </c>
      <c r="C2389" s="662" t="s">
        <v>2626</v>
      </c>
      <c r="D2389" s="743" t="s">
        <v>4065</v>
      </c>
      <c r="E2389" s="744" t="s">
        <v>2632</v>
      </c>
      <c r="F2389" s="662" t="s">
        <v>2614</v>
      </c>
      <c r="G2389" s="662" t="s">
        <v>3226</v>
      </c>
      <c r="H2389" s="662" t="s">
        <v>1236</v>
      </c>
      <c r="I2389" s="662" t="s">
        <v>1562</v>
      </c>
      <c r="J2389" s="662" t="s">
        <v>2511</v>
      </c>
      <c r="K2389" s="662" t="s">
        <v>2512</v>
      </c>
      <c r="L2389" s="663">
        <v>149.52000000000001</v>
      </c>
      <c r="M2389" s="663">
        <v>149.52000000000001</v>
      </c>
      <c r="N2389" s="662">
        <v>1</v>
      </c>
      <c r="O2389" s="745">
        <v>1</v>
      </c>
      <c r="P2389" s="663">
        <v>149.52000000000001</v>
      </c>
      <c r="Q2389" s="678">
        <v>1</v>
      </c>
      <c r="R2389" s="662">
        <v>1</v>
      </c>
      <c r="S2389" s="678">
        <v>1</v>
      </c>
      <c r="T2389" s="745">
        <v>1</v>
      </c>
      <c r="U2389" s="701">
        <v>1</v>
      </c>
    </row>
    <row r="2390" spans="1:21" ht="14.4" customHeight="1" x14ac:dyDescent="0.3">
      <c r="A2390" s="661">
        <v>18</v>
      </c>
      <c r="B2390" s="662" t="s">
        <v>544</v>
      </c>
      <c r="C2390" s="662" t="s">
        <v>2626</v>
      </c>
      <c r="D2390" s="743" t="s">
        <v>4065</v>
      </c>
      <c r="E2390" s="744" t="s">
        <v>2632</v>
      </c>
      <c r="F2390" s="662" t="s">
        <v>2614</v>
      </c>
      <c r="G2390" s="662" t="s">
        <v>2649</v>
      </c>
      <c r="H2390" s="662" t="s">
        <v>545</v>
      </c>
      <c r="I2390" s="662" t="s">
        <v>754</v>
      </c>
      <c r="J2390" s="662" t="s">
        <v>2653</v>
      </c>
      <c r="K2390" s="662" t="s">
        <v>2654</v>
      </c>
      <c r="L2390" s="663">
        <v>0</v>
      </c>
      <c r="M2390" s="663">
        <v>0</v>
      </c>
      <c r="N2390" s="662">
        <v>1</v>
      </c>
      <c r="O2390" s="745">
        <v>0.5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18</v>
      </c>
      <c r="B2391" s="662" t="s">
        <v>544</v>
      </c>
      <c r="C2391" s="662" t="s">
        <v>2626</v>
      </c>
      <c r="D2391" s="743" t="s">
        <v>4065</v>
      </c>
      <c r="E2391" s="744" t="s">
        <v>2632</v>
      </c>
      <c r="F2391" s="662" t="s">
        <v>2614</v>
      </c>
      <c r="G2391" s="662" t="s">
        <v>2709</v>
      </c>
      <c r="H2391" s="662" t="s">
        <v>1236</v>
      </c>
      <c r="I2391" s="662" t="s">
        <v>1365</v>
      </c>
      <c r="J2391" s="662" t="s">
        <v>1366</v>
      </c>
      <c r="K2391" s="662" t="s">
        <v>1285</v>
      </c>
      <c r="L2391" s="663">
        <v>65.989999999999995</v>
      </c>
      <c r="M2391" s="663">
        <v>65.989999999999995</v>
      </c>
      <c r="N2391" s="662">
        <v>1</v>
      </c>
      <c r="O2391" s="745">
        <v>0.5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18</v>
      </c>
      <c r="B2392" s="662" t="s">
        <v>544</v>
      </c>
      <c r="C2392" s="662" t="s">
        <v>2626</v>
      </c>
      <c r="D2392" s="743" t="s">
        <v>4065</v>
      </c>
      <c r="E2392" s="744" t="s">
        <v>2632</v>
      </c>
      <c r="F2392" s="662" t="s">
        <v>2614</v>
      </c>
      <c r="G2392" s="662" t="s">
        <v>2671</v>
      </c>
      <c r="H2392" s="662" t="s">
        <v>545</v>
      </c>
      <c r="I2392" s="662" t="s">
        <v>2672</v>
      </c>
      <c r="J2392" s="662" t="s">
        <v>2673</v>
      </c>
      <c r="K2392" s="662" t="s">
        <v>2674</v>
      </c>
      <c r="L2392" s="663">
        <v>0</v>
      </c>
      <c r="M2392" s="663">
        <v>0</v>
      </c>
      <c r="N2392" s="662">
        <v>1</v>
      </c>
      <c r="O2392" s="745">
        <v>1</v>
      </c>
      <c r="P2392" s="663">
        <v>0</v>
      </c>
      <c r="Q2392" s="678"/>
      <c r="R2392" s="662">
        <v>1</v>
      </c>
      <c r="S2392" s="678">
        <v>1</v>
      </c>
      <c r="T2392" s="745">
        <v>1</v>
      </c>
      <c r="U2392" s="701">
        <v>1</v>
      </c>
    </row>
    <row r="2393" spans="1:21" ht="14.4" customHeight="1" x14ac:dyDescent="0.3">
      <c r="A2393" s="661">
        <v>18</v>
      </c>
      <c r="B2393" s="662" t="s">
        <v>544</v>
      </c>
      <c r="C2393" s="662" t="s">
        <v>2626</v>
      </c>
      <c r="D2393" s="743" t="s">
        <v>4065</v>
      </c>
      <c r="E2393" s="744" t="s">
        <v>2632</v>
      </c>
      <c r="F2393" s="662" t="s">
        <v>2614</v>
      </c>
      <c r="G2393" s="662" t="s">
        <v>2662</v>
      </c>
      <c r="H2393" s="662" t="s">
        <v>1236</v>
      </c>
      <c r="I2393" s="662" t="s">
        <v>1397</v>
      </c>
      <c r="J2393" s="662" t="s">
        <v>1398</v>
      </c>
      <c r="K2393" s="662" t="s">
        <v>1285</v>
      </c>
      <c r="L2393" s="663">
        <v>132</v>
      </c>
      <c r="M2393" s="663">
        <v>264</v>
      </c>
      <c r="N2393" s="662">
        <v>2</v>
      </c>
      <c r="O2393" s="745">
        <v>1.5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18</v>
      </c>
      <c r="B2394" s="662" t="s">
        <v>544</v>
      </c>
      <c r="C2394" s="662" t="s">
        <v>2626</v>
      </c>
      <c r="D2394" s="743" t="s">
        <v>4065</v>
      </c>
      <c r="E2394" s="744" t="s">
        <v>2632</v>
      </c>
      <c r="F2394" s="662" t="s">
        <v>2614</v>
      </c>
      <c r="G2394" s="662" t="s">
        <v>2763</v>
      </c>
      <c r="H2394" s="662" t="s">
        <v>545</v>
      </c>
      <c r="I2394" s="662" t="s">
        <v>919</v>
      </c>
      <c r="J2394" s="662" t="s">
        <v>920</v>
      </c>
      <c r="K2394" s="662" t="s">
        <v>1744</v>
      </c>
      <c r="L2394" s="663">
        <v>37.369999999999997</v>
      </c>
      <c r="M2394" s="663">
        <v>37.369999999999997</v>
      </c>
      <c r="N2394" s="662">
        <v>1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18</v>
      </c>
      <c r="B2395" s="662" t="s">
        <v>544</v>
      </c>
      <c r="C2395" s="662" t="s">
        <v>2626</v>
      </c>
      <c r="D2395" s="743" t="s">
        <v>4065</v>
      </c>
      <c r="E2395" s="744" t="s">
        <v>2632</v>
      </c>
      <c r="F2395" s="662" t="s">
        <v>2614</v>
      </c>
      <c r="G2395" s="662" t="s">
        <v>2835</v>
      </c>
      <c r="H2395" s="662" t="s">
        <v>1236</v>
      </c>
      <c r="I2395" s="662" t="s">
        <v>2838</v>
      </c>
      <c r="J2395" s="662" t="s">
        <v>2839</v>
      </c>
      <c r="K2395" s="662" t="s">
        <v>586</v>
      </c>
      <c r="L2395" s="663">
        <v>147.61000000000001</v>
      </c>
      <c r="M2395" s="663">
        <v>147.61000000000001</v>
      </c>
      <c r="N2395" s="662">
        <v>1</v>
      </c>
      <c r="O2395" s="745">
        <v>1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18</v>
      </c>
      <c r="B2396" s="662" t="s">
        <v>544</v>
      </c>
      <c r="C2396" s="662" t="s">
        <v>2626</v>
      </c>
      <c r="D2396" s="743" t="s">
        <v>4065</v>
      </c>
      <c r="E2396" s="744" t="s">
        <v>2632</v>
      </c>
      <c r="F2396" s="662" t="s">
        <v>2614</v>
      </c>
      <c r="G2396" s="662" t="s">
        <v>2835</v>
      </c>
      <c r="H2396" s="662" t="s">
        <v>1236</v>
      </c>
      <c r="I2396" s="662" t="s">
        <v>2840</v>
      </c>
      <c r="J2396" s="662" t="s">
        <v>2841</v>
      </c>
      <c r="K2396" s="662" t="s">
        <v>579</v>
      </c>
      <c r="L2396" s="663">
        <v>36.909999999999997</v>
      </c>
      <c r="M2396" s="663">
        <v>36.909999999999997</v>
      </c>
      <c r="N2396" s="662">
        <v>1</v>
      </c>
      <c r="O2396" s="745">
        <v>0.5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18</v>
      </c>
      <c r="B2397" s="662" t="s">
        <v>544</v>
      </c>
      <c r="C2397" s="662" t="s">
        <v>2626</v>
      </c>
      <c r="D2397" s="743" t="s">
        <v>4065</v>
      </c>
      <c r="E2397" s="744" t="s">
        <v>2632</v>
      </c>
      <c r="F2397" s="662" t="s">
        <v>2614</v>
      </c>
      <c r="G2397" s="662" t="s">
        <v>2730</v>
      </c>
      <c r="H2397" s="662" t="s">
        <v>1236</v>
      </c>
      <c r="I2397" s="662" t="s">
        <v>1439</v>
      </c>
      <c r="J2397" s="662" t="s">
        <v>2517</v>
      </c>
      <c r="K2397" s="662" t="s">
        <v>2518</v>
      </c>
      <c r="L2397" s="663">
        <v>445.45</v>
      </c>
      <c r="M2397" s="663">
        <v>445.45</v>
      </c>
      <c r="N2397" s="662">
        <v>1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18</v>
      </c>
      <c r="B2398" s="662" t="s">
        <v>544</v>
      </c>
      <c r="C2398" s="662" t="s">
        <v>2626</v>
      </c>
      <c r="D2398" s="743" t="s">
        <v>4065</v>
      </c>
      <c r="E2398" s="744" t="s">
        <v>2632</v>
      </c>
      <c r="F2398" s="662" t="s">
        <v>2614</v>
      </c>
      <c r="G2398" s="662" t="s">
        <v>2669</v>
      </c>
      <c r="H2398" s="662" t="s">
        <v>1236</v>
      </c>
      <c r="I2398" s="662" t="s">
        <v>1431</v>
      </c>
      <c r="J2398" s="662" t="s">
        <v>1575</v>
      </c>
      <c r="K2398" s="662" t="s">
        <v>2539</v>
      </c>
      <c r="L2398" s="663">
        <v>123.2</v>
      </c>
      <c r="M2398" s="663">
        <v>246.4</v>
      </c>
      <c r="N2398" s="662">
        <v>2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18</v>
      </c>
      <c r="B2399" s="662" t="s">
        <v>544</v>
      </c>
      <c r="C2399" s="662" t="s">
        <v>2626</v>
      </c>
      <c r="D2399" s="743" t="s">
        <v>4065</v>
      </c>
      <c r="E2399" s="744" t="s">
        <v>2632</v>
      </c>
      <c r="F2399" s="662" t="s">
        <v>2614</v>
      </c>
      <c r="G2399" s="662" t="s">
        <v>2861</v>
      </c>
      <c r="H2399" s="662" t="s">
        <v>545</v>
      </c>
      <c r="I2399" s="662" t="s">
        <v>4053</v>
      </c>
      <c r="J2399" s="662" t="s">
        <v>3147</v>
      </c>
      <c r="K2399" s="662" t="s">
        <v>4054</v>
      </c>
      <c r="L2399" s="663">
        <v>68.930000000000007</v>
      </c>
      <c r="M2399" s="663">
        <v>206.79000000000002</v>
      </c>
      <c r="N2399" s="662">
        <v>3</v>
      </c>
      <c r="O2399" s="745">
        <v>1</v>
      </c>
      <c r="P2399" s="663">
        <v>206.79000000000002</v>
      </c>
      <c r="Q2399" s="678">
        <v>1</v>
      </c>
      <c r="R2399" s="662">
        <v>3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18</v>
      </c>
      <c r="B2400" s="662" t="s">
        <v>544</v>
      </c>
      <c r="C2400" s="662" t="s">
        <v>2626</v>
      </c>
      <c r="D2400" s="743" t="s">
        <v>4065</v>
      </c>
      <c r="E2400" s="744" t="s">
        <v>2632</v>
      </c>
      <c r="F2400" s="662" t="s">
        <v>2614</v>
      </c>
      <c r="G2400" s="662" t="s">
        <v>2685</v>
      </c>
      <c r="H2400" s="662" t="s">
        <v>545</v>
      </c>
      <c r="I2400" s="662" t="s">
        <v>3194</v>
      </c>
      <c r="J2400" s="662" t="s">
        <v>2750</v>
      </c>
      <c r="K2400" s="662" t="s">
        <v>1198</v>
      </c>
      <c r="L2400" s="663">
        <v>0</v>
      </c>
      <c r="M2400" s="663">
        <v>0</v>
      </c>
      <c r="N2400" s="662">
        <v>1</v>
      </c>
      <c r="O2400" s="745">
        <v>1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18</v>
      </c>
      <c r="B2401" s="662" t="s">
        <v>544</v>
      </c>
      <c r="C2401" s="662" t="s">
        <v>2626</v>
      </c>
      <c r="D2401" s="743" t="s">
        <v>4065</v>
      </c>
      <c r="E2401" s="744" t="s">
        <v>2634</v>
      </c>
      <c r="F2401" s="662" t="s">
        <v>2614</v>
      </c>
      <c r="G2401" s="662" t="s">
        <v>2649</v>
      </c>
      <c r="H2401" s="662" t="s">
        <v>545</v>
      </c>
      <c r="I2401" s="662" t="s">
        <v>754</v>
      </c>
      <c r="J2401" s="662" t="s">
        <v>2653</v>
      </c>
      <c r="K2401" s="662" t="s">
        <v>2654</v>
      </c>
      <c r="L2401" s="663">
        <v>0</v>
      </c>
      <c r="M2401" s="663">
        <v>0</v>
      </c>
      <c r="N2401" s="662">
        <v>1</v>
      </c>
      <c r="O2401" s="745">
        <v>1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18</v>
      </c>
      <c r="B2402" s="662" t="s">
        <v>544</v>
      </c>
      <c r="C2402" s="662" t="s">
        <v>2626</v>
      </c>
      <c r="D2402" s="743" t="s">
        <v>4065</v>
      </c>
      <c r="E2402" s="744" t="s">
        <v>2634</v>
      </c>
      <c r="F2402" s="662" t="s">
        <v>2614</v>
      </c>
      <c r="G2402" s="662" t="s">
        <v>2763</v>
      </c>
      <c r="H2402" s="662" t="s">
        <v>545</v>
      </c>
      <c r="I2402" s="662" t="s">
        <v>675</v>
      </c>
      <c r="J2402" s="662" t="s">
        <v>2764</v>
      </c>
      <c r="K2402" s="662" t="s">
        <v>2765</v>
      </c>
      <c r="L2402" s="663">
        <v>23.61</v>
      </c>
      <c r="M2402" s="663">
        <v>23.61</v>
      </c>
      <c r="N2402" s="662">
        <v>1</v>
      </c>
      <c r="O2402" s="745">
        <v>0.5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18</v>
      </c>
      <c r="B2403" s="662" t="s">
        <v>544</v>
      </c>
      <c r="C2403" s="662" t="s">
        <v>2626</v>
      </c>
      <c r="D2403" s="743" t="s">
        <v>4065</v>
      </c>
      <c r="E2403" s="744" t="s">
        <v>2634</v>
      </c>
      <c r="F2403" s="662" t="s">
        <v>2614</v>
      </c>
      <c r="G2403" s="662" t="s">
        <v>2736</v>
      </c>
      <c r="H2403" s="662" t="s">
        <v>545</v>
      </c>
      <c r="I2403" s="662" t="s">
        <v>4055</v>
      </c>
      <c r="J2403" s="662" t="s">
        <v>3620</v>
      </c>
      <c r="K2403" s="662" t="s">
        <v>576</v>
      </c>
      <c r="L2403" s="663">
        <v>133.38999999999999</v>
      </c>
      <c r="M2403" s="663">
        <v>133.38999999999999</v>
      </c>
      <c r="N2403" s="662">
        <v>1</v>
      </c>
      <c r="O2403" s="745">
        <v>0.5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18</v>
      </c>
      <c r="B2404" s="662" t="s">
        <v>544</v>
      </c>
      <c r="C2404" s="662" t="s">
        <v>2626</v>
      </c>
      <c r="D2404" s="743" t="s">
        <v>4065</v>
      </c>
      <c r="E2404" s="744" t="s">
        <v>2634</v>
      </c>
      <c r="F2404" s="662" t="s">
        <v>2614</v>
      </c>
      <c r="G2404" s="662" t="s">
        <v>2745</v>
      </c>
      <c r="H2404" s="662" t="s">
        <v>545</v>
      </c>
      <c r="I2404" s="662" t="s">
        <v>3161</v>
      </c>
      <c r="J2404" s="662" t="s">
        <v>966</v>
      </c>
      <c r="K2404" s="662" t="s">
        <v>3162</v>
      </c>
      <c r="L2404" s="663">
        <v>0</v>
      </c>
      <c r="M2404" s="663">
        <v>0</v>
      </c>
      <c r="N2404" s="662">
        <v>1</v>
      </c>
      <c r="O2404" s="745">
        <v>1</v>
      </c>
      <c r="P2404" s="663"/>
      <c r="Q2404" s="678"/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18</v>
      </c>
      <c r="B2405" s="662" t="s">
        <v>544</v>
      </c>
      <c r="C2405" s="662" t="s">
        <v>2626</v>
      </c>
      <c r="D2405" s="743" t="s">
        <v>4065</v>
      </c>
      <c r="E2405" s="744" t="s">
        <v>2634</v>
      </c>
      <c r="F2405" s="662" t="s">
        <v>2614</v>
      </c>
      <c r="G2405" s="662" t="s">
        <v>2670</v>
      </c>
      <c r="H2405" s="662" t="s">
        <v>545</v>
      </c>
      <c r="I2405" s="662" t="s">
        <v>1697</v>
      </c>
      <c r="J2405" s="662" t="s">
        <v>1698</v>
      </c>
      <c r="K2405" s="662" t="s">
        <v>1699</v>
      </c>
      <c r="L2405" s="663">
        <v>133.38999999999999</v>
      </c>
      <c r="M2405" s="663">
        <v>400.16999999999996</v>
      </c>
      <c r="N2405" s="662">
        <v>3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18</v>
      </c>
      <c r="B2406" s="662" t="s">
        <v>544</v>
      </c>
      <c r="C2406" s="662" t="s">
        <v>2626</v>
      </c>
      <c r="D2406" s="743" t="s">
        <v>4065</v>
      </c>
      <c r="E2406" s="744" t="s">
        <v>2635</v>
      </c>
      <c r="F2406" s="662" t="s">
        <v>2614</v>
      </c>
      <c r="G2406" s="662" t="s">
        <v>2648</v>
      </c>
      <c r="H2406" s="662" t="s">
        <v>1236</v>
      </c>
      <c r="I2406" s="662" t="s">
        <v>1833</v>
      </c>
      <c r="J2406" s="662" t="s">
        <v>2570</v>
      </c>
      <c r="K2406" s="662" t="s">
        <v>2571</v>
      </c>
      <c r="L2406" s="663">
        <v>6.68</v>
      </c>
      <c r="M2406" s="663">
        <v>13.36</v>
      </c>
      <c r="N2406" s="662">
        <v>2</v>
      </c>
      <c r="O2406" s="745">
        <v>1.5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18</v>
      </c>
      <c r="B2407" s="662" t="s">
        <v>544</v>
      </c>
      <c r="C2407" s="662" t="s">
        <v>2626</v>
      </c>
      <c r="D2407" s="743" t="s">
        <v>4065</v>
      </c>
      <c r="E2407" s="744" t="s">
        <v>2635</v>
      </c>
      <c r="F2407" s="662" t="s">
        <v>2614</v>
      </c>
      <c r="G2407" s="662" t="s">
        <v>2648</v>
      </c>
      <c r="H2407" s="662" t="s">
        <v>1236</v>
      </c>
      <c r="I2407" s="662" t="s">
        <v>1833</v>
      </c>
      <c r="J2407" s="662" t="s">
        <v>2570</v>
      </c>
      <c r="K2407" s="662" t="s">
        <v>2571</v>
      </c>
      <c r="L2407" s="663">
        <v>4.7</v>
      </c>
      <c r="M2407" s="663">
        <v>4.7</v>
      </c>
      <c r="N2407" s="662">
        <v>1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18</v>
      </c>
      <c r="B2408" s="662" t="s">
        <v>544</v>
      </c>
      <c r="C2408" s="662" t="s">
        <v>2626</v>
      </c>
      <c r="D2408" s="743" t="s">
        <v>4065</v>
      </c>
      <c r="E2408" s="744" t="s">
        <v>2635</v>
      </c>
      <c r="F2408" s="662" t="s">
        <v>2614</v>
      </c>
      <c r="G2408" s="662" t="s">
        <v>2648</v>
      </c>
      <c r="H2408" s="662" t="s">
        <v>1236</v>
      </c>
      <c r="I2408" s="662" t="s">
        <v>1417</v>
      </c>
      <c r="J2408" s="662" t="s">
        <v>2533</v>
      </c>
      <c r="K2408" s="662" t="s">
        <v>2534</v>
      </c>
      <c r="L2408" s="663">
        <v>10.26</v>
      </c>
      <c r="M2408" s="663">
        <v>30.78</v>
      </c>
      <c r="N2408" s="662">
        <v>3</v>
      </c>
      <c r="O2408" s="745">
        <v>3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18</v>
      </c>
      <c r="B2409" s="662" t="s">
        <v>544</v>
      </c>
      <c r="C2409" s="662" t="s">
        <v>2626</v>
      </c>
      <c r="D2409" s="743" t="s">
        <v>4065</v>
      </c>
      <c r="E2409" s="744" t="s">
        <v>2635</v>
      </c>
      <c r="F2409" s="662" t="s">
        <v>2614</v>
      </c>
      <c r="G2409" s="662" t="s">
        <v>2648</v>
      </c>
      <c r="H2409" s="662" t="s">
        <v>1236</v>
      </c>
      <c r="I2409" s="662" t="s">
        <v>1417</v>
      </c>
      <c r="J2409" s="662" t="s">
        <v>2533</v>
      </c>
      <c r="K2409" s="662" t="s">
        <v>2534</v>
      </c>
      <c r="L2409" s="663">
        <v>9.4</v>
      </c>
      <c r="M2409" s="663">
        <v>28.200000000000003</v>
      </c>
      <c r="N2409" s="662">
        <v>3</v>
      </c>
      <c r="O2409" s="745">
        <v>2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18</v>
      </c>
      <c r="B2410" s="662" t="s">
        <v>544</v>
      </c>
      <c r="C2410" s="662" t="s">
        <v>2626</v>
      </c>
      <c r="D2410" s="743" t="s">
        <v>4065</v>
      </c>
      <c r="E2410" s="744" t="s">
        <v>2635</v>
      </c>
      <c r="F2410" s="662" t="s">
        <v>2614</v>
      </c>
      <c r="G2410" s="662" t="s">
        <v>2648</v>
      </c>
      <c r="H2410" s="662" t="s">
        <v>1236</v>
      </c>
      <c r="I2410" s="662" t="s">
        <v>1335</v>
      </c>
      <c r="J2410" s="662" t="s">
        <v>2535</v>
      </c>
      <c r="K2410" s="662" t="s">
        <v>2536</v>
      </c>
      <c r="L2410" s="663">
        <v>16.920000000000002</v>
      </c>
      <c r="M2410" s="663">
        <v>33.840000000000003</v>
      </c>
      <c r="N2410" s="662">
        <v>2</v>
      </c>
      <c r="O2410" s="745">
        <v>2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18</v>
      </c>
      <c r="B2411" s="662" t="s">
        <v>544</v>
      </c>
      <c r="C2411" s="662" t="s">
        <v>2626</v>
      </c>
      <c r="D2411" s="743" t="s">
        <v>4065</v>
      </c>
      <c r="E2411" s="744" t="s">
        <v>2635</v>
      </c>
      <c r="F2411" s="662" t="s">
        <v>2614</v>
      </c>
      <c r="G2411" s="662" t="s">
        <v>2709</v>
      </c>
      <c r="H2411" s="662" t="s">
        <v>545</v>
      </c>
      <c r="I2411" s="662" t="s">
        <v>4056</v>
      </c>
      <c r="J2411" s="662" t="s">
        <v>4057</v>
      </c>
      <c r="K2411" s="662" t="s">
        <v>1929</v>
      </c>
      <c r="L2411" s="663">
        <v>132</v>
      </c>
      <c r="M2411" s="663">
        <v>132</v>
      </c>
      <c r="N2411" s="662">
        <v>1</v>
      </c>
      <c r="O2411" s="745">
        <v>0.5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18</v>
      </c>
      <c r="B2412" s="662" t="s">
        <v>544</v>
      </c>
      <c r="C2412" s="662" t="s">
        <v>2626</v>
      </c>
      <c r="D2412" s="743" t="s">
        <v>4065</v>
      </c>
      <c r="E2412" s="744" t="s">
        <v>2635</v>
      </c>
      <c r="F2412" s="662" t="s">
        <v>2614</v>
      </c>
      <c r="G2412" s="662" t="s">
        <v>2662</v>
      </c>
      <c r="H2412" s="662" t="s">
        <v>1236</v>
      </c>
      <c r="I2412" s="662" t="s">
        <v>1397</v>
      </c>
      <c r="J2412" s="662" t="s">
        <v>1398</v>
      </c>
      <c r="K2412" s="662" t="s">
        <v>1285</v>
      </c>
      <c r="L2412" s="663">
        <v>132</v>
      </c>
      <c r="M2412" s="663">
        <v>132</v>
      </c>
      <c r="N2412" s="662">
        <v>1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18</v>
      </c>
      <c r="B2413" s="662" t="s">
        <v>544</v>
      </c>
      <c r="C2413" s="662" t="s">
        <v>2626</v>
      </c>
      <c r="D2413" s="743" t="s">
        <v>4065</v>
      </c>
      <c r="E2413" s="744" t="s">
        <v>2635</v>
      </c>
      <c r="F2413" s="662" t="s">
        <v>2614</v>
      </c>
      <c r="G2413" s="662" t="s">
        <v>2718</v>
      </c>
      <c r="H2413" s="662" t="s">
        <v>545</v>
      </c>
      <c r="I2413" s="662" t="s">
        <v>2962</v>
      </c>
      <c r="J2413" s="662" t="s">
        <v>2963</v>
      </c>
      <c r="K2413" s="662" t="s">
        <v>1762</v>
      </c>
      <c r="L2413" s="663">
        <v>132</v>
      </c>
      <c r="M2413" s="663">
        <v>132</v>
      </c>
      <c r="N2413" s="662">
        <v>1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18</v>
      </c>
      <c r="B2414" s="662" t="s">
        <v>544</v>
      </c>
      <c r="C2414" s="662" t="s">
        <v>2626</v>
      </c>
      <c r="D2414" s="743" t="s">
        <v>4065</v>
      </c>
      <c r="E2414" s="744" t="s">
        <v>2635</v>
      </c>
      <c r="F2414" s="662" t="s">
        <v>2614</v>
      </c>
      <c r="G2414" s="662" t="s">
        <v>2675</v>
      </c>
      <c r="H2414" s="662" t="s">
        <v>545</v>
      </c>
      <c r="I2414" s="662" t="s">
        <v>1033</v>
      </c>
      <c r="J2414" s="662" t="s">
        <v>2980</v>
      </c>
      <c r="K2414" s="662" t="s">
        <v>1341</v>
      </c>
      <c r="L2414" s="663">
        <v>36.35</v>
      </c>
      <c r="M2414" s="663">
        <v>72.7</v>
      </c>
      <c r="N2414" s="662">
        <v>2</v>
      </c>
      <c r="O2414" s="745">
        <v>1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18</v>
      </c>
      <c r="B2415" s="662" t="s">
        <v>544</v>
      </c>
      <c r="C2415" s="662" t="s">
        <v>2626</v>
      </c>
      <c r="D2415" s="743" t="s">
        <v>4065</v>
      </c>
      <c r="E2415" s="744" t="s">
        <v>2635</v>
      </c>
      <c r="F2415" s="662" t="s">
        <v>2614</v>
      </c>
      <c r="G2415" s="662" t="s">
        <v>2763</v>
      </c>
      <c r="H2415" s="662" t="s">
        <v>545</v>
      </c>
      <c r="I2415" s="662" t="s">
        <v>675</v>
      </c>
      <c r="J2415" s="662" t="s">
        <v>2764</v>
      </c>
      <c r="K2415" s="662" t="s">
        <v>2765</v>
      </c>
      <c r="L2415" s="663">
        <v>23.61</v>
      </c>
      <c r="M2415" s="663">
        <v>23.61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18</v>
      </c>
      <c r="B2416" s="662" t="s">
        <v>544</v>
      </c>
      <c r="C2416" s="662" t="s">
        <v>2626</v>
      </c>
      <c r="D2416" s="743" t="s">
        <v>4065</v>
      </c>
      <c r="E2416" s="744" t="s">
        <v>2635</v>
      </c>
      <c r="F2416" s="662" t="s">
        <v>2614</v>
      </c>
      <c r="G2416" s="662" t="s">
        <v>2669</v>
      </c>
      <c r="H2416" s="662" t="s">
        <v>1236</v>
      </c>
      <c r="I2416" s="662" t="s">
        <v>1431</v>
      </c>
      <c r="J2416" s="662" t="s">
        <v>1575</v>
      </c>
      <c r="K2416" s="662" t="s">
        <v>2539</v>
      </c>
      <c r="L2416" s="663">
        <v>123.2</v>
      </c>
      <c r="M2416" s="663">
        <v>123.2</v>
      </c>
      <c r="N2416" s="662">
        <v>1</v>
      </c>
      <c r="O2416" s="745">
        <v>0.5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18</v>
      </c>
      <c r="B2417" s="662" t="s">
        <v>544</v>
      </c>
      <c r="C2417" s="662" t="s">
        <v>2626</v>
      </c>
      <c r="D2417" s="743" t="s">
        <v>4065</v>
      </c>
      <c r="E2417" s="744" t="s">
        <v>2635</v>
      </c>
      <c r="F2417" s="662" t="s">
        <v>2614</v>
      </c>
      <c r="G2417" s="662" t="s">
        <v>2685</v>
      </c>
      <c r="H2417" s="662" t="s">
        <v>545</v>
      </c>
      <c r="I2417" s="662" t="s">
        <v>4058</v>
      </c>
      <c r="J2417" s="662" t="s">
        <v>2750</v>
      </c>
      <c r="K2417" s="662" t="s">
        <v>4059</v>
      </c>
      <c r="L2417" s="663">
        <v>0</v>
      </c>
      <c r="M2417" s="663">
        <v>0</v>
      </c>
      <c r="N2417" s="662">
        <v>1</v>
      </c>
      <c r="O2417" s="745">
        <v>1</v>
      </c>
      <c r="P2417" s="663"/>
      <c r="Q2417" s="678"/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18</v>
      </c>
      <c r="B2418" s="662" t="s">
        <v>544</v>
      </c>
      <c r="C2418" s="662" t="s">
        <v>2626</v>
      </c>
      <c r="D2418" s="743" t="s">
        <v>4065</v>
      </c>
      <c r="E2418" s="744" t="s">
        <v>2637</v>
      </c>
      <c r="F2418" s="662" t="s">
        <v>2614</v>
      </c>
      <c r="G2418" s="662" t="s">
        <v>2648</v>
      </c>
      <c r="H2418" s="662" t="s">
        <v>545</v>
      </c>
      <c r="I2418" s="662" t="s">
        <v>2882</v>
      </c>
      <c r="J2418" s="662" t="s">
        <v>2883</v>
      </c>
      <c r="K2418" s="662" t="s">
        <v>2536</v>
      </c>
      <c r="L2418" s="663">
        <v>18.809999999999999</v>
      </c>
      <c r="M2418" s="663">
        <v>18.809999999999999</v>
      </c>
      <c r="N2418" s="662">
        <v>1</v>
      </c>
      <c r="O2418" s="745">
        <v>1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18</v>
      </c>
      <c r="B2419" s="662" t="s">
        <v>544</v>
      </c>
      <c r="C2419" s="662" t="s">
        <v>2626</v>
      </c>
      <c r="D2419" s="743" t="s">
        <v>4065</v>
      </c>
      <c r="E2419" s="744" t="s">
        <v>2637</v>
      </c>
      <c r="F2419" s="662" t="s">
        <v>2614</v>
      </c>
      <c r="G2419" s="662" t="s">
        <v>2648</v>
      </c>
      <c r="H2419" s="662" t="s">
        <v>545</v>
      </c>
      <c r="I2419" s="662" t="s">
        <v>1906</v>
      </c>
      <c r="J2419" s="662" t="s">
        <v>2603</v>
      </c>
      <c r="K2419" s="662" t="s">
        <v>2571</v>
      </c>
      <c r="L2419" s="663">
        <v>5.14</v>
      </c>
      <c r="M2419" s="663">
        <v>5.14</v>
      </c>
      <c r="N2419" s="662">
        <v>1</v>
      </c>
      <c r="O2419" s="745">
        <v>1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18</v>
      </c>
      <c r="B2420" s="662" t="s">
        <v>544</v>
      </c>
      <c r="C2420" s="662" t="s">
        <v>2626</v>
      </c>
      <c r="D2420" s="743" t="s">
        <v>4065</v>
      </c>
      <c r="E2420" s="744" t="s">
        <v>2637</v>
      </c>
      <c r="F2420" s="662" t="s">
        <v>2614</v>
      </c>
      <c r="G2420" s="662" t="s">
        <v>2648</v>
      </c>
      <c r="H2420" s="662" t="s">
        <v>545</v>
      </c>
      <c r="I2420" s="662" t="s">
        <v>1906</v>
      </c>
      <c r="J2420" s="662" t="s">
        <v>2603</v>
      </c>
      <c r="K2420" s="662" t="s">
        <v>2571</v>
      </c>
      <c r="L2420" s="663">
        <v>4.7</v>
      </c>
      <c r="M2420" s="663">
        <v>4.7</v>
      </c>
      <c r="N2420" s="662">
        <v>1</v>
      </c>
      <c r="O2420" s="745">
        <v>0.5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18</v>
      </c>
      <c r="B2421" s="662" t="s">
        <v>544</v>
      </c>
      <c r="C2421" s="662" t="s">
        <v>2626</v>
      </c>
      <c r="D2421" s="743" t="s">
        <v>4065</v>
      </c>
      <c r="E2421" s="744" t="s">
        <v>2637</v>
      </c>
      <c r="F2421" s="662" t="s">
        <v>2614</v>
      </c>
      <c r="G2421" s="662" t="s">
        <v>2648</v>
      </c>
      <c r="H2421" s="662" t="s">
        <v>1236</v>
      </c>
      <c r="I2421" s="662" t="s">
        <v>1335</v>
      </c>
      <c r="J2421" s="662" t="s">
        <v>2535</v>
      </c>
      <c r="K2421" s="662" t="s">
        <v>2536</v>
      </c>
      <c r="L2421" s="663">
        <v>16.920000000000002</v>
      </c>
      <c r="M2421" s="663">
        <v>50.760000000000005</v>
      </c>
      <c r="N2421" s="662">
        <v>3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18</v>
      </c>
      <c r="B2422" s="662" t="s">
        <v>544</v>
      </c>
      <c r="C2422" s="662" t="s">
        <v>2626</v>
      </c>
      <c r="D2422" s="743" t="s">
        <v>4065</v>
      </c>
      <c r="E2422" s="744" t="s">
        <v>2637</v>
      </c>
      <c r="F2422" s="662" t="s">
        <v>2614</v>
      </c>
      <c r="G2422" s="662" t="s">
        <v>2721</v>
      </c>
      <c r="H2422" s="662" t="s">
        <v>545</v>
      </c>
      <c r="I2422" s="662" t="s">
        <v>954</v>
      </c>
      <c r="J2422" s="662" t="s">
        <v>955</v>
      </c>
      <c r="K2422" s="662" t="s">
        <v>2722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18</v>
      </c>
      <c r="B2423" s="662" t="s">
        <v>544</v>
      </c>
      <c r="C2423" s="662" t="s">
        <v>2626</v>
      </c>
      <c r="D2423" s="743" t="s">
        <v>4065</v>
      </c>
      <c r="E2423" s="744" t="s">
        <v>2637</v>
      </c>
      <c r="F2423" s="662" t="s">
        <v>2614</v>
      </c>
      <c r="G2423" s="662" t="s">
        <v>2675</v>
      </c>
      <c r="H2423" s="662" t="s">
        <v>545</v>
      </c>
      <c r="I2423" s="662" t="s">
        <v>1033</v>
      </c>
      <c r="J2423" s="662" t="s">
        <v>2980</v>
      </c>
      <c r="K2423" s="662" t="s">
        <v>1341</v>
      </c>
      <c r="L2423" s="663">
        <v>36.35</v>
      </c>
      <c r="M2423" s="663">
        <v>36.35</v>
      </c>
      <c r="N2423" s="662">
        <v>1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18</v>
      </c>
      <c r="B2424" s="662" t="s">
        <v>544</v>
      </c>
      <c r="C2424" s="662" t="s">
        <v>2626</v>
      </c>
      <c r="D2424" s="743" t="s">
        <v>4065</v>
      </c>
      <c r="E2424" s="744" t="s">
        <v>2637</v>
      </c>
      <c r="F2424" s="662" t="s">
        <v>2614</v>
      </c>
      <c r="G2424" s="662" t="s">
        <v>2997</v>
      </c>
      <c r="H2424" s="662" t="s">
        <v>545</v>
      </c>
      <c r="I2424" s="662" t="s">
        <v>1642</v>
      </c>
      <c r="J2424" s="662" t="s">
        <v>1643</v>
      </c>
      <c r="K2424" s="662" t="s">
        <v>2998</v>
      </c>
      <c r="L2424" s="663">
        <v>49.37</v>
      </c>
      <c r="M2424" s="663">
        <v>394.96</v>
      </c>
      <c r="N2424" s="662">
        <v>8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18</v>
      </c>
      <c r="B2425" s="662" t="s">
        <v>544</v>
      </c>
      <c r="C2425" s="662" t="s">
        <v>2626</v>
      </c>
      <c r="D2425" s="743" t="s">
        <v>4065</v>
      </c>
      <c r="E2425" s="744" t="s">
        <v>2637</v>
      </c>
      <c r="F2425" s="662" t="s">
        <v>2614</v>
      </c>
      <c r="G2425" s="662" t="s">
        <v>2763</v>
      </c>
      <c r="H2425" s="662" t="s">
        <v>545</v>
      </c>
      <c r="I2425" s="662" t="s">
        <v>675</v>
      </c>
      <c r="J2425" s="662" t="s">
        <v>2764</v>
      </c>
      <c r="K2425" s="662" t="s">
        <v>2765</v>
      </c>
      <c r="L2425" s="663">
        <v>23.61</v>
      </c>
      <c r="M2425" s="663">
        <v>23.61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18</v>
      </c>
      <c r="B2426" s="662" t="s">
        <v>544</v>
      </c>
      <c r="C2426" s="662" t="s">
        <v>2626</v>
      </c>
      <c r="D2426" s="743" t="s">
        <v>4065</v>
      </c>
      <c r="E2426" s="744" t="s">
        <v>2637</v>
      </c>
      <c r="F2426" s="662" t="s">
        <v>2614</v>
      </c>
      <c r="G2426" s="662" t="s">
        <v>2678</v>
      </c>
      <c r="H2426" s="662" t="s">
        <v>545</v>
      </c>
      <c r="I2426" s="662" t="s">
        <v>1653</v>
      </c>
      <c r="J2426" s="662" t="s">
        <v>1654</v>
      </c>
      <c r="K2426" s="662" t="s">
        <v>1655</v>
      </c>
      <c r="L2426" s="663">
        <v>211.96</v>
      </c>
      <c r="M2426" s="663">
        <v>211.96</v>
      </c>
      <c r="N2426" s="662">
        <v>1</v>
      </c>
      <c r="O2426" s="745">
        <v>1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18</v>
      </c>
      <c r="B2427" s="662" t="s">
        <v>544</v>
      </c>
      <c r="C2427" s="662" t="s">
        <v>2626</v>
      </c>
      <c r="D2427" s="743" t="s">
        <v>4065</v>
      </c>
      <c r="E2427" s="744" t="s">
        <v>2637</v>
      </c>
      <c r="F2427" s="662" t="s">
        <v>2614</v>
      </c>
      <c r="G2427" s="662" t="s">
        <v>2738</v>
      </c>
      <c r="H2427" s="662" t="s">
        <v>1236</v>
      </c>
      <c r="I2427" s="662" t="s">
        <v>1469</v>
      </c>
      <c r="J2427" s="662" t="s">
        <v>1470</v>
      </c>
      <c r="K2427" s="662" t="s">
        <v>1471</v>
      </c>
      <c r="L2427" s="663">
        <v>169</v>
      </c>
      <c r="M2427" s="663">
        <v>169</v>
      </c>
      <c r="N2427" s="662">
        <v>1</v>
      </c>
      <c r="O2427" s="745">
        <v>0.5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18</v>
      </c>
      <c r="B2428" s="662" t="s">
        <v>544</v>
      </c>
      <c r="C2428" s="662" t="s">
        <v>2626</v>
      </c>
      <c r="D2428" s="743" t="s">
        <v>4065</v>
      </c>
      <c r="E2428" s="744" t="s">
        <v>2637</v>
      </c>
      <c r="F2428" s="662" t="s">
        <v>2614</v>
      </c>
      <c r="G2428" s="662" t="s">
        <v>2670</v>
      </c>
      <c r="H2428" s="662" t="s">
        <v>545</v>
      </c>
      <c r="I2428" s="662" t="s">
        <v>1783</v>
      </c>
      <c r="J2428" s="662" t="s">
        <v>1784</v>
      </c>
      <c r="K2428" s="662" t="s">
        <v>1785</v>
      </c>
      <c r="L2428" s="663">
        <v>177.82</v>
      </c>
      <c r="M2428" s="663">
        <v>177.82</v>
      </c>
      <c r="N2428" s="662">
        <v>1</v>
      </c>
      <c r="O2428" s="745">
        <v>0.5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18</v>
      </c>
      <c r="B2429" s="662" t="s">
        <v>544</v>
      </c>
      <c r="C2429" s="662" t="s">
        <v>2626</v>
      </c>
      <c r="D2429" s="743" t="s">
        <v>4065</v>
      </c>
      <c r="E2429" s="744" t="s">
        <v>2637</v>
      </c>
      <c r="F2429" s="662" t="s">
        <v>2614</v>
      </c>
      <c r="G2429" s="662" t="s">
        <v>2685</v>
      </c>
      <c r="H2429" s="662" t="s">
        <v>545</v>
      </c>
      <c r="I2429" s="662" t="s">
        <v>1199</v>
      </c>
      <c r="J2429" s="662" t="s">
        <v>1197</v>
      </c>
      <c r="K2429" s="662" t="s">
        <v>1200</v>
      </c>
      <c r="L2429" s="663">
        <v>0</v>
      </c>
      <c r="M2429" s="663">
        <v>0</v>
      </c>
      <c r="N2429" s="662">
        <v>1</v>
      </c>
      <c r="O2429" s="745">
        <v>0.5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18</v>
      </c>
      <c r="B2430" s="662" t="s">
        <v>544</v>
      </c>
      <c r="C2430" s="662" t="s">
        <v>2626</v>
      </c>
      <c r="D2430" s="743" t="s">
        <v>4065</v>
      </c>
      <c r="E2430" s="744" t="s">
        <v>2638</v>
      </c>
      <c r="F2430" s="662" t="s">
        <v>2614</v>
      </c>
      <c r="G2430" s="662" t="s">
        <v>2719</v>
      </c>
      <c r="H2430" s="662" t="s">
        <v>545</v>
      </c>
      <c r="I2430" s="662" t="s">
        <v>1746</v>
      </c>
      <c r="J2430" s="662" t="s">
        <v>1747</v>
      </c>
      <c r="K2430" s="662" t="s">
        <v>586</v>
      </c>
      <c r="L2430" s="663">
        <v>132</v>
      </c>
      <c r="M2430" s="663">
        <v>132</v>
      </c>
      <c r="N2430" s="662">
        <v>1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18</v>
      </c>
      <c r="B2431" s="662" t="s">
        <v>544</v>
      </c>
      <c r="C2431" s="662" t="s">
        <v>2626</v>
      </c>
      <c r="D2431" s="743" t="s">
        <v>4065</v>
      </c>
      <c r="E2431" s="744" t="s">
        <v>2638</v>
      </c>
      <c r="F2431" s="662" t="s">
        <v>2614</v>
      </c>
      <c r="G2431" s="662" t="s">
        <v>2845</v>
      </c>
      <c r="H2431" s="662" t="s">
        <v>1236</v>
      </c>
      <c r="I2431" s="662" t="s">
        <v>3318</v>
      </c>
      <c r="J2431" s="662" t="s">
        <v>1872</v>
      </c>
      <c r="K2431" s="662" t="s">
        <v>1031</v>
      </c>
      <c r="L2431" s="663">
        <v>0</v>
      </c>
      <c r="M2431" s="663">
        <v>0</v>
      </c>
      <c r="N2431" s="662">
        <v>1</v>
      </c>
      <c r="O2431" s="745">
        <v>0.5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18</v>
      </c>
      <c r="B2432" s="662" t="s">
        <v>544</v>
      </c>
      <c r="C2432" s="662" t="s">
        <v>2626</v>
      </c>
      <c r="D2432" s="743" t="s">
        <v>4065</v>
      </c>
      <c r="E2432" s="744" t="s">
        <v>2638</v>
      </c>
      <c r="F2432" s="662" t="s">
        <v>2614</v>
      </c>
      <c r="G2432" s="662" t="s">
        <v>2736</v>
      </c>
      <c r="H2432" s="662" t="s">
        <v>1236</v>
      </c>
      <c r="I2432" s="662" t="s">
        <v>1455</v>
      </c>
      <c r="J2432" s="662" t="s">
        <v>2546</v>
      </c>
      <c r="K2432" s="662" t="s">
        <v>1457</v>
      </c>
      <c r="L2432" s="663">
        <v>177.82</v>
      </c>
      <c r="M2432" s="663">
        <v>177.82</v>
      </c>
      <c r="N2432" s="662">
        <v>1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18</v>
      </c>
      <c r="B2433" s="662" t="s">
        <v>544</v>
      </c>
      <c r="C2433" s="662" t="s">
        <v>2626</v>
      </c>
      <c r="D2433" s="743" t="s">
        <v>4065</v>
      </c>
      <c r="E2433" s="744" t="s">
        <v>2638</v>
      </c>
      <c r="F2433" s="662" t="s">
        <v>2614</v>
      </c>
      <c r="G2433" s="662" t="s">
        <v>2669</v>
      </c>
      <c r="H2433" s="662" t="s">
        <v>1236</v>
      </c>
      <c r="I2433" s="662" t="s">
        <v>1431</v>
      </c>
      <c r="J2433" s="662" t="s">
        <v>1575</v>
      </c>
      <c r="K2433" s="662" t="s">
        <v>2539</v>
      </c>
      <c r="L2433" s="663">
        <v>123.2</v>
      </c>
      <c r="M2433" s="663">
        <v>123.2</v>
      </c>
      <c r="N2433" s="662">
        <v>1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18</v>
      </c>
      <c r="B2434" s="662" t="s">
        <v>544</v>
      </c>
      <c r="C2434" s="662" t="s">
        <v>2626</v>
      </c>
      <c r="D2434" s="743" t="s">
        <v>4065</v>
      </c>
      <c r="E2434" s="744" t="s">
        <v>2639</v>
      </c>
      <c r="F2434" s="662" t="s">
        <v>2614</v>
      </c>
      <c r="G2434" s="662" t="s">
        <v>2648</v>
      </c>
      <c r="H2434" s="662" t="s">
        <v>1236</v>
      </c>
      <c r="I2434" s="662" t="s">
        <v>1836</v>
      </c>
      <c r="J2434" s="662" t="s">
        <v>2568</v>
      </c>
      <c r="K2434" s="662" t="s">
        <v>2569</v>
      </c>
      <c r="L2434" s="663">
        <v>15.57</v>
      </c>
      <c r="M2434" s="663">
        <v>62.28</v>
      </c>
      <c r="N2434" s="662">
        <v>4</v>
      </c>
      <c r="O2434" s="745">
        <v>1</v>
      </c>
      <c r="P2434" s="663">
        <v>31.14</v>
      </c>
      <c r="Q2434" s="678">
        <v>0.5</v>
      </c>
      <c r="R2434" s="662">
        <v>2</v>
      </c>
      <c r="S2434" s="678">
        <v>0.5</v>
      </c>
      <c r="T2434" s="745">
        <v>0.5</v>
      </c>
      <c r="U2434" s="701">
        <v>0.5</v>
      </c>
    </row>
    <row r="2435" spans="1:21" ht="14.4" customHeight="1" x14ac:dyDescent="0.3">
      <c r="A2435" s="661">
        <v>18</v>
      </c>
      <c r="B2435" s="662" t="s">
        <v>544</v>
      </c>
      <c r="C2435" s="662" t="s">
        <v>2626</v>
      </c>
      <c r="D2435" s="743" t="s">
        <v>4065</v>
      </c>
      <c r="E2435" s="744" t="s">
        <v>2639</v>
      </c>
      <c r="F2435" s="662" t="s">
        <v>2614</v>
      </c>
      <c r="G2435" s="662" t="s">
        <v>2648</v>
      </c>
      <c r="H2435" s="662" t="s">
        <v>1236</v>
      </c>
      <c r="I2435" s="662" t="s">
        <v>1836</v>
      </c>
      <c r="J2435" s="662" t="s">
        <v>2568</v>
      </c>
      <c r="K2435" s="662" t="s">
        <v>2569</v>
      </c>
      <c r="L2435" s="663">
        <v>14.11</v>
      </c>
      <c r="M2435" s="663">
        <v>14.11</v>
      </c>
      <c r="N2435" s="662">
        <v>1</v>
      </c>
      <c r="O2435" s="745">
        <v>0.5</v>
      </c>
      <c r="P2435" s="663">
        <v>14.11</v>
      </c>
      <c r="Q2435" s="678">
        <v>1</v>
      </c>
      <c r="R2435" s="662">
        <v>1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18</v>
      </c>
      <c r="B2436" s="662" t="s">
        <v>544</v>
      </c>
      <c r="C2436" s="662" t="s">
        <v>2626</v>
      </c>
      <c r="D2436" s="743" t="s">
        <v>4065</v>
      </c>
      <c r="E2436" s="744" t="s">
        <v>2639</v>
      </c>
      <c r="F2436" s="662" t="s">
        <v>2614</v>
      </c>
      <c r="G2436" s="662" t="s">
        <v>2648</v>
      </c>
      <c r="H2436" s="662" t="s">
        <v>1236</v>
      </c>
      <c r="I2436" s="662" t="s">
        <v>1833</v>
      </c>
      <c r="J2436" s="662" t="s">
        <v>2570</v>
      </c>
      <c r="K2436" s="662" t="s">
        <v>2571</v>
      </c>
      <c r="L2436" s="663">
        <v>4.7</v>
      </c>
      <c r="M2436" s="663">
        <v>4.7</v>
      </c>
      <c r="N2436" s="662">
        <v>1</v>
      </c>
      <c r="O2436" s="745">
        <v>1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18</v>
      </c>
      <c r="B2437" s="662" t="s">
        <v>544</v>
      </c>
      <c r="C2437" s="662" t="s">
        <v>2626</v>
      </c>
      <c r="D2437" s="743" t="s">
        <v>4065</v>
      </c>
      <c r="E2437" s="744" t="s">
        <v>2639</v>
      </c>
      <c r="F2437" s="662" t="s">
        <v>2614</v>
      </c>
      <c r="G2437" s="662" t="s">
        <v>2648</v>
      </c>
      <c r="H2437" s="662" t="s">
        <v>1236</v>
      </c>
      <c r="I2437" s="662" t="s">
        <v>1417</v>
      </c>
      <c r="J2437" s="662" t="s">
        <v>2533</v>
      </c>
      <c r="K2437" s="662" t="s">
        <v>2534</v>
      </c>
      <c r="L2437" s="663">
        <v>10.26</v>
      </c>
      <c r="M2437" s="663">
        <v>10.26</v>
      </c>
      <c r="N2437" s="662">
        <v>1</v>
      </c>
      <c r="O2437" s="745">
        <v>1</v>
      </c>
      <c r="P2437" s="663">
        <v>10.26</v>
      </c>
      <c r="Q2437" s="678">
        <v>1</v>
      </c>
      <c r="R2437" s="662">
        <v>1</v>
      </c>
      <c r="S2437" s="678">
        <v>1</v>
      </c>
      <c r="T2437" s="745">
        <v>1</v>
      </c>
      <c r="U2437" s="701">
        <v>1</v>
      </c>
    </row>
    <row r="2438" spans="1:21" ht="14.4" customHeight="1" x14ac:dyDescent="0.3">
      <c r="A2438" s="661">
        <v>18</v>
      </c>
      <c r="B2438" s="662" t="s">
        <v>544</v>
      </c>
      <c r="C2438" s="662" t="s">
        <v>2626</v>
      </c>
      <c r="D2438" s="743" t="s">
        <v>4065</v>
      </c>
      <c r="E2438" s="744" t="s">
        <v>2639</v>
      </c>
      <c r="F2438" s="662" t="s">
        <v>2614</v>
      </c>
      <c r="G2438" s="662" t="s">
        <v>2648</v>
      </c>
      <c r="H2438" s="662" t="s">
        <v>1236</v>
      </c>
      <c r="I2438" s="662" t="s">
        <v>1417</v>
      </c>
      <c r="J2438" s="662" t="s">
        <v>2533</v>
      </c>
      <c r="K2438" s="662" t="s">
        <v>2534</v>
      </c>
      <c r="L2438" s="663">
        <v>9.4</v>
      </c>
      <c r="M2438" s="663">
        <v>18.8</v>
      </c>
      <c r="N2438" s="662">
        <v>2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18</v>
      </c>
      <c r="B2439" s="662" t="s">
        <v>544</v>
      </c>
      <c r="C2439" s="662" t="s">
        <v>2626</v>
      </c>
      <c r="D2439" s="743" t="s">
        <v>4065</v>
      </c>
      <c r="E2439" s="744" t="s">
        <v>2639</v>
      </c>
      <c r="F2439" s="662" t="s">
        <v>2614</v>
      </c>
      <c r="G2439" s="662" t="s">
        <v>2691</v>
      </c>
      <c r="H2439" s="662" t="s">
        <v>545</v>
      </c>
      <c r="I2439" s="662" t="s">
        <v>2795</v>
      </c>
      <c r="J2439" s="662" t="s">
        <v>1180</v>
      </c>
      <c r="K2439" s="662" t="s">
        <v>2796</v>
      </c>
      <c r="L2439" s="663">
        <v>0</v>
      </c>
      <c r="M2439" s="663">
        <v>0</v>
      </c>
      <c r="N2439" s="662">
        <v>1</v>
      </c>
      <c r="O2439" s="745">
        <v>1</v>
      </c>
      <c r="P2439" s="663">
        <v>0</v>
      </c>
      <c r="Q2439" s="678"/>
      <c r="R2439" s="662">
        <v>1</v>
      </c>
      <c r="S2439" s="678">
        <v>1</v>
      </c>
      <c r="T2439" s="745">
        <v>1</v>
      </c>
      <c r="U2439" s="701">
        <v>1</v>
      </c>
    </row>
    <row r="2440" spans="1:21" ht="14.4" customHeight="1" x14ac:dyDescent="0.3">
      <c r="A2440" s="661">
        <v>18</v>
      </c>
      <c r="B2440" s="662" t="s">
        <v>544</v>
      </c>
      <c r="C2440" s="662" t="s">
        <v>2626</v>
      </c>
      <c r="D2440" s="743" t="s">
        <v>4065</v>
      </c>
      <c r="E2440" s="744" t="s">
        <v>2639</v>
      </c>
      <c r="F2440" s="662" t="s">
        <v>2614</v>
      </c>
      <c r="G2440" s="662" t="s">
        <v>2662</v>
      </c>
      <c r="H2440" s="662" t="s">
        <v>545</v>
      </c>
      <c r="I2440" s="662" t="s">
        <v>2758</v>
      </c>
      <c r="J2440" s="662" t="s">
        <v>2759</v>
      </c>
      <c r="K2440" s="662" t="s">
        <v>1929</v>
      </c>
      <c r="L2440" s="663">
        <v>132</v>
      </c>
      <c r="M2440" s="663">
        <v>264</v>
      </c>
      <c r="N2440" s="662">
        <v>2</v>
      </c>
      <c r="O2440" s="745">
        <v>0.5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18</v>
      </c>
      <c r="B2441" s="662" t="s">
        <v>544</v>
      </c>
      <c r="C2441" s="662" t="s">
        <v>2626</v>
      </c>
      <c r="D2441" s="743" t="s">
        <v>4065</v>
      </c>
      <c r="E2441" s="744" t="s">
        <v>2639</v>
      </c>
      <c r="F2441" s="662" t="s">
        <v>2614</v>
      </c>
      <c r="G2441" s="662" t="s">
        <v>2662</v>
      </c>
      <c r="H2441" s="662" t="s">
        <v>1236</v>
      </c>
      <c r="I2441" s="662" t="s">
        <v>1397</v>
      </c>
      <c r="J2441" s="662" t="s">
        <v>1398</v>
      </c>
      <c r="K2441" s="662" t="s">
        <v>1285</v>
      </c>
      <c r="L2441" s="663">
        <v>132</v>
      </c>
      <c r="M2441" s="663">
        <v>396</v>
      </c>
      <c r="N2441" s="662">
        <v>3</v>
      </c>
      <c r="O2441" s="745">
        <v>1.5</v>
      </c>
      <c r="P2441" s="663">
        <v>132</v>
      </c>
      <c r="Q2441" s="678">
        <v>0.33333333333333331</v>
      </c>
      <c r="R2441" s="662">
        <v>1</v>
      </c>
      <c r="S2441" s="678">
        <v>0.33333333333333331</v>
      </c>
      <c r="T2441" s="745">
        <v>0.5</v>
      </c>
      <c r="U2441" s="701">
        <v>0.33333333333333331</v>
      </c>
    </row>
    <row r="2442" spans="1:21" ht="14.4" customHeight="1" x14ac:dyDescent="0.3">
      <c r="A2442" s="661">
        <v>18</v>
      </c>
      <c r="B2442" s="662" t="s">
        <v>544</v>
      </c>
      <c r="C2442" s="662" t="s">
        <v>2626</v>
      </c>
      <c r="D2442" s="743" t="s">
        <v>4065</v>
      </c>
      <c r="E2442" s="744" t="s">
        <v>2639</v>
      </c>
      <c r="F2442" s="662" t="s">
        <v>2614</v>
      </c>
      <c r="G2442" s="662" t="s">
        <v>2721</v>
      </c>
      <c r="H2442" s="662" t="s">
        <v>545</v>
      </c>
      <c r="I2442" s="662" t="s">
        <v>954</v>
      </c>
      <c r="J2442" s="662" t="s">
        <v>955</v>
      </c>
      <c r="K2442" s="662" t="s">
        <v>2722</v>
      </c>
      <c r="L2442" s="663">
        <v>0</v>
      </c>
      <c r="M2442" s="663">
        <v>0</v>
      </c>
      <c r="N2442" s="662">
        <v>1</v>
      </c>
      <c r="O2442" s="745">
        <v>1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18</v>
      </c>
      <c r="B2443" s="662" t="s">
        <v>544</v>
      </c>
      <c r="C2443" s="662" t="s">
        <v>2626</v>
      </c>
      <c r="D2443" s="743" t="s">
        <v>4065</v>
      </c>
      <c r="E2443" s="744" t="s">
        <v>2639</v>
      </c>
      <c r="F2443" s="662" t="s">
        <v>2614</v>
      </c>
      <c r="G2443" s="662" t="s">
        <v>2856</v>
      </c>
      <c r="H2443" s="662" t="s">
        <v>545</v>
      </c>
      <c r="I2443" s="662" t="s">
        <v>911</v>
      </c>
      <c r="J2443" s="662" t="s">
        <v>2857</v>
      </c>
      <c r="K2443" s="662" t="s">
        <v>2810</v>
      </c>
      <c r="L2443" s="663">
        <v>18.809999999999999</v>
      </c>
      <c r="M2443" s="663">
        <v>18.809999999999999</v>
      </c>
      <c r="N2443" s="662">
        <v>1</v>
      </c>
      <c r="O2443" s="745">
        <v>0.5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18</v>
      </c>
      <c r="B2444" s="662" t="s">
        <v>544</v>
      </c>
      <c r="C2444" s="662" t="s">
        <v>2626</v>
      </c>
      <c r="D2444" s="743" t="s">
        <v>4065</v>
      </c>
      <c r="E2444" s="744" t="s">
        <v>2639</v>
      </c>
      <c r="F2444" s="662" t="s">
        <v>2614</v>
      </c>
      <c r="G2444" s="662" t="s">
        <v>2669</v>
      </c>
      <c r="H2444" s="662" t="s">
        <v>1236</v>
      </c>
      <c r="I2444" s="662" t="s">
        <v>1431</v>
      </c>
      <c r="J2444" s="662" t="s">
        <v>1575</v>
      </c>
      <c r="K2444" s="662" t="s">
        <v>2539</v>
      </c>
      <c r="L2444" s="663">
        <v>123.2</v>
      </c>
      <c r="M2444" s="663">
        <v>123.2</v>
      </c>
      <c r="N2444" s="662">
        <v>1</v>
      </c>
      <c r="O2444" s="745">
        <v>0.5</v>
      </c>
      <c r="P2444" s="663">
        <v>123.2</v>
      </c>
      <c r="Q2444" s="678">
        <v>1</v>
      </c>
      <c r="R2444" s="662">
        <v>1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18</v>
      </c>
      <c r="B2445" s="662" t="s">
        <v>544</v>
      </c>
      <c r="C2445" s="662" t="s">
        <v>2626</v>
      </c>
      <c r="D2445" s="743" t="s">
        <v>4065</v>
      </c>
      <c r="E2445" s="744" t="s">
        <v>2639</v>
      </c>
      <c r="F2445" s="662" t="s">
        <v>2614</v>
      </c>
      <c r="G2445" s="662" t="s">
        <v>2745</v>
      </c>
      <c r="H2445" s="662" t="s">
        <v>545</v>
      </c>
      <c r="I2445" s="662" t="s">
        <v>864</v>
      </c>
      <c r="J2445" s="662" t="s">
        <v>865</v>
      </c>
      <c r="K2445" s="662" t="s">
        <v>2867</v>
      </c>
      <c r="L2445" s="663">
        <v>65.989999999999995</v>
      </c>
      <c r="M2445" s="663">
        <v>65.989999999999995</v>
      </c>
      <c r="N2445" s="662">
        <v>1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18</v>
      </c>
      <c r="B2446" s="662" t="s">
        <v>544</v>
      </c>
      <c r="C2446" s="662" t="s">
        <v>2626</v>
      </c>
      <c r="D2446" s="743" t="s">
        <v>4065</v>
      </c>
      <c r="E2446" s="744" t="s">
        <v>2639</v>
      </c>
      <c r="F2446" s="662" t="s">
        <v>2614</v>
      </c>
      <c r="G2446" s="662" t="s">
        <v>2685</v>
      </c>
      <c r="H2446" s="662" t="s">
        <v>545</v>
      </c>
      <c r="I2446" s="662" t="s">
        <v>3280</v>
      </c>
      <c r="J2446" s="662" t="s">
        <v>1197</v>
      </c>
      <c r="K2446" s="662" t="s">
        <v>572</v>
      </c>
      <c r="L2446" s="663">
        <v>0</v>
      </c>
      <c r="M2446" s="663">
        <v>0</v>
      </c>
      <c r="N2446" s="662">
        <v>1</v>
      </c>
      <c r="O2446" s="745">
        <v>1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18</v>
      </c>
      <c r="B2447" s="662" t="s">
        <v>544</v>
      </c>
      <c r="C2447" s="662" t="s">
        <v>2626</v>
      </c>
      <c r="D2447" s="743" t="s">
        <v>4065</v>
      </c>
      <c r="E2447" s="744" t="s">
        <v>2640</v>
      </c>
      <c r="F2447" s="662" t="s">
        <v>2614</v>
      </c>
      <c r="G2447" s="662" t="s">
        <v>2648</v>
      </c>
      <c r="H2447" s="662" t="s">
        <v>1236</v>
      </c>
      <c r="I2447" s="662" t="s">
        <v>1417</v>
      </c>
      <c r="J2447" s="662" t="s">
        <v>2533</v>
      </c>
      <c r="K2447" s="662" t="s">
        <v>2534</v>
      </c>
      <c r="L2447" s="663">
        <v>10.26</v>
      </c>
      <c r="M2447" s="663">
        <v>20.52</v>
      </c>
      <c r="N2447" s="662">
        <v>2</v>
      </c>
      <c r="O2447" s="745">
        <v>1.5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18</v>
      </c>
      <c r="B2448" s="662" t="s">
        <v>544</v>
      </c>
      <c r="C2448" s="662" t="s">
        <v>2626</v>
      </c>
      <c r="D2448" s="743" t="s">
        <v>4065</v>
      </c>
      <c r="E2448" s="744" t="s">
        <v>2640</v>
      </c>
      <c r="F2448" s="662" t="s">
        <v>2614</v>
      </c>
      <c r="G2448" s="662" t="s">
        <v>2973</v>
      </c>
      <c r="H2448" s="662" t="s">
        <v>545</v>
      </c>
      <c r="I2448" s="662" t="s">
        <v>652</v>
      </c>
      <c r="J2448" s="662" t="s">
        <v>2974</v>
      </c>
      <c r="K2448" s="662" t="s">
        <v>2975</v>
      </c>
      <c r="L2448" s="663">
        <v>48.74</v>
      </c>
      <c r="M2448" s="663">
        <v>48.74</v>
      </c>
      <c r="N2448" s="662">
        <v>1</v>
      </c>
      <c r="O2448" s="745">
        <v>1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18</v>
      </c>
      <c r="B2449" s="662" t="s">
        <v>544</v>
      </c>
      <c r="C2449" s="662" t="s">
        <v>2626</v>
      </c>
      <c r="D2449" s="743" t="s">
        <v>4065</v>
      </c>
      <c r="E2449" s="744" t="s">
        <v>2640</v>
      </c>
      <c r="F2449" s="662" t="s">
        <v>2614</v>
      </c>
      <c r="G2449" s="662" t="s">
        <v>2669</v>
      </c>
      <c r="H2449" s="662" t="s">
        <v>1236</v>
      </c>
      <c r="I2449" s="662" t="s">
        <v>1431</v>
      </c>
      <c r="J2449" s="662" t="s">
        <v>1575</v>
      </c>
      <c r="K2449" s="662" t="s">
        <v>2539</v>
      </c>
      <c r="L2449" s="663">
        <v>123.2</v>
      </c>
      <c r="M2449" s="663">
        <v>123.2</v>
      </c>
      <c r="N2449" s="662">
        <v>1</v>
      </c>
      <c r="O2449" s="745">
        <v>0.5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18</v>
      </c>
      <c r="B2450" s="662" t="s">
        <v>544</v>
      </c>
      <c r="C2450" s="662" t="s">
        <v>2626</v>
      </c>
      <c r="D2450" s="743" t="s">
        <v>4065</v>
      </c>
      <c r="E2450" s="744" t="s">
        <v>2640</v>
      </c>
      <c r="F2450" s="662" t="s">
        <v>2614</v>
      </c>
      <c r="G2450" s="662" t="s">
        <v>2685</v>
      </c>
      <c r="H2450" s="662" t="s">
        <v>545</v>
      </c>
      <c r="I2450" s="662" t="s">
        <v>3732</v>
      </c>
      <c r="J2450" s="662" t="s">
        <v>3193</v>
      </c>
      <c r="K2450" s="662" t="s">
        <v>3186</v>
      </c>
      <c r="L2450" s="663">
        <v>0</v>
      </c>
      <c r="M2450" s="663">
        <v>0</v>
      </c>
      <c r="N2450" s="662">
        <v>1</v>
      </c>
      <c r="O2450" s="745">
        <v>1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18</v>
      </c>
      <c r="B2451" s="662" t="s">
        <v>544</v>
      </c>
      <c r="C2451" s="662" t="s">
        <v>2626</v>
      </c>
      <c r="D2451" s="743" t="s">
        <v>4065</v>
      </c>
      <c r="E2451" s="744" t="s">
        <v>2641</v>
      </c>
      <c r="F2451" s="662" t="s">
        <v>2614</v>
      </c>
      <c r="G2451" s="662" t="s">
        <v>2763</v>
      </c>
      <c r="H2451" s="662" t="s">
        <v>545</v>
      </c>
      <c r="I2451" s="662" t="s">
        <v>919</v>
      </c>
      <c r="J2451" s="662" t="s">
        <v>920</v>
      </c>
      <c r="K2451" s="662" t="s">
        <v>1744</v>
      </c>
      <c r="L2451" s="663">
        <v>37.369999999999997</v>
      </c>
      <c r="M2451" s="663">
        <v>37.369999999999997</v>
      </c>
      <c r="N2451" s="662">
        <v>1</v>
      </c>
      <c r="O2451" s="745">
        <v>1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18</v>
      </c>
      <c r="B2452" s="662" t="s">
        <v>544</v>
      </c>
      <c r="C2452" s="662" t="s">
        <v>2626</v>
      </c>
      <c r="D2452" s="743" t="s">
        <v>4065</v>
      </c>
      <c r="E2452" s="744" t="s">
        <v>2643</v>
      </c>
      <c r="F2452" s="662" t="s">
        <v>2614</v>
      </c>
      <c r="G2452" s="662" t="s">
        <v>2662</v>
      </c>
      <c r="H2452" s="662" t="s">
        <v>1236</v>
      </c>
      <c r="I2452" s="662" t="s">
        <v>1397</v>
      </c>
      <c r="J2452" s="662" t="s">
        <v>1398</v>
      </c>
      <c r="K2452" s="662" t="s">
        <v>1285</v>
      </c>
      <c r="L2452" s="663">
        <v>132</v>
      </c>
      <c r="M2452" s="663">
        <v>528</v>
      </c>
      <c r="N2452" s="662">
        <v>4</v>
      </c>
      <c r="O2452" s="745">
        <v>2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18</v>
      </c>
      <c r="B2453" s="662" t="s">
        <v>544</v>
      </c>
      <c r="C2453" s="662" t="s">
        <v>2626</v>
      </c>
      <c r="D2453" s="743" t="s">
        <v>4065</v>
      </c>
      <c r="E2453" s="744" t="s">
        <v>2643</v>
      </c>
      <c r="F2453" s="662" t="s">
        <v>2614</v>
      </c>
      <c r="G2453" s="662" t="s">
        <v>2718</v>
      </c>
      <c r="H2453" s="662" t="s">
        <v>545</v>
      </c>
      <c r="I2453" s="662" t="s">
        <v>2962</v>
      </c>
      <c r="J2453" s="662" t="s">
        <v>2963</v>
      </c>
      <c r="K2453" s="662" t="s">
        <v>1762</v>
      </c>
      <c r="L2453" s="663">
        <v>132</v>
      </c>
      <c r="M2453" s="663">
        <v>132</v>
      </c>
      <c r="N2453" s="662">
        <v>1</v>
      </c>
      <c r="O2453" s="745">
        <v>0.5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18</v>
      </c>
      <c r="B2454" s="662" t="s">
        <v>544</v>
      </c>
      <c r="C2454" s="662" t="s">
        <v>2626</v>
      </c>
      <c r="D2454" s="743" t="s">
        <v>4065</v>
      </c>
      <c r="E2454" s="744" t="s">
        <v>2643</v>
      </c>
      <c r="F2454" s="662" t="s">
        <v>2614</v>
      </c>
      <c r="G2454" s="662" t="s">
        <v>2835</v>
      </c>
      <c r="H2454" s="662" t="s">
        <v>1236</v>
      </c>
      <c r="I2454" s="662" t="s">
        <v>2836</v>
      </c>
      <c r="J2454" s="662" t="s">
        <v>2837</v>
      </c>
      <c r="K2454" s="662" t="s">
        <v>1570</v>
      </c>
      <c r="L2454" s="663">
        <v>393.63</v>
      </c>
      <c r="M2454" s="663">
        <v>393.63</v>
      </c>
      <c r="N2454" s="662">
        <v>1</v>
      </c>
      <c r="O2454" s="745">
        <v>0.5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18</v>
      </c>
      <c r="B2455" s="662" t="s">
        <v>544</v>
      </c>
      <c r="C2455" s="662" t="s">
        <v>2626</v>
      </c>
      <c r="D2455" s="743" t="s">
        <v>4065</v>
      </c>
      <c r="E2455" s="744" t="s">
        <v>2643</v>
      </c>
      <c r="F2455" s="662" t="s">
        <v>2614</v>
      </c>
      <c r="G2455" s="662" t="s">
        <v>2835</v>
      </c>
      <c r="H2455" s="662" t="s">
        <v>1236</v>
      </c>
      <c r="I2455" s="662" t="s">
        <v>2840</v>
      </c>
      <c r="J2455" s="662" t="s">
        <v>2841</v>
      </c>
      <c r="K2455" s="662" t="s">
        <v>579</v>
      </c>
      <c r="L2455" s="663">
        <v>36.909999999999997</v>
      </c>
      <c r="M2455" s="663">
        <v>36.909999999999997</v>
      </c>
      <c r="N2455" s="662">
        <v>1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18</v>
      </c>
      <c r="B2456" s="662" t="s">
        <v>544</v>
      </c>
      <c r="C2456" s="662" t="s">
        <v>2626</v>
      </c>
      <c r="D2456" s="743" t="s">
        <v>4065</v>
      </c>
      <c r="E2456" s="744" t="s">
        <v>2643</v>
      </c>
      <c r="F2456" s="662" t="s">
        <v>2614</v>
      </c>
      <c r="G2456" s="662" t="s">
        <v>2845</v>
      </c>
      <c r="H2456" s="662" t="s">
        <v>1236</v>
      </c>
      <c r="I2456" s="662" t="s">
        <v>3029</v>
      </c>
      <c r="J2456" s="662" t="s">
        <v>1421</v>
      </c>
      <c r="K2456" s="662" t="s">
        <v>3030</v>
      </c>
      <c r="L2456" s="663">
        <v>0</v>
      </c>
      <c r="M2456" s="663">
        <v>0</v>
      </c>
      <c r="N2456" s="662">
        <v>1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18</v>
      </c>
      <c r="B2457" s="662" t="s">
        <v>544</v>
      </c>
      <c r="C2457" s="662" t="s">
        <v>2626</v>
      </c>
      <c r="D2457" s="743" t="s">
        <v>4065</v>
      </c>
      <c r="E2457" s="744" t="s">
        <v>2643</v>
      </c>
      <c r="F2457" s="662" t="s">
        <v>2614</v>
      </c>
      <c r="G2457" s="662" t="s">
        <v>2736</v>
      </c>
      <c r="H2457" s="662" t="s">
        <v>545</v>
      </c>
      <c r="I2457" s="662" t="s">
        <v>3057</v>
      </c>
      <c r="J2457" s="662" t="s">
        <v>3058</v>
      </c>
      <c r="K2457" s="662" t="s">
        <v>2677</v>
      </c>
      <c r="L2457" s="663">
        <v>133.38999999999999</v>
      </c>
      <c r="M2457" s="663">
        <v>133.38999999999999</v>
      </c>
      <c r="N2457" s="662">
        <v>1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18</v>
      </c>
      <c r="B2458" s="662" t="s">
        <v>544</v>
      </c>
      <c r="C2458" s="662" t="s">
        <v>2626</v>
      </c>
      <c r="D2458" s="743" t="s">
        <v>4065</v>
      </c>
      <c r="E2458" s="744" t="s">
        <v>2643</v>
      </c>
      <c r="F2458" s="662" t="s">
        <v>2614</v>
      </c>
      <c r="G2458" s="662" t="s">
        <v>2669</v>
      </c>
      <c r="H2458" s="662" t="s">
        <v>1236</v>
      </c>
      <c r="I2458" s="662" t="s">
        <v>1447</v>
      </c>
      <c r="J2458" s="662" t="s">
        <v>1448</v>
      </c>
      <c r="K2458" s="662" t="s">
        <v>1449</v>
      </c>
      <c r="L2458" s="663">
        <v>264</v>
      </c>
      <c r="M2458" s="663">
        <v>264</v>
      </c>
      <c r="N2458" s="662">
        <v>1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18</v>
      </c>
      <c r="B2459" s="662" t="s">
        <v>544</v>
      </c>
      <c r="C2459" s="662" t="s">
        <v>2626</v>
      </c>
      <c r="D2459" s="743" t="s">
        <v>4065</v>
      </c>
      <c r="E2459" s="744" t="s">
        <v>2643</v>
      </c>
      <c r="F2459" s="662" t="s">
        <v>2614</v>
      </c>
      <c r="G2459" s="662" t="s">
        <v>3263</v>
      </c>
      <c r="H2459" s="662" t="s">
        <v>545</v>
      </c>
      <c r="I2459" s="662" t="s">
        <v>1517</v>
      </c>
      <c r="J2459" s="662" t="s">
        <v>1518</v>
      </c>
      <c r="K2459" s="662" t="s">
        <v>3415</v>
      </c>
      <c r="L2459" s="663">
        <v>22.44</v>
      </c>
      <c r="M2459" s="663">
        <v>22.44</v>
      </c>
      <c r="N2459" s="662">
        <v>1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18</v>
      </c>
      <c r="B2460" s="662" t="s">
        <v>544</v>
      </c>
      <c r="C2460" s="662" t="s">
        <v>2626</v>
      </c>
      <c r="D2460" s="743" t="s">
        <v>4065</v>
      </c>
      <c r="E2460" s="744" t="s">
        <v>2644</v>
      </c>
      <c r="F2460" s="662" t="s">
        <v>2614</v>
      </c>
      <c r="G2460" s="662" t="s">
        <v>2648</v>
      </c>
      <c r="H2460" s="662" t="s">
        <v>1236</v>
      </c>
      <c r="I2460" s="662" t="s">
        <v>1833</v>
      </c>
      <c r="J2460" s="662" t="s">
        <v>2570</v>
      </c>
      <c r="K2460" s="662" t="s">
        <v>2571</v>
      </c>
      <c r="L2460" s="663">
        <v>6.68</v>
      </c>
      <c r="M2460" s="663">
        <v>6.68</v>
      </c>
      <c r="N2460" s="662">
        <v>1</v>
      </c>
      <c r="O2460" s="745">
        <v>1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18</v>
      </c>
      <c r="B2461" s="662" t="s">
        <v>544</v>
      </c>
      <c r="C2461" s="662" t="s">
        <v>2626</v>
      </c>
      <c r="D2461" s="743" t="s">
        <v>4065</v>
      </c>
      <c r="E2461" s="744" t="s">
        <v>2644</v>
      </c>
      <c r="F2461" s="662" t="s">
        <v>2614</v>
      </c>
      <c r="G2461" s="662" t="s">
        <v>2905</v>
      </c>
      <c r="H2461" s="662" t="s">
        <v>545</v>
      </c>
      <c r="I2461" s="662" t="s">
        <v>860</v>
      </c>
      <c r="J2461" s="662" t="s">
        <v>861</v>
      </c>
      <c r="K2461" s="662" t="s">
        <v>862</v>
      </c>
      <c r="L2461" s="663">
        <v>66.17</v>
      </c>
      <c r="M2461" s="663">
        <v>66.17</v>
      </c>
      <c r="N2461" s="662">
        <v>1</v>
      </c>
      <c r="O2461" s="745">
        <v>0.5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18</v>
      </c>
      <c r="B2462" s="662" t="s">
        <v>544</v>
      </c>
      <c r="C2462" s="662" t="s">
        <v>2626</v>
      </c>
      <c r="D2462" s="743" t="s">
        <v>4065</v>
      </c>
      <c r="E2462" s="744" t="s">
        <v>2644</v>
      </c>
      <c r="F2462" s="662" t="s">
        <v>2614</v>
      </c>
      <c r="G2462" s="662" t="s">
        <v>2763</v>
      </c>
      <c r="H2462" s="662" t="s">
        <v>545</v>
      </c>
      <c r="I2462" s="662" t="s">
        <v>675</v>
      </c>
      <c r="J2462" s="662" t="s">
        <v>2764</v>
      </c>
      <c r="K2462" s="662" t="s">
        <v>2765</v>
      </c>
      <c r="L2462" s="663">
        <v>23.61</v>
      </c>
      <c r="M2462" s="663">
        <v>23.61</v>
      </c>
      <c r="N2462" s="662">
        <v>1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18</v>
      </c>
      <c r="B2463" s="662" t="s">
        <v>544</v>
      </c>
      <c r="C2463" s="662" t="s">
        <v>2626</v>
      </c>
      <c r="D2463" s="743" t="s">
        <v>4065</v>
      </c>
      <c r="E2463" s="744" t="s">
        <v>2644</v>
      </c>
      <c r="F2463" s="662" t="s">
        <v>2614</v>
      </c>
      <c r="G2463" s="662" t="s">
        <v>2738</v>
      </c>
      <c r="H2463" s="662" t="s">
        <v>545</v>
      </c>
      <c r="I2463" s="662" t="s">
        <v>1142</v>
      </c>
      <c r="J2463" s="662" t="s">
        <v>2778</v>
      </c>
      <c r="K2463" s="662" t="s">
        <v>2779</v>
      </c>
      <c r="L2463" s="663">
        <v>338</v>
      </c>
      <c r="M2463" s="663">
        <v>338</v>
      </c>
      <c r="N2463" s="662">
        <v>1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18</v>
      </c>
      <c r="B2464" s="662" t="s">
        <v>544</v>
      </c>
      <c r="C2464" s="662" t="s">
        <v>2626</v>
      </c>
      <c r="D2464" s="743" t="s">
        <v>4065</v>
      </c>
      <c r="E2464" s="744" t="s">
        <v>2644</v>
      </c>
      <c r="F2464" s="662" t="s">
        <v>2614</v>
      </c>
      <c r="G2464" s="662" t="s">
        <v>2685</v>
      </c>
      <c r="H2464" s="662" t="s">
        <v>545</v>
      </c>
      <c r="I2464" s="662" t="s">
        <v>3194</v>
      </c>
      <c r="J2464" s="662" t="s">
        <v>2750</v>
      </c>
      <c r="K2464" s="662" t="s">
        <v>1198</v>
      </c>
      <c r="L2464" s="663">
        <v>0</v>
      </c>
      <c r="M2464" s="663">
        <v>0</v>
      </c>
      <c r="N2464" s="662">
        <v>1</v>
      </c>
      <c r="O2464" s="745">
        <v>1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18</v>
      </c>
      <c r="B2465" s="662" t="s">
        <v>544</v>
      </c>
      <c r="C2465" s="662" t="s">
        <v>2626</v>
      </c>
      <c r="D2465" s="743" t="s">
        <v>4065</v>
      </c>
      <c r="E2465" s="744" t="s">
        <v>2645</v>
      </c>
      <c r="F2465" s="662" t="s">
        <v>2614</v>
      </c>
      <c r="G2465" s="662" t="s">
        <v>2648</v>
      </c>
      <c r="H2465" s="662" t="s">
        <v>545</v>
      </c>
      <c r="I2465" s="662" t="s">
        <v>1906</v>
      </c>
      <c r="J2465" s="662" t="s">
        <v>2603</v>
      </c>
      <c r="K2465" s="662" t="s">
        <v>2571</v>
      </c>
      <c r="L2465" s="663">
        <v>5.14</v>
      </c>
      <c r="M2465" s="663">
        <v>5.14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18</v>
      </c>
      <c r="B2466" s="662" t="s">
        <v>544</v>
      </c>
      <c r="C2466" s="662" t="s">
        <v>2626</v>
      </c>
      <c r="D2466" s="743" t="s">
        <v>4065</v>
      </c>
      <c r="E2466" s="744" t="s">
        <v>2645</v>
      </c>
      <c r="F2466" s="662" t="s">
        <v>2614</v>
      </c>
      <c r="G2466" s="662" t="s">
        <v>2856</v>
      </c>
      <c r="H2466" s="662" t="s">
        <v>545</v>
      </c>
      <c r="I2466" s="662" t="s">
        <v>911</v>
      </c>
      <c r="J2466" s="662" t="s">
        <v>2857</v>
      </c>
      <c r="K2466" s="662" t="s">
        <v>2810</v>
      </c>
      <c r="L2466" s="663">
        <v>18.809999999999999</v>
      </c>
      <c r="M2466" s="663">
        <v>37.619999999999997</v>
      </c>
      <c r="N2466" s="662">
        <v>2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18</v>
      </c>
      <c r="B2467" s="662" t="s">
        <v>544</v>
      </c>
      <c r="C2467" s="662" t="s">
        <v>2626</v>
      </c>
      <c r="D2467" s="743" t="s">
        <v>4065</v>
      </c>
      <c r="E2467" s="744" t="s">
        <v>2645</v>
      </c>
      <c r="F2467" s="662" t="s">
        <v>2614</v>
      </c>
      <c r="G2467" s="662" t="s">
        <v>2745</v>
      </c>
      <c r="H2467" s="662" t="s">
        <v>545</v>
      </c>
      <c r="I2467" s="662" t="s">
        <v>965</v>
      </c>
      <c r="J2467" s="662" t="s">
        <v>966</v>
      </c>
      <c r="K2467" s="662" t="s">
        <v>2746</v>
      </c>
      <c r="L2467" s="663">
        <v>264</v>
      </c>
      <c r="M2467" s="663">
        <v>264</v>
      </c>
      <c r="N2467" s="662">
        <v>1</v>
      </c>
      <c r="O2467" s="745">
        <v>0.5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18</v>
      </c>
      <c r="B2468" s="662" t="s">
        <v>544</v>
      </c>
      <c r="C2468" s="662" t="s">
        <v>2626</v>
      </c>
      <c r="D2468" s="743" t="s">
        <v>4065</v>
      </c>
      <c r="E2468" s="744" t="s">
        <v>2646</v>
      </c>
      <c r="F2468" s="662" t="s">
        <v>2614</v>
      </c>
      <c r="G2468" s="662" t="s">
        <v>2721</v>
      </c>
      <c r="H2468" s="662" t="s">
        <v>545</v>
      </c>
      <c r="I2468" s="662" t="s">
        <v>954</v>
      </c>
      <c r="J2468" s="662" t="s">
        <v>955</v>
      </c>
      <c r="K2468" s="662" t="s">
        <v>2722</v>
      </c>
      <c r="L2468" s="663">
        <v>0</v>
      </c>
      <c r="M2468" s="663">
        <v>0</v>
      </c>
      <c r="N2468" s="662">
        <v>1</v>
      </c>
      <c r="O2468" s="745">
        <v>1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18</v>
      </c>
      <c r="B2469" s="662" t="s">
        <v>544</v>
      </c>
      <c r="C2469" s="662" t="s">
        <v>2626</v>
      </c>
      <c r="D2469" s="743" t="s">
        <v>4065</v>
      </c>
      <c r="E2469" s="744" t="s">
        <v>2646</v>
      </c>
      <c r="F2469" s="662" t="s">
        <v>2614</v>
      </c>
      <c r="G2469" s="662" t="s">
        <v>2738</v>
      </c>
      <c r="H2469" s="662" t="s">
        <v>1236</v>
      </c>
      <c r="I2469" s="662" t="s">
        <v>1463</v>
      </c>
      <c r="J2469" s="662" t="s">
        <v>1464</v>
      </c>
      <c r="K2469" s="662" t="s">
        <v>2531</v>
      </c>
      <c r="L2469" s="663">
        <v>94.95</v>
      </c>
      <c r="M2469" s="663">
        <v>94.95</v>
      </c>
      <c r="N2469" s="662">
        <v>1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18</v>
      </c>
      <c r="B2470" s="662" t="s">
        <v>544</v>
      </c>
      <c r="C2470" s="662" t="s">
        <v>2626</v>
      </c>
      <c r="D2470" s="743" t="s">
        <v>4065</v>
      </c>
      <c r="E2470" s="744" t="s">
        <v>2646</v>
      </c>
      <c r="F2470" s="662" t="s">
        <v>2614</v>
      </c>
      <c r="G2470" s="662" t="s">
        <v>2669</v>
      </c>
      <c r="H2470" s="662" t="s">
        <v>1236</v>
      </c>
      <c r="I2470" s="662" t="s">
        <v>1431</v>
      </c>
      <c r="J2470" s="662" t="s">
        <v>1575</v>
      </c>
      <c r="K2470" s="662" t="s">
        <v>2539</v>
      </c>
      <c r="L2470" s="663">
        <v>123.2</v>
      </c>
      <c r="M2470" s="663">
        <v>246.4</v>
      </c>
      <c r="N2470" s="662">
        <v>2</v>
      </c>
      <c r="O2470" s="745">
        <v>1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18</v>
      </c>
      <c r="B2471" s="662" t="s">
        <v>544</v>
      </c>
      <c r="C2471" s="662" t="s">
        <v>2626</v>
      </c>
      <c r="D2471" s="743" t="s">
        <v>4065</v>
      </c>
      <c r="E2471" s="744" t="s">
        <v>2646</v>
      </c>
      <c r="F2471" s="662" t="s">
        <v>2614</v>
      </c>
      <c r="G2471" s="662" t="s">
        <v>2745</v>
      </c>
      <c r="H2471" s="662" t="s">
        <v>545</v>
      </c>
      <c r="I2471" s="662" t="s">
        <v>3161</v>
      </c>
      <c r="J2471" s="662" t="s">
        <v>966</v>
      </c>
      <c r="K2471" s="662" t="s">
        <v>3162</v>
      </c>
      <c r="L2471" s="663">
        <v>0</v>
      </c>
      <c r="M2471" s="663">
        <v>0</v>
      </c>
      <c r="N2471" s="662">
        <v>1</v>
      </c>
      <c r="O2471" s="745">
        <v>1</v>
      </c>
      <c r="P2471" s="663"/>
      <c r="Q2471" s="678"/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18</v>
      </c>
      <c r="B2472" s="662" t="s">
        <v>544</v>
      </c>
      <c r="C2472" s="662" t="s">
        <v>2626</v>
      </c>
      <c r="D2472" s="743" t="s">
        <v>4065</v>
      </c>
      <c r="E2472" s="744" t="s">
        <v>2647</v>
      </c>
      <c r="F2472" s="662" t="s">
        <v>2614</v>
      </c>
      <c r="G2472" s="662" t="s">
        <v>2648</v>
      </c>
      <c r="H2472" s="662" t="s">
        <v>1236</v>
      </c>
      <c r="I2472" s="662" t="s">
        <v>1417</v>
      </c>
      <c r="J2472" s="662" t="s">
        <v>2533</v>
      </c>
      <c r="K2472" s="662" t="s">
        <v>2534</v>
      </c>
      <c r="L2472" s="663">
        <v>10.26</v>
      </c>
      <c r="M2472" s="663">
        <v>10.26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18</v>
      </c>
      <c r="B2473" s="662" t="s">
        <v>544</v>
      </c>
      <c r="C2473" s="662" t="s">
        <v>2626</v>
      </c>
      <c r="D2473" s="743" t="s">
        <v>4065</v>
      </c>
      <c r="E2473" s="744" t="s">
        <v>2647</v>
      </c>
      <c r="F2473" s="662" t="s">
        <v>2614</v>
      </c>
      <c r="G2473" s="662" t="s">
        <v>2648</v>
      </c>
      <c r="H2473" s="662" t="s">
        <v>1236</v>
      </c>
      <c r="I2473" s="662" t="s">
        <v>1417</v>
      </c>
      <c r="J2473" s="662" t="s">
        <v>2533</v>
      </c>
      <c r="K2473" s="662" t="s">
        <v>2534</v>
      </c>
      <c r="L2473" s="663">
        <v>9.4</v>
      </c>
      <c r="M2473" s="663">
        <v>9.4</v>
      </c>
      <c r="N2473" s="662">
        <v>1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18</v>
      </c>
      <c r="B2474" s="662" t="s">
        <v>544</v>
      </c>
      <c r="C2474" s="662" t="s">
        <v>2626</v>
      </c>
      <c r="D2474" s="743" t="s">
        <v>4065</v>
      </c>
      <c r="E2474" s="744" t="s">
        <v>2647</v>
      </c>
      <c r="F2474" s="662" t="s">
        <v>2614</v>
      </c>
      <c r="G2474" s="662" t="s">
        <v>2675</v>
      </c>
      <c r="H2474" s="662" t="s">
        <v>545</v>
      </c>
      <c r="I2474" s="662" t="s">
        <v>1021</v>
      </c>
      <c r="J2474" s="662" t="s">
        <v>2676</v>
      </c>
      <c r="K2474" s="662" t="s">
        <v>2677</v>
      </c>
      <c r="L2474" s="663">
        <v>22.06</v>
      </c>
      <c r="M2474" s="663">
        <v>22.06</v>
      </c>
      <c r="N2474" s="662">
        <v>1</v>
      </c>
      <c r="O2474" s="745">
        <v>1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18</v>
      </c>
      <c r="B2475" s="662" t="s">
        <v>544</v>
      </c>
      <c r="C2475" s="662" t="s">
        <v>2626</v>
      </c>
      <c r="D2475" s="743" t="s">
        <v>4065</v>
      </c>
      <c r="E2475" s="744" t="s">
        <v>2647</v>
      </c>
      <c r="F2475" s="662" t="s">
        <v>2614</v>
      </c>
      <c r="G2475" s="662" t="s">
        <v>2763</v>
      </c>
      <c r="H2475" s="662" t="s">
        <v>545</v>
      </c>
      <c r="I2475" s="662" t="s">
        <v>675</v>
      </c>
      <c r="J2475" s="662" t="s">
        <v>2764</v>
      </c>
      <c r="K2475" s="662" t="s">
        <v>2765</v>
      </c>
      <c r="L2475" s="663">
        <v>23.61</v>
      </c>
      <c r="M2475" s="663">
        <v>47.22</v>
      </c>
      <c r="N2475" s="662">
        <v>2</v>
      </c>
      <c r="O2475" s="745">
        <v>2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18</v>
      </c>
      <c r="B2476" s="662" t="s">
        <v>544</v>
      </c>
      <c r="C2476" s="662" t="s">
        <v>2626</v>
      </c>
      <c r="D2476" s="743" t="s">
        <v>4065</v>
      </c>
      <c r="E2476" s="744" t="s">
        <v>2647</v>
      </c>
      <c r="F2476" s="662" t="s">
        <v>2614</v>
      </c>
      <c r="G2476" s="662" t="s">
        <v>2763</v>
      </c>
      <c r="H2476" s="662" t="s">
        <v>545</v>
      </c>
      <c r="I2476" s="662" t="s">
        <v>919</v>
      </c>
      <c r="J2476" s="662" t="s">
        <v>920</v>
      </c>
      <c r="K2476" s="662" t="s">
        <v>1744</v>
      </c>
      <c r="L2476" s="663">
        <v>37.369999999999997</v>
      </c>
      <c r="M2476" s="663">
        <v>37.369999999999997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18</v>
      </c>
      <c r="B2477" s="662" t="s">
        <v>544</v>
      </c>
      <c r="C2477" s="662" t="s">
        <v>2626</v>
      </c>
      <c r="D2477" s="743" t="s">
        <v>4065</v>
      </c>
      <c r="E2477" s="744" t="s">
        <v>2647</v>
      </c>
      <c r="F2477" s="662" t="s">
        <v>2614</v>
      </c>
      <c r="G2477" s="662" t="s">
        <v>2736</v>
      </c>
      <c r="H2477" s="662" t="s">
        <v>1236</v>
      </c>
      <c r="I2477" s="662" t="s">
        <v>1855</v>
      </c>
      <c r="J2477" s="662" t="s">
        <v>575</v>
      </c>
      <c r="K2477" s="662" t="s">
        <v>1856</v>
      </c>
      <c r="L2477" s="663">
        <v>400.18</v>
      </c>
      <c r="M2477" s="663">
        <v>400.18</v>
      </c>
      <c r="N2477" s="662">
        <v>1</v>
      </c>
      <c r="O2477" s="745">
        <v>1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18</v>
      </c>
      <c r="B2478" s="662" t="s">
        <v>544</v>
      </c>
      <c r="C2478" s="662" t="s">
        <v>2626</v>
      </c>
      <c r="D2478" s="743" t="s">
        <v>4065</v>
      </c>
      <c r="E2478" s="744" t="s">
        <v>2647</v>
      </c>
      <c r="F2478" s="662" t="s">
        <v>2614</v>
      </c>
      <c r="G2478" s="662" t="s">
        <v>2669</v>
      </c>
      <c r="H2478" s="662" t="s">
        <v>1236</v>
      </c>
      <c r="I2478" s="662" t="s">
        <v>1431</v>
      </c>
      <c r="J2478" s="662" t="s">
        <v>1575</v>
      </c>
      <c r="K2478" s="662" t="s">
        <v>2539</v>
      </c>
      <c r="L2478" s="663">
        <v>123.2</v>
      </c>
      <c r="M2478" s="663">
        <v>123.2</v>
      </c>
      <c r="N2478" s="662">
        <v>1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18</v>
      </c>
      <c r="B2479" s="662" t="s">
        <v>544</v>
      </c>
      <c r="C2479" s="662" t="s">
        <v>2626</v>
      </c>
      <c r="D2479" s="743" t="s">
        <v>4065</v>
      </c>
      <c r="E2479" s="744" t="s">
        <v>2647</v>
      </c>
      <c r="F2479" s="662" t="s">
        <v>2614</v>
      </c>
      <c r="G2479" s="662" t="s">
        <v>2669</v>
      </c>
      <c r="H2479" s="662" t="s">
        <v>1236</v>
      </c>
      <c r="I2479" s="662" t="s">
        <v>1410</v>
      </c>
      <c r="J2479" s="662" t="s">
        <v>2540</v>
      </c>
      <c r="K2479" s="662" t="s">
        <v>2541</v>
      </c>
      <c r="L2479" s="663">
        <v>246.39</v>
      </c>
      <c r="M2479" s="663">
        <v>246.39</v>
      </c>
      <c r="N2479" s="662">
        <v>1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thickBot="1" x14ac:dyDescent="0.35">
      <c r="A2480" s="667">
        <v>18</v>
      </c>
      <c r="B2480" s="668" t="s">
        <v>544</v>
      </c>
      <c r="C2480" s="668" t="s">
        <v>2626</v>
      </c>
      <c r="D2480" s="746" t="s">
        <v>4065</v>
      </c>
      <c r="E2480" s="747" t="s">
        <v>2647</v>
      </c>
      <c r="F2480" s="668" t="s">
        <v>2614</v>
      </c>
      <c r="G2480" s="668" t="s">
        <v>2743</v>
      </c>
      <c r="H2480" s="668" t="s">
        <v>545</v>
      </c>
      <c r="I2480" s="668" t="s">
        <v>718</v>
      </c>
      <c r="J2480" s="668" t="s">
        <v>719</v>
      </c>
      <c r="K2480" s="668" t="s">
        <v>2744</v>
      </c>
      <c r="L2480" s="669">
        <v>94.04</v>
      </c>
      <c r="M2480" s="669">
        <v>94.04</v>
      </c>
      <c r="N2480" s="668">
        <v>1</v>
      </c>
      <c r="O2480" s="748">
        <v>1</v>
      </c>
      <c r="P2480" s="669">
        <v>94.04</v>
      </c>
      <c r="Q2480" s="679">
        <v>1</v>
      </c>
      <c r="R2480" s="668">
        <v>1</v>
      </c>
      <c r="S2480" s="679">
        <v>1</v>
      </c>
      <c r="T2480" s="748">
        <v>1</v>
      </c>
      <c r="U2480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4067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2637</v>
      </c>
      <c r="B5" s="229">
        <v>128872.28999999995</v>
      </c>
      <c r="C5" s="742">
        <v>0.15983105957527111</v>
      </c>
      <c r="D5" s="229">
        <v>677430.88000000012</v>
      </c>
      <c r="E5" s="742">
        <v>0.84016894042472889</v>
      </c>
      <c r="F5" s="750">
        <v>806303.17</v>
      </c>
    </row>
    <row r="6" spans="1:6" ht="14.4" customHeight="1" x14ac:dyDescent="0.3">
      <c r="A6" s="688" t="s">
        <v>2645</v>
      </c>
      <c r="B6" s="665">
        <v>79077.52</v>
      </c>
      <c r="C6" s="678">
        <v>0.31180910312404031</v>
      </c>
      <c r="D6" s="665">
        <v>174531.24000000005</v>
      </c>
      <c r="E6" s="678">
        <v>0.68819089687595969</v>
      </c>
      <c r="F6" s="666">
        <v>253608.76000000007</v>
      </c>
    </row>
    <row r="7" spans="1:6" ht="14.4" customHeight="1" x14ac:dyDescent="0.3">
      <c r="A7" s="688" t="s">
        <v>2642</v>
      </c>
      <c r="B7" s="665">
        <v>70025.889999999956</v>
      </c>
      <c r="C7" s="678">
        <v>0.32562057540620998</v>
      </c>
      <c r="D7" s="665">
        <v>145027.75000000012</v>
      </c>
      <c r="E7" s="678">
        <v>0.67437942459379008</v>
      </c>
      <c r="F7" s="666">
        <v>215053.64000000007</v>
      </c>
    </row>
    <row r="8" spans="1:6" ht="14.4" customHeight="1" x14ac:dyDescent="0.3">
      <c r="A8" s="688" t="s">
        <v>2644</v>
      </c>
      <c r="B8" s="665">
        <v>58193.290000000008</v>
      </c>
      <c r="C8" s="678">
        <v>0.18918553227001192</v>
      </c>
      <c r="D8" s="665">
        <v>249405.75999999998</v>
      </c>
      <c r="E8" s="678">
        <v>0.81081446772998811</v>
      </c>
      <c r="F8" s="666">
        <v>307599.05</v>
      </c>
    </row>
    <row r="9" spans="1:6" ht="14.4" customHeight="1" x14ac:dyDescent="0.3">
      <c r="A9" s="688" t="s">
        <v>2643</v>
      </c>
      <c r="B9" s="665">
        <v>46571.01999999999</v>
      </c>
      <c r="C9" s="678">
        <v>8.8827105250223123E-2</v>
      </c>
      <c r="D9" s="665">
        <v>477717.36999999959</v>
      </c>
      <c r="E9" s="678">
        <v>0.91117289474977692</v>
      </c>
      <c r="F9" s="666">
        <v>524288.38999999955</v>
      </c>
    </row>
    <row r="10" spans="1:6" ht="14.4" customHeight="1" x14ac:dyDescent="0.3">
      <c r="A10" s="688" t="s">
        <v>2639</v>
      </c>
      <c r="B10" s="665">
        <v>38150.92</v>
      </c>
      <c r="C10" s="678">
        <v>0.23040183708271328</v>
      </c>
      <c r="D10" s="665">
        <v>127433.34999999998</v>
      </c>
      <c r="E10" s="678">
        <v>0.76959816291728678</v>
      </c>
      <c r="F10" s="666">
        <v>165584.26999999996</v>
      </c>
    </row>
    <row r="11" spans="1:6" ht="14.4" customHeight="1" x14ac:dyDescent="0.3">
      <c r="A11" s="688" t="s">
        <v>2633</v>
      </c>
      <c r="B11" s="665">
        <v>30573.869999999995</v>
      </c>
      <c r="C11" s="678">
        <v>0.38157401761183612</v>
      </c>
      <c r="D11" s="665">
        <v>49551.79</v>
      </c>
      <c r="E11" s="678">
        <v>0.61842598238816382</v>
      </c>
      <c r="F11" s="666">
        <v>80125.66</v>
      </c>
    </row>
    <row r="12" spans="1:6" ht="14.4" customHeight="1" x14ac:dyDescent="0.3">
      <c r="A12" s="688" t="s">
        <v>2635</v>
      </c>
      <c r="B12" s="665">
        <v>15821.99</v>
      </c>
      <c r="C12" s="678">
        <v>0.38777904570315452</v>
      </c>
      <c r="D12" s="665">
        <v>24979.57</v>
      </c>
      <c r="E12" s="678">
        <v>0.61222095429684553</v>
      </c>
      <c r="F12" s="666">
        <v>40801.56</v>
      </c>
    </row>
    <row r="13" spans="1:6" ht="14.4" customHeight="1" x14ac:dyDescent="0.3">
      <c r="A13" s="688" t="s">
        <v>2634</v>
      </c>
      <c r="B13" s="665">
        <v>5351.04</v>
      </c>
      <c r="C13" s="678">
        <v>7.5576597389343109E-2</v>
      </c>
      <c r="D13" s="665">
        <v>65451.830000000016</v>
      </c>
      <c r="E13" s="678">
        <v>0.92442340261065703</v>
      </c>
      <c r="F13" s="666">
        <v>70802.87000000001</v>
      </c>
    </row>
    <row r="14" spans="1:6" ht="14.4" customHeight="1" x14ac:dyDescent="0.3">
      <c r="A14" s="688" t="s">
        <v>2647</v>
      </c>
      <c r="B14" s="665">
        <v>4855.5600000000004</v>
      </c>
      <c r="C14" s="678">
        <v>9.7294717295763306E-2</v>
      </c>
      <c r="D14" s="665">
        <v>45050.12999999999</v>
      </c>
      <c r="E14" s="678">
        <v>0.90270528270423678</v>
      </c>
      <c r="F14" s="666">
        <v>49905.689999999988</v>
      </c>
    </row>
    <row r="15" spans="1:6" ht="14.4" customHeight="1" x14ac:dyDescent="0.3">
      <c r="A15" s="688" t="s">
        <v>2638</v>
      </c>
      <c r="B15" s="665">
        <v>4750.33</v>
      </c>
      <c r="C15" s="678">
        <v>5.1611267901890238E-2</v>
      </c>
      <c r="D15" s="665">
        <v>87290.229999999952</v>
      </c>
      <c r="E15" s="678">
        <v>0.9483887320981097</v>
      </c>
      <c r="F15" s="666">
        <v>92040.559999999954</v>
      </c>
    </row>
    <row r="16" spans="1:6" ht="14.4" customHeight="1" x14ac:dyDescent="0.3">
      <c r="A16" s="688" t="s">
        <v>2632</v>
      </c>
      <c r="B16" s="665">
        <v>918.16</v>
      </c>
      <c r="C16" s="678">
        <v>5.7760624561602157E-2</v>
      </c>
      <c r="D16" s="665">
        <v>14977.790000000003</v>
      </c>
      <c r="E16" s="678">
        <v>0.94223937543839786</v>
      </c>
      <c r="F16" s="666">
        <v>15895.950000000003</v>
      </c>
    </row>
    <row r="17" spans="1:6" ht="14.4" customHeight="1" x14ac:dyDescent="0.3">
      <c r="A17" s="688" t="s">
        <v>2646</v>
      </c>
      <c r="B17" s="665"/>
      <c r="C17" s="678">
        <v>0</v>
      </c>
      <c r="D17" s="665">
        <v>7667.12</v>
      </c>
      <c r="E17" s="678">
        <v>1</v>
      </c>
      <c r="F17" s="666">
        <v>7667.12</v>
      </c>
    </row>
    <row r="18" spans="1:6" ht="14.4" customHeight="1" x14ac:dyDescent="0.3">
      <c r="A18" s="688" t="s">
        <v>2636</v>
      </c>
      <c r="B18" s="665"/>
      <c r="C18" s="678">
        <v>0</v>
      </c>
      <c r="D18" s="665">
        <v>5265.9299999999994</v>
      </c>
      <c r="E18" s="678">
        <v>1</v>
      </c>
      <c r="F18" s="666">
        <v>5265.9299999999994</v>
      </c>
    </row>
    <row r="19" spans="1:6" ht="14.4" customHeight="1" x14ac:dyDescent="0.3">
      <c r="A19" s="688" t="s">
        <v>2641</v>
      </c>
      <c r="B19" s="665"/>
      <c r="C19" s="678">
        <v>0</v>
      </c>
      <c r="D19" s="665">
        <v>7582.22</v>
      </c>
      <c r="E19" s="678">
        <v>1</v>
      </c>
      <c r="F19" s="666">
        <v>7582.22</v>
      </c>
    </row>
    <row r="20" spans="1:6" ht="14.4" customHeight="1" x14ac:dyDescent="0.3">
      <c r="A20" s="688" t="s">
        <v>2640</v>
      </c>
      <c r="B20" s="665">
        <v>0</v>
      </c>
      <c r="C20" s="678">
        <v>0</v>
      </c>
      <c r="D20" s="665">
        <v>26969.31</v>
      </c>
      <c r="E20" s="678">
        <v>1</v>
      </c>
      <c r="F20" s="666">
        <v>26969.31</v>
      </c>
    </row>
    <row r="21" spans="1:6" ht="14.4" customHeight="1" thickBot="1" x14ac:dyDescent="0.35">
      <c r="A21" s="689" t="s">
        <v>2631</v>
      </c>
      <c r="B21" s="680"/>
      <c r="C21" s="681">
        <v>0</v>
      </c>
      <c r="D21" s="680">
        <v>7120.25</v>
      </c>
      <c r="E21" s="681">
        <v>1</v>
      </c>
      <c r="F21" s="682">
        <v>7120.25</v>
      </c>
    </row>
    <row r="22" spans="1:6" ht="14.4" customHeight="1" thickBot="1" x14ac:dyDescent="0.35">
      <c r="A22" s="683" t="s">
        <v>3</v>
      </c>
      <c r="B22" s="684">
        <v>483161.87999999995</v>
      </c>
      <c r="C22" s="685">
        <v>0.18051232183462806</v>
      </c>
      <c r="D22" s="684">
        <v>2193452.52</v>
      </c>
      <c r="E22" s="685">
        <v>0.81948767816537182</v>
      </c>
      <c r="F22" s="686">
        <v>2676614.4000000004</v>
      </c>
    </row>
    <row r="23" spans="1:6" ht="14.4" customHeight="1" thickBot="1" x14ac:dyDescent="0.35"/>
    <row r="24" spans="1:6" ht="14.4" customHeight="1" x14ac:dyDescent="0.3">
      <c r="A24" s="751" t="s">
        <v>2404</v>
      </c>
      <c r="B24" s="229">
        <v>156236.49000000002</v>
      </c>
      <c r="C24" s="742">
        <v>0.44203310371559179</v>
      </c>
      <c r="D24" s="229">
        <v>197213.26000000004</v>
      </c>
      <c r="E24" s="742">
        <v>0.55796689628440821</v>
      </c>
      <c r="F24" s="750">
        <v>353449.75000000006</v>
      </c>
    </row>
    <row r="25" spans="1:6" ht="14.4" customHeight="1" x14ac:dyDescent="0.3">
      <c r="A25" s="688" t="s">
        <v>2402</v>
      </c>
      <c r="B25" s="665">
        <v>151579.78</v>
      </c>
      <c r="C25" s="678">
        <v>0.51765136338392947</v>
      </c>
      <c r="D25" s="665">
        <v>141242.36000000025</v>
      </c>
      <c r="E25" s="678">
        <v>0.48234863661607053</v>
      </c>
      <c r="F25" s="666">
        <v>292822.14000000025</v>
      </c>
    </row>
    <row r="26" spans="1:6" ht="14.4" customHeight="1" x14ac:dyDescent="0.3">
      <c r="A26" s="688" t="s">
        <v>2408</v>
      </c>
      <c r="B26" s="665">
        <v>46123.80999999999</v>
      </c>
      <c r="C26" s="678">
        <v>0.11223107979109319</v>
      </c>
      <c r="D26" s="665">
        <v>364848</v>
      </c>
      <c r="E26" s="678">
        <v>0.88776892020890674</v>
      </c>
      <c r="F26" s="666">
        <v>410971.81</v>
      </c>
    </row>
    <row r="27" spans="1:6" ht="14.4" customHeight="1" x14ac:dyDescent="0.3">
      <c r="A27" s="688" t="s">
        <v>2405</v>
      </c>
      <c r="B27" s="665">
        <v>36129.159999999996</v>
      </c>
      <c r="C27" s="678">
        <v>0.14921654330787687</v>
      </c>
      <c r="D27" s="665">
        <v>205996.53999999995</v>
      </c>
      <c r="E27" s="678">
        <v>0.85078345669212307</v>
      </c>
      <c r="F27" s="666">
        <v>242125.69999999995</v>
      </c>
    </row>
    <row r="28" spans="1:6" ht="14.4" customHeight="1" x14ac:dyDescent="0.3">
      <c r="A28" s="688" t="s">
        <v>2407</v>
      </c>
      <c r="B28" s="665">
        <v>34996.600000000006</v>
      </c>
      <c r="C28" s="678">
        <v>6.6730192354547274E-2</v>
      </c>
      <c r="D28" s="665">
        <v>489452.6600000005</v>
      </c>
      <c r="E28" s="678">
        <v>0.93326980764545275</v>
      </c>
      <c r="F28" s="666">
        <v>524449.26000000047</v>
      </c>
    </row>
    <row r="29" spans="1:6" ht="14.4" customHeight="1" x14ac:dyDescent="0.3">
      <c r="A29" s="688" t="s">
        <v>4068</v>
      </c>
      <c r="B29" s="665">
        <v>23052.600000000002</v>
      </c>
      <c r="C29" s="678">
        <v>1</v>
      </c>
      <c r="D29" s="665"/>
      <c r="E29" s="678">
        <v>0</v>
      </c>
      <c r="F29" s="666">
        <v>23052.600000000002</v>
      </c>
    </row>
    <row r="30" spans="1:6" ht="14.4" customHeight="1" x14ac:dyDescent="0.3">
      <c r="A30" s="688" t="s">
        <v>2406</v>
      </c>
      <c r="B30" s="665">
        <v>7923.38</v>
      </c>
      <c r="C30" s="678">
        <v>4.5232785534606093E-2</v>
      </c>
      <c r="D30" s="665">
        <v>167245.58000000013</v>
      </c>
      <c r="E30" s="678">
        <v>0.95476721446539392</v>
      </c>
      <c r="F30" s="666">
        <v>175168.96000000014</v>
      </c>
    </row>
    <row r="31" spans="1:6" ht="14.4" customHeight="1" x14ac:dyDescent="0.3">
      <c r="A31" s="688" t="s">
        <v>2451</v>
      </c>
      <c r="B31" s="665">
        <v>7615.7000000000007</v>
      </c>
      <c r="C31" s="678">
        <v>9.0505680001806393E-2</v>
      </c>
      <c r="D31" s="665">
        <v>76530.399999999994</v>
      </c>
      <c r="E31" s="678">
        <v>0.90949431999819363</v>
      </c>
      <c r="F31" s="666">
        <v>84146.099999999991</v>
      </c>
    </row>
    <row r="32" spans="1:6" ht="14.4" customHeight="1" x14ac:dyDescent="0.3">
      <c r="A32" s="688" t="s">
        <v>2447</v>
      </c>
      <c r="B32" s="665">
        <v>5539.92</v>
      </c>
      <c r="C32" s="678">
        <v>0.32777042485931995</v>
      </c>
      <c r="D32" s="665">
        <v>11361.910000000002</v>
      </c>
      <c r="E32" s="678">
        <v>0.67222957514068005</v>
      </c>
      <c r="F32" s="666">
        <v>16901.830000000002</v>
      </c>
    </row>
    <row r="33" spans="1:6" ht="14.4" customHeight="1" x14ac:dyDescent="0.3">
      <c r="A33" s="688" t="s">
        <v>2421</v>
      </c>
      <c r="B33" s="665">
        <v>3828</v>
      </c>
      <c r="C33" s="678">
        <v>0.11168490153172871</v>
      </c>
      <c r="D33" s="665">
        <v>30446.999999999989</v>
      </c>
      <c r="E33" s="678">
        <v>0.88831509846827139</v>
      </c>
      <c r="F33" s="666">
        <v>34274.999999999985</v>
      </c>
    </row>
    <row r="34" spans="1:6" ht="14.4" customHeight="1" x14ac:dyDescent="0.3">
      <c r="A34" s="688" t="s">
        <v>2453</v>
      </c>
      <c r="B34" s="665">
        <v>3704.8</v>
      </c>
      <c r="C34" s="678">
        <v>3.6305992644724151E-2</v>
      </c>
      <c r="D34" s="665">
        <v>98338.960000000094</v>
      </c>
      <c r="E34" s="678">
        <v>0.96369400735527577</v>
      </c>
      <c r="F34" s="666">
        <v>102043.7600000001</v>
      </c>
    </row>
    <row r="35" spans="1:6" ht="14.4" customHeight="1" x14ac:dyDescent="0.3">
      <c r="A35" s="688" t="s">
        <v>2413</v>
      </c>
      <c r="B35" s="665">
        <v>2930.0899999999997</v>
      </c>
      <c r="C35" s="678">
        <v>2.2293525497113231E-2</v>
      </c>
      <c r="D35" s="665">
        <v>128502.23999999998</v>
      </c>
      <c r="E35" s="678">
        <v>0.97770647450288672</v>
      </c>
      <c r="F35" s="666">
        <v>131432.32999999999</v>
      </c>
    </row>
    <row r="36" spans="1:6" ht="14.4" customHeight="1" x14ac:dyDescent="0.3">
      <c r="A36" s="688" t="s">
        <v>2411</v>
      </c>
      <c r="B36" s="665">
        <v>2053.5899999999997</v>
      </c>
      <c r="C36" s="678">
        <v>0.32289658642431501</v>
      </c>
      <c r="D36" s="665">
        <v>4306.3099999999968</v>
      </c>
      <c r="E36" s="678">
        <v>0.67710341357568504</v>
      </c>
      <c r="F36" s="666">
        <v>6359.899999999996</v>
      </c>
    </row>
    <row r="37" spans="1:6" ht="14.4" customHeight="1" x14ac:dyDescent="0.3">
      <c r="A37" s="688" t="s">
        <v>4069</v>
      </c>
      <c r="B37" s="665">
        <v>804.45</v>
      </c>
      <c r="C37" s="678">
        <v>0.63265306122448983</v>
      </c>
      <c r="D37" s="665">
        <v>467.09999999999997</v>
      </c>
      <c r="E37" s="678">
        <v>0.36734693877551017</v>
      </c>
      <c r="F37" s="666">
        <v>1271.55</v>
      </c>
    </row>
    <row r="38" spans="1:6" ht="14.4" customHeight="1" x14ac:dyDescent="0.3">
      <c r="A38" s="688" t="s">
        <v>4070</v>
      </c>
      <c r="B38" s="665">
        <v>351.1</v>
      </c>
      <c r="C38" s="678">
        <v>1</v>
      </c>
      <c r="D38" s="665"/>
      <c r="E38" s="678">
        <v>0</v>
      </c>
      <c r="F38" s="666">
        <v>351.1</v>
      </c>
    </row>
    <row r="39" spans="1:6" ht="14.4" customHeight="1" x14ac:dyDescent="0.3">
      <c r="A39" s="688" t="s">
        <v>4071</v>
      </c>
      <c r="B39" s="665">
        <v>189.43</v>
      </c>
      <c r="C39" s="678">
        <v>1</v>
      </c>
      <c r="D39" s="665"/>
      <c r="E39" s="678">
        <v>0</v>
      </c>
      <c r="F39" s="666">
        <v>189.43</v>
      </c>
    </row>
    <row r="40" spans="1:6" ht="14.4" customHeight="1" x14ac:dyDescent="0.3">
      <c r="A40" s="688" t="s">
        <v>2424</v>
      </c>
      <c r="B40" s="665">
        <v>102.97999999999999</v>
      </c>
      <c r="C40" s="678">
        <v>0.74574552827865892</v>
      </c>
      <c r="D40" s="665">
        <v>35.11</v>
      </c>
      <c r="E40" s="678">
        <v>0.25425447172134119</v>
      </c>
      <c r="F40" s="666">
        <v>138.08999999999997</v>
      </c>
    </row>
    <row r="41" spans="1:6" ht="14.4" customHeight="1" x14ac:dyDescent="0.3">
      <c r="A41" s="688" t="s">
        <v>2448</v>
      </c>
      <c r="B41" s="665"/>
      <c r="C41" s="678">
        <v>0</v>
      </c>
      <c r="D41" s="665">
        <v>29.43</v>
      </c>
      <c r="E41" s="678">
        <v>1</v>
      </c>
      <c r="F41" s="666">
        <v>29.43</v>
      </c>
    </row>
    <row r="42" spans="1:6" ht="14.4" customHeight="1" x14ac:dyDescent="0.3">
      <c r="A42" s="688" t="s">
        <v>2417</v>
      </c>
      <c r="B42" s="665"/>
      <c r="C42" s="678">
        <v>0</v>
      </c>
      <c r="D42" s="665">
        <v>167.58</v>
      </c>
      <c r="E42" s="678">
        <v>1</v>
      </c>
      <c r="F42" s="666">
        <v>167.58</v>
      </c>
    </row>
    <row r="43" spans="1:6" ht="14.4" customHeight="1" x14ac:dyDescent="0.3">
      <c r="A43" s="688" t="s">
        <v>2439</v>
      </c>
      <c r="B43" s="665"/>
      <c r="C43" s="678">
        <v>0</v>
      </c>
      <c r="D43" s="665">
        <v>193.68</v>
      </c>
      <c r="E43" s="678">
        <v>1</v>
      </c>
      <c r="F43" s="666">
        <v>193.68</v>
      </c>
    </row>
    <row r="44" spans="1:6" ht="14.4" customHeight="1" x14ac:dyDescent="0.3">
      <c r="A44" s="688" t="s">
        <v>2441</v>
      </c>
      <c r="B44" s="665"/>
      <c r="C44" s="678">
        <v>0</v>
      </c>
      <c r="D44" s="665">
        <v>129.85999999999999</v>
      </c>
      <c r="E44" s="678">
        <v>1</v>
      </c>
      <c r="F44" s="666">
        <v>129.85999999999999</v>
      </c>
    </row>
    <row r="45" spans="1:6" ht="14.4" customHeight="1" x14ac:dyDescent="0.3">
      <c r="A45" s="688" t="s">
        <v>2430</v>
      </c>
      <c r="B45" s="665"/>
      <c r="C45" s="678">
        <v>0</v>
      </c>
      <c r="D45" s="665">
        <v>579.21</v>
      </c>
      <c r="E45" s="678">
        <v>1</v>
      </c>
      <c r="F45" s="666">
        <v>579.21</v>
      </c>
    </row>
    <row r="46" spans="1:6" ht="14.4" customHeight="1" x14ac:dyDescent="0.3">
      <c r="A46" s="688" t="s">
        <v>2459</v>
      </c>
      <c r="B46" s="665">
        <v>0</v>
      </c>
      <c r="C46" s="678">
        <v>0</v>
      </c>
      <c r="D46" s="665">
        <v>523.79</v>
      </c>
      <c r="E46" s="678">
        <v>1</v>
      </c>
      <c r="F46" s="666">
        <v>523.79</v>
      </c>
    </row>
    <row r="47" spans="1:6" ht="14.4" customHeight="1" x14ac:dyDescent="0.3">
      <c r="A47" s="688" t="s">
        <v>2437</v>
      </c>
      <c r="B47" s="665"/>
      <c r="C47" s="678">
        <v>0</v>
      </c>
      <c r="D47" s="665">
        <v>299.56</v>
      </c>
      <c r="E47" s="678">
        <v>1</v>
      </c>
      <c r="F47" s="666">
        <v>299.56</v>
      </c>
    </row>
    <row r="48" spans="1:6" ht="14.4" customHeight="1" x14ac:dyDescent="0.3">
      <c r="A48" s="688" t="s">
        <v>2415</v>
      </c>
      <c r="B48" s="665"/>
      <c r="C48" s="678">
        <v>0</v>
      </c>
      <c r="D48" s="665">
        <v>203.38</v>
      </c>
      <c r="E48" s="678">
        <v>1</v>
      </c>
      <c r="F48" s="666">
        <v>203.38</v>
      </c>
    </row>
    <row r="49" spans="1:6" ht="14.4" customHeight="1" x14ac:dyDescent="0.3">
      <c r="A49" s="688" t="s">
        <v>2422</v>
      </c>
      <c r="B49" s="665"/>
      <c r="C49" s="678">
        <v>0</v>
      </c>
      <c r="D49" s="665">
        <v>458.76</v>
      </c>
      <c r="E49" s="678">
        <v>1</v>
      </c>
      <c r="F49" s="666">
        <v>458.76</v>
      </c>
    </row>
    <row r="50" spans="1:6" ht="14.4" customHeight="1" x14ac:dyDescent="0.3">
      <c r="A50" s="688" t="s">
        <v>4072</v>
      </c>
      <c r="B50" s="665"/>
      <c r="C50" s="678">
        <v>0</v>
      </c>
      <c r="D50" s="665">
        <v>1132.52</v>
      </c>
      <c r="E50" s="678">
        <v>1</v>
      </c>
      <c r="F50" s="666">
        <v>1132.52</v>
      </c>
    </row>
    <row r="51" spans="1:6" ht="14.4" customHeight="1" x14ac:dyDescent="0.3">
      <c r="A51" s="688" t="s">
        <v>2462</v>
      </c>
      <c r="B51" s="665"/>
      <c r="C51" s="678">
        <v>0</v>
      </c>
      <c r="D51" s="665">
        <v>169.88</v>
      </c>
      <c r="E51" s="678">
        <v>1</v>
      </c>
      <c r="F51" s="666">
        <v>169.88</v>
      </c>
    </row>
    <row r="52" spans="1:6" ht="14.4" customHeight="1" x14ac:dyDescent="0.3">
      <c r="A52" s="688" t="s">
        <v>4073</v>
      </c>
      <c r="B52" s="665"/>
      <c r="C52" s="678"/>
      <c r="D52" s="665">
        <v>0</v>
      </c>
      <c r="E52" s="678"/>
      <c r="F52" s="666">
        <v>0</v>
      </c>
    </row>
    <row r="53" spans="1:6" ht="14.4" customHeight="1" x14ac:dyDescent="0.3">
      <c r="A53" s="688" t="s">
        <v>2452</v>
      </c>
      <c r="B53" s="665"/>
      <c r="C53" s="678">
        <v>0</v>
      </c>
      <c r="D53" s="665">
        <v>669.7</v>
      </c>
      <c r="E53" s="678">
        <v>1</v>
      </c>
      <c r="F53" s="666">
        <v>669.7</v>
      </c>
    </row>
    <row r="54" spans="1:6" ht="14.4" customHeight="1" x14ac:dyDescent="0.3">
      <c r="A54" s="688" t="s">
        <v>2428</v>
      </c>
      <c r="B54" s="665"/>
      <c r="C54" s="678">
        <v>0</v>
      </c>
      <c r="D54" s="665">
        <v>1006.04</v>
      </c>
      <c r="E54" s="678">
        <v>1</v>
      </c>
      <c r="F54" s="666">
        <v>1006.04</v>
      </c>
    </row>
    <row r="55" spans="1:6" ht="14.4" customHeight="1" x14ac:dyDescent="0.3">
      <c r="A55" s="688" t="s">
        <v>2445</v>
      </c>
      <c r="B55" s="665"/>
      <c r="C55" s="678">
        <v>0</v>
      </c>
      <c r="D55" s="665">
        <v>1170.93</v>
      </c>
      <c r="E55" s="678">
        <v>1</v>
      </c>
      <c r="F55" s="666">
        <v>1170.93</v>
      </c>
    </row>
    <row r="56" spans="1:6" ht="14.4" customHeight="1" x14ac:dyDescent="0.3">
      <c r="A56" s="688" t="s">
        <v>4074</v>
      </c>
      <c r="B56" s="665"/>
      <c r="C56" s="678">
        <v>0</v>
      </c>
      <c r="D56" s="665">
        <v>501.24</v>
      </c>
      <c r="E56" s="678">
        <v>1</v>
      </c>
      <c r="F56" s="666">
        <v>501.24</v>
      </c>
    </row>
    <row r="57" spans="1:6" ht="14.4" customHeight="1" x14ac:dyDescent="0.3">
      <c r="A57" s="688" t="s">
        <v>2419</v>
      </c>
      <c r="B57" s="665"/>
      <c r="C57" s="678">
        <v>0</v>
      </c>
      <c r="D57" s="665">
        <v>191468.52000000014</v>
      </c>
      <c r="E57" s="678">
        <v>1</v>
      </c>
      <c r="F57" s="666">
        <v>191468.52000000014</v>
      </c>
    </row>
    <row r="58" spans="1:6" ht="14.4" customHeight="1" x14ac:dyDescent="0.3">
      <c r="A58" s="688" t="s">
        <v>4075</v>
      </c>
      <c r="B58" s="665"/>
      <c r="C58" s="678"/>
      <c r="D58" s="665">
        <v>0</v>
      </c>
      <c r="E58" s="678"/>
      <c r="F58" s="666">
        <v>0</v>
      </c>
    </row>
    <row r="59" spans="1:6" ht="14.4" customHeight="1" x14ac:dyDescent="0.3">
      <c r="A59" s="688" t="s">
        <v>2450</v>
      </c>
      <c r="B59" s="665"/>
      <c r="C59" s="678">
        <v>0</v>
      </c>
      <c r="D59" s="665">
        <v>367.55</v>
      </c>
      <c r="E59" s="678">
        <v>1</v>
      </c>
      <c r="F59" s="666">
        <v>367.55</v>
      </c>
    </row>
    <row r="60" spans="1:6" ht="14.4" customHeight="1" x14ac:dyDescent="0.3">
      <c r="A60" s="688" t="s">
        <v>2414</v>
      </c>
      <c r="B60" s="665"/>
      <c r="C60" s="678">
        <v>0</v>
      </c>
      <c r="D60" s="665">
        <v>218.18</v>
      </c>
      <c r="E60" s="678">
        <v>1</v>
      </c>
      <c r="F60" s="666">
        <v>218.18</v>
      </c>
    </row>
    <row r="61" spans="1:6" ht="14.4" customHeight="1" x14ac:dyDescent="0.3">
      <c r="A61" s="688" t="s">
        <v>2429</v>
      </c>
      <c r="B61" s="665"/>
      <c r="C61" s="678"/>
      <c r="D61" s="665">
        <v>0</v>
      </c>
      <c r="E61" s="678"/>
      <c r="F61" s="666">
        <v>0</v>
      </c>
    </row>
    <row r="62" spans="1:6" ht="14.4" customHeight="1" x14ac:dyDescent="0.3">
      <c r="A62" s="688" t="s">
        <v>4076</v>
      </c>
      <c r="B62" s="665"/>
      <c r="C62" s="678">
        <v>0</v>
      </c>
      <c r="D62" s="665">
        <v>1430.96</v>
      </c>
      <c r="E62" s="678">
        <v>1</v>
      </c>
      <c r="F62" s="666">
        <v>1430.96</v>
      </c>
    </row>
    <row r="63" spans="1:6" ht="14.4" customHeight="1" x14ac:dyDescent="0.3">
      <c r="A63" s="688" t="s">
        <v>4077</v>
      </c>
      <c r="B63" s="665"/>
      <c r="C63" s="678"/>
      <c r="D63" s="665">
        <v>0</v>
      </c>
      <c r="E63" s="678"/>
      <c r="F63" s="666">
        <v>0</v>
      </c>
    </row>
    <row r="64" spans="1:6" ht="14.4" customHeight="1" x14ac:dyDescent="0.3">
      <c r="A64" s="688" t="s">
        <v>4078</v>
      </c>
      <c r="B64" s="665"/>
      <c r="C64" s="678">
        <v>0</v>
      </c>
      <c r="D64" s="665">
        <v>3757.62</v>
      </c>
      <c r="E64" s="678">
        <v>1</v>
      </c>
      <c r="F64" s="666">
        <v>3757.62</v>
      </c>
    </row>
    <row r="65" spans="1:6" ht="14.4" customHeight="1" x14ac:dyDescent="0.3">
      <c r="A65" s="688" t="s">
        <v>2443</v>
      </c>
      <c r="B65" s="665"/>
      <c r="C65" s="678">
        <v>0</v>
      </c>
      <c r="D65" s="665">
        <v>41106.470000000023</v>
      </c>
      <c r="E65" s="678">
        <v>1</v>
      </c>
      <c r="F65" s="666">
        <v>41106.470000000023</v>
      </c>
    </row>
    <row r="66" spans="1:6" ht="14.4" customHeight="1" x14ac:dyDescent="0.3">
      <c r="A66" s="688" t="s">
        <v>2412</v>
      </c>
      <c r="B66" s="665">
        <v>0</v>
      </c>
      <c r="C66" s="678">
        <v>0</v>
      </c>
      <c r="D66" s="665">
        <v>128.99</v>
      </c>
      <c r="E66" s="678">
        <v>1</v>
      </c>
      <c r="F66" s="666">
        <v>128.99</v>
      </c>
    </row>
    <row r="67" spans="1:6" ht="14.4" customHeight="1" thickBot="1" x14ac:dyDescent="0.35">
      <c r="A67" s="689" t="s">
        <v>2427</v>
      </c>
      <c r="B67" s="680"/>
      <c r="C67" s="681">
        <v>0</v>
      </c>
      <c r="D67" s="680">
        <v>31751.240000000009</v>
      </c>
      <c r="E67" s="681">
        <v>1</v>
      </c>
      <c r="F67" s="682">
        <v>31751.240000000009</v>
      </c>
    </row>
    <row r="68" spans="1:6" ht="14.4" customHeight="1" thickBot="1" x14ac:dyDescent="0.35">
      <c r="A68" s="683" t="s">
        <v>3</v>
      </c>
      <c r="B68" s="684">
        <v>483161.87999999995</v>
      </c>
      <c r="C68" s="685">
        <v>0.18051232183462801</v>
      </c>
      <c r="D68" s="684">
        <v>2193452.5200000014</v>
      </c>
      <c r="E68" s="685">
        <v>0.81948767816537205</v>
      </c>
      <c r="F68" s="686">
        <v>2676614.4000000013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{CF6072B3-D6C8-48E1-B997-D087D5B3A66F}</x14:id>
        </ext>
      </extLst>
    </cfRule>
  </conditionalFormatting>
  <conditionalFormatting sqref="F24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{62EC32FF-916F-40B4-8F56-B10A68C7453D}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6072B3-D6C8-48E1-B997-D087D5B3A6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62EC32FF-916F-40B4-8F56-B10A68C745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1252</v>
      </c>
      <c r="G3" s="47">
        <f>SUBTOTAL(9,G6:G1048576)</f>
        <v>483161.88</v>
      </c>
      <c r="H3" s="48">
        <f>IF(M3=0,0,G3/M3)</f>
        <v>0.18051232183462818</v>
      </c>
      <c r="I3" s="47">
        <f>SUBTOTAL(9,I6:I1048576)</f>
        <v>10153</v>
      </c>
      <c r="J3" s="47">
        <f>SUBTOTAL(9,J6:J1048576)</f>
        <v>2193452.5200000005</v>
      </c>
      <c r="K3" s="48">
        <f>IF(M3=0,0,J3/M3)</f>
        <v>0.81948767816537238</v>
      </c>
      <c r="L3" s="47">
        <f>SUBTOTAL(9,L6:L1048576)</f>
        <v>11405</v>
      </c>
      <c r="M3" s="49">
        <f>SUBTOTAL(9,M6:M1048576)</f>
        <v>2676614.399999999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2631</v>
      </c>
      <c r="B6" s="737" t="s">
        <v>2516</v>
      </c>
      <c r="C6" s="737" t="s">
        <v>1382</v>
      </c>
      <c r="D6" s="737" t="s">
        <v>2517</v>
      </c>
      <c r="E6" s="737" t="s">
        <v>2521</v>
      </c>
      <c r="F6" s="229"/>
      <c r="G6" s="229"/>
      <c r="H6" s="742">
        <v>0</v>
      </c>
      <c r="I6" s="229">
        <v>4</v>
      </c>
      <c r="J6" s="229">
        <v>534.55999999999995</v>
      </c>
      <c r="K6" s="742">
        <v>1</v>
      </c>
      <c r="L6" s="229">
        <v>4</v>
      </c>
      <c r="M6" s="750">
        <v>534.55999999999995</v>
      </c>
    </row>
    <row r="7" spans="1:13" ht="14.4" customHeight="1" x14ac:dyDescent="0.3">
      <c r="A7" s="661" t="s">
        <v>2631</v>
      </c>
      <c r="B7" s="662" t="s">
        <v>2522</v>
      </c>
      <c r="C7" s="662" t="s">
        <v>3318</v>
      </c>
      <c r="D7" s="662" t="s">
        <v>1872</v>
      </c>
      <c r="E7" s="662" t="s">
        <v>1031</v>
      </c>
      <c r="F7" s="665"/>
      <c r="G7" s="665"/>
      <c r="H7" s="678"/>
      <c r="I7" s="665">
        <v>6</v>
      </c>
      <c r="J7" s="665">
        <v>0</v>
      </c>
      <c r="K7" s="678"/>
      <c r="L7" s="665">
        <v>6</v>
      </c>
      <c r="M7" s="666">
        <v>0</v>
      </c>
    </row>
    <row r="8" spans="1:13" ht="14.4" customHeight="1" x14ac:dyDescent="0.3">
      <c r="A8" s="661" t="s">
        <v>2631</v>
      </c>
      <c r="B8" s="662" t="s">
        <v>2527</v>
      </c>
      <c r="C8" s="662" t="s">
        <v>2838</v>
      </c>
      <c r="D8" s="662" t="s">
        <v>2839</v>
      </c>
      <c r="E8" s="662" t="s">
        <v>586</v>
      </c>
      <c r="F8" s="665"/>
      <c r="G8" s="665"/>
      <c r="H8" s="678">
        <v>0</v>
      </c>
      <c r="I8" s="665">
        <v>2</v>
      </c>
      <c r="J8" s="665">
        <v>295.22000000000003</v>
      </c>
      <c r="K8" s="678">
        <v>1</v>
      </c>
      <c r="L8" s="665">
        <v>2</v>
      </c>
      <c r="M8" s="666">
        <v>295.22000000000003</v>
      </c>
    </row>
    <row r="9" spans="1:13" ht="14.4" customHeight="1" x14ac:dyDescent="0.3">
      <c r="A9" s="661" t="s">
        <v>2631</v>
      </c>
      <c r="B9" s="662" t="s">
        <v>2527</v>
      </c>
      <c r="C9" s="662" t="s">
        <v>2840</v>
      </c>
      <c r="D9" s="662" t="s">
        <v>2841</v>
      </c>
      <c r="E9" s="662" t="s">
        <v>579</v>
      </c>
      <c r="F9" s="665"/>
      <c r="G9" s="665"/>
      <c r="H9" s="678">
        <v>0</v>
      </c>
      <c r="I9" s="665">
        <v>4</v>
      </c>
      <c r="J9" s="665">
        <v>147.63999999999999</v>
      </c>
      <c r="K9" s="678">
        <v>1</v>
      </c>
      <c r="L9" s="665">
        <v>4</v>
      </c>
      <c r="M9" s="666">
        <v>147.63999999999999</v>
      </c>
    </row>
    <row r="10" spans="1:13" ht="14.4" customHeight="1" x14ac:dyDescent="0.3">
      <c r="A10" s="661" t="s">
        <v>2631</v>
      </c>
      <c r="B10" s="662" t="s">
        <v>2532</v>
      </c>
      <c r="C10" s="662" t="s">
        <v>1335</v>
      </c>
      <c r="D10" s="662" t="s">
        <v>2535</v>
      </c>
      <c r="E10" s="662" t="s">
        <v>2536</v>
      </c>
      <c r="F10" s="665"/>
      <c r="G10" s="665"/>
      <c r="H10" s="678">
        <v>0</v>
      </c>
      <c r="I10" s="665">
        <v>3</v>
      </c>
      <c r="J10" s="665">
        <v>52.650000000000006</v>
      </c>
      <c r="K10" s="678">
        <v>1</v>
      </c>
      <c r="L10" s="665">
        <v>3</v>
      </c>
      <c r="M10" s="666">
        <v>52.650000000000006</v>
      </c>
    </row>
    <row r="11" spans="1:13" ht="14.4" customHeight="1" x14ac:dyDescent="0.3">
      <c r="A11" s="661" t="s">
        <v>2631</v>
      </c>
      <c r="B11" s="662" t="s">
        <v>2538</v>
      </c>
      <c r="C11" s="662" t="s">
        <v>1431</v>
      </c>
      <c r="D11" s="662" t="s">
        <v>1575</v>
      </c>
      <c r="E11" s="662" t="s">
        <v>2539</v>
      </c>
      <c r="F11" s="665"/>
      <c r="G11" s="665"/>
      <c r="H11" s="678">
        <v>0</v>
      </c>
      <c r="I11" s="665">
        <v>2</v>
      </c>
      <c r="J11" s="665">
        <v>246.4</v>
      </c>
      <c r="K11" s="678">
        <v>1</v>
      </c>
      <c r="L11" s="665">
        <v>2</v>
      </c>
      <c r="M11" s="666">
        <v>246.4</v>
      </c>
    </row>
    <row r="12" spans="1:13" ht="14.4" customHeight="1" x14ac:dyDescent="0.3">
      <c r="A12" s="661" t="s">
        <v>2631</v>
      </c>
      <c r="B12" s="662" t="s">
        <v>2538</v>
      </c>
      <c r="C12" s="662" t="s">
        <v>1410</v>
      </c>
      <c r="D12" s="662" t="s">
        <v>2540</v>
      </c>
      <c r="E12" s="662" t="s">
        <v>2541</v>
      </c>
      <c r="F12" s="665"/>
      <c r="G12" s="665"/>
      <c r="H12" s="678">
        <v>0</v>
      </c>
      <c r="I12" s="665">
        <v>15</v>
      </c>
      <c r="J12" s="665">
        <v>3695.85</v>
      </c>
      <c r="K12" s="678">
        <v>1</v>
      </c>
      <c r="L12" s="665">
        <v>15</v>
      </c>
      <c r="M12" s="666">
        <v>3695.85</v>
      </c>
    </row>
    <row r="13" spans="1:13" ht="14.4" customHeight="1" x14ac:dyDescent="0.3">
      <c r="A13" s="661" t="s">
        <v>2631</v>
      </c>
      <c r="B13" s="662" t="s">
        <v>2542</v>
      </c>
      <c r="C13" s="662" t="s">
        <v>1397</v>
      </c>
      <c r="D13" s="662" t="s">
        <v>1398</v>
      </c>
      <c r="E13" s="662" t="s">
        <v>1285</v>
      </c>
      <c r="F13" s="665"/>
      <c r="G13" s="665"/>
      <c r="H13" s="678">
        <v>0</v>
      </c>
      <c r="I13" s="665">
        <v>4</v>
      </c>
      <c r="J13" s="665">
        <v>528</v>
      </c>
      <c r="K13" s="678">
        <v>1</v>
      </c>
      <c r="L13" s="665">
        <v>4</v>
      </c>
      <c r="M13" s="666">
        <v>528</v>
      </c>
    </row>
    <row r="14" spans="1:13" ht="14.4" customHeight="1" x14ac:dyDescent="0.3">
      <c r="A14" s="661" t="s">
        <v>2631</v>
      </c>
      <c r="B14" s="662" t="s">
        <v>2544</v>
      </c>
      <c r="C14" s="662" t="s">
        <v>1855</v>
      </c>
      <c r="D14" s="662" t="s">
        <v>575</v>
      </c>
      <c r="E14" s="662" t="s">
        <v>1856</v>
      </c>
      <c r="F14" s="665"/>
      <c r="G14" s="665"/>
      <c r="H14" s="678">
        <v>0</v>
      </c>
      <c r="I14" s="665">
        <v>3</v>
      </c>
      <c r="J14" s="665">
        <v>1200.54</v>
      </c>
      <c r="K14" s="678">
        <v>1</v>
      </c>
      <c r="L14" s="665">
        <v>3</v>
      </c>
      <c r="M14" s="666">
        <v>1200.54</v>
      </c>
    </row>
    <row r="15" spans="1:13" ht="14.4" customHeight="1" x14ac:dyDescent="0.3">
      <c r="A15" s="661" t="s">
        <v>2631</v>
      </c>
      <c r="B15" s="662" t="s">
        <v>2544</v>
      </c>
      <c r="C15" s="662" t="s">
        <v>1455</v>
      </c>
      <c r="D15" s="662" t="s">
        <v>2546</v>
      </c>
      <c r="E15" s="662" t="s">
        <v>1457</v>
      </c>
      <c r="F15" s="665"/>
      <c r="G15" s="665"/>
      <c r="H15" s="678">
        <v>0</v>
      </c>
      <c r="I15" s="665">
        <v>2</v>
      </c>
      <c r="J15" s="665">
        <v>355.64</v>
      </c>
      <c r="K15" s="678">
        <v>1</v>
      </c>
      <c r="L15" s="665">
        <v>2</v>
      </c>
      <c r="M15" s="666">
        <v>355.64</v>
      </c>
    </row>
    <row r="16" spans="1:13" ht="14.4" customHeight="1" x14ac:dyDescent="0.3">
      <c r="A16" s="661" t="s">
        <v>2631</v>
      </c>
      <c r="B16" s="662" t="s">
        <v>2547</v>
      </c>
      <c r="C16" s="662" t="s">
        <v>1369</v>
      </c>
      <c r="D16" s="662" t="s">
        <v>1370</v>
      </c>
      <c r="E16" s="662" t="s">
        <v>2548</v>
      </c>
      <c r="F16" s="665"/>
      <c r="G16" s="665"/>
      <c r="H16" s="678">
        <v>0</v>
      </c>
      <c r="I16" s="665">
        <v>1</v>
      </c>
      <c r="J16" s="665">
        <v>63.75</v>
      </c>
      <c r="K16" s="678">
        <v>1</v>
      </c>
      <c r="L16" s="665">
        <v>1</v>
      </c>
      <c r="M16" s="666">
        <v>63.75</v>
      </c>
    </row>
    <row r="17" spans="1:13" ht="14.4" customHeight="1" x14ac:dyDescent="0.3">
      <c r="A17" s="661" t="s">
        <v>2647</v>
      </c>
      <c r="B17" s="662" t="s">
        <v>2468</v>
      </c>
      <c r="C17" s="662" t="s">
        <v>3802</v>
      </c>
      <c r="D17" s="662" t="s">
        <v>1298</v>
      </c>
      <c r="E17" s="662" t="s">
        <v>1779</v>
      </c>
      <c r="F17" s="665"/>
      <c r="G17" s="665"/>
      <c r="H17" s="678">
        <v>0</v>
      </c>
      <c r="I17" s="665">
        <v>2</v>
      </c>
      <c r="J17" s="665">
        <v>203.38</v>
      </c>
      <c r="K17" s="678">
        <v>1</v>
      </c>
      <c r="L17" s="665">
        <v>2</v>
      </c>
      <c r="M17" s="666">
        <v>203.38</v>
      </c>
    </row>
    <row r="18" spans="1:13" ht="14.4" customHeight="1" x14ac:dyDescent="0.3">
      <c r="A18" s="661" t="s">
        <v>2647</v>
      </c>
      <c r="B18" s="662" t="s">
        <v>2483</v>
      </c>
      <c r="C18" s="662" t="s">
        <v>3805</v>
      </c>
      <c r="D18" s="662" t="s">
        <v>3806</v>
      </c>
      <c r="E18" s="662" t="s">
        <v>3807</v>
      </c>
      <c r="F18" s="665"/>
      <c r="G18" s="665"/>
      <c r="H18" s="678">
        <v>0</v>
      </c>
      <c r="I18" s="665">
        <v>3</v>
      </c>
      <c r="J18" s="665">
        <v>289.59000000000003</v>
      </c>
      <c r="K18" s="678">
        <v>1</v>
      </c>
      <c r="L18" s="665">
        <v>3</v>
      </c>
      <c r="M18" s="666">
        <v>289.59000000000003</v>
      </c>
    </row>
    <row r="19" spans="1:13" ht="14.4" customHeight="1" x14ac:dyDescent="0.3">
      <c r="A19" s="661" t="s">
        <v>2647</v>
      </c>
      <c r="B19" s="662" t="s">
        <v>2590</v>
      </c>
      <c r="C19" s="662" t="s">
        <v>3813</v>
      </c>
      <c r="D19" s="662" t="s">
        <v>3814</v>
      </c>
      <c r="E19" s="662" t="s">
        <v>1285</v>
      </c>
      <c r="F19" s="665"/>
      <c r="G19" s="665"/>
      <c r="H19" s="678">
        <v>0</v>
      </c>
      <c r="I19" s="665">
        <v>1</v>
      </c>
      <c r="J19" s="665">
        <v>29.43</v>
      </c>
      <c r="K19" s="678">
        <v>1</v>
      </c>
      <c r="L19" s="665">
        <v>1</v>
      </c>
      <c r="M19" s="666">
        <v>29.43</v>
      </c>
    </row>
    <row r="20" spans="1:13" ht="14.4" customHeight="1" x14ac:dyDescent="0.3">
      <c r="A20" s="661" t="s">
        <v>2647</v>
      </c>
      <c r="B20" s="662" t="s">
        <v>2559</v>
      </c>
      <c r="C20" s="662" t="s">
        <v>1888</v>
      </c>
      <c r="D20" s="662" t="s">
        <v>1889</v>
      </c>
      <c r="E20" s="662" t="s">
        <v>2561</v>
      </c>
      <c r="F20" s="665"/>
      <c r="G20" s="665"/>
      <c r="H20" s="678">
        <v>0</v>
      </c>
      <c r="I20" s="665">
        <v>1</v>
      </c>
      <c r="J20" s="665">
        <v>99.66</v>
      </c>
      <c r="K20" s="678">
        <v>1</v>
      </c>
      <c r="L20" s="665">
        <v>1</v>
      </c>
      <c r="M20" s="666">
        <v>99.66</v>
      </c>
    </row>
    <row r="21" spans="1:13" ht="14.4" customHeight="1" x14ac:dyDescent="0.3">
      <c r="A21" s="661" t="s">
        <v>2647</v>
      </c>
      <c r="B21" s="662" t="s">
        <v>2516</v>
      </c>
      <c r="C21" s="662" t="s">
        <v>1439</v>
      </c>
      <c r="D21" s="662" t="s">
        <v>2517</v>
      </c>
      <c r="E21" s="662" t="s">
        <v>2518</v>
      </c>
      <c r="F21" s="665"/>
      <c r="G21" s="665"/>
      <c r="H21" s="678">
        <v>0</v>
      </c>
      <c r="I21" s="665">
        <v>8</v>
      </c>
      <c r="J21" s="665">
        <v>3563.5999999999995</v>
      </c>
      <c r="K21" s="678">
        <v>1</v>
      </c>
      <c r="L21" s="665">
        <v>8</v>
      </c>
      <c r="M21" s="666">
        <v>3563.5999999999995</v>
      </c>
    </row>
    <row r="22" spans="1:13" ht="14.4" customHeight="1" x14ac:dyDescent="0.3">
      <c r="A22" s="661" t="s">
        <v>2647</v>
      </c>
      <c r="B22" s="662" t="s">
        <v>2516</v>
      </c>
      <c r="C22" s="662" t="s">
        <v>1435</v>
      </c>
      <c r="D22" s="662" t="s">
        <v>2519</v>
      </c>
      <c r="E22" s="662" t="s">
        <v>2520</v>
      </c>
      <c r="F22" s="665"/>
      <c r="G22" s="665"/>
      <c r="H22" s="678">
        <v>0</v>
      </c>
      <c r="I22" s="665">
        <v>3</v>
      </c>
      <c r="J22" s="665">
        <v>1081.1100000000001</v>
      </c>
      <c r="K22" s="678">
        <v>1</v>
      </c>
      <c r="L22" s="665">
        <v>3</v>
      </c>
      <c r="M22" s="666">
        <v>1081.1100000000001</v>
      </c>
    </row>
    <row r="23" spans="1:13" ht="14.4" customHeight="1" x14ac:dyDescent="0.3">
      <c r="A23" s="661" t="s">
        <v>2647</v>
      </c>
      <c r="B23" s="662" t="s">
        <v>2516</v>
      </c>
      <c r="C23" s="662" t="s">
        <v>1382</v>
      </c>
      <c r="D23" s="662" t="s">
        <v>2517</v>
      </c>
      <c r="E23" s="662" t="s">
        <v>2521</v>
      </c>
      <c r="F23" s="665"/>
      <c r="G23" s="665"/>
      <c r="H23" s="678">
        <v>0</v>
      </c>
      <c r="I23" s="665">
        <v>1</v>
      </c>
      <c r="J23" s="665">
        <v>133.63999999999999</v>
      </c>
      <c r="K23" s="678">
        <v>1</v>
      </c>
      <c r="L23" s="665">
        <v>1</v>
      </c>
      <c r="M23" s="666">
        <v>133.63999999999999</v>
      </c>
    </row>
    <row r="24" spans="1:13" ht="14.4" customHeight="1" x14ac:dyDescent="0.3">
      <c r="A24" s="661" t="s">
        <v>2647</v>
      </c>
      <c r="B24" s="662" t="s">
        <v>2522</v>
      </c>
      <c r="C24" s="662" t="s">
        <v>3318</v>
      </c>
      <c r="D24" s="662" t="s">
        <v>1872</v>
      </c>
      <c r="E24" s="662" t="s">
        <v>1031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2647</v>
      </c>
      <c r="B25" s="662" t="s">
        <v>2522</v>
      </c>
      <c r="C25" s="662" t="s">
        <v>1871</v>
      </c>
      <c r="D25" s="662" t="s">
        <v>1872</v>
      </c>
      <c r="E25" s="662" t="s">
        <v>1873</v>
      </c>
      <c r="F25" s="665"/>
      <c r="G25" s="665"/>
      <c r="H25" s="678">
        <v>0</v>
      </c>
      <c r="I25" s="665">
        <v>1</v>
      </c>
      <c r="J25" s="665">
        <v>87.11</v>
      </c>
      <c r="K25" s="678">
        <v>1</v>
      </c>
      <c r="L25" s="665">
        <v>1</v>
      </c>
      <c r="M25" s="666">
        <v>87.11</v>
      </c>
    </row>
    <row r="26" spans="1:13" ht="14.4" customHeight="1" x14ac:dyDescent="0.3">
      <c r="A26" s="661" t="s">
        <v>2647</v>
      </c>
      <c r="B26" s="662" t="s">
        <v>2522</v>
      </c>
      <c r="C26" s="662" t="s">
        <v>1424</v>
      </c>
      <c r="D26" s="662" t="s">
        <v>1425</v>
      </c>
      <c r="E26" s="662" t="s">
        <v>1426</v>
      </c>
      <c r="F26" s="665"/>
      <c r="G26" s="665"/>
      <c r="H26" s="678">
        <v>0</v>
      </c>
      <c r="I26" s="665">
        <v>1</v>
      </c>
      <c r="J26" s="665">
        <v>174.22</v>
      </c>
      <c r="K26" s="678">
        <v>1</v>
      </c>
      <c r="L26" s="665">
        <v>1</v>
      </c>
      <c r="M26" s="666">
        <v>174.22</v>
      </c>
    </row>
    <row r="27" spans="1:13" ht="14.4" customHeight="1" x14ac:dyDescent="0.3">
      <c r="A27" s="661" t="s">
        <v>2647</v>
      </c>
      <c r="B27" s="662" t="s">
        <v>2522</v>
      </c>
      <c r="C27" s="662" t="s">
        <v>3029</v>
      </c>
      <c r="D27" s="662" t="s">
        <v>1421</v>
      </c>
      <c r="E27" s="662" t="s">
        <v>3030</v>
      </c>
      <c r="F27" s="665"/>
      <c r="G27" s="665"/>
      <c r="H27" s="678"/>
      <c r="I27" s="665">
        <v>4</v>
      </c>
      <c r="J27" s="665">
        <v>0</v>
      </c>
      <c r="K27" s="678"/>
      <c r="L27" s="665">
        <v>4</v>
      </c>
      <c r="M27" s="666">
        <v>0</v>
      </c>
    </row>
    <row r="28" spans="1:13" ht="14.4" customHeight="1" x14ac:dyDescent="0.3">
      <c r="A28" s="661" t="s">
        <v>2647</v>
      </c>
      <c r="B28" s="662" t="s">
        <v>2564</v>
      </c>
      <c r="C28" s="662" t="s">
        <v>3762</v>
      </c>
      <c r="D28" s="662" t="s">
        <v>1852</v>
      </c>
      <c r="E28" s="662" t="s">
        <v>3763</v>
      </c>
      <c r="F28" s="665"/>
      <c r="G28" s="665"/>
      <c r="H28" s="678">
        <v>0</v>
      </c>
      <c r="I28" s="665">
        <v>2</v>
      </c>
      <c r="J28" s="665">
        <v>643.1</v>
      </c>
      <c r="K28" s="678">
        <v>1</v>
      </c>
      <c r="L28" s="665">
        <v>2</v>
      </c>
      <c r="M28" s="666">
        <v>643.1</v>
      </c>
    </row>
    <row r="29" spans="1:13" ht="14.4" customHeight="1" x14ac:dyDescent="0.3">
      <c r="A29" s="661" t="s">
        <v>2647</v>
      </c>
      <c r="B29" s="662" t="s">
        <v>2564</v>
      </c>
      <c r="C29" s="662" t="s">
        <v>1851</v>
      </c>
      <c r="D29" s="662" t="s">
        <v>1852</v>
      </c>
      <c r="E29" s="662" t="s">
        <v>2565</v>
      </c>
      <c r="F29" s="665"/>
      <c r="G29" s="665"/>
      <c r="H29" s="678">
        <v>0</v>
      </c>
      <c r="I29" s="665">
        <v>6</v>
      </c>
      <c r="J29" s="665">
        <v>7717.2</v>
      </c>
      <c r="K29" s="678">
        <v>1</v>
      </c>
      <c r="L29" s="665">
        <v>6</v>
      </c>
      <c r="M29" s="666">
        <v>7717.2</v>
      </c>
    </row>
    <row r="30" spans="1:13" ht="14.4" customHeight="1" x14ac:dyDescent="0.3">
      <c r="A30" s="661" t="s">
        <v>2647</v>
      </c>
      <c r="B30" s="662" t="s">
        <v>2564</v>
      </c>
      <c r="C30" s="662" t="s">
        <v>2188</v>
      </c>
      <c r="D30" s="662" t="s">
        <v>1859</v>
      </c>
      <c r="E30" s="662" t="s">
        <v>2600</v>
      </c>
      <c r="F30" s="665"/>
      <c r="G30" s="665"/>
      <c r="H30" s="678">
        <v>0</v>
      </c>
      <c r="I30" s="665">
        <v>2</v>
      </c>
      <c r="J30" s="665">
        <v>857.74</v>
      </c>
      <c r="K30" s="678">
        <v>1</v>
      </c>
      <c r="L30" s="665">
        <v>2</v>
      </c>
      <c r="M30" s="666">
        <v>857.74</v>
      </c>
    </row>
    <row r="31" spans="1:13" ht="14.4" customHeight="1" x14ac:dyDescent="0.3">
      <c r="A31" s="661" t="s">
        <v>2647</v>
      </c>
      <c r="B31" s="662" t="s">
        <v>2564</v>
      </c>
      <c r="C31" s="662" t="s">
        <v>1858</v>
      </c>
      <c r="D31" s="662" t="s">
        <v>1859</v>
      </c>
      <c r="E31" s="662" t="s">
        <v>2566</v>
      </c>
      <c r="F31" s="665"/>
      <c r="G31" s="665"/>
      <c r="H31" s="678">
        <v>0</v>
      </c>
      <c r="I31" s="665">
        <v>1</v>
      </c>
      <c r="J31" s="665">
        <v>1715.48</v>
      </c>
      <c r="K31" s="678">
        <v>1</v>
      </c>
      <c r="L31" s="665">
        <v>1</v>
      </c>
      <c r="M31" s="666">
        <v>1715.48</v>
      </c>
    </row>
    <row r="32" spans="1:13" ht="14.4" customHeight="1" x14ac:dyDescent="0.3">
      <c r="A32" s="661" t="s">
        <v>2647</v>
      </c>
      <c r="B32" s="662" t="s">
        <v>2525</v>
      </c>
      <c r="C32" s="662" t="s">
        <v>2272</v>
      </c>
      <c r="D32" s="662" t="s">
        <v>2601</v>
      </c>
      <c r="E32" s="662" t="s">
        <v>2602</v>
      </c>
      <c r="F32" s="665"/>
      <c r="G32" s="665"/>
      <c r="H32" s="678">
        <v>0</v>
      </c>
      <c r="I32" s="665">
        <v>3</v>
      </c>
      <c r="J32" s="665">
        <v>257.82</v>
      </c>
      <c r="K32" s="678">
        <v>1</v>
      </c>
      <c r="L32" s="665">
        <v>3</v>
      </c>
      <c r="M32" s="666">
        <v>257.82</v>
      </c>
    </row>
    <row r="33" spans="1:13" ht="14.4" customHeight="1" x14ac:dyDescent="0.3">
      <c r="A33" s="661" t="s">
        <v>2647</v>
      </c>
      <c r="B33" s="662" t="s">
        <v>2527</v>
      </c>
      <c r="C33" s="662" t="s">
        <v>2836</v>
      </c>
      <c r="D33" s="662" t="s">
        <v>2837</v>
      </c>
      <c r="E33" s="662" t="s">
        <v>1570</v>
      </c>
      <c r="F33" s="665"/>
      <c r="G33" s="665"/>
      <c r="H33" s="678">
        <v>0</v>
      </c>
      <c r="I33" s="665">
        <v>6</v>
      </c>
      <c r="J33" s="665">
        <v>2361.7799999999997</v>
      </c>
      <c r="K33" s="678">
        <v>1</v>
      </c>
      <c r="L33" s="665">
        <v>6</v>
      </c>
      <c r="M33" s="666">
        <v>2361.7799999999997</v>
      </c>
    </row>
    <row r="34" spans="1:13" ht="14.4" customHeight="1" x14ac:dyDescent="0.3">
      <c r="A34" s="661" t="s">
        <v>2647</v>
      </c>
      <c r="B34" s="662" t="s">
        <v>2527</v>
      </c>
      <c r="C34" s="662" t="s">
        <v>2838</v>
      </c>
      <c r="D34" s="662" t="s">
        <v>2839</v>
      </c>
      <c r="E34" s="662" t="s">
        <v>586</v>
      </c>
      <c r="F34" s="665"/>
      <c r="G34" s="665"/>
      <c r="H34" s="678">
        <v>0</v>
      </c>
      <c r="I34" s="665">
        <v>2</v>
      </c>
      <c r="J34" s="665">
        <v>295.22000000000003</v>
      </c>
      <c r="K34" s="678">
        <v>1</v>
      </c>
      <c r="L34" s="665">
        <v>2</v>
      </c>
      <c r="M34" s="666">
        <v>295.22000000000003</v>
      </c>
    </row>
    <row r="35" spans="1:13" ht="14.4" customHeight="1" x14ac:dyDescent="0.3">
      <c r="A35" s="661" t="s">
        <v>2647</v>
      </c>
      <c r="B35" s="662" t="s">
        <v>2527</v>
      </c>
      <c r="C35" s="662" t="s">
        <v>2840</v>
      </c>
      <c r="D35" s="662" t="s">
        <v>2841</v>
      </c>
      <c r="E35" s="662" t="s">
        <v>579</v>
      </c>
      <c r="F35" s="665"/>
      <c r="G35" s="665"/>
      <c r="H35" s="678">
        <v>0</v>
      </c>
      <c r="I35" s="665">
        <v>42</v>
      </c>
      <c r="J35" s="665">
        <v>1550.2199999999998</v>
      </c>
      <c r="K35" s="678">
        <v>1</v>
      </c>
      <c r="L35" s="665">
        <v>42</v>
      </c>
      <c r="M35" s="666">
        <v>1550.2199999999998</v>
      </c>
    </row>
    <row r="36" spans="1:13" ht="14.4" customHeight="1" x14ac:dyDescent="0.3">
      <c r="A36" s="661" t="s">
        <v>2647</v>
      </c>
      <c r="B36" s="662" t="s">
        <v>2527</v>
      </c>
      <c r="C36" s="662" t="s">
        <v>3020</v>
      </c>
      <c r="D36" s="662" t="s">
        <v>3011</v>
      </c>
      <c r="E36" s="662" t="s">
        <v>1570</v>
      </c>
      <c r="F36" s="665">
        <v>12</v>
      </c>
      <c r="G36" s="665">
        <v>4723.5600000000004</v>
      </c>
      <c r="H36" s="678">
        <v>1</v>
      </c>
      <c r="I36" s="665"/>
      <c r="J36" s="665"/>
      <c r="K36" s="678">
        <v>0</v>
      </c>
      <c r="L36" s="665">
        <v>12</v>
      </c>
      <c r="M36" s="666">
        <v>4723.5600000000004</v>
      </c>
    </row>
    <row r="37" spans="1:13" ht="14.4" customHeight="1" x14ac:dyDescent="0.3">
      <c r="A37" s="661" t="s">
        <v>2647</v>
      </c>
      <c r="B37" s="662" t="s">
        <v>2528</v>
      </c>
      <c r="C37" s="662" t="s">
        <v>1485</v>
      </c>
      <c r="D37" s="662" t="s">
        <v>1486</v>
      </c>
      <c r="E37" s="662" t="s">
        <v>2529</v>
      </c>
      <c r="F37" s="665"/>
      <c r="G37" s="665"/>
      <c r="H37" s="678">
        <v>0</v>
      </c>
      <c r="I37" s="665">
        <v>1</v>
      </c>
      <c r="J37" s="665">
        <v>1107.51</v>
      </c>
      <c r="K37" s="678">
        <v>1</v>
      </c>
      <c r="L37" s="665">
        <v>1</v>
      </c>
      <c r="M37" s="666">
        <v>1107.51</v>
      </c>
    </row>
    <row r="38" spans="1:13" ht="14.4" customHeight="1" x14ac:dyDescent="0.3">
      <c r="A38" s="661" t="s">
        <v>2647</v>
      </c>
      <c r="B38" s="662" t="s">
        <v>2530</v>
      </c>
      <c r="C38" s="662" t="s">
        <v>1473</v>
      </c>
      <c r="D38" s="662" t="s">
        <v>1474</v>
      </c>
      <c r="E38" s="662" t="s">
        <v>1475</v>
      </c>
      <c r="F38" s="665"/>
      <c r="G38" s="665"/>
      <c r="H38" s="678">
        <v>0</v>
      </c>
      <c r="I38" s="665">
        <v>3</v>
      </c>
      <c r="J38" s="665">
        <v>379.79999999999995</v>
      </c>
      <c r="K38" s="678">
        <v>1</v>
      </c>
      <c r="L38" s="665">
        <v>3</v>
      </c>
      <c r="M38" s="666">
        <v>379.79999999999995</v>
      </c>
    </row>
    <row r="39" spans="1:13" ht="14.4" customHeight="1" x14ac:dyDescent="0.3">
      <c r="A39" s="661" t="s">
        <v>2647</v>
      </c>
      <c r="B39" s="662" t="s">
        <v>2530</v>
      </c>
      <c r="C39" s="662" t="s">
        <v>1469</v>
      </c>
      <c r="D39" s="662" t="s">
        <v>1470</v>
      </c>
      <c r="E39" s="662" t="s">
        <v>1471</v>
      </c>
      <c r="F39" s="665"/>
      <c r="G39" s="665"/>
      <c r="H39" s="678">
        <v>0</v>
      </c>
      <c r="I39" s="665">
        <v>2</v>
      </c>
      <c r="J39" s="665">
        <v>338</v>
      </c>
      <c r="K39" s="678">
        <v>1</v>
      </c>
      <c r="L39" s="665">
        <v>2</v>
      </c>
      <c r="M39" s="666">
        <v>338</v>
      </c>
    </row>
    <row r="40" spans="1:13" ht="14.4" customHeight="1" x14ac:dyDescent="0.3">
      <c r="A40" s="661" t="s">
        <v>2647</v>
      </c>
      <c r="B40" s="662" t="s">
        <v>2532</v>
      </c>
      <c r="C40" s="662" t="s">
        <v>1833</v>
      </c>
      <c r="D40" s="662" t="s">
        <v>2570</v>
      </c>
      <c r="E40" s="662" t="s">
        <v>2571</v>
      </c>
      <c r="F40" s="665"/>
      <c r="G40" s="665"/>
      <c r="H40" s="678">
        <v>0</v>
      </c>
      <c r="I40" s="665">
        <v>2</v>
      </c>
      <c r="J40" s="665">
        <v>13.36</v>
      </c>
      <c r="K40" s="678">
        <v>1</v>
      </c>
      <c r="L40" s="665">
        <v>2</v>
      </c>
      <c r="M40" s="666">
        <v>13.36</v>
      </c>
    </row>
    <row r="41" spans="1:13" ht="14.4" customHeight="1" x14ac:dyDescent="0.3">
      <c r="A41" s="661" t="s">
        <v>2647</v>
      </c>
      <c r="B41" s="662" t="s">
        <v>2532</v>
      </c>
      <c r="C41" s="662" t="s">
        <v>1417</v>
      </c>
      <c r="D41" s="662" t="s">
        <v>2533</v>
      </c>
      <c r="E41" s="662" t="s">
        <v>2534</v>
      </c>
      <c r="F41" s="665"/>
      <c r="G41" s="665"/>
      <c r="H41" s="678">
        <v>0</v>
      </c>
      <c r="I41" s="665">
        <v>5</v>
      </c>
      <c r="J41" s="665">
        <v>49.58</v>
      </c>
      <c r="K41" s="678">
        <v>1</v>
      </c>
      <c r="L41" s="665">
        <v>5</v>
      </c>
      <c r="M41" s="666">
        <v>49.58</v>
      </c>
    </row>
    <row r="42" spans="1:13" ht="14.4" customHeight="1" x14ac:dyDescent="0.3">
      <c r="A42" s="661" t="s">
        <v>2647</v>
      </c>
      <c r="B42" s="662" t="s">
        <v>2537</v>
      </c>
      <c r="C42" s="662" t="s">
        <v>3741</v>
      </c>
      <c r="D42" s="662" t="s">
        <v>3590</v>
      </c>
      <c r="E42" s="662" t="s">
        <v>1501</v>
      </c>
      <c r="F42" s="665">
        <v>1</v>
      </c>
      <c r="G42" s="665">
        <v>0</v>
      </c>
      <c r="H42" s="678"/>
      <c r="I42" s="665"/>
      <c r="J42" s="665"/>
      <c r="K42" s="678"/>
      <c r="L42" s="665">
        <v>1</v>
      </c>
      <c r="M42" s="666">
        <v>0</v>
      </c>
    </row>
    <row r="43" spans="1:13" ht="14.4" customHeight="1" x14ac:dyDescent="0.3">
      <c r="A43" s="661" t="s">
        <v>2647</v>
      </c>
      <c r="B43" s="662" t="s">
        <v>2537</v>
      </c>
      <c r="C43" s="662" t="s">
        <v>1365</v>
      </c>
      <c r="D43" s="662" t="s">
        <v>1366</v>
      </c>
      <c r="E43" s="662" t="s">
        <v>1285</v>
      </c>
      <c r="F43" s="665"/>
      <c r="G43" s="665"/>
      <c r="H43" s="678">
        <v>0</v>
      </c>
      <c r="I43" s="665">
        <v>8</v>
      </c>
      <c r="J43" s="665">
        <v>527.91999999999996</v>
      </c>
      <c r="K43" s="678">
        <v>1</v>
      </c>
      <c r="L43" s="665">
        <v>8</v>
      </c>
      <c r="M43" s="666">
        <v>527.91999999999996</v>
      </c>
    </row>
    <row r="44" spans="1:13" ht="14.4" customHeight="1" x14ac:dyDescent="0.3">
      <c r="A44" s="661" t="s">
        <v>2647</v>
      </c>
      <c r="B44" s="662" t="s">
        <v>2537</v>
      </c>
      <c r="C44" s="662" t="s">
        <v>1428</v>
      </c>
      <c r="D44" s="662" t="s">
        <v>1253</v>
      </c>
      <c r="E44" s="662" t="s">
        <v>1501</v>
      </c>
      <c r="F44" s="665"/>
      <c r="G44" s="665"/>
      <c r="H44" s="678">
        <v>0</v>
      </c>
      <c r="I44" s="665">
        <v>9</v>
      </c>
      <c r="J44" s="665">
        <v>1188</v>
      </c>
      <c r="K44" s="678">
        <v>1</v>
      </c>
      <c r="L44" s="665">
        <v>9</v>
      </c>
      <c r="M44" s="666">
        <v>1188</v>
      </c>
    </row>
    <row r="45" spans="1:13" ht="14.4" customHeight="1" x14ac:dyDescent="0.3">
      <c r="A45" s="661" t="s">
        <v>2647</v>
      </c>
      <c r="B45" s="662" t="s">
        <v>2537</v>
      </c>
      <c r="C45" s="662" t="s">
        <v>1252</v>
      </c>
      <c r="D45" s="662" t="s">
        <v>1253</v>
      </c>
      <c r="E45" s="662" t="s">
        <v>1254</v>
      </c>
      <c r="F45" s="665"/>
      <c r="G45" s="665"/>
      <c r="H45" s="678">
        <v>0</v>
      </c>
      <c r="I45" s="665">
        <v>1</v>
      </c>
      <c r="J45" s="665">
        <v>264</v>
      </c>
      <c r="K45" s="678">
        <v>1</v>
      </c>
      <c r="L45" s="665">
        <v>1</v>
      </c>
      <c r="M45" s="666">
        <v>264</v>
      </c>
    </row>
    <row r="46" spans="1:13" ht="14.4" customHeight="1" x14ac:dyDescent="0.3">
      <c r="A46" s="661" t="s">
        <v>2647</v>
      </c>
      <c r="B46" s="662" t="s">
        <v>2572</v>
      </c>
      <c r="C46" s="662" t="s">
        <v>1864</v>
      </c>
      <c r="D46" s="662" t="s">
        <v>1865</v>
      </c>
      <c r="E46" s="662" t="s">
        <v>1501</v>
      </c>
      <c r="F46" s="665"/>
      <c r="G46" s="665"/>
      <c r="H46" s="678">
        <v>0</v>
      </c>
      <c r="I46" s="665">
        <v>3</v>
      </c>
      <c r="J46" s="665">
        <v>396</v>
      </c>
      <c r="K46" s="678">
        <v>1</v>
      </c>
      <c r="L46" s="665">
        <v>3</v>
      </c>
      <c r="M46" s="666">
        <v>396</v>
      </c>
    </row>
    <row r="47" spans="1:13" ht="14.4" customHeight="1" x14ac:dyDescent="0.3">
      <c r="A47" s="661" t="s">
        <v>2647</v>
      </c>
      <c r="B47" s="662" t="s">
        <v>2538</v>
      </c>
      <c r="C47" s="662" t="s">
        <v>1352</v>
      </c>
      <c r="D47" s="662" t="s">
        <v>1353</v>
      </c>
      <c r="E47" s="662" t="s">
        <v>937</v>
      </c>
      <c r="F47" s="665"/>
      <c r="G47" s="665"/>
      <c r="H47" s="678">
        <v>0</v>
      </c>
      <c r="I47" s="665">
        <v>3</v>
      </c>
      <c r="J47" s="665">
        <v>396</v>
      </c>
      <c r="K47" s="678">
        <v>1</v>
      </c>
      <c r="L47" s="665">
        <v>3</v>
      </c>
      <c r="M47" s="666">
        <v>396</v>
      </c>
    </row>
    <row r="48" spans="1:13" ht="14.4" customHeight="1" x14ac:dyDescent="0.3">
      <c r="A48" s="661" t="s">
        <v>2647</v>
      </c>
      <c r="B48" s="662" t="s">
        <v>2538</v>
      </c>
      <c r="C48" s="662" t="s">
        <v>1431</v>
      </c>
      <c r="D48" s="662" t="s">
        <v>1575</v>
      </c>
      <c r="E48" s="662" t="s">
        <v>2539</v>
      </c>
      <c r="F48" s="665"/>
      <c r="G48" s="665"/>
      <c r="H48" s="678">
        <v>0</v>
      </c>
      <c r="I48" s="665">
        <v>25</v>
      </c>
      <c r="J48" s="665">
        <v>3080</v>
      </c>
      <c r="K48" s="678">
        <v>1</v>
      </c>
      <c r="L48" s="665">
        <v>25</v>
      </c>
      <c r="M48" s="666">
        <v>3080</v>
      </c>
    </row>
    <row r="49" spans="1:13" ht="14.4" customHeight="1" x14ac:dyDescent="0.3">
      <c r="A49" s="661" t="s">
        <v>2647</v>
      </c>
      <c r="B49" s="662" t="s">
        <v>2538</v>
      </c>
      <c r="C49" s="662" t="s">
        <v>1410</v>
      </c>
      <c r="D49" s="662" t="s">
        <v>2540</v>
      </c>
      <c r="E49" s="662" t="s">
        <v>2541</v>
      </c>
      <c r="F49" s="665"/>
      <c r="G49" s="665"/>
      <c r="H49" s="678">
        <v>0</v>
      </c>
      <c r="I49" s="665">
        <v>42</v>
      </c>
      <c r="J49" s="665">
        <v>10348.379999999999</v>
      </c>
      <c r="K49" s="678">
        <v>1</v>
      </c>
      <c r="L49" s="665">
        <v>42</v>
      </c>
      <c r="M49" s="666">
        <v>10348.379999999999</v>
      </c>
    </row>
    <row r="50" spans="1:13" ht="14.4" customHeight="1" x14ac:dyDescent="0.3">
      <c r="A50" s="661" t="s">
        <v>2647</v>
      </c>
      <c r="B50" s="662" t="s">
        <v>2542</v>
      </c>
      <c r="C50" s="662" t="s">
        <v>1397</v>
      </c>
      <c r="D50" s="662" t="s">
        <v>1398</v>
      </c>
      <c r="E50" s="662" t="s">
        <v>1285</v>
      </c>
      <c r="F50" s="665"/>
      <c r="G50" s="665"/>
      <c r="H50" s="678">
        <v>0</v>
      </c>
      <c r="I50" s="665">
        <v>23</v>
      </c>
      <c r="J50" s="665">
        <v>3036</v>
      </c>
      <c r="K50" s="678">
        <v>1</v>
      </c>
      <c r="L50" s="665">
        <v>23</v>
      </c>
      <c r="M50" s="666">
        <v>3036</v>
      </c>
    </row>
    <row r="51" spans="1:13" ht="14.4" customHeight="1" x14ac:dyDescent="0.3">
      <c r="A51" s="661" t="s">
        <v>2647</v>
      </c>
      <c r="B51" s="662" t="s">
        <v>2542</v>
      </c>
      <c r="C51" s="662" t="s">
        <v>1910</v>
      </c>
      <c r="D51" s="662" t="s">
        <v>1911</v>
      </c>
      <c r="E51" s="662" t="s">
        <v>1912</v>
      </c>
      <c r="F51" s="665">
        <v>1</v>
      </c>
      <c r="G51" s="665">
        <v>132</v>
      </c>
      <c r="H51" s="678">
        <v>1</v>
      </c>
      <c r="I51" s="665"/>
      <c r="J51" s="665"/>
      <c r="K51" s="678">
        <v>0</v>
      </c>
      <c r="L51" s="665">
        <v>1</v>
      </c>
      <c r="M51" s="666">
        <v>132</v>
      </c>
    </row>
    <row r="52" spans="1:13" ht="14.4" customHeight="1" x14ac:dyDescent="0.3">
      <c r="A52" s="661" t="s">
        <v>2647</v>
      </c>
      <c r="B52" s="662" t="s">
        <v>2544</v>
      </c>
      <c r="C52" s="662" t="s">
        <v>1855</v>
      </c>
      <c r="D52" s="662" t="s">
        <v>575</v>
      </c>
      <c r="E52" s="662" t="s">
        <v>1856</v>
      </c>
      <c r="F52" s="665"/>
      <c r="G52" s="665"/>
      <c r="H52" s="678">
        <v>0</v>
      </c>
      <c r="I52" s="665">
        <v>3</v>
      </c>
      <c r="J52" s="665">
        <v>1200.54</v>
      </c>
      <c r="K52" s="678">
        <v>1</v>
      </c>
      <c r="L52" s="665">
        <v>3</v>
      </c>
      <c r="M52" s="666">
        <v>1200.54</v>
      </c>
    </row>
    <row r="53" spans="1:13" ht="14.4" customHeight="1" x14ac:dyDescent="0.3">
      <c r="A53" s="661" t="s">
        <v>2647</v>
      </c>
      <c r="B53" s="662" t="s">
        <v>2544</v>
      </c>
      <c r="C53" s="662" t="s">
        <v>1477</v>
      </c>
      <c r="D53" s="662" t="s">
        <v>2545</v>
      </c>
      <c r="E53" s="662" t="s">
        <v>1479</v>
      </c>
      <c r="F53" s="665"/>
      <c r="G53" s="665"/>
      <c r="H53" s="678">
        <v>0</v>
      </c>
      <c r="I53" s="665">
        <v>4</v>
      </c>
      <c r="J53" s="665">
        <v>842</v>
      </c>
      <c r="K53" s="678">
        <v>1</v>
      </c>
      <c r="L53" s="665">
        <v>4</v>
      </c>
      <c r="M53" s="666">
        <v>842</v>
      </c>
    </row>
    <row r="54" spans="1:13" ht="14.4" customHeight="1" x14ac:dyDescent="0.3">
      <c r="A54" s="661" t="s">
        <v>2647</v>
      </c>
      <c r="B54" s="662" t="s">
        <v>2544</v>
      </c>
      <c r="C54" s="662" t="s">
        <v>1455</v>
      </c>
      <c r="D54" s="662" t="s">
        <v>2546</v>
      </c>
      <c r="E54" s="662" t="s">
        <v>1457</v>
      </c>
      <c r="F54" s="665"/>
      <c r="G54" s="665"/>
      <c r="H54" s="678">
        <v>0</v>
      </c>
      <c r="I54" s="665">
        <v>2</v>
      </c>
      <c r="J54" s="665">
        <v>355.64</v>
      </c>
      <c r="K54" s="678">
        <v>1</v>
      </c>
      <c r="L54" s="665">
        <v>2</v>
      </c>
      <c r="M54" s="666">
        <v>355.64</v>
      </c>
    </row>
    <row r="55" spans="1:13" ht="14.4" customHeight="1" x14ac:dyDescent="0.3">
      <c r="A55" s="661" t="s">
        <v>2647</v>
      </c>
      <c r="B55" s="662" t="s">
        <v>4079</v>
      </c>
      <c r="C55" s="662" t="s">
        <v>3737</v>
      </c>
      <c r="D55" s="662" t="s">
        <v>3738</v>
      </c>
      <c r="E55" s="662" t="s">
        <v>3739</v>
      </c>
      <c r="F55" s="665"/>
      <c r="G55" s="665"/>
      <c r="H55" s="678">
        <v>0</v>
      </c>
      <c r="I55" s="665">
        <v>3</v>
      </c>
      <c r="J55" s="665">
        <v>467.09999999999997</v>
      </c>
      <c r="K55" s="678">
        <v>1</v>
      </c>
      <c r="L55" s="665">
        <v>3</v>
      </c>
      <c r="M55" s="666">
        <v>467.09999999999997</v>
      </c>
    </row>
    <row r="56" spans="1:13" ht="14.4" customHeight="1" x14ac:dyDescent="0.3">
      <c r="A56" s="661" t="s">
        <v>2632</v>
      </c>
      <c r="B56" s="662" t="s">
        <v>2506</v>
      </c>
      <c r="C56" s="662" t="s">
        <v>1562</v>
      </c>
      <c r="D56" s="662" t="s">
        <v>2511</v>
      </c>
      <c r="E56" s="662" t="s">
        <v>2512</v>
      </c>
      <c r="F56" s="665"/>
      <c r="G56" s="665"/>
      <c r="H56" s="678">
        <v>0</v>
      </c>
      <c r="I56" s="665">
        <v>1</v>
      </c>
      <c r="J56" s="665">
        <v>149.52000000000001</v>
      </c>
      <c r="K56" s="678">
        <v>1</v>
      </c>
      <c r="L56" s="665">
        <v>1</v>
      </c>
      <c r="M56" s="666">
        <v>149.52000000000001</v>
      </c>
    </row>
    <row r="57" spans="1:13" ht="14.4" customHeight="1" x14ac:dyDescent="0.3">
      <c r="A57" s="661" t="s">
        <v>2632</v>
      </c>
      <c r="B57" s="662" t="s">
        <v>2516</v>
      </c>
      <c r="C57" s="662" t="s">
        <v>1439</v>
      </c>
      <c r="D57" s="662" t="s">
        <v>2517</v>
      </c>
      <c r="E57" s="662" t="s">
        <v>2518</v>
      </c>
      <c r="F57" s="665"/>
      <c r="G57" s="665"/>
      <c r="H57" s="678">
        <v>0</v>
      </c>
      <c r="I57" s="665">
        <v>2</v>
      </c>
      <c r="J57" s="665">
        <v>890.9</v>
      </c>
      <c r="K57" s="678">
        <v>1</v>
      </c>
      <c r="L57" s="665">
        <v>2</v>
      </c>
      <c r="M57" s="666">
        <v>890.9</v>
      </c>
    </row>
    <row r="58" spans="1:13" ht="14.4" customHeight="1" x14ac:dyDescent="0.3">
      <c r="A58" s="661" t="s">
        <v>2632</v>
      </c>
      <c r="B58" s="662" t="s">
        <v>2516</v>
      </c>
      <c r="C58" s="662" t="s">
        <v>1382</v>
      </c>
      <c r="D58" s="662" t="s">
        <v>2517</v>
      </c>
      <c r="E58" s="662" t="s">
        <v>2521</v>
      </c>
      <c r="F58" s="665"/>
      <c r="G58" s="665"/>
      <c r="H58" s="678">
        <v>0</v>
      </c>
      <c r="I58" s="665">
        <v>4</v>
      </c>
      <c r="J58" s="665">
        <v>534.55999999999995</v>
      </c>
      <c r="K58" s="678">
        <v>1</v>
      </c>
      <c r="L58" s="665">
        <v>4</v>
      </c>
      <c r="M58" s="666">
        <v>534.55999999999995</v>
      </c>
    </row>
    <row r="59" spans="1:13" ht="14.4" customHeight="1" x14ac:dyDescent="0.3">
      <c r="A59" s="661" t="s">
        <v>2632</v>
      </c>
      <c r="B59" s="662" t="s">
        <v>2522</v>
      </c>
      <c r="C59" s="662" t="s">
        <v>1871</v>
      </c>
      <c r="D59" s="662" t="s">
        <v>1872</v>
      </c>
      <c r="E59" s="662" t="s">
        <v>1873</v>
      </c>
      <c r="F59" s="665"/>
      <c r="G59" s="665"/>
      <c r="H59" s="678">
        <v>0</v>
      </c>
      <c r="I59" s="665">
        <v>2</v>
      </c>
      <c r="J59" s="665">
        <v>174.22</v>
      </c>
      <c r="K59" s="678">
        <v>1</v>
      </c>
      <c r="L59" s="665">
        <v>2</v>
      </c>
      <c r="M59" s="666">
        <v>174.22</v>
      </c>
    </row>
    <row r="60" spans="1:13" ht="14.4" customHeight="1" x14ac:dyDescent="0.3">
      <c r="A60" s="661" t="s">
        <v>2632</v>
      </c>
      <c r="B60" s="662" t="s">
        <v>2522</v>
      </c>
      <c r="C60" s="662" t="s">
        <v>3319</v>
      </c>
      <c r="D60" s="662" t="s">
        <v>1421</v>
      </c>
      <c r="E60" s="662" t="s">
        <v>2171</v>
      </c>
      <c r="F60" s="665"/>
      <c r="G60" s="665"/>
      <c r="H60" s="678"/>
      <c r="I60" s="665">
        <v>2</v>
      </c>
      <c r="J60" s="665">
        <v>0</v>
      </c>
      <c r="K60" s="678"/>
      <c r="L60" s="665">
        <v>2</v>
      </c>
      <c r="M60" s="666">
        <v>0</v>
      </c>
    </row>
    <row r="61" spans="1:13" ht="14.4" customHeight="1" x14ac:dyDescent="0.3">
      <c r="A61" s="661" t="s">
        <v>2632</v>
      </c>
      <c r="B61" s="662" t="s">
        <v>2564</v>
      </c>
      <c r="C61" s="662" t="s">
        <v>1858</v>
      </c>
      <c r="D61" s="662" t="s">
        <v>1859</v>
      </c>
      <c r="E61" s="662" t="s">
        <v>2566</v>
      </c>
      <c r="F61" s="665"/>
      <c r="G61" s="665"/>
      <c r="H61" s="678">
        <v>0</v>
      </c>
      <c r="I61" s="665">
        <v>1</v>
      </c>
      <c r="J61" s="665">
        <v>1715.48</v>
      </c>
      <c r="K61" s="678">
        <v>1</v>
      </c>
      <c r="L61" s="665">
        <v>1</v>
      </c>
      <c r="M61" s="666">
        <v>1715.48</v>
      </c>
    </row>
    <row r="62" spans="1:13" ht="14.4" customHeight="1" x14ac:dyDescent="0.3">
      <c r="A62" s="661" t="s">
        <v>2632</v>
      </c>
      <c r="B62" s="662" t="s">
        <v>2525</v>
      </c>
      <c r="C62" s="662" t="s">
        <v>1481</v>
      </c>
      <c r="D62" s="662" t="s">
        <v>1482</v>
      </c>
      <c r="E62" s="662" t="s">
        <v>2526</v>
      </c>
      <c r="F62" s="665"/>
      <c r="G62" s="665"/>
      <c r="H62" s="678">
        <v>0</v>
      </c>
      <c r="I62" s="665">
        <v>1</v>
      </c>
      <c r="J62" s="665">
        <v>128.91</v>
      </c>
      <c r="K62" s="678">
        <v>1</v>
      </c>
      <c r="L62" s="665">
        <v>1</v>
      </c>
      <c r="M62" s="666">
        <v>128.91</v>
      </c>
    </row>
    <row r="63" spans="1:13" ht="14.4" customHeight="1" x14ac:dyDescent="0.3">
      <c r="A63" s="661" t="s">
        <v>2632</v>
      </c>
      <c r="B63" s="662" t="s">
        <v>2567</v>
      </c>
      <c r="C63" s="662" t="s">
        <v>1898</v>
      </c>
      <c r="D63" s="662" t="s">
        <v>1899</v>
      </c>
      <c r="E63" s="662" t="s">
        <v>572</v>
      </c>
      <c r="F63" s="665"/>
      <c r="G63" s="665"/>
      <c r="H63" s="678">
        <v>0</v>
      </c>
      <c r="I63" s="665">
        <v>2</v>
      </c>
      <c r="J63" s="665">
        <v>1869.32</v>
      </c>
      <c r="K63" s="678">
        <v>1</v>
      </c>
      <c r="L63" s="665">
        <v>2</v>
      </c>
      <c r="M63" s="666">
        <v>1869.32</v>
      </c>
    </row>
    <row r="64" spans="1:13" ht="14.4" customHeight="1" x14ac:dyDescent="0.3">
      <c r="A64" s="661" t="s">
        <v>2632</v>
      </c>
      <c r="B64" s="662" t="s">
        <v>2527</v>
      </c>
      <c r="C64" s="662" t="s">
        <v>2836</v>
      </c>
      <c r="D64" s="662" t="s">
        <v>2837</v>
      </c>
      <c r="E64" s="662" t="s">
        <v>1570</v>
      </c>
      <c r="F64" s="665"/>
      <c r="G64" s="665"/>
      <c r="H64" s="678">
        <v>0</v>
      </c>
      <c r="I64" s="665">
        <v>3</v>
      </c>
      <c r="J64" s="665">
        <v>1180.8899999999999</v>
      </c>
      <c r="K64" s="678">
        <v>1</v>
      </c>
      <c r="L64" s="665">
        <v>3</v>
      </c>
      <c r="M64" s="666">
        <v>1180.8899999999999</v>
      </c>
    </row>
    <row r="65" spans="1:13" ht="14.4" customHeight="1" x14ac:dyDescent="0.3">
      <c r="A65" s="661" t="s">
        <v>2632</v>
      </c>
      <c r="B65" s="662" t="s">
        <v>2527</v>
      </c>
      <c r="C65" s="662" t="s">
        <v>2838</v>
      </c>
      <c r="D65" s="662" t="s">
        <v>2839</v>
      </c>
      <c r="E65" s="662" t="s">
        <v>586</v>
      </c>
      <c r="F65" s="665"/>
      <c r="G65" s="665"/>
      <c r="H65" s="678">
        <v>0</v>
      </c>
      <c r="I65" s="665">
        <v>1</v>
      </c>
      <c r="J65" s="665">
        <v>147.61000000000001</v>
      </c>
      <c r="K65" s="678">
        <v>1</v>
      </c>
      <c r="L65" s="665">
        <v>1</v>
      </c>
      <c r="M65" s="666">
        <v>147.61000000000001</v>
      </c>
    </row>
    <row r="66" spans="1:13" ht="14.4" customHeight="1" x14ac:dyDescent="0.3">
      <c r="A66" s="661" t="s">
        <v>2632</v>
      </c>
      <c r="B66" s="662" t="s">
        <v>2527</v>
      </c>
      <c r="C66" s="662" t="s">
        <v>2840</v>
      </c>
      <c r="D66" s="662" t="s">
        <v>2841</v>
      </c>
      <c r="E66" s="662" t="s">
        <v>579</v>
      </c>
      <c r="F66" s="665"/>
      <c r="G66" s="665"/>
      <c r="H66" s="678">
        <v>0</v>
      </c>
      <c r="I66" s="665">
        <v>4</v>
      </c>
      <c r="J66" s="665">
        <v>147.63999999999999</v>
      </c>
      <c r="K66" s="678">
        <v>1</v>
      </c>
      <c r="L66" s="665">
        <v>4</v>
      </c>
      <c r="M66" s="666">
        <v>147.63999999999999</v>
      </c>
    </row>
    <row r="67" spans="1:13" ht="14.4" customHeight="1" x14ac:dyDescent="0.3">
      <c r="A67" s="661" t="s">
        <v>2632</v>
      </c>
      <c r="B67" s="662" t="s">
        <v>2528</v>
      </c>
      <c r="C67" s="662" t="s">
        <v>3429</v>
      </c>
      <c r="D67" s="662" t="s">
        <v>3430</v>
      </c>
      <c r="E67" s="662" t="s">
        <v>590</v>
      </c>
      <c r="F67" s="665">
        <v>1</v>
      </c>
      <c r="G67" s="665">
        <v>786.16</v>
      </c>
      <c r="H67" s="678">
        <v>1</v>
      </c>
      <c r="I67" s="665"/>
      <c r="J67" s="665"/>
      <c r="K67" s="678">
        <v>0</v>
      </c>
      <c r="L67" s="665">
        <v>1</v>
      </c>
      <c r="M67" s="666">
        <v>786.16</v>
      </c>
    </row>
    <row r="68" spans="1:13" ht="14.4" customHeight="1" x14ac:dyDescent="0.3">
      <c r="A68" s="661" t="s">
        <v>2632</v>
      </c>
      <c r="B68" s="662" t="s">
        <v>2530</v>
      </c>
      <c r="C68" s="662" t="s">
        <v>1473</v>
      </c>
      <c r="D68" s="662" t="s">
        <v>1474</v>
      </c>
      <c r="E68" s="662" t="s">
        <v>1475</v>
      </c>
      <c r="F68" s="665"/>
      <c r="G68" s="665"/>
      <c r="H68" s="678">
        <v>0</v>
      </c>
      <c r="I68" s="665">
        <v>2</v>
      </c>
      <c r="J68" s="665">
        <v>253.2</v>
      </c>
      <c r="K68" s="678">
        <v>1</v>
      </c>
      <c r="L68" s="665">
        <v>2</v>
      </c>
      <c r="M68" s="666">
        <v>253.2</v>
      </c>
    </row>
    <row r="69" spans="1:13" ht="14.4" customHeight="1" x14ac:dyDescent="0.3">
      <c r="A69" s="661" t="s">
        <v>2632</v>
      </c>
      <c r="B69" s="662" t="s">
        <v>2530</v>
      </c>
      <c r="C69" s="662" t="s">
        <v>1469</v>
      </c>
      <c r="D69" s="662" t="s">
        <v>1470</v>
      </c>
      <c r="E69" s="662" t="s">
        <v>1471</v>
      </c>
      <c r="F69" s="665"/>
      <c r="G69" s="665"/>
      <c r="H69" s="678">
        <v>0</v>
      </c>
      <c r="I69" s="665">
        <v>3</v>
      </c>
      <c r="J69" s="665">
        <v>507</v>
      </c>
      <c r="K69" s="678">
        <v>1</v>
      </c>
      <c r="L69" s="665">
        <v>3</v>
      </c>
      <c r="M69" s="666">
        <v>507</v>
      </c>
    </row>
    <row r="70" spans="1:13" ht="14.4" customHeight="1" x14ac:dyDescent="0.3">
      <c r="A70" s="661" t="s">
        <v>2632</v>
      </c>
      <c r="B70" s="662" t="s">
        <v>2532</v>
      </c>
      <c r="C70" s="662" t="s">
        <v>1833</v>
      </c>
      <c r="D70" s="662" t="s">
        <v>2570</v>
      </c>
      <c r="E70" s="662" t="s">
        <v>2571</v>
      </c>
      <c r="F70" s="665"/>
      <c r="G70" s="665"/>
      <c r="H70" s="678">
        <v>0</v>
      </c>
      <c r="I70" s="665">
        <v>1</v>
      </c>
      <c r="J70" s="665">
        <v>6.68</v>
      </c>
      <c r="K70" s="678">
        <v>1</v>
      </c>
      <c r="L70" s="665">
        <v>1</v>
      </c>
      <c r="M70" s="666">
        <v>6.68</v>
      </c>
    </row>
    <row r="71" spans="1:13" ht="14.4" customHeight="1" x14ac:dyDescent="0.3">
      <c r="A71" s="661" t="s">
        <v>2632</v>
      </c>
      <c r="B71" s="662" t="s">
        <v>2532</v>
      </c>
      <c r="C71" s="662" t="s">
        <v>1417</v>
      </c>
      <c r="D71" s="662" t="s">
        <v>2533</v>
      </c>
      <c r="E71" s="662" t="s">
        <v>2534</v>
      </c>
      <c r="F71" s="665"/>
      <c r="G71" s="665"/>
      <c r="H71" s="678">
        <v>0</v>
      </c>
      <c r="I71" s="665">
        <v>1</v>
      </c>
      <c r="J71" s="665">
        <v>10.26</v>
      </c>
      <c r="K71" s="678">
        <v>1</v>
      </c>
      <c r="L71" s="665">
        <v>1</v>
      </c>
      <c r="M71" s="666">
        <v>10.26</v>
      </c>
    </row>
    <row r="72" spans="1:13" ht="14.4" customHeight="1" x14ac:dyDescent="0.3">
      <c r="A72" s="661" t="s">
        <v>2632</v>
      </c>
      <c r="B72" s="662" t="s">
        <v>2532</v>
      </c>
      <c r="C72" s="662" t="s">
        <v>1335</v>
      </c>
      <c r="D72" s="662" t="s">
        <v>2535</v>
      </c>
      <c r="E72" s="662" t="s">
        <v>2536</v>
      </c>
      <c r="F72" s="665"/>
      <c r="G72" s="665"/>
      <c r="H72" s="678">
        <v>0</v>
      </c>
      <c r="I72" s="665">
        <v>1</v>
      </c>
      <c r="J72" s="665">
        <v>18.809999999999999</v>
      </c>
      <c r="K72" s="678">
        <v>1</v>
      </c>
      <c r="L72" s="665">
        <v>1</v>
      </c>
      <c r="M72" s="666">
        <v>18.809999999999999</v>
      </c>
    </row>
    <row r="73" spans="1:13" ht="14.4" customHeight="1" x14ac:dyDescent="0.3">
      <c r="A73" s="661" t="s">
        <v>2632</v>
      </c>
      <c r="B73" s="662" t="s">
        <v>2537</v>
      </c>
      <c r="C73" s="662" t="s">
        <v>1365</v>
      </c>
      <c r="D73" s="662" t="s">
        <v>1366</v>
      </c>
      <c r="E73" s="662" t="s">
        <v>1285</v>
      </c>
      <c r="F73" s="665"/>
      <c r="G73" s="665"/>
      <c r="H73" s="678">
        <v>0</v>
      </c>
      <c r="I73" s="665">
        <v>1</v>
      </c>
      <c r="J73" s="665">
        <v>65.989999999999995</v>
      </c>
      <c r="K73" s="678">
        <v>1</v>
      </c>
      <c r="L73" s="665">
        <v>1</v>
      </c>
      <c r="M73" s="666">
        <v>65.989999999999995</v>
      </c>
    </row>
    <row r="74" spans="1:13" ht="14.4" customHeight="1" x14ac:dyDescent="0.3">
      <c r="A74" s="661" t="s">
        <v>2632</v>
      </c>
      <c r="B74" s="662" t="s">
        <v>2572</v>
      </c>
      <c r="C74" s="662" t="s">
        <v>1864</v>
      </c>
      <c r="D74" s="662" t="s">
        <v>1865</v>
      </c>
      <c r="E74" s="662" t="s">
        <v>1501</v>
      </c>
      <c r="F74" s="665"/>
      <c r="G74" s="665"/>
      <c r="H74" s="678">
        <v>0</v>
      </c>
      <c r="I74" s="665">
        <v>1</v>
      </c>
      <c r="J74" s="665">
        <v>132</v>
      </c>
      <c r="K74" s="678">
        <v>1</v>
      </c>
      <c r="L74" s="665">
        <v>1</v>
      </c>
      <c r="M74" s="666">
        <v>132</v>
      </c>
    </row>
    <row r="75" spans="1:13" ht="14.4" customHeight="1" x14ac:dyDescent="0.3">
      <c r="A75" s="661" t="s">
        <v>2632</v>
      </c>
      <c r="B75" s="662" t="s">
        <v>2538</v>
      </c>
      <c r="C75" s="662" t="s">
        <v>1431</v>
      </c>
      <c r="D75" s="662" t="s">
        <v>1575</v>
      </c>
      <c r="E75" s="662" t="s">
        <v>2539</v>
      </c>
      <c r="F75" s="665"/>
      <c r="G75" s="665"/>
      <c r="H75" s="678">
        <v>0</v>
      </c>
      <c r="I75" s="665">
        <v>9</v>
      </c>
      <c r="J75" s="665">
        <v>1108.8000000000002</v>
      </c>
      <c r="K75" s="678">
        <v>1</v>
      </c>
      <c r="L75" s="665">
        <v>9</v>
      </c>
      <c r="M75" s="666">
        <v>1108.8000000000002</v>
      </c>
    </row>
    <row r="76" spans="1:13" ht="14.4" customHeight="1" x14ac:dyDescent="0.3">
      <c r="A76" s="661" t="s">
        <v>2632</v>
      </c>
      <c r="B76" s="662" t="s">
        <v>2538</v>
      </c>
      <c r="C76" s="662" t="s">
        <v>1410</v>
      </c>
      <c r="D76" s="662" t="s">
        <v>2540</v>
      </c>
      <c r="E76" s="662" t="s">
        <v>2541</v>
      </c>
      <c r="F76" s="665"/>
      <c r="G76" s="665"/>
      <c r="H76" s="678">
        <v>0</v>
      </c>
      <c r="I76" s="665">
        <v>10</v>
      </c>
      <c r="J76" s="665">
        <v>2463.8999999999996</v>
      </c>
      <c r="K76" s="678">
        <v>1</v>
      </c>
      <c r="L76" s="665">
        <v>10</v>
      </c>
      <c r="M76" s="666">
        <v>2463.8999999999996</v>
      </c>
    </row>
    <row r="77" spans="1:13" ht="14.4" customHeight="1" x14ac:dyDescent="0.3">
      <c r="A77" s="661" t="s">
        <v>2632</v>
      </c>
      <c r="B77" s="662" t="s">
        <v>2542</v>
      </c>
      <c r="C77" s="662" t="s">
        <v>1397</v>
      </c>
      <c r="D77" s="662" t="s">
        <v>1398</v>
      </c>
      <c r="E77" s="662" t="s">
        <v>1285</v>
      </c>
      <c r="F77" s="665"/>
      <c r="G77" s="665"/>
      <c r="H77" s="678">
        <v>0</v>
      </c>
      <c r="I77" s="665">
        <v>12</v>
      </c>
      <c r="J77" s="665">
        <v>1584</v>
      </c>
      <c r="K77" s="678">
        <v>1</v>
      </c>
      <c r="L77" s="665">
        <v>12</v>
      </c>
      <c r="M77" s="666">
        <v>1584</v>
      </c>
    </row>
    <row r="78" spans="1:13" ht="14.4" customHeight="1" x14ac:dyDescent="0.3">
      <c r="A78" s="661" t="s">
        <v>2632</v>
      </c>
      <c r="B78" s="662" t="s">
        <v>2542</v>
      </c>
      <c r="C78" s="662" t="s">
        <v>1910</v>
      </c>
      <c r="D78" s="662" t="s">
        <v>1911</v>
      </c>
      <c r="E78" s="662" t="s">
        <v>1912</v>
      </c>
      <c r="F78" s="665">
        <v>1</v>
      </c>
      <c r="G78" s="665">
        <v>132</v>
      </c>
      <c r="H78" s="678">
        <v>1</v>
      </c>
      <c r="I78" s="665"/>
      <c r="J78" s="665"/>
      <c r="K78" s="678">
        <v>0</v>
      </c>
      <c r="L78" s="665">
        <v>1</v>
      </c>
      <c r="M78" s="666">
        <v>132</v>
      </c>
    </row>
    <row r="79" spans="1:13" ht="14.4" customHeight="1" x14ac:dyDescent="0.3">
      <c r="A79" s="661" t="s">
        <v>2632</v>
      </c>
      <c r="B79" s="662" t="s">
        <v>2544</v>
      </c>
      <c r="C79" s="662" t="s">
        <v>1855</v>
      </c>
      <c r="D79" s="662" t="s">
        <v>575</v>
      </c>
      <c r="E79" s="662" t="s">
        <v>1856</v>
      </c>
      <c r="F79" s="665"/>
      <c r="G79" s="665"/>
      <c r="H79" s="678">
        <v>0</v>
      </c>
      <c r="I79" s="665">
        <v>1</v>
      </c>
      <c r="J79" s="665">
        <v>400.18</v>
      </c>
      <c r="K79" s="678">
        <v>1</v>
      </c>
      <c r="L79" s="665">
        <v>1</v>
      </c>
      <c r="M79" s="666">
        <v>400.18</v>
      </c>
    </row>
    <row r="80" spans="1:13" ht="14.4" customHeight="1" x14ac:dyDescent="0.3">
      <c r="A80" s="661" t="s">
        <v>2632</v>
      </c>
      <c r="B80" s="662" t="s">
        <v>2544</v>
      </c>
      <c r="C80" s="662" t="s">
        <v>1477</v>
      </c>
      <c r="D80" s="662" t="s">
        <v>2545</v>
      </c>
      <c r="E80" s="662" t="s">
        <v>1479</v>
      </c>
      <c r="F80" s="665"/>
      <c r="G80" s="665"/>
      <c r="H80" s="678">
        <v>0</v>
      </c>
      <c r="I80" s="665">
        <v>2</v>
      </c>
      <c r="J80" s="665">
        <v>421</v>
      </c>
      <c r="K80" s="678">
        <v>1</v>
      </c>
      <c r="L80" s="665">
        <v>2</v>
      </c>
      <c r="M80" s="666">
        <v>421</v>
      </c>
    </row>
    <row r="81" spans="1:13" ht="14.4" customHeight="1" x14ac:dyDescent="0.3">
      <c r="A81" s="661" t="s">
        <v>2632</v>
      </c>
      <c r="B81" s="662" t="s">
        <v>2544</v>
      </c>
      <c r="C81" s="662" t="s">
        <v>1455</v>
      </c>
      <c r="D81" s="662" t="s">
        <v>2546</v>
      </c>
      <c r="E81" s="662" t="s">
        <v>1457</v>
      </c>
      <c r="F81" s="665"/>
      <c r="G81" s="665"/>
      <c r="H81" s="678">
        <v>0</v>
      </c>
      <c r="I81" s="665">
        <v>6</v>
      </c>
      <c r="J81" s="665">
        <v>1066.9199999999998</v>
      </c>
      <c r="K81" s="678">
        <v>1</v>
      </c>
      <c r="L81" s="665">
        <v>6</v>
      </c>
      <c r="M81" s="666">
        <v>1066.9199999999998</v>
      </c>
    </row>
    <row r="82" spans="1:13" ht="14.4" customHeight="1" x14ac:dyDescent="0.3">
      <c r="A82" s="661" t="s">
        <v>2633</v>
      </c>
      <c r="B82" s="662" t="s">
        <v>2585</v>
      </c>
      <c r="C82" s="662" t="s">
        <v>2203</v>
      </c>
      <c r="D82" s="662" t="s">
        <v>2204</v>
      </c>
      <c r="E82" s="662" t="s">
        <v>2205</v>
      </c>
      <c r="F82" s="665"/>
      <c r="G82" s="665"/>
      <c r="H82" s="678">
        <v>0</v>
      </c>
      <c r="I82" s="665">
        <v>2</v>
      </c>
      <c r="J82" s="665">
        <v>458.76</v>
      </c>
      <c r="K82" s="678">
        <v>1</v>
      </c>
      <c r="L82" s="665">
        <v>2</v>
      </c>
      <c r="M82" s="666">
        <v>458.76</v>
      </c>
    </row>
    <row r="83" spans="1:13" ht="14.4" customHeight="1" x14ac:dyDescent="0.3">
      <c r="A83" s="661" t="s">
        <v>2633</v>
      </c>
      <c r="B83" s="662" t="s">
        <v>2483</v>
      </c>
      <c r="C83" s="662" t="s">
        <v>2214</v>
      </c>
      <c r="D83" s="662" t="s">
        <v>1344</v>
      </c>
      <c r="E83" s="662" t="s">
        <v>2040</v>
      </c>
      <c r="F83" s="665"/>
      <c r="G83" s="665"/>
      <c r="H83" s="678">
        <v>0</v>
      </c>
      <c r="I83" s="665">
        <v>2</v>
      </c>
      <c r="J83" s="665">
        <v>289.62</v>
      </c>
      <c r="K83" s="678">
        <v>1</v>
      </c>
      <c r="L83" s="665">
        <v>2</v>
      </c>
      <c r="M83" s="666">
        <v>289.62</v>
      </c>
    </row>
    <row r="84" spans="1:13" ht="14.4" customHeight="1" x14ac:dyDescent="0.3">
      <c r="A84" s="661" t="s">
        <v>2633</v>
      </c>
      <c r="B84" s="662" t="s">
        <v>2514</v>
      </c>
      <c r="C84" s="662" t="s">
        <v>1241</v>
      </c>
      <c r="D84" s="662" t="s">
        <v>1242</v>
      </c>
      <c r="E84" s="662" t="s">
        <v>2171</v>
      </c>
      <c r="F84" s="665"/>
      <c r="G84" s="665"/>
      <c r="H84" s="678">
        <v>0</v>
      </c>
      <c r="I84" s="665">
        <v>1</v>
      </c>
      <c r="J84" s="665">
        <v>48.42</v>
      </c>
      <c r="K84" s="678">
        <v>1</v>
      </c>
      <c r="L84" s="665">
        <v>1</v>
      </c>
      <c r="M84" s="666">
        <v>48.42</v>
      </c>
    </row>
    <row r="85" spans="1:13" ht="14.4" customHeight="1" x14ac:dyDescent="0.3">
      <c r="A85" s="661" t="s">
        <v>2633</v>
      </c>
      <c r="B85" s="662" t="s">
        <v>2516</v>
      </c>
      <c r="C85" s="662" t="s">
        <v>2731</v>
      </c>
      <c r="D85" s="662" t="s">
        <v>2732</v>
      </c>
      <c r="E85" s="662" t="s">
        <v>2733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2633</v>
      </c>
      <c r="B86" s="662" t="s">
        <v>2516</v>
      </c>
      <c r="C86" s="662" t="s">
        <v>1435</v>
      </c>
      <c r="D86" s="662" t="s">
        <v>2519</v>
      </c>
      <c r="E86" s="662" t="s">
        <v>2520</v>
      </c>
      <c r="F86" s="665"/>
      <c r="G86" s="665"/>
      <c r="H86" s="678">
        <v>0</v>
      </c>
      <c r="I86" s="665">
        <v>6</v>
      </c>
      <c r="J86" s="665">
        <v>2162.2200000000003</v>
      </c>
      <c r="K86" s="678">
        <v>1</v>
      </c>
      <c r="L86" s="665">
        <v>6</v>
      </c>
      <c r="M86" s="666">
        <v>2162.2200000000003</v>
      </c>
    </row>
    <row r="87" spans="1:13" ht="14.4" customHeight="1" x14ac:dyDescent="0.3">
      <c r="A87" s="661" t="s">
        <v>2633</v>
      </c>
      <c r="B87" s="662" t="s">
        <v>2516</v>
      </c>
      <c r="C87" s="662" t="s">
        <v>1382</v>
      </c>
      <c r="D87" s="662" t="s">
        <v>2517</v>
      </c>
      <c r="E87" s="662" t="s">
        <v>2521</v>
      </c>
      <c r="F87" s="665"/>
      <c r="G87" s="665"/>
      <c r="H87" s="678">
        <v>0</v>
      </c>
      <c r="I87" s="665">
        <v>3</v>
      </c>
      <c r="J87" s="665">
        <v>400.91999999999996</v>
      </c>
      <c r="K87" s="678">
        <v>1</v>
      </c>
      <c r="L87" s="665">
        <v>3</v>
      </c>
      <c r="M87" s="666">
        <v>400.91999999999996</v>
      </c>
    </row>
    <row r="88" spans="1:13" ht="14.4" customHeight="1" x14ac:dyDescent="0.3">
      <c r="A88" s="661" t="s">
        <v>2633</v>
      </c>
      <c r="B88" s="662" t="s">
        <v>2516</v>
      </c>
      <c r="C88" s="662" t="s">
        <v>3826</v>
      </c>
      <c r="D88" s="662" t="s">
        <v>3827</v>
      </c>
      <c r="E88" s="662" t="s">
        <v>3565</v>
      </c>
      <c r="F88" s="665">
        <v>4</v>
      </c>
      <c r="G88" s="665">
        <v>432.44</v>
      </c>
      <c r="H88" s="678">
        <v>1</v>
      </c>
      <c r="I88" s="665"/>
      <c r="J88" s="665"/>
      <c r="K88" s="678">
        <v>0</v>
      </c>
      <c r="L88" s="665">
        <v>4</v>
      </c>
      <c r="M88" s="666">
        <v>432.44</v>
      </c>
    </row>
    <row r="89" spans="1:13" ht="14.4" customHeight="1" x14ac:dyDescent="0.3">
      <c r="A89" s="661" t="s">
        <v>2633</v>
      </c>
      <c r="B89" s="662" t="s">
        <v>2522</v>
      </c>
      <c r="C89" s="662" t="s">
        <v>2846</v>
      </c>
      <c r="D89" s="662" t="s">
        <v>1425</v>
      </c>
      <c r="E89" s="662" t="s">
        <v>1584</v>
      </c>
      <c r="F89" s="665"/>
      <c r="G89" s="665"/>
      <c r="H89" s="678"/>
      <c r="I89" s="665">
        <v>4</v>
      </c>
      <c r="J89" s="665">
        <v>0</v>
      </c>
      <c r="K89" s="678"/>
      <c r="L89" s="665">
        <v>4</v>
      </c>
      <c r="M89" s="666">
        <v>0</v>
      </c>
    </row>
    <row r="90" spans="1:13" ht="14.4" customHeight="1" x14ac:dyDescent="0.3">
      <c r="A90" s="661" t="s">
        <v>2633</v>
      </c>
      <c r="B90" s="662" t="s">
        <v>2523</v>
      </c>
      <c r="C90" s="662" t="s">
        <v>1316</v>
      </c>
      <c r="D90" s="662" t="s">
        <v>1317</v>
      </c>
      <c r="E90" s="662" t="s">
        <v>1318</v>
      </c>
      <c r="F90" s="665"/>
      <c r="G90" s="665"/>
      <c r="H90" s="678">
        <v>0</v>
      </c>
      <c r="I90" s="665">
        <v>2</v>
      </c>
      <c r="J90" s="665">
        <v>1696.98</v>
      </c>
      <c r="K90" s="678">
        <v>1</v>
      </c>
      <c r="L90" s="665">
        <v>2</v>
      </c>
      <c r="M90" s="666">
        <v>1696.98</v>
      </c>
    </row>
    <row r="91" spans="1:13" ht="14.4" customHeight="1" x14ac:dyDescent="0.3">
      <c r="A91" s="661" t="s">
        <v>2633</v>
      </c>
      <c r="B91" s="662" t="s">
        <v>2567</v>
      </c>
      <c r="C91" s="662" t="s">
        <v>3066</v>
      </c>
      <c r="D91" s="662" t="s">
        <v>3067</v>
      </c>
      <c r="E91" s="662" t="s">
        <v>1110</v>
      </c>
      <c r="F91" s="665">
        <v>5</v>
      </c>
      <c r="G91" s="665">
        <v>3502.1499999999996</v>
      </c>
      <c r="H91" s="678">
        <v>1</v>
      </c>
      <c r="I91" s="665"/>
      <c r="J91" s="665"/>
      <c r="K91" s="678">
        <v>0</v>
      </c>
      <c r="L91" s="665">
        <v>5</v>
      </c>
      <c r="M91" s="666">
        <v>3502.1499999999996</v>
      </c>
    </row>
    <row r="92" spans="1:13" ht="14.4" customHeight="1" x14ac:dyDescent="0.3">
      <c r="A92" s="661" t="s">
        <v>2633</v>
      </c>
      <c r="B92" s="662" t="s">
        <v>2567</v>
      </c>
      <c r="C92" s="662" t="s">
        <v>3064</v>
      </c>
      <c r="D92" s="662" t="s">
        <v>3065</v>
      </c>
      <c r="E92" s="662" t="s">
        <v>1114</v>
      </c>
      <c r="F92" s="665">
        <v>4</v>
      </c>
      <c r="G92" s="665">
        <v>3738.64</v>
      </c>
      <c r="H92" s="678">
        <v>1</v>
      </c>
      <c r="I92" s="665"/>
      <c r="J92" s="665"/>
      <c r="K92" s="678">
        <v>0</v>
      </c>
      <c r="L92" s="665">
        <v>4</v>
      </c>
      <c r="M92" s="666">
        <v>3738.64</v>
      </c>
    </row>
    <row r="93" spans="1:13" ht="14.4" customHeight="1" x14ac:dyDescent="0.3">
      <c r="A93" s="661" t="s">
        <v>2633</v>
      </c>
      <c r="B93" s="662" t="s">
        <v>2567</v>
      </c>
      <c r="C93" s="662" t="s">
        <v>3828</v>
      </c>
      <c r="D93" s="662" t="s">
        <v>3829</v>
      </c>
      <c r="E93" s="662" t="s">
        <v>572</v>
      </c>
      <c r="F93" s="665">
        <v>21</v>
      </c>
      <c r="G93" s="665">
        <v>19627.86</v>
      </c>
      <c r="H93" s="678">
        <v>1</v>
      </c>
      <c r="I93" s="665"/>
      <c r="J93" s="665"/>
      <c r="K93" s="678">
        <v>0</v>
      </c>
      <c r="L93" s="665">
        <v>21</v>
      </c>
      <c r="M93" s="666">
        <v>19627.86</v>
      </c>
    </row>
    <row r="94" spans="1:13" ht="14.4" customHeight="1" x14ac:dyDescent="0.3">
      <c r="A94" s="661" t="s">
        <v>2633</v>
      </c>
      <c r="B94" s="662" t="s">
        <v>2530</v>
      </c>
      <c r="C94" s="662" t="s">
        <v>3830</v>
      </c>
      <c r="D94" s="662" t="s">
        <v>3831</v>
      </c>
      <c r="E94" s="662" t="s">
        <v>3832</v>
      </c>
      <c r="F94" s="665">
        <v>6</v>
      </c>
      <c r="G94" s="665">
        <v>1139.3399999999999</v>
      </c>
      <c r="H94" s="678">
        <v>1</v>
      </c>
      <c r="I94" s="665"/>
      <c r="J94" s="665"/>
      <c r="K94" s="678">
        <v>0</v>
      </c>
      <c r="L94" s="665">
        <v>6</v>
      </c>
      <c r="M94" s="666">
        <v>1139.3399999999999</v>
      </c>
    </row>
    <row r="95" spans="1:13" ht="14.4" customHeight="1" x14ac:dyDescent="0.3">
      <c r="A95" s="661" t="s">
        <v>2633</v>
      </c>
      <c r="B95" s="662" t="s">
        <v>2530</v>
      </c>
      <c r="C95" s="662" t="s">
        <v>1463</v>
      </c>
      <c r="D95" s="662" t="s">
        <v>1464</v>
      </c>
      <c r="E95" s="662" t="s">
        <v>2531</v>
      </c>
      <c r="F95" s="665"/>
      <c r="G95" s="665"/>
      <c r="H95" s="678">
        <v>0</v>
      </c>
      <c r="I95" s="665">
        <v>130</v>
      </c>
      <c r="J95" s="665">
        <v>12343.5</v>
      </c>
      <c r="K95" s="678">
        <v>1</v>
      </c>
      <c r="L95" s="665">
        <v>130</v>
      </c>
      <c r="M95" s="666">
        <v>12343.5</v>
      </c>
    </row>
    <row r="96" spans="1:13" ht="14.4" customHeight="1" x14ac:dyDescent="0.3">
      <c r="A96" s="661" t="s">
        <v>2633</v>
      </c>
      <c r="B96" s="662" t="s">
        <v>2530</v>
      </c>
      <c r="C96" s="662" t="s">
        <v>1473</v>
      </c>
      <c r="D96" s="662" t="s">
        <v>1474</v>
      </c>
      <c r="E96" s="662" t="s">
        <v>1475</v>
      </c>
      <c r="F96" s="665"/>
      <c r="G96" s="665"/>
      <c r="H96" s="678">
        <v>0</v>
      </c>
      <c r="I96" s="665">
        <v>24</v>
      </c>
      <c r="J96" s="665">
        <v>3038.3999999999996</v>
      </c>
      <c r="K96" s="678">
        <v>1</v>
      </c>
      <c r="L96" s="665">
        <v>24</v>
      </c>
      <c r="M96" s="666">
        <v>3038.3999999999996</v>
      </c>
    </row>
    <row r="97" spans="1:13" ht="14.4" customHeight="1" x14ac:dyDescent="0.3">
      <c r="A97" s="661" t="s">
        <v>2633</v>
      </c>
      <c r="B97" s="662" t="s">
        <v>2530</v>
      </c>
      <c r="C97" s="662" t="s">
        <v>1469</v>
      </c>
      <c r="D97" s="662" t="s">
        <v>1470</v>
      </c>
      <c r="E97" s="662" t="s">
        <v>1471</v>
      </c>
      <c r="F97" s="665"/>
      <c r="G97" s="665"/>
      <c r="H97" s="678">
        <v>0</v>
      </c>
      <c r="I97" s="665">
        <v>1</v>
      </c>
      <c r="J97" s="665">
        <v>169</v>
      </c>
      <c r="K97" s="678">
        <v>1</v>
      </c>
      <c r="L97" s="665">
        <v>1</v>
      </c>
      <c r="M97" s="666">
        <v>169</v>
      </c>
    </row>
    <row r="98" spans="1:13" ht="14.4" customHeight="1" x14ac:dyDescent="0.3">
      <c r="A98" s="661" t="s">
        <v>2633</v>
      </c>
      <c r="B98" s="662" t="s">
        <v>2530</v>
      </c>
      <c r="C98" s="662" t="s">
        <v>3836</v>
      </c>
      <c r="D98" s="662" t="s">
        <v>3837</v>
      </c>
      <c r="E98" s="662" t="s">
        <v>2740</v>
      </c>
      <c r="F98" s="665">
        <v>5</v>
      </c>
      <c r="G98" s="665">
        <v>1265.9000000000001</v>
      </c>
      <c r="H98" s="678">
        <v>1</v>
      </c>
      <c r="I98" s="665"/>
      <c r="J98" s="665"/>
      <c r="K98" s="678">
        <v>0</v>
      </c>
      <c r="L98" s="665">
        <v>5</v>
      </c>
      <c r="M98" s="666">
        <v>1265.9000000000001</v>
      </c>
    </row>
    <row r="99" spans="1:13" ht="14.4" customHeight="1" x14ac:dyDescent="0.3">
      <c r="A99" s="661" t="s">
        <v>2633</v>
      </c>
      <c r="B99" s="662" t="s">
        <v>2532</v>
      </c>
      <c r="C99" s="662" t="s">
        <v>1906</v>
      </c>
      <c r="D99" s="662" t="s">
        <v>2603</v>
      </c>
      <c r="E99" s="662" t="s">
        <v>2571</v>
      </c>
      <c r="F99" s="665">
        <v>1</v>
      </c>
      <c r="G99" s="665">
        <v>5.14</v>
      </c>
      <c r="H99" s="678">
        <v>1</v>
      </c>
      <c r="I99" s="665"/>
      <c r="J99" s="665"/>
      <c r="K99" s="678">
        <v>0</v>
      </c>
      <c r="L99" s="665">
        <v>1</v>
      </c>
      <c r="M99" s="666">
        <v>5.14</v>
      </c>
    </row>
    <row r="100" spans="1:13" ht="14.4" customHeight="1" x14ac:dyDescent="0.3">
      <c r="A100" s="661" t="s">
        <v>2633</v>
      </c>
      <c r="B100" s="662" t="s">
        <v>2537</v>
      </c>
      <c r="C100" s="662" t="s">
        <v>1365</v>
      </c>
      <c r="D100" s="662" t="s">
        <v>1366</v>
      </c>
      <c r="E100" s="662" t="s">
        <v>1285</v>
      </c>
      <c r="F100" s="665"/>
      <c r="G100" s="665"/>
      <c r="H100" s="678">
        <v>0</v>
      </c>
      <c r="I100" s="665">
        <v>1</v>
      </c>
      <c r="J100" s="665">
        <v>65.989999999999995</v>
      </c>
      <c r="K100" s="678">
        <v>1</v>
      </c>
      <c r="L100" s="665">
        <v>1</v>
      </c>
      <c r="M100" s="666">
        <v>65.989999999999995</v>
      </c>
    </row>
    <row r="101" spans="1:13" ht="14.4" customHeight="1" x14ac:dyDescent="0.3">
      <c r="A101" s="661" t="s">
        <v>2633</v>
      </c>
      <c r="B101" s="662" t="s">
        <v>2538</v>
      </c>
      <c r="C101" s="662" t="s">
        <v>2741</v>
      </c>
      <c r="D101" s="662" t="s">
        <v>2742</v>
      </c>
      <c r="E101" s="662" t="s">
        <v>2539</v>
      </c>
      <c r="F101" s="665">
        <v>7</v>
      </c>
      <c r="G101" s="665">
        <v>862.40000000000009</v>
      </c>
      <c r="H101" s="678">
        <v>1</v>
      </c>
      <c r="I101" s="665"/>
      <c r="J101" s="665"/>
      <c r="K101" s="678">
        <v>0</v>
      </c>
      <c r="L101" s="665">
        <v>7</v>
      </c>
      <c r="M101" s="666">
        <v>862.40000000000009</v>
      </c>
    </row>
    <row r="102" spans="1:13" ht="14.4" customHeight="1" x14ac:dyDescent="0.3">
      <c r="A102" s="661" t="s">
        <v>2633</v>
      </c>
      <c r="B102" s="662" t="s">
        <v>2538</v>
      </c>
      <c r="C102" s="662" t="s">
        <v>1431</v>
      </c>
      <c r="D102" s="662" t="s">
        <v>1575</v>
      </c>
      <c r="E102" s="662" t="s">
        <v>2539</v>
      </c>
      <c r="F102" s="665"/>
      <c r="G102" s="665"/>
      <c r="H102" s="678">
        <v>0</v>
      </c>
      <c r="I102" s="665">
        <v>158</v>
      </c>
      <c r="J102" s="665">
        <v>19465.600000000002</v>
      </c>
      <c r="K102" s="678">
        <v>1</v>
      </c>
      <c r="L102" s="665">
        <v>158</v>
      </c>
      <c r="M102" s="666">
        <v>19465.600000000002</v>
      </c>
    </row>
    <row r="103" spans="1:13" ht="14.4" customHeight="1" x14ac:dyDescent="0.3">
      <c r="A103" s="661" t="s">
        <v>2633</v>
      </c>
      <c r="B103" s="662" t="s">
        <v>2538</v>
      </c>
      <c r="C103" s="662" t="s">
        <v>1410</v>
      </c>
      <c r="D103" s="662" t="s">
        <v>2540</v>
      </c>
      <c r="E103" s="662" t="s">
        <v>2541</v>
      </c>
      <c r="F103" s="665"/>
      <c r="G103" s="665"/>
      <c r="H103" s="678">
        <v>0</v>
      </c>
      <c r="I103" s="665">
        <v>28</v>
      </c>
      <c r="J103" s="665">
        <v>6898.92</v>
      </c>
      <c r="K103" s="678">
        <v>1</v>
      </c>
      <c r="L103" s="665">
        <v>28</v>
      </c>
      <c r="M103" s="666">
        <v>6898.92</v>
      </c>
    </row>
    <row r="104" spans="1:13" ht="14.4" customHeight="1" x14ac:dyDescent="0.3">
      <c r="A104" s="661" t="s">
        <v>2633</v>
      </c>
      <c r="B104" s="662" t="s">
        <v>2542</v>
      </c>
      <c r="C104" s="662" t="s">
        <v>1397</v>
      </c>
      <c r="D104" s="662" t="s">
        <v>1398</v>
      </c>
      <c r="E104" s="662" t="s">
        <v>1285</v>
      </c>
      <c r="F104" s="665"/>
      <c r="G104" s="665"/>
      <c r="H104" s="678">
        <v>0</v>
      </c>
      <c r="I104" s="665">
        <v>15</v>
      </c>
      <c r="J104" s="665">
        <v>1980</v>
      </c>
      <c r="K104" s="678">
        <v>1</v>
      </c>
      <c r="L104" s="665">
        <v>15</v>
      </c>
      <c r="M104" s="666">
        <v>1980</v>
      </c>
    </row>
    <row r="105" spans="1:13" ht="14.4" customHeight="1" x14ac:dyDescent="0.3">
      <c r="A105" s="661" t="s">
        <v>2633</v>
      </c>
      <c r="B105" s="662" t="s">
        <v>2544</v>
      </c>
      <c r="C105" s="662" t="s">
        <v>1455</v>
      </c>
      <c r="D105" s="662" t="s">
        <v>2546</v>
      </c>
      <c r="E105" s="662" t="s">
        <v>1457</v>
      </c>
      <c r="F105" s="665"/>
      <c r="G105" s="665"/>
      <c r="H105" s="678">
        <v>0</v>
      </c>
      <c r="I105" s="665">
        <v>3</v>
      </c>
      <c r="J105" s="665">
        <v>533.46</v>
      </c>
      <c r="K105" s="678">
        <v>1</v>
      </c>
      <c r="L105" s="665">
        <v>3</v>
      </c>
      <c r="M105" s="666">
        <v>533.46</v>
      </c>
    </row>
    <row r="106" spans="1:13" ht="14.4" customHeight="1" x14ac:dyDescent="0.3">
      <c r="A106" s="661" t="s">
        <v>2634</v>
      </c>
      <c r="B106" s="662" t="s">
        <v>2516</v>
      </c>
      <c r="C106" s="662" t="s">
        <v>2731</v>
      </c>
      <c r="D106" s="662" t="s">
        <v>2732</v>
      </c>
      <c r="E106" s="662" t="s">
        <v>2733</v>
      </c>
      <c r="F106" s="665">
        <v>1</v>
      </c>
      <c r="G106" s="665">
        <v>0</v>
      </c>
      <c r="H106" s="678"/>
      <c r="I106" s="665"/>
      <c r="J106" s="665"/>
      <c r="K106" s="678"/>
      <c r="L106" s="665">
        <v>1</v>
      </c>
      <c r="M106" s="666">
        <v>0</v>
      </c>
    </row>
    <row r="107" spans="1:13" ht="14.4" customHeight="1" x14ac:dyDescent="0.3">
      <c r="A107" s="661" t="s">
        <v>2634</v>
      </c>
      <c r="B107" s="662" t="s">
        <v>2516</v>
      </c>
      <c r="C107" s="662" t="s">
        <v>1439</v>
      </c>
      <c r="D107" s="662" t="s">
        <v>2517</v>
      </c>
      <c r="E107" s="662" t="s">
        <v>2518</v>
      </c>
      <c r="F107" s="665"/>
      <c r="G107" s="665"/>
      <c r="H107" s="678">
        <v>0</v>
      </c>
      <c r="I107" s="665">
        <v>15</v>
      </c>
      <c r="J107" s="665">
        <v>6681.75</v>
      </c>
      <c r="K107" s="678">
        <v>1</v>
      </c>
      <c r="L107" s="665">
        <v>15</v>
      </c>
      <c r="M107" s="666">
        <v>6681.75</v>
      </c>
    </row>
    <row r="108" spans="1:13" ht="14.4" customHeight="1" x14ac:dyDescent="0.3">
      <c r="A108" s="661" t="s">
        <v>2634</v>
      </c>
      <c r="B108" s="662" t="s">
        <v>2516</v>
      </c>
      <c r="C108" s="662" t="s">
        <v>2769</v>
      </c>
      <c r="D108" s="662" t="s">
        <v>2732</v>
      </c>
      <c r="E108" s="662" t="s">
        <v>2770</v>
      </c>
      <c r="F108" s="665">
        <v>2</v>
      </c>
      <c r="G108" s="665">
        <v>270.39999999999998</v>
      </c>
      <c r="H108" s="678">
        <v>1</v>
      </c>
      <c r="I108" s="665"/>
      <c r="J108" s="665"/>
      <c r="K108" s="678">
        <v>0</v>
      </c>
      <c r="L108" s="665">
        <v>2</v>
      </c>
      <c r="M108" s="666">
        <v>270.39999999999998</v>
      </c>
    </row>
    <row r="109" spans="1:13" ht="14.4" customHeight="1" x14ac:dyDescent="0.3">
      <c r="A109" s="661" t="s">
        <v>2634</v>
      </c>
      <c r="B109" s="662" t="s">
        <v>2516</v>
      </c>
      <c r="C109" s="662" t="s">
        <v>1435</v>
      </c>
      <c r="D109" s="662" t="s">
        <v>2519</v>
      </c>
      <c r="E109" s="662" t="s">
        <v>2520</v>
      </c>
      <c r="F109" s="665"/>
      <c r="G109" s="665"/>
      <c r="H109" s="678">
        <v>0</v>
      </c>
      <c r="I109" s="665">
        <v>4</v>
      </c>
      <c r="J109" s="665">
        <v>1441.48</v>
      </c>
      <c r="K109" s="678">
        <v>1</v>
      </c>
      <c r="L109" s="665">
        <v>4</v>
      </c>
      <c r="M109" s="666">
        <v>1441.48</v>
      </c>
    </row>
    <row r="110" spans="1:13" ht="14.4" customHeight="1" x14ac:dyDescent="0.3">
      <c r="A110" s="661" t="s">
        <v>2634</v>
      </c>
      <c r="B110" s="662" t="s">
        <v>2525</v>
      </c>
      <c r="C110" s="662" t="s">
        <v>2272</v>
      </c>
      <c r="D110" s="662" t="s">
        <v>2601</v>
      </c>
      <c r="E110" s="662" t="s">
        <v>2602</v>
      </c>
      <c r="F110" s="665"/>
      <c r="G110" s="665"/>
      <c r="H110" s="678">
        <v>0</v>
      </c>
      <c r="I110" s="665">
        <v>1</v>
      </c>
      <c r="J110" s="665">
        <v>85.94</v>
      </c>
      <c r="K110" s="678">
        <v>1</v>
      </c>
      <c r="L110" s="665">
        <v>1</v>
      </c>
      <c r="M110" s="666">
        <v>85.94</v>
      </c>
    </row>
    <row r="111" spans="1:13" ht="14.4" customHeight="1" x14ac:dyDescent="0.3">
      <c r="A111" s="661" t="s">
        <v>2634</v>
      </c>
      <c r="B111" s="662" t="s">
        <v>2525</v>
      </c>
      <c r="C111" s="662" t="s">
        <v>1481</v>
      </c>
      <c r="D111" s="662" t="s">
        <v>1482</v>
      </c>
      <c r="E111" s="662" t="s">
        <v>2526</v>
      </c>
      <c r="F111" s="665"/>
      <c r="G111" s="665"/>
      <c r="H111" s="678">
        <v>0</v>
      </c>
      <c r="I111" s="665">
        <v>7</v>
      </c>
      <c r="J111" s="665">
        <v>902.37</v>
      </c>
      <c r="K111" s="678">
        <v>1</v>
      </c>
      <c r="L111" s="665">
        <v>7</v>
      </c>
      <c r="M111" s="666">
        <v>902.37</v>
      </c>
    </row>
    <row r="112" spans="1:13" ht="14.4" customHeight="1" x14ac:dyDescent="0.3">
      <c r="A112" s="661" t="s">
        <v>2634</v>
      </c>
      <c r="B112" s="662" t="s">
        <v>2525</v>
      </c>
      <c r="C112" s="662" t="s">
        <v>3849</v>
      </c>
      <c r="D112" s="662" t="s">
        <v>3850</v>
      </c>
      <c r="E112" s="662" t="s">
        <v>3851</v>
      </c>
      <c r="F112" s="665"/>
      <c r="G112" s="665"/>
      <c r="H112" s="678">
        <v>0</v>
      </c>
      <c r="I112" s="665">
        <v>3</v>
      </c>
      <c r="J112" s="665">
        <v>128.91</v>
      </c>
      <c r="K112" s="678">
        <v>1</v>
      </c>
      <c r="L112" s="665">
        <v>3</v>
      </c>
      <c r="M112" s="666">
        <v>128.91</v>
      </c>
    </row>
    <row r="113" spans="1:13" ht="14.4" customHeight="1" x14ac:dyDescent="0.3">
      <c r="A113" s="661" t="s">
        <v>2634</v>
      </c>
      <c r="B113" s="662" t="s">
        <v>2525</v>
      </c>
      <c r="C113" s="662" t="s">
        <v>3847</v>
      </c>
      <c r="D113" s="662" t="s">
        <v>3848</v>
      </c>
      <c r="E113" s="662" t="s">
        <v>2602</v>
      </c>
      <c r="F113" s="665">
        <v>1</v>
      </c>
      <c r="G113" s="665">
        <v>1114.58</v>
      </c>
      <c r="H113" s="678">
        <v>1</v>
      </c>
      <c r="I113" s="665"/>
      <c r="J113" s="665"/>
      <c r="K113" s="678">
        <v>0</v>
      </c>
      <c r="L113" s="665">
        <v>1</v>
      </c>
      <c r="M113" s="666">
        <v>1114.58</v>
      </c>
    </row>
    <row r="114" spans="1:13" ht="14.4" customHeight="1" x14ac:dyDescent="0.3">
      <c r="A114" s="661" t="s">
        <v>2634</v>
      </c>
      <c r="B114" s="662" t="s">
        <v>2530</v>
      </c>
      <c r="C114" s="662" t="s">
        <v>1463</v>
      </c>
      <c r="D114" s="662" t="s">
        <v>1464</v>
      </c>
      <c r="E114" s="662" t="s">
        <v>2531</v>
      </c>
      <c r="F114" s="665"/>
      <c r="G114" s="665"/>
      <c r="H114" s="678">
        <v>0</v>
      </c>
      <c r="I114" s="665">
        <v>214</v>
      </c>
      <c r="J114" s="665">
        <v>20319.3</v>
      </c>
      <c r="K114" s="678">
        <v>1</v>
      </c>
      <c r="L114" s="665">
        <v>214</v>
      </c>
      <c r="M114" s="666">
        <v>20319.3</v>
      </c>
    </row>
    <row r="115" spans="1:13" ht="14.4" customHeight="1" x14ac:dyDescent="0.3">
      <c r="A115" s="661" t="s">
        <v>2634</v>
      </c>
      <c r="B115" s="662" t="s">
        <v>2530</v>
      </c>
      <c r="C115" s="662" t="s">
        <v>1473</v>
      </c>
      <c r="D115" s="662" t="s">
        <v>1474</v>
      </c>
      <c r="E115" s="662" t="s">
        <v>1475</v>
      </c>
      <c r="F115" s="665"/>
      <c r="G115" s="665"/>
      <c r="H115" s="678">
        <v>0</v>
      </c>
      <c r="I115" s="665">
        <v>24</v>
      </c>
      <c r="J115" s="665">
        <v>3038.3999999999996</v>
      </c>
      <c r="K115" s="678">
        <v>1</v>
      </c>
      <c r="L115" s="665">
        <v>24</v>
      </c>
      <c r="M115" s="666">
        <v>3038.3999999999996</v>
      </c>
    </row>
    <row r="116" spans="1:13" ht="14.4" customHeight="1" x14ac:dyDescent="0.3">
      <c r="A116" s="661" t="s">
        <v>2634</v>
      </c>
      <c r="B116" s="662" t="s">
        <v>2532</v>
      </c>
      <c r="C116" s="662" t="s">
        <v>1833</v>
      </c>
      <c r="D116" s="662" t="s">
        <v>2570</v>
      </c>
      <c r="E116" s="662" t="s">
        <v>2571</v>
      </c>
      <c r="F116" s="665"/>
      <c r="G116" s="665"/>
      <c r="H116" s="678">
        <v>0</v>
      </c>
      <c r="I116" s="665">
        <v>1</v>
      </c>
      <c r="J116" s="665">
        <v>6.68</v>
      </c>
      <c r="K116" s="678">
        <v>1</v>
      </c>
      <c r="L116" s="665">
        <v>1</v>
      </c>
      <c r="M116" s="666">
        <v>6.68</v>
      </c>
    </row>
    <row r="117" spans="1:13" ht="14.4" customHeight="1" x14ac:dyDescent="0.3">
      <c r="A117" s="661" t="s">
        <v>2634</v>
      </c>
      <c r="B117" s="662" t="s">
        <v>2537</v>
      </c>
      <c r="C117" s="662" t="s">
        <v>1365</v>
      </c>
      <c r="D117" s="662" t="s">
        <v>1366</v>
      </c>
      <c r="E117" s="662" t="s">
        <v>1285</v>
      </c>
      <c r="F117" s="665"/>
      <c r="G117" s="665"/>
      <c r="H117" s="678">
        <v>0</v>
      </c>
      <c r="I117" s="665">
        <v>8</v>
      </c>
      <c r="J117" s="665">
        <v>527.91999999999996</v>
      </c>
      <c r="K117" s="678">
        <v>1</v>
      </c>
      <c r="L117" s="665">
        <v>8</v>
      </c>
      <c r="M117" s="666">
        <v>527.91999999999996</v>
      </c>
    </row>
    <row r="118" spans="1:13" ht="14.4" customHeight="1" x14ac:dyDescent="0.3">
      <c r="A118" s="661" t="s">
        <v>2634</v>
      </c>
      <c r="B118" s="662" t="s">
        <v>2537</v>
      </c>
      <c r="C118" s="662" t="s">
        <v>1428</v>
      </c>
      <c r="D118" s="662" t="s">
        <v>1253</v>
      </c>
      <c r="E118" s="662" t="s">
        <v>1501</v>
      </c>
      <c r="F118" s="665"/>
      <c r="G118" s="665"/>
      <c r="H118" s="678">
        <v>0</v>
      </c>
      <c r="I118" s="665">
        <v>3</v>
      </c>
      <c r="J118" s="665">
        <v>396</v>
      </c>
      <c r="K118" s="678">
        <v>1</v>
      </c>
      <c r="L118" s="665">
        <v>3</v>
      </c>
      <c r="M118" s="666">
        <v>396</v>
      </c>
    </row>
    <row r="119" spans="1:13" ht="14.4" customHeight="1" x14ac:dyDescent="0.3">
      <c r="A119" s="661" t="s">
        <v>2634</v>
      </c>
      <c r="B119" s="662" t="s">
        <v>2538</v>
      </c>
      <c r="C119" s="662" t="s">
        <v>1431</v>
      </c>
      <c r="D119" s="662" t="s">
        <v>1575</v>
      </c>
      <c r="E119" s="662" t="s">
        <v>2539</v>
      </c>
      <c r="F119" s="665"/>
      <c r="G119" s="665"/>
      <c r="H119" s="678">
        <v>0</v>
      </c>
      <c r="I119" s="665">
        <v>84</v>
      </c>
      <c r="J119" s="665">
        <v>10348.799999999999</v>
      </c>
      <c r="K119" s="678">
        <v>1</v>
      </c>
      <c r="L119" s="665">
        <v>84</v>
      </c>
      <c r="M119" s="666">
        <v>10348.799999999999</v>
      </c>
    </row>
    <row r="120" spans="1:13" ht="14.4" customHeight="1" x14ac:dyDescent="0.3">
      <c r="A120" s="661" t="s">
        <v>2634</v>
      </c>
      <c r="B120" s="662" t="s">
        <v>2538</v>
      </c>
      <c r="C120" s="662" t="s">
        <v>1410</v>
      </c>
      <c r="D120" s="662" t="s">
        <v>2540</v>
      </c>
      <c r="E120" s="662" t="s">
        <v>2541</v>
      </c>
      <c r="F120" s="665"/>
      <c r="G120" s="665"/>
      <c r="H120" s="678">
        <v>0</v>
      </c>
      <c r="I120" s="665">
        <v>52</v>
      </c>
      <c r="J120" s="665">
        <v>12812.279999999999</v>
      </c>
      <c r="K120" s="678">
        <v>1</v>
      </c>
      <c r="L120" s="665">
        <v>52</v>
      </c>
      <c r="M120" s="666">
        <v>12812.279999999999</v>
      </c>
    </row>
    <row r="121" spans="1:13" ht="14.4" customHeight="1" x14ac:dyDescent="0.3">
      <c r="A121" s="661" t="s">
        <v>2634</v>
      </c>
      <c r="B121" s="662" t="s">
        <v>2542</v>
      </c>
      <c r="C121" s="662" t="s">
        <v>2758</v>
      </c>
      <c r="D121" s="662" t="s">
        <v>2759</v>
      </c>
      <c r="E121" s="662" t="s">
        <v>1929</v>
      </c>
      <c r="F121" s="665">
        <v>15</v>
      </c>
      <c r="G121" s="665">
        <v>1980</v>
      </c>
      <c r="H121" s="678">
        <v>1</v>
      </c>
      <c r="I121" s="665"/>
      <c r="J121" s="665"/>
      <c r="K121" s="678">
        <v>0</v>
      </c>
      <c r="L121" s="665">
        <v>15</v>
      </c>
      <c r="M121" s="666">
        <v>1980</v>
      </c>
    </row>
    <row r="122" spans="1:13" ht="14.4" customHeight="1" x14ac:dyDescent="0.3">
      <c r="A122" s="661" t="s">
        <v>2634</v>
      </c>
      <c r="B122" s="662" t="s">
        <v>2542</v>
      </c>
      <c r="C122" s="662" t="s">
        <v>2760</v>
      </c>
      <c r="D122" s="662" t="s">
        <v>571</v>
      </c>
      <c r="E122" s="662" t="s">
        <v>2761</v>
      </c>
      <c r="F122" s="665">
        <v>2</v>
      </c>
      <c r="G122" s="665">
        <v>1452.54</v>
      </c>
      <c r="H122" s="678">
        <v>1</v>
      </c>
      <c r="I122" s="665"/>
      <c r="J122" s="665"/>
      <c r="K122" s="678">
        <v>0</v>
      </c>
      <c r="L122" s="665">
        <v>2</v>
      </c>
      <c r="M122" s="666">
        <v>1452.54</v>
      </c>
    </row>
    <row r="123" spans="1:13" ht="14.4" customHeight="1" x14ac:dyDescent="0.3">
      <c r="A123" s="661" t="s">
        <v>2634</v>
      </c>
      <c r="B123" s="662" t="s">
        <v>2542</v>
      </c>
      <c r="C123" s="662" t="s">
        <v>1397</v>
      </c>
      <c r="D123" s="662" t="s">
        <v>1398</v>
      </c>
      <c r="E123" s="662" t="s">
        <v>1285</v>
      </c>
      <c r="F123" s="665"/>
      <c r="G123" s="665"/>
      <c r="H123" s="678">
        <v>0</v>
      </c>
      <c r="I123" s="665">
        <v>62</v>
      </c>
      <c r="J123" s="665">
        <v>8184</v>
      </c>
      <c r="K123" s="678">
        <v>1</v>
      </c>
      <c r="L123" s="665">
        <v>62</v>
      </c>
      <c r="M123" s="666">
        <v>8184</v>
      </c>
    </row>
    <row r="124" spans="1:13" ht="14.4" customHeight="1" x14ac:dyDescent="0.3">
      <c r="A124" s="661" t="s">
        <v>2634</v>
      </c>
      <c r="B124" s="662" t="s">
        <v>2544</v>
      </c>
      <c r="C124" s="662" t="s">
        <v>1855</v>
      </c>
      <c r="D124" s="662" t="s">
        <v>575</v>
      </c>
      <c r="E124" s="662" t="s">
        <v>1856</v>
      </c>
      <c r="F124" s="665"/>
      <c r="G124" s="665"/>
      <c r="H124" s="678">
        <v>0</v>
      </c>
      <c r="I124" s="665">
        <v>1</v>
      </c>
      <c r="J124" s="665">
        <v>400.18</v>
      </c>
      <c r="K124" s="678">
        <v>1</v>
      </c>
      <c r="L124" s="665">
        <v>1</v>
      </c>
      <c r="M124" s="666">
        <v>400.18</v>
      </c>
    </row>
    <row r="125" spans="1:13" ht="14.4" customHeight="1" x14ac:dyDescent="0.3">
      <c r="A125" s="661" t="s">
        <v>2634</v>
      </c>
      <c r="B125" s="662" t="s">
        <v>2544</v>
      </c>
      <c r="C125" s="662" t="s">
        <v>3057</v>
      </c>
      <c r="D125" s="662" t="s">
        <v>3058</v>
      </c>
      <c r="E125" s="662" t="s">
        <v>2677</v>
      </c>
      <c r="F125" s="665">
        <v>1</v>
      </c>
      <c r="G125" s="665">
        <v>133.38999999999999</v>
      </c>
      <c r="H125" s="678">
        <v>1</v>
      </c>
      <c r="I125" s="665"/>
      <c r="J125" s="665"/>
      <c r="K125" s="678">
        <v>0</v>
      </c>
      <c r="L125" s="665">
        <v>1</v>
      </c>
      <c r="M125" s="666">
        <v>133.38999999999999</v>
      </c>
    </row>
    <row r="126" spans="1:13" ht="14.4" customHeight="1" x14ac:dyDescent="0.3">
      <c r="A126" s="661" t="s">
        <v>2634</v>
      </c>
      <c r="B126" s="662" t="s">
        <v>2544</v>
      </c>
      <c r="C126" s="662" t="s">
        <v>4055</v>
      </c>
      <c r="D126" s="662" t="s">
        <v>3620</v>
      </c>
      <c r="E126" s="662" t="s">
        <v>576</v>
      </c>
      <c r="F126" s="665">
        <v>1</v>
      </c>
      <c r="G126" s="665">
        <v>133.38999999999999</v>
      </c>
      <c r="H126" s="678">
        <v>1</v>
      </c>
      <c r="I126" s="665"/>
      <c r="J126" s="665"/>
      <c r="K126" s="678">
        <v>0</v>
      </c>
      <c r="L126" s="665">
        <v>1</v>
      </c>
      <c r="M126" s="666">
        <v>133.38999999999999</v>
      </c>
    </row>
    <row r="127" spans="1:13" ht="14.4" customHeight="1" x14ac:dyDescent="0.3">
      <c r="A127" s="661" t="s">
        <v>2634</v>
      </c>
      <c r="B127" s="662" t="s">
        <v>2544</v>
      </c>
      <c r="C127" s="662" t="s">
        <v>1455</v>
      </c>
      <c r="D127" s="662" t="s">
        <v>2546</v>
      </c>
      <c r="E127" s="662" t="s">
        <v>1457</v>
      </c>
      <c r="F127" s="665"/>
      <c r="G127" s="665"/>
      <c r="H127" s="678">
        <v>0</v>
      </c>
      <c r="I127" s="665">
        <v>1</v>
      </c>
      <c r="J127" s="665">
        <v>177.82</v>
      </c>
      <c r="K127" s="678">
        <v>1</v>
      </c>
      <c r="L127" s="665">
        <v>1</v>
      </c>
      <c r="M127" s="666">
        <v>177.82</v>
      </c>
    </row>
    <row r="128" spans="1:13" ht="14.4" customHeight="1" x14ac:dyDescent="0.3">
      <c r="A128" s="661" t="s">
        <v>2634</v>
      </c>
      <c r="B128" s="662" t="s">
        <v>2544</v>
      </c>
      <c r="C128" s="662" t="s">
        <v>2773</v>
      </c>
      <c r="D128" s="662" t="s">
        <v>2774</v>
      </c>
      <c r="E128" s="662" t="s">
        <v>576</v>
      </c>
      <c r="F128" s="665">
        <v>2</v>
      </c>
      <c r="G128" s="665">
        <v>266.74</v>
      </c>
      <c r="H128" s="678">
        <v>1</v>
      </c>
      <c r="I128" s="665"/>
      <c r="J128" s="665"/>
      <c r="K128" s="678">
        <v>0</v>
      </c>
      <c r="L128" s="665">
        <v>2</v>
      </c>
      <c r="M128" s="666">
        <v>266.74</v>
      </c>
    </row>
    <row r="129" spans="1:13" ht="14.4" customHeight="1" x14ac:dyDescent="0.3">
      <c r="A129" s="661" t="s">
        <v>2635</v>
      </c>
      <c r="B129" s="662" t="s">
        <v>2481</v>
      </c>
      <c r="C129" s="662" t="s">
        <v>2872</v>
      </c>
      <c r="D129" s="662" t="s">
        <v>1460</v>
      </c>
      <c r="E129" s="662" t="s">
        <v>2873</v>
      </c>
      <c r="F129" s="665"/>
      <c r="G129" s="665"/>
      <c r="H129" s="678">
        <v>0</v>
      </c>
      <c r="I129" s="665">
        <v>2</v>
      </c>
      <c r="J129" s="665">
        <v>1006.04</v>
      </c>
      <c r="K129" s="678">
        <v>1</v>
      </c>
      <c r="L129" s="665">
        <v>2</v>
      </c>
      <c r="M129" s="666">
        <v>1006.04</v>
      </c>
    </row>
    <row r="130" spans="1:13" ht="14.4" customHeight="1" x14ac:dyDescent="0.3">
      <c r="A130" s="661" t="s">
        <v>2635</v>
      </c>
      <c r="B130" s="662" t="s">
        <v>4080</v>
      </c>
      <c r="C130" s="662" t="s">
        <v>2850</v>
      </c>
      <c r="D130" s="662" t="s">
        <v>2851</v>
      </c>
      <c r="E130" s="662" t="s">
        <v>2852</v>
      </c>
      <c r="F130" s="665"/>
      <c r="G130" s="665"/>
      <c r="H130" s="678">
        <v>0</v>
      </c>
      <c r="I130" s="665">
        <v>2</v>
      </c>
      <c r="J130" s="665">
        <v>501.24</v>
      </c>
      <c r="K130" s="678">
        <v>1</v>
      </c>
      <c r="L130" s="665">
        <v>2</v>
      </c>
      <c r="M130" s="666">
        <v>501.24</v>
      </c>
    </row>
    <row r="131" spans="1:13" ht="14.4" customHeight="1" x14ac:dyDescent="0.3">
      <c r="A131" s="661" t="s">
        <v>2635</v>
      </c>
      <c r="B131" s="662" t="s">
        <v>2516</v>
      </c>
      <c r="C131" s="662" t="s">
        <v>1439</v>
      </c>
      <c r="D131" s="662" t="s">
        <v>2517</v>
      </c>
      <c r="E131" s="662" t="s">
        <v>2518</v>
      </c>
      <c r="F131" s="665"/>
      <c r="G131" s="665"/>
      <c r="H131" s="678">
        <v>0</v>
      </c>
      <c r="I131" s="665">
        <v>4</v>
      </c>
      <c r="J131" s="665">
        <v>1781.8</v>
      </c>
      <c r="K131" s="678">
        <v>1</v>
      </c>
      <c r="L131" s="665">
        <v>4</v>
      </c>
      <c r="M131" s="666">
        <v>1781.8</v>
      </c>
    </row>
    <row r="132" spans="1:13" ht="14.4" customHeight="1" x14ac:dyDescent="0.3">
      <c r="A132" s="661" t="s">
        <v>2635</v>
      </c>
      <c r="B132" s="662" t="s">
        <v>2516</v>
      </c>
      <c r="C132" s="662" t="s">
        <v>1435</v>
      </c>
      <c r="D132" s="662" t="s">
        <v>2519</v>
      </c>
      <c r="E132" s="662" t="s">
        <v>2520</v>
      </c>
      <c r="F132" s="665"/>
      <c r="G132" s="665"/>
      <c r="H132" s="678">
        <v>0</v>
      </c>
      <c r="I132" s="665">
        <v>3</v>
      </c>
      <c r="J132" s="665">
        <v>1081.1100000000001</v>
      </c>
      <c r="K132" s="678">
        <v>1</v>
      </c>
      <c r="L132" s="665">
        <v>3</v>
      </c>
      <c r="M132" s="666">
        <v>1081.1100000000001</v>
      </c>
    </row>
    <row r="133" spans="1:13" ht="14.4" customHeight="1" x14ac:dyDescent="0.3">
      <c r="A133" s="661" t="s">
        <v>2635</v>
      </c>
      <c r="B133" s="662" t="s">
        <v>2516</v>
      </c>
      <c r="C133" s="662" t="s">
        <v>1382</v>
      </c>
      <c r="D133" s="662" t="s">
        <v>2517</v>
      </c>
      <c r="E133" s="662" t="s">
        <v>2521</v>
      </c>
      <c r="F133" s="665"/>
      <c r="G133" s="665"/>
      <c r="H133" s="678">
        <v>0</v>
      </c>
      <c r="I133" s="665">
        <v>1</v>
      </c>
      <c r="J133" s="665">
        <v>133.63999999999999</v>
      </c>
      <c r="K133" s="678">
        <v>1</v>
      </c>
      <c r="L133" s="665">
        <v>1</v>
      </c>
      <c r="M133" s="666">
        <v>133.63999999999999</v>
      </c>
    </row>
    <row r="134" spans="1:13" ht="14.4" customHeight="1" x14ac:dyDescent="0.3">
      <c r="A134" s="661" t="s">
        <v>2635</v>
      </c>
      <c r="B134" s="662" t="s">
        <v>2522</v>
      </c>
      <c r="C134" s="662" t="s">
        <v>1420</v>
      </c>
      <c r="D134" s="662" t="s">
        <v>1421</v>
      </c>
      <c r="E134" s="662" t="s">
        <v>1422</v>
      </c>
      <c r="F134" s="665"/>
      <c r="G134" s="665"/>
      <c r="H134" s="678">
        <v>0</v>
      </c>
      <c r="I134" s="665">
        <v>1</v>
      </c>
      <c r="J134" s="665">
        <v>232.29</v>
      </c>
      <c r="K134" s="678">
        <v>1</v>
      </c>
      <c r="L134" s="665">
        <v>1</v>
      </c>
      <c r="M134" s="666">
        <v>232.29</v>
      </c>
    </row>
    <row r="135" spans="1:13" ht="14.4" customHeight="1" x14ac:dyDescent="0.3">
      <c r="A135" s="661" t="s">
        <v>2635</v>
      </c>
      <c r="B135" s="662" t="s">
        <v>2522</v>
      </c>
      <c r="C135" s="662" t="s">
        <v>3318</v>
      </c>
      <c r="D135" s="662" t="s">
        <v>1872</v>
      </c>
      <c r="E135" s="662" t="s">
        <v>1031</v>
      </c>
      <c r="F135" s="665"/>
      <c r="G135" s="665"/>
      <c r="H135" s="678"/>
      <c r="I135" s="665">
        <v>1</v>
      </c>
      <c r="J135" s="665">
        <v>0</v>
      </c>
      <c r="K135" s="678"/>
      <c r="L135" s="665">
        <v>1</v>
      </c>
      <c r="M135" s="666">
        <v>0</v>
      </c>
    </row>
    <row r="136" spans="1:13" ht="14.4" customHeight="1" x14ac:dyDescent="0.3">
      <c r="A136" s="661" t="s">
        <v>2635</v>
      </c>
      <c r="B136" s="662" t="s">
        <v>2522</v>
      </c>
      <c r="C136" s="662" t="s">
        <v>1871</v>
      </c>
      <c r="D136" s="662" t="s">
        <v>1872</v>
      </c>
      <c r="E136" s="662" t="s">
        <v>1873</v>
      </c>
      <c r="F136" s="665"/>
      <c r="G136" s="665"/>
      <c r="H136" s="678">
        <v>0</v>
      </c>
      <c r="I136" s="665">
        <v>3</v>
      </c>
      <c r="J136" s="665">
        <v>261.33</v>
      </c>
      <c r="K136" s="678">
        <v>1</v>
      </c>
      <c r="L136" s="665">
        <v>3</v>
      </c>
      <c r="M136" s="666">
        <v>261.33</v>
      </c>
    </row>
    <row r="137" spans="1:13" ht="14.4" customHeight="1" x14ac:dyDescent="0.3">
      <c r="A137" s="661" t="s">
        <v>2635</v>
      </c>
      <c r="B137" s="662" t="s">
        <v>2522</v>
      </c>
      <c r="C137" s="662" t="s">
        <v>2846</v>
      </c>
      <c r="D137" s="662" t="s">
        <v>1425</v>
      </c>
      <c r="E137" s="662" t="s">
        <v>1584</v>
      </c>
      <c r="F137" s="665"/>
      <c r="G137" s="665"/>
      <c r="H137" s="678"/>
      <c r="I137" s="665">
        <v>2</v>
      </c>
      <c r="J137" s="665">
        <v>0</v>
      </c>
      <c r="K137" s="678"/>
      <c r="L137" s="665">
        <v>2</v>
      </c>
      <c r="M137" s="666">
        <v>0</v>
      </c>
    </row>
    <row r="138" spans="1:13" ht="14.4" customHeight="1" x14ac:dyDescent="0.3">
      <c r="A138" s="661" t="s">
        <v>2635</v>
      </c>
      <c r="B138" s="662" t="s">
        <v>2522</v>
      </c>
      <c r="C138" s="662" t="s">
        <v>1424</v>
      </c>
      <c r="D138" s="662" t="s">
        <v>1425</v>
      </c>
      <c r="E138" s="662" t="s">
        <v>1426</v>
      </c>
      <c r="F138" s="665"/>
      <c r="G138" s="665"/>
      <c r="H138" s="678">
        <v>0</v>
      </c>
      <c r="I138" s="665">
        <v>5</v>
      </c>
      <c r="J138" s="665">
        <v>871.1</v>
      </c>
      <c r="K138" s="678">
        <v>1</v>
      </c>
      <c r="L138" s="665">
        <v>5</v>
      </c>
      <c r="M138" s="666">
        <v>871.1</v>
      </c>
    </row>
    <row r="139" spans="1:13" ht="14.4" customHeight="1" x14ac:dyDescent="0.3">
      <c r="A139" s="661" t="s">
        <v>2635</v>
      </c>
      <c r="B139" s="662" t="s">
        <v>2522</v>
      </c>
      <c r="C139" s="662" t="s">
        <v>3319</v>
      </c>
      <c r="D139" s="662" t="s">
        <v>1421</v>
      </c>
      <c r="E139" s="662" t="s">
        <v>2171</v>
      </c>
      <c r="F139" s="665"/>
      <c r="G139" s="665"/>
      <c r="H139" s="678"/>
      <c r="I139" s="665">
        <v>1</v>
      </c>
      <c r="J139" s="665">
        <v>0</v>
      </c>
      <c r="K139" s="678"/>
      <c r="L139" s="665">
        <v>1</v>
      </c>
      <c r="M139" s="666">
        <v>0</v>
      </c>
    </row>
    <row r="140" spans="1:13" ht="14.4" customHeight="1" x14ac:dyDescent="0.3">
      <c r="A140" s="661" t="s">
        <v>2635</v>
      </c>
      <c r="B140" s="662" t="s">
        <v>2567</v>
      </c>
      <c r="C140" s="662" t="s">
        <v>2855</v>
      </c>
      <c r="D140" s="662" t="s">
        <v>1117</v>
      </c>
      <c r="E140" s="662" t="s">
        <v>929</v>
      </c>
      <c r="F140" s="665">
        <v>6</v>
      </c>
      <c r="G140" s="665">
        <v>11215.98</v>
      </c>
      <c r="H140" s="678">
        <v>1</v>
      </c>
      <c r="I140" s="665"/>
      <c r="J140" s="665"/>
      <c r="K140" s="678">
        <v>0</v>
      </c>
      <c r="L140" s="665">
        <v>6</v>
      </c>
      <c r="M140" s="666">
        <v>11215.98</v>
      </c>
    </row>
    <row r="141" spans="1:13" ht="14.4" customHeight="1" x14ac:dyDescent="0.3">
      <c r="A141" s="661" t="s">
        <v>2635</v>
      </c>
      <c r="B141" s="662" t="s">
        <v>2527</v>
      </c>
      <c r="C141" s="662" t="s">
        <v>2836</v>
      </c>
      <c r="D141" s="662" t="s">
        <v>2837</v>
      </c>
      <c r="E141" s="662" t="s">
        <v>1570</v>
      </c>
      <c r="F141" s="665"/>
      <c r="G141" s="665"/>
      <c r="H141" s="678">
        <v>0</v>
      </c>
      <c r="I141" s="665">
        <v>1</v>
      </c>
      <c r="J141" s="665">
        <v>393.63</v>
      </c>
      <c r="K141" s="678">
        <v>1</v>
      </c>
      <c r="L141" s="665">
        <v>1</v>
      </c>
      <c r="M141" s="666">
        <v>393.63</v>
      </c>
    </row>
    <row r="142" spans="1:13" ht="14.4" customHeight="1" x14ac:dyDescent="0.3">
      <c r="A142" s="661" t="s">
        <v>2635</v>
      </c>
      <c r="B142" s="662" t="s">
        <v>2527</v>
      </c>
      <c r="C142" s="662" t="s">
        <v>2838</v>
      </c>
      <c r="D142" s="662" t="s">
        <v>2839</v>
      </c>
      <c r="E142" s="662" t="s">
        <v>586</v>
      </c>
      <c r="F142" s="665"/>
      <c r="G142" s="665"/>
      <c r="H142" s="678">
        <v>0</v>
      </c>
      <c r="I142" s="665">
        <v>2</v>
      </c>
      <c r="J142" s="665">
        <v>295.22000000000003</v>
      </c>
      <c r="K142" s="678">
        <v>1</v>
      </c>
      <c r="L142" s="665">
        <v>2</v>
      </c>
      <c r="M142" s="666">
        <v>295.22000000000003</v>
      </c>
    </row>
    <row r="143" spans="1:13" ht="14.4" customHeight="1" x14ac:dyDescent="0.3">
      <c r="A143" s="661" t="s">
        <v>2635</v>
      </c>
      <c r="B143" s="662" t="s">
        <v>2527</v>
      </c>
      <c r="C143" s="662" t="s">
        <v>2840</v>
      </c>
      <c r="D143" s="662" t="s">
        <v>2841</v>
      </c>
      <c r="E143" s="662" t="s">
        <v>579</v>
      </c>
      <c r="F143" s="665"/>
      <c r="G143" s="665"/>
      <c r="H143" s="678">
        <v>0</v>
      </c>
      <c r="I143" s="665">
        <v>7</v>
      </c>
      <c r="J143" s="665">
        <v>258.37</v>
      </c>
      <c r="K143" s="678">
        <v>1</v>
      </c>
      <c r="L143" s="665">
        <v>7</v>
      </c>
      <c r="M143" s="666">
        <v>258.37</v>
      </c>
    </row>
    <row r="144" spans="1:13" ht="14.4" customHeight="1" x14ac:dyDescent="0.3">
      <c r="A144" s="661" t="s">
        <v>2635</v>
      </c>
      <c r="B144" s="662" t="s">
        <v>2527</v>
      </c>
      <c r="C144" s="662" t="s">
        <v>2842</v>
      </c>
      <c r="D144" s="662" t="s">
        <v>2843</v>
      </c>
      <c r="E144" s="662" t="s">
        <v>2844</v>
      </c>
      <c r="F144" s="665">
        <v>2</v>
      </c>
      <c r="G144" s="665">
        <v>3412.52</v>
      </c>
      <c r="H144" s="678">
        <v>1</v>
      </c>
      <c r="I144" s="665"/>
      <c r="J144" s="665"/>
      <c r="K144" s="678">
        <v>0</v>
      </c>
      <c r="L144" s="665">
        <v>2</v>
      </c>
      <c r="M144" s="666">
        <v>3412.52</v>
      </c>
    </row>
    <row r="145" spans="1:13" ht="14.4" customHeight="1" x14ac:dyDescent="0.3">
      <c r="A145" s="661" t="s">
        <v>2635</v>
      </c>
      <c r="B145" s="662" t="s">
        <v>2528</v>
      </c>
      <c r="C145" s="662" t="s">
        <v>588</v>
      </c>
      <c r="D145" s="662" t="s">
        <v>589</v>
      </c>
      <c r="E145" s="662" t="s">
        <v>590</v>
      </c>
      <c r="F145" s="665">
        <v>1</v>
      </c>
      <c r="G145" s="665">
        <v>683.09</v>
      </c>
      <c r="H145" s="678">
        <v>1</v>
      </c>
      <c r="I145" s="665"/>
      <c r="J145" s="665"/>
      <c r="K145" s="678">
        <v>0</v>
      </c>
      <c r="L145" s="665">
        <v>1</v>
      </c>
      <c r="M145" s="666">
        <v>683.09</v>
      </c>
    </row>
    <row r="146" spans="1:13" ht="14.4" customHeight="1" x14ac:dyDescent="0.3">
      <c r="A146" s="661" t="s">
        <v>2635</v>
      </c>
      <c r="B146" s="662" t="s">
        <v>2528</v>
      </c>
      <c r="C146" s="662" t="s">
        <v>1485</v>
      </c>
      <c r="D146" s="662" t="s">
        <v>1486</v>
      </c>
      <c r="E146" s="662" t="s">
        <v>2529</v>
      </c>
      <c r="F146" s="665"/>
      <c r="G146" s="665"/>
      <c r="H146" s="678">
        <v>0</v>
      </c>
      <c r="I146" s="665">
        <v>3</v>
      </c>
      <c r="J146" s="665">
        <v>3322.5299999999997</v>
      </c>
      <c r="K146" s="678">
        <v>1</v>
      </c>
      <c r="L146" s="665">
        <v>3</v>
      </c>
      <c r="M146" s="666">
        <v>3322.5299999999997</v>
      </c>
    </row>
    <row r="147" spans="1:13" ht="14.4" customHeight="1" x14ac:dyDescent="0.3">
      <c r="A147" s="661" t="s">
        <v>2635</v>
      </c>
      <c r="B147" s="662" t="s">
        <v>2532</v>
      </c>
      <c r="C147" s="662" t="s">
        <v>1833</v>
      </c>
      <c r="D147" s="662" t="s">
        <v>2570</v>
      </c>
      <c r="E147" s="662" t="s">
        <v>2571</v>
      </c>
      <c r="F147" s="665"/>
      <c r="G147" s="665"/>
      <c r="H147" s="678">
        <v>0</v>
      </c>
      <c r="I147" s="665">
        <v>12</v>
      </c>
      <c r="J147" s="665">
        <v>76.199999999999989</v>
      </c>
      <c r="K147" s="678">
        <v>1</v>
      </c>
      <c r="L147" s="665">
        <v>12</v>
      </c>
      <c r="M147" s="666">
        <v>76.199999999999989</v>
      </c>
    </row>
    <row r="148" spans="1:13" ht="14.4" customHeight="1" x14ac:dyDescent="0.3">
      <c r="A148" s="661" t="s">
        <v>2635</v>
      </c>
      <c r="B148" s="662" t="s">
        <v>2532</v>
      </c>
      <c r="C148" s="662" t="s">
        <v>1417</v>
      </c>
      <c r="D148" s="662" t="s">
        <v>2533</v>
      </c>
      <c r="E148" s="662" t="s">
        <v>2534</v>
      </c>
      <c r="F148" s="665"/>
      <c r="G148" s="665"/>
      <c r="H148" s="678">
        <v>0</v>
      </c>
      <c r="I148" s="665">
        <v>9</v>
      </c>
      <c r="J148" s="665">
        <v>89.76</v>
      </c>
      <c r="K148" s="678">
        <v>1</v>
      </c>
      <c r="L148" s="665">
        <v>9</v>
      </c>
      <c r="M148" s="666">
        <v>89.76</v>
      </c>
    </row>
    <row r="149" spans="1:13" ht="14.4" customHeight="1" x14ac:dyDescent="0.3">
      <c r="A149" s="661" t="s">
        <v>2635</v>
      </c>
      <c r="B149" s="662" t="s">
        <v>2532</v>
      </c>
      <c r="C149" s="662" t="s">
        <v>1335</v>
      </c>
      <c r="D149" s="662" t="s">
        <v>2535</v>
      </c>
      <c r="E149" s="662" t="s">
        <v>2536</v>
      </c>
      <c r="F149" s="665"/>
      <c r="G149" s="665"/>
      <c r="H149" s="678">
        <v>0</v>
      </c>
      <c r="I149" s="665">
        <v>9</v>
      </c>
      <c r="J149" s="665">
        <v>154.17000000000002</v>
      </c>
      <c r="K149" s="678">
        <v>1</v>
      </c>
      <c r="L149" s="665">
        <v>9</v>
      </c>
      <c r="M149" s="666">
        <v>154.17000000000002</v>
      </c>
    </row>
    <row r="150" spans="1:13" ht="14.4" customHeight="1" x14ac:dyDescent="0.3">
      <c r="A150" s="661" t="s">
        <v>2635</v>
      </c>
      <c r="B150" s="662" t="s">
        <v>2532</v>
      </c>
      <c r="C150" s="662" t="s">
        <v>2787</v>
      </c>
      <c r="D150" s="662" t="s">
        <v>2788</v>
      </c>
      <c r="E150" s="662" t="s">
        <v>862</v>
      </c>
      <c r="F150" s="665"/>
      <c r="G150" s="665"/>
      <c r="H150" s="678">
        <v>0</v>
      </c>
      <c r="I150" s="665">
        <v>1</v>
      </c>
      <c r="J150" s="665">
        <v>56.42</v>
      </c>
      <c r="K150" s="678">
        <v>1</v>
      </c>
      <c r="L150" s="665">
        <v>1</v>
      </c>
      <c r="M150" s="666">
        <v>56.42</v>
      </c>
    </row>
    <row r="151" spans="1:13" ht="14.4" customHeight="1" x14ac:dyDescent="0.3">
      <c r="A151" s="661" t="s">
        <v>2635</v>
      </c>
      <c r="B151" s="662" t="s">
        <v>2537</v>
      </c>
      <c r="C151" s="662" t="s">
        <v>1365</v>
      </c>
      <c r="D151" s="662" t="s">
        <v>1366</v>
      </c>
      <c r="E151" s="662" t="s">
        <v>1285</v>
      </c>
      <c r="F151" s="665"/>
      <c r="G151" s="665"/>
      <c r="H151" s="678">
        <v>0</v>
      </c>
      <c r="I151" s="665">
        <v>1</v>
      </c>
      <c r="J151" s="665">
        <v>65.989999999999995</v>
      </c>
      <c r="K151" s="678">
        <v>1</v>
      </c>
      <c r="L151" s="665">
        <v>1</v>
      </c>
      <c r="M151" s="666">
        <v>65.989999999999995</v>
      </c>
    </row>
    <row r="152" spans="1:13" ht="14.4" customHeight="1" x14ac:dyDescent="0.3">
      <c r="A152" s="661" t="s">
        <v>2635</v>
      </c>
      <c r="B152" s="662" t="s">
        <v>2537</v>
      </c>
      <c r="C152" s="662" t="s">
        <v>1428</v>
      </c>
      <c r="D152" s="662" t="s">
        <v>1253</v>
      </c>
      <c r="E152" s="662" t="s">
        <v>1501</v>
      </c>
      <c r="F152" s="665"/>
      <c r="G152" s="665"/>
      <c r="H152" s="678">
        <v>0</v>
      </c>
      <c r="I152" s="665">
        <v>10</v>
      </c>
      <c r="J152" s="665">
        <v>1320</v>
      </c>
      <c r="K152" s="678">
        <v>1</v>
      </c>
      <c r="L152" s="665">
        <v>10</v>
      </c>
      <c r="M152" s="666">
        <v>1320</v>
      </c>
    </row>
    <row r="153" spans="1:13" ht="14.4" customHeight="1" x14ac:dyDescent="0.3">
      <c r="A153" s="661" t="s">
        <v>2635</v>
      </c>
      <c r="B153" s="662" t="s">
        <v>2537</v>
      </c>
      <c r="C153" s="662" t="s">
        <v>4056</v>
      </c>
      <c r="D153" s="662" t="s">
        <v>4057</v>
      </c>
      <c r="E153" s="662" t="s">
        <v>1929</v>
      </c>
      <c r="F153" s="665">
        <v>1</v>
      </c>
      <c r="G153" s="665">
        <v>132</v>
      </c>
      <c r="H153" s="678">
        <v>1</v>
      </c>
      <c r="I153" s="665"/>
      <c r="J153" s="665"/>
      <c r="K153" s="678">
        <v>0</v>
      </c>
      <c r="L153" s="665">
        <v>1</v>
      </c>
      <c r="M153" s="666">
        <v>132</v>
      </c>
    </row>
    <row r="154" spans="1:13" ht="14.4" customHeight="1" x14ac:dyDescent="0.3">
      <c r="A154" s="661" t="s">
        <v>2635</v>
      </c>
      <c r="B154" s="662" t="s">
        <v>2572</v>
      </c>
      <c r="C154" s="662" t="s">
        <v>1864</v>
      </c>
      <c r="D154" s="662" t="s">
        <v>1865</v>
      </c>
      <c r="E154" s="662" t="s">
        <v>1501</v>
      </c>
      <c r="F154" s="665"/>
      <c r="G154" s="665"/>
      <c r="H154" s="678">
        <v>0</v>
      </c>
      <c r="I154" s="665">
        <v>4</v>
      </c>
      <c r="J154" s="665">
        <v>528</v>
      </c>
      <c r="K154" s="678">
        <v>1</v>
      </c>
      <c r="L154" s="665">
        <v>4</v>
      </c>
      <c r="M154" s="666">
        <v>528</v>
      </c>
    </row>
    <row r="155" spans="1:13" ht="14.4" customHeight="1" x14ac:dyDescent="0.3">
      <c r="A155" s="661" t="s">
        <v>2635</v>
      </c>
      <c r="B155" s="662" t="s">
        <v>2538</v>
      </c>
      <c r="C155" s="662" t="s">
        <v>1447</v>
      </c>
      <c r="D155" s="662" t="s">
        <v>1448</v>
      </c>
      <c r="E155" s="662" t="s">
        <v>1449</v>
      </c>
      <c r="F155" s="665"/>
      <c r="G155" s="665"/>
      <c r="H155" s="678">
        <v>0</v>
      </c>
      <c r="I155" s="665">
        <v>4</v>
      </c>
      <c r="J155" s="665">
        <v>1056</v>
      </c>
      <c r="K155" s="678">
        <v>1</v>
      </c>
      <c r="L155" s="665">
        <v>4</v>
      </c>
      <c r="M155" s="666">
        <v>1056</v>
      </c>
    </row>
    <row r="156" spans="1:13" ht="14.4" customHeight="1" x14ac:dyDescent="0.3">
      <c r="A156" s="661" t="s">
        <v>2635</v>
      </c>
      <c r="B156" s="662" t="s">
        <v>2538</v>
      </c>
      <c r="C156" s="662" t="s">
        <v>1431</v>
      </c>
      <c r="D156" s="662" t="s">
        <v>1575</v>
      </c>
      <c r="E156" s="662" t="s">
        <v>2539</v>
      </c>
      <c r="F156" s="665"/>
      <c r="G156" s="665"/>
      <c r="H156" s="678">
        <v>0</v>
      </c>
      <c r="I156" s="665">
        <v>7</v>
      </c>
      <c r="J156" s="665">
        <v>862.40000000000009</v>
      </c>
      <c r="K156" s="678">
        <v>1</v>
      </c>
      <c r="L156" s="665">
        <v>7</v>
      </c>
      <c r="M156" s="666">
        <v>862.40000000000009</v>
      </c>
    </row>
    <row r="157" spans="1:13" ht="14.4" customHeight="1" x14ac:dyDescent="0.3">
      <c r="A157" s="661" t="s">
        <v>2635</v>
      </c>
      <c r="B157" s="662" t="s">
        <v>2538</v>
      </c>
      <c r="C157" s="662" t="s">
        <v>1410</v>
      </c>
      <c r="D157" s="662" t="s">
        <v>2540</v>
      </c>
      <c r="E157" s="662" t="s">
        <v>2541</v>
      </c>
      <c r="F157" s="665"/>
      <c r="G157" s="665"/>
      <c r="H157" s="678">
        <v>0</v>
      </c>
      <c r="I157" s="665">
        <v>19</v>
      </c>
      <c r="J157" s="665">
        <v>4681.41</v>
      </c>
      <c r="K157" s="678">
        <v>1</v>
      </c>
      <c r="L157" s="665">
        <v>19</v>
      </c>
      <c r="M157" s="666">
        <v>4681.41</v>
      </c>
    </row>
    <row r="158" spans="1:13" ht="14.4" customHeight="1" x14ac:dyDescent="0.3">
      <c r="A158" s="661" t="s">
        <v>2635</v>
      </c>
      <c r="B158" s="662" t="s">
        <v>2542</v>
      </c>
      <c r="C158" s="662" t="s">
        <v>2758</v>
      </c>
      <c r="D158" s="662" t="s">
        <v>2759</v>
      </c>
      <c r="E158" s="662" t="s">
        <v>1929</v>
      </c>
      <c r="F158" s="665">
        <v>1</v>
      </c>
      <c r="G158" s="665">
        <v>132</v>
      </c>
      <c r="H158" s="678">
        <v>1</v>
      </c>
      <c r="I158" s="665"/>
      <c r="J158" s="665"/>
      <c r="K158" s="678">
        <v>0</v>
      </c>
      <c r="L158" s="665">
        <v>1</v>
      </c>
      <c r="M158" s="666">
        <v>132</v>
      </c>
    </row>
    <row r="159" spans="1:13" ht="14.4" customHeight="1" x14ac:dyDescent="0.3">
      <c r="A159" s="661" t="s">
        <v>2635</v>
      </c>
      <c r="B159" s="662" t="s">
        <v>2542</v>
      </c>
      <c r="C159" s="662" t="s">
        <v>1397</v>
      </c>
      <c r="D159" s="662" t="s">
        <v>1398</v>
      </c>
      <c r="E159" s="662" t="s">
        <v>1285</v>
      </c>
      <c r="F159" s="665"/>
      <c r="G159" s="665"/>
      <c r="H159" s="678">
        <v>0</v>
      </c>
      <c r="I159" s="665">
        <v>37</v>
      </c>
      <c r="J159" s="665">
        <v>4884</v>
      </c>
      <c r="K159" s="678">
        <v>1</v>
      </c>
      <c r="L159" s="665">
        <v>37</v>
      </c>
      <c r="M159" s="666">
        <v>4884</v>
      </c>
    </row>
    <row r="160" spans="1:13" ht="14.4" customHeight="1" x14ac:dyDescent="0.3">
      <c r="A160" s="661" t="s">
        <v>2635</v>
      </c>
      <c r="B160" s="662" t="s">
        <v>2542</v>
      </c>
      <c r="C160" s="662" t="s">
        <v>570</v>
      </c>
      <c r="D160" s="662" t="s">
        <v>571</v>
      </c>
      <c r="E160" s="662" t="s">
        <v>2543</v>
      </c>
      <c r="F160" s="665">
        <v>2</v>
      </c>
      <c r="G160" s="665">
        <v>246.4</v>
      </c>
      <c r="H160" s="678">
        <v>1</v>
      </c>
      <c r="I160" s="665"/>
      <c r="J160" s="665"/>
      <c r="K160" s="678">
        <v>0</v>
      </c>
      <c r="L160" s="665">
        <v>2</v>
      </c>
      <c r="M160" s="666">
        <v>246.4</v>
      </c>
    </row>
    <row r="161" spans="1:13" ht="14.4" customHeight="1" x14ac:dyDescent="0.3">
      <c r="A161" s="661" t="s">
        <v>2635</v>
      </c>
      <c r="B161" s="662" t="s">
        <v>2544</v>
      </c>
      <c r="C161" s="662" t="s">
        <v>1455</v>
      </c>
      <c r="D161" s="662" t="s">
        <v>2546</v>
      </c>
      <c r="E161" s="662" t="s">
        <v>1457</v>
      </c>
      <c r="F161" s="665"/>
      <c r="G161" s="665"/>
      <c r="H161" s="678">
        <v>0</v>
      </c>
      <c r="I161" s="665">
        <v>6</v>
      </c>
      <c r="J161" s="665">
        <v>1066.92</v>
      </c>
      <c r="K161" s="678">
        <v>1</v>
      </c>
      <c r="L161" s="665">
        <v>6</v>
      </c>
      <c r="M161" s="666">
        <v>1066.92</v>
      </c>
    </row>
    <row r="162" spans="1:13" ht="14.4" customHeight="1" x14ac:dyDescent="0.3">
      <c r="A162" s="661" t="s">
        <v>2636</v>
      </c>
      <c r="B162" s="662" t="s">
        <v>4081</v>
      </c>
      <c r="C162" s="662" t="s">
        <v>4013</v>
      </c>
      <c r="D162" s="662" t="s">
        <v>4014</v>
      </c>
      <c r="E162" s="662" t="s">
        <v>4015</v>
      </c>
      <c r="F162" s="665"/>
      <c r="G162" s="665"/>
      <c r="H162" s="678">
        <v>0</v>
      </c>
      <c r="I162" s="665">
        <v>2</v>
      </c>
      <c r="J162" s="665">
        <v>1430.96</v>
      </c>
      <c r="K162" s="678">
        <v>1</v>
      </c>
      <c r="L162" s="665">
        <v>2</v>
      </c>
      <c r="M162" s="666">
        <v>1430.96</v>
      </c>
    </row>
    <row r="163" spans="1:13" ht="14.4" customHeight="1" x14ac:dyDescent="0.3">
      <c r="A163" s="661" t="s">
        <v>2636</v>
      </c>
      <c r="B163" s="662" t="s">
        <v>2502</v>
      </c>
      <c r="C163" s="662" t="s">
        <v>4016</v>
      </c>
      <c r="D163" s="662" t="s">
        <v>1896</v>
      </c>
      <c r="E163" s="662" t="s">
        <v>4017</v>
      </c>
      <c r="F163" s="665"/>
      <c r="G163" s="665"/>
      <c r="H163" s="678">
        <v>0</v>
      </c>
      <c r="I163" s="665">
        <v>1</v>
      </c>
      <c r="J163" s="665">
        <v>62.24</v>
      </c>
      <c r="K163" s="678">
        <v>1</v>
      </c>
      <c r="L163" s="665">
        <v>1</v>
      </c>
      <c r="M163" s="666">
        <v>62.24</v>
      </c>
    </row>
    <row r="164" spans="1:13" ht="14.4" customHeight="1" x14ac:dyDescent="0.3">
      <c r="A164" s="661" t="s">
        <v>2636</v>
      </c>
      <c r="B164" s="662" t="s">
        <v>2502</v>
      </c>
      <c r="C164" s="662" t="s">
        <v>1895</v>
      </c>
      <c r="D164" s="662" t="s">
        <v>1896</v>
      </c>
      <c r="E164" s="662" t="s">
        <v>1897</v>
      </c>
      <c r="F164" s="665"/>
      <c r="G164" s="665"/>
      <c r="H164" s="678">
        <v>0</v>
      </c>
      <c r="I164" s="665">
        <v>1</v>
      </c>
      <c r="J164" s="665">
        <v>59.27</v>
      </c>
      <c r="K164" s="678">
        <v>1</v>
      </c>
      <c r="L164" s="665">
        <v>1</v>
      </c>
      <c r="M164" s="666">
        <v>59.27</v>
      </c>
    </row>
    <row r="165" spans="1:13" ht="14.4" customHeight="1" x14ac:dyDescent="0.3">
      <c r="A165" s="661" t="s">
        <v>2636</v>
      </c>
      <c r="B165" s="662" t="s">
        <v>2572</v>
      </c>
      <c r="C165" s="662" t="s">
        <v>1864</v>
      </c>
      <c r="D165" s="662" t="s">
        <v>1865</v>
      </c>
      <c r="E165" s="662" t="s">
        <v>1501</v>
      </c>
      <c r="F165" s="665"/>
      <c r="G165" s="665"/>
      <c r="H165" s="678">
        <v>0</v>
      </c>
      <c r="I165" s="665">
        <v>2</v>
      </c>
      <c r="J165" s="665">
        <v>264</v>
      </c>
      <c r="K165" s="678">
        <v>1</v>
      </c>
      <c r="L165" s="665">
        <v>2</v>
      </c>
      <c r="M165" s="666">
        <v>264</v>
      </c>
    </row>
    <row r="166" spans="1:13" ht="14.4" customHeight="1" x14ac:dyDescent="0.3">
      <c r="A166" s="661" t="s">
        <v>2636</v>
      </c>
      <c r="B166" s="662" t="s">
        <v>2538</v>
      </c>
      <c r="C166" s="662" t="s">
        <v>1410</v>
      </c>
      <c r="D166" s="662" t="s">
        <v>2540</v>
      </c>
      <c r="E166" s="662" t="s">
        <v>2541</v>
      </c>
      <c r="F166" s="665"/>
      <c r="G166" s="665"/>
      <c r="H166" s="678">
        <v>0</v>
      </c>
      <c r="I166" s="665">
        <v>14</v>
      </c>
      <c r="J166" s="665">
        <v>3449.46</v>
      </c>
      <c r="K166" s="678">
        <v>1</v>
      </c>
      <c r="L166" s="665">
        <v>14</v>
      </c>
      <c r="M166" s="666">
        <v>3449.46</v>
      </c>
    </row>
    <row r="167" spans="1:13" ht="14.4" customHeight="1" x14ac:dyDescent="0.3">
      <c r="A167" s="661" t="s">
        <v>2637</v>
      </c>
      <c r="B167" s="662" t="s">
        <v>2464</v>
      </c>
      <c r="C167" s="662" t="s">
        <v>3091</v>
      </c>
      <c r="D167" s="662" t="s">
        <v>1290</v>
      </c>
      <c r="E167" s="662" t="s">
        <v>3092</v>
      </c>
      <c r="F167" s="665"/>
      <c r="G167" s="665"/>
      <c r="H167" s="678">
        <v>0</v>
      </c>
      <c r="I167" s="665">
        <v>1</v>
      </c>
      <c r="J167" s="665">
        <v>100.18</v>
      </c>
      <c r="K167" s="678">
        <v>1</v>
      </c>
      <c r="L167" s="665">
        <v>1</v>
      </c>
      <c r="M167" s="666">
        <v>100.18</v>
      </c>
    </row>
    <row r="168" spans="1:13" ht="14.4" customHeight="1" x14ac:dyDescent="0.3">
      <c r="A168" s="661" t="s">
        <v>2637</v>
      </c>
      <c r="B168" s="662" t="s">
        <v>2479</v>
      </c>
      <c r="C168" s="662" t="s">
        <v>1279</v>
      </c>
      <c r="D168" s="662" t="s">
        <v>1280</v>
      </c>
      <c r="E168" s="662" t="s">
        <v>1281</v>
      </c>
      <c r="F168" s="665"/>
      <c r="G168" s="665"/>
      <c r="H168" s="678">
        <v>0</v>
      </c>
      <c r="I168" s="665">
        <v>1</v>
      </c>
      <c r="J168" s="665">
        <v>35.11</v>
      </c>
      <c r="K168" s="678">
        <v>1</v>
      </c>
      <c r="L168" s="665">
        <v>1</v>
      </c>
      <c r="M168" s="666">
        <v>35.11</v>
      </c>
    </row>
    <row r="169" spans="1:13" ht="14.4" customHeight="1" x14ac:dyDescent="0.3">
      <c r="A169" s="661" t="s">
        <v>2637</v>
      </c>
      <c r="B169" s="662" t="s">
        <v>2516</v>
      </c>
      <c r="C169" s="662" t="s">
        <v>1439</v>
      </c>
      <c r="D169" s="662" t="s">
        <v>2517</v>
      </c>
      <c r="E169" s="662" t="s">
        <v>2518</v>
      </c>
      <c r="F169" s="665"/>
      <c r="G169" s="665"/>
      <c r="H169" s="678">
        <v>0</v>
      </c>
      <c r="I169" s="665">
        <v>93</v>
      </c>
      <c r="J169" s="665">
        <v>41426.849999999991</v>
      </c>
      <c r="K169" s="678">
        <v>1</v>
      </c>
      <c r="L169" s="665">
        <v>93</v>
      </c>
      <c r="M169" s="666">
        <v>41426.849999999991</v>
      </c>
    </row>
    <row r="170" spans="1:13" ht="14.4" customHeight="1" x14ac:dyDescent="0.3">
      <c r="A170" s="661" t="s">
        <v>2637</v>
      </c>
      <c r="B170" s="662" t="s">
        <v>2516</v>
      </c>
      <c r="C170" s="662" t="s">
        <v>1435</v>
      </c>
      <c r="D170" s="662" t="s">
        <v>2519</v>
      </c>
      <c r="E170" s="662" t="s">
        <v>2520</v>
      </c>
      <c r="F170" s="665"/>
      <c r="G170" s="665"/>
      <c r="H170" s="678">
        <v>0</v>
      </c>
      <c r="I170" s="665">
        <v>7</v>
      </c>
      <c r="J170" s="665">
        <v>2522.59</v>
      </c>
      <c r="K170" s="678">
        <v>1</v>
      </c>
      <c r="L170" s="665">
        <v>7</v>
      </c>
      <c r="M170" s="666">
        <v>2522.59</v>
      </c>
    </row>
    <row r="171" spans="1:13" ht="14.4" customHeight="1" x14ac:dyDescent="0.3">
      <c r="A171" s="661" t="s">
        <v>2637</v>
      </c>
      <c r="B171" s="662" t="s">
        <v>2522</v>
      </c>
      <c r="C171" s="662" t="s">
        <v>1420</v>
      </c>
      <c r="D171" s="662" t="s">
        <v>1421</v>
      </c>
      <c r="E171" s="662" t="s">
        <v>1422</v>
      </c>
      <c r="F171" s="665"/>
      <c r="G171" s="665"/>
      <c r="H171" s="678">
        <v>0</v>
      </c>
      <c r="I171" s="665">
        <v>3</v>
      </c>
      <c r="J171" s="665">
        <v>696.87</v>
      </c>
      <c r="K171" s="678">
        <v>1</v>
      </c>
      <c r="L171" s="665">
        <v>3</v>
      </c>
      <c r="M171" s="666">
        <v>696.87</v>
      </c>
    </row>
    <row r="172" spans="1:13" ht="14.4" customHeight="1" x14ac:dyDescent="0.3">
      <c r="A172" s="661" t="s">
        <v>2637</v>
      </c>
      <c r="B172" s="662" t="s">
        <v>2522</v>
      </c>
      <c r="C172" s="662" t="s">
        <v>1882</v>
      </c>
      <c r="D172" s="662" t="s">
        <v>1421</v>
      </c>
      <c r="E172" s="662" t="s">
        <v>1883</v>
      </c>
      <c r="F172" s="665"/>
      <c r="G172" s="665"/>
      <c r="H172" s="678">
        <v>0</v>
      </c>
      <c r="I172" s="665">
        <v>6</v>
      </c>
      <c r="J172" s="665">
        <v>3252.18</v>
      </c>
      <c r="K172" s="678">
        <v>1</v>
      </c>
      <c r="L172" s="665">
        <v>6</v>
      </c>
      <c r="M172" s="666">
        <v>3252.18</v>
      </c>
    </row>
    <row r="173" spans="1:13" ht="14.4" customHeight="1" x14ac:dyDescent="0.3">
      <c r="A173" s="661" t="s">
        <v>2637</v>
      </c>
      <c r="B173" s="662" t="s">
        <v>2522</v>
      </c>
      <c r="C173" s="662" t="s">
        <v>1871</v>
      </c>
      <c r="D173" s="662" t="s">
        <v>1872</v>
      </c>
      <c r="E173" s="662" t="s">
        <v>1873</v>
      </c>
      <c r="F173" s="665"/>
      <c r="G173" s="665"/>
      <c r="H173" s="678">
        <v>0</v>
      </c>
      <c r="I173" s="665">
        <v>9</v>
      </c>
      <c r="J173" s="665">
        <v>783.99</v>
      </c>
      <c r="K173" s="678">
        <v>1</v>
      </c>
      <c r="L173" s="665">
        <v>9</v>
      </c>
      <c r="M173" s="666">
        <v>783.99</v>
      </c>
    </row>
    <row r="174" spans="1:13" ht="14.4" customHeight="1" x14ac:dyDescent="0.3">
      <c r="A174" s="661" t="s">
        <v>2637</v>
      </c>
      <c r="B174" s="662" t="s">
        <v>2522</v>
      </c>
      <c r="C174" s="662" t="s">
        <v>1424</v>
      </c>
      <c r="D174" s="662" t="s">
        <v>1425</v>
      </c>
      <c r="E174" s="662" t="s">
        <v>1426</v>
      </c>
      <c r="F174" s="665"/>
      <c r="G174" s="665"/>
      <c r="H174" s="678">
        <v>0</v>
      </c>
      <c r="I174" s="665">
        <v>21</v>
      </c>
      <c r="J174" s="665">
        <v>3658.62</v>
      </c>
      <c r="K174" s="678">
        <v>1</v>
      </c>
      <c r="L174" s="665">
        <v>21</v>
      </c>
      <c r="M174" s="666">
        <v>3658.62</v>
      </c>
    </row>
    <row r="175" spans="1:13" ht="14.4" customHeight="1" x14ac:dyDescent="0.3">
      <c r="A175" s="661" t="s">
        <v>2637</v>
      </c>
      <c r="B175" s="662" t="s">
        <v>2522</v>
      </c>
      <c r="C175" s="662" t="s">
        <v>3029</v>
      </c>
      <c r="D175" s="662" t="s">
        <v>1421</v>
      </c>
      <c r="E175" s="662" t="s">
        <v>3030</v>
      </c>
      <c r="F175" s="665"/>
      <c r="G175" s="665"/>
      <c r="H175" s="678"/>
      <c r="I175" s="665">
        <v>18</v>
      </c>
      <c r="J175" s="665">
        <v>0</v>
      </c>
      <c r="K175" s="678"/>
      <c r="L175" s="665">
        <v>18</v>
      </c>
      <c r="M175" s="666">
        <v>0</v>
      </c>
    </row>
    <row r="176" spans="1:13" ht="14.4" customHeight="1" x14ac:dyDescent="0.3">
      <c r="A176" s="661" t="s">
        <v>2637</v>
      </c>
      <c r="B176" s="662" t="s">
        <v>2523</v>
      </c>
      <c r="C176" s="662" t="s">
        <v>1316</v>
      </c>
      <c r="D176" s="662" t="s">
        <v>1317</v>
      </c>
      <c r="E176" s="662" t="s">
        <v>1318</v>
      </c>
      <c r="F176" s="665"/>
      <c r="G176" s="665"/>
      <c r="H176" s="678">
        <v>0</v>
      </c>
      <c r="I176" s="665">
        <v>5</v>
      </c>
      <c r="J176" s="665">
        <v>4242.45</v>
      </c>
      <c r="K176" s="678">
        <v>1</v>
      </c>
      <c r="L176" s="665">
        <v>5</v>
      </c>
      <c r="M176" s="666">
        <v>4242.45</v>
      </c>
    </row>
    <row r="177" spans="1:13" ht="14.4" customHeight="1" x14ac:dyDescent="0.3">
      <c r="A177" s="661" t="s">
        <v>2637</v>
      </c>
      <c r="B177" s="662" t="s">
        <v>2564</v>
      </c>
      <c r="C177" s="662" t="s">
        <v>1851</v>
      </c>
      <c r="D177" s="662" t="s">
        <v>1852</v>
      </c>
      <c r="E177" s="662" t="s">
        <v>2565</v>
      </c>
      <c r="F177" s="665"/>
      <c r="G177" s="665"/>
      <c r="H177" s="678">
        <v>0</v>
      </c>
      <c r="I177" s="665">
        <v>17</v>
      </c>
      <c r="J177" s="665">
        <v>21865.4</v>
      </c>
      <c r="K177" s="678">
        <v>1</v>
      </c>
      <c r="L177" s="665">
        <v>17</v>
      </c>
      <c r="M177" s="666">
        <v>21865.4</v>
      </c>
    </row>
    <row r="178" spans="1:13" ht="14.4" customHeight="1" x14ac:dyDescent="0.3">
      <c r="A178" s="661" t="s">
        <v>2637</v>
      </c>
      <c r="B178" s="662" t="s">
        <v>2564</v>
      </c>
      <c r="C178" s="662" t="s">
        <v>1858</v>
      </c>
      <c r="D178" s="662" t="s">
        <v>1859</v>
      </c>
      <c r="E178" s="662" t="s">
        <v>2566</v>
      </c>
      <c r="F178" s="665"/>
      <c r="G178" s="665"/>
      <c r="H178" s="678">
        <v>0</v>
      </c>
      <c r="I178" s="665">
        <v>15</v>
      </c>
      <c r="J178" s="665">
        <v>25732.200000000004</v>
      </c>
      <c r="K178" s="678">
        <v>1</v>
      </c>
      <c r="L178" s="665">
        <v>15</v>
      </c>
      <c r="M178" s="666">
        <v>25732.200000000004</v>
      </c>
    </row>
    <row r="179" spans="1:13" ht="14.4" customHeight="1" x14ac:dyDescent="0.3">
      <c r="A179" s="661" t="s">
        <v>2637</v>
      </c>
      <c r="B179" s="662" t="s">
        <v>2525</v>
      </c>
      <c r="C179" s="662" t="s">
        <v>2272</v>
      </c>
      <c r="D179" s="662" t="s">
        <v>2601</v>
      </c>
      <c r="E179" s="662" t="s">
        <v>2602</v>
      </c>
      <c r="F179" s="665"/>
      <c r="G179" s="665"/>
      <c r="H179" s="678">
        <v>0</v>
      </c>
      <c r="I179" s="665">
        <v>16</v>
      </c>
      <c r="J179" s="665">
        <v>1375.04</v>
      </c>
      <c r="K179" s="678">
        <v>1</v>
      </c>
      <c r="L179" s="665">
        <v>16</v>
      </c>
      <c r="M179" s="666">
        <v>1375.04</v>
      </c>
    </row>
    <row r="180" spans="1:13" ht="14.4" customHeight="1" x14ac:dyDescent="0.3">
      <c r="A180" s="661" t="s">
        <v>2637</v>
      </c>
      <c r="B180" s="662" t="s">
        <v>2525</v>
      </c>
      <c r="C180" s="662" t="s">
        <v>3182</v>
      </c>
      <c r="D180" s="662" t="s">
        <v>3183</v>
      </c>
      <c r="E180" s="662" t="s">
        <v>3184</v>
      </c>
      <c r="F180" s="665"/>
      <c r="G180" s="665"/>
      <c r="H180" s="678">
        <v>0</v>
      </c>
      <c r="I180" s="665">
        <v>13</v>
      </c>
      <c r="J180" s="665">
        <v>1888.3799999999999</v>
      </c>
      <c r="K180" s="678">
        <v>1</v>
      </c>
      <c r="L180" s="665">
        <v>13</v>
      </c>
      <c r="M180" s="666">
        <v>1888.3799999999999</v>
      </c>
    </row>
    <row r="181" spans="1:13" ht="14.4" customHeight="1" x14ac:dyDescent="0.3">
      <c r="A181" s="661" t="s">
        <v>2637</v>
      </c>
      <c r="B181" s="662" t="s">
        <v>2567</v>
      </c>
      <c r="C181" s="662" t="s">
        <v>1898</v>
      </c>
      <c r="D181" s="662" t="s">
        <v>1899</v>
      </c>
      <c r="E181" s="662" t="s">
        <v>572</v>
      </c>
      <c r="F181" s="665"/>
      <c r="G181" s="665"/>
      <c r="H181" s="678">
        <v>0</v>
      </c>
      <c r="I181" s="665">
        <v>157</v>
      </c>
      <c r="J181" s="665">
        <v>146741.62000000002</v>
      </c>
      <c r="K181" s="678">
        <v>1</v>
      </c>
      <c r="L181" s="665">
        <v>157</v>
      </c>
      <c r="M181" s="666">
        <v>146741.62000000002</v>
      </c>
    </row>
    <row r="182" spans="1:13" ht="14.4" customHeight="1" x14ac:dyDescent="0.3">
      <c r="A182" s="661" t="s">
        <v>2637</v>
      </c>
      <c r="B182" s="662" t="s">
        <v>2567</v>
      </c>
      <c r="C182" s="662" t="s">
        <v>3060</v>
      </c>
      <c r="D182" s="662" t="s">
        <v>3061</v>
      </c>
      <c r="E182" s="662" t="s">
        <v>827</v>
      </c>
      <c r="F182" s="665">
        <v>2</v>
      </c>
      <c r="G182" s="665">
        <v>1400.86</v>
      </c>
      <c r="H182" s="678">
        <v>1</v>
      </c>
      <c r="I182" s="665"/>
      <c r="J182" s="665"/>
      <c r="K182" s="678">
        <v>0</v>
      </c>
      <c r="L182" s="665">
        <v>2</v>
      </c>
      <c r="M182" s="666">
        <v>1400.86</v>
      </c>
    </row>
    <row r="183" spans="1:13" ht="14.4" customHeight="1" x14ac:dyDescent="0.3">
      <c r="A183" s="661" t="s">
        <v>2637</v>
      </c>
      <c r="B183" s="662" t="s">
        <v>2567</v>
      </c>
      <c r="C183" s="662" t="s">
        <v>3066</v>
      </c>
      <c r="D183" s="662" t="s">
        <v>3067</v>
      </c>
      <c r="E183" s="662" t="s">
        <v>1110</v>
      </c>
      <c r="F183" s="665">
        <v>6</v>
      </c>
      <c r="G183" s="665">
        <v>4202.58</v>
      </c>
      <c r="H183" s="678">
        <v>1</v>
      </c>
      <c r="I183" s="665"/>
      <c r="J183" s="665"/>
      <c r="K183" s="678">
        <v>0</v>
      </c>
      <c r="L183" s="665">
        <v>6</v>
      </c>
      <c r="M183" s="666">
        <v>4202.58</v>
      </c>
    </row>
    <row r="184" spans="1:13" ht="14.4" customHeight="1" x14ac:dyDescent="0.3">
      <c r="A184" s="661" t="s">
        <v>2637</v>
      </c>
      <c r="B184" s="662" t="s">
        <v>2567</v>
      </c>
      <c r="C184" s="662" t="s">
        <v>3064</v>
      </c>
      <c r="D184" s="662" t="s">
        <v>3065</v>
      </c>
      <c r="E184" s="662" t="s">
        <v>1114</v>
      </c>
      <c r="F184" s="665">
        <v>5</v>
      </c>
      <c r="G184" s="665">
        <v>4673.3</v>
      </c>
      <c r="H184" s="678">
        <v>1</v>
      </c>
      <c r="I184" s="665"/>
      <c r="J184" s="665"/>
      <c r="K184" s="678">
        <v>0</v>
      </c>
      <c r="L184" s="665">
        <v>5</v>
      </c>
      <c r="M184" s="666">
        <v>4673.3</v>
      </c>
    </row>
    <row r="185" spans="1:13" ht="14.4" customHeight="1" x14ac:dyDescent="0.3">
      <c r="A185" s="661" t="s">
        <v>2637</v>
      </c>
      <c r="B185" s="662" t="s">
        <v>2567</v>
      </c>
      <c r="C185" s="662" t="s">
        <v>3075</v>
      </c>
      <c r="D185" s="662" t="s">
        <v>3076</v>
      </c>
      <c r="E185" s="662" t="s">
        <v>827</v>
      </c>
      <c r="F185" s="665">
        <v>2</v>
      </c>
      <c r="G185" s="665">
        <v>1400.86</v>
      </c>
      <c r="H185" s="678">
        <v>1</v>
      </c>
      <c r="I185" s="665"/>
      <c r="J185" s="665"/>
      <c r="K185" s="678">
        <v>0</v>
      </c>
      <c r="L185" s="665">
        <v>2</v>
      </c>
      <c r="M185" s="666">
        <v>1400.86</v>
      </c>
    </row>
    <row r="186" spans="1:13" ht="14.4" customHeight="1" x14ac:dyDescent="0.3">
      <c r="A186" s="661" t="s">
        <v>2637</v>
      </c>
      <c r="B186" s="662" t="s">
        <v>2567</v>
      </c>
      <c r="C186" s="662" t="s">
        <v>3068</v>
      </c>
      <c r="D186" s="662" t="s">
        <v>3069</v>
      </c>
      <c r="E186" s="662" t="s">
        <v>1156</v>
      </c>
      <c r="F186" s="665">
        <v>7</v>
      </c>
      <c r="G186" s="665">
        <v>6542.62</v>
      </c>
      <c r="H186" s="678">
        <v>1</v>
      </c>
      <c r="I186" s="665"/>
      <c r="J186" s="665"/>
      <c r="K186" s="678">
        <v>0</v>
      </c>
      <c r="L186" s="665">
        <v>7</v>
      </c>
      <c r="M186" s="666">
        <v>6542.62</v>
      </c>
    </row>
    <row r="187" spans="1:13" ht="14.4" customHeight="1" x14ac:dyDescent="0.3">
      <c r="A187" s="661" t="s">
        <v>2637</v>
      </c>
      <c r="B187" s="662" t="s">
        <v>2567</v>
      </c>
      <c r="C187" s="662" t="s">
        <v>3072</v>
      </c>
      <c r="D187" s="662" t="s">
        <v>3073</v>
      </c>
      <c r="E187" s="662" t="s">
        <v>3074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2637</v>
      </c>
      <c r="B188" s="662" t="s">
        <v>2567</v>
      </c>
      <c r="C188" s="662" t="s">
        <v>3070</v>
      </c>
      <c r="D188" s="662" t="s">
        <v>3071</v>
      </c>
      <c r="E188" s="662" t="s">
        <v>929</v>
      </c>
      <c r="F188" s="665">
        <v>3</v>
      </c>
      <c r="G188" s="665">
        <v>5608.0199999999995</v>
      </c>
      <c r="H188" s="678">
        <v>1</v>
      </c>
      <c r="I188" s="665"/>
      <c r="J188" s="665"/>
      <c r="K188" s="678">
        <v>0</v>
      </c>
      <c r="L188" s="665">
        <v>3</v>
      </c>
      <c r="M188" s="666">
        <v>5608.0199999999995</v>
      </c>
    </row>
    <row r="189" spans="1:13" ht="14.4" customHeight="1" x14ac:dyDescent="0.3">
      <c r="A189" s="661" t="s">
        <v>2637</v>
      </c>
      <c r="B189" s="662" t="s">
        <v>2527</v>
      </c>
      <c r="C189" s="662" t="s">
        <v>2836</v>
      </c>
      <c r="D189" s="662" t="s">
        <v>2837</v>
      </c>
      <c r="E189" s="662" t="s">
        <v>1570</v>
      </c>
      <c r="F189" s="665"/>
      <c r="G189" s="665"/>
      <c r="H189" s="678">
        <v>0</v>
      </c>
      <c r="I189" s="665">
        <v>119</v>
      </c>
      <c r="J189" s="665">
        <v>46841.97</v>
      </c>
      <c r="K189" s="678">
        <v>1</v>
      </c>
      <c r="L189" s="665">
        <v>119</v>
      </c>
      <c r="M189" s="666">
        <v>46841.97</v>
      </c>
    </row>
    <row r="190" spans="1:13" ht="14.4" customHeight="1" x14ac:dyDescent="0.3">
      <c r="A190" s="661" t="s">
        <v>2637</v>
      </c>
      <c r="B190" s="662" t="s">
        <v>2527</v>
      </c>
      <c r="C190" s="662" t="s">
        <v>2838</v>
      </c>
      <c r="D190" s="662" t="s">
        <v>2839</v>
      </c>
      <c r="E190" s="662" t="s">
        <v>586</v>
      </c>
      <c r="F190" s="665"/>
      <c r="G190" s="665"/>
      <c r="H190" s="678">
        <v>0</v>
      </c>
      <c r="I190" s="665">
        <v>41</v>
      </c>
      <c r="J190" s="665">
        <v>5756.7900000000018</v>
      </c>
      <c r="K190" s="678">
        <v>1</v>
      </c>
      <c r="L190" s="665">
        <v>41</v>
      </c>
      <c r="M190" s="666">
        <v>5756.7900000000018</v>
      </c>
    </row>
    <row r="191" spans="1:13" ht="14.4" customHeight="1" x14ac:dyDescent="0.3">
      <c r="A191" s="661" t="s">
        <v>2637</v>
      </c>
      <c r="B191" s="662" t="s">
        <v>2527</v>
      </c>
      <c r="C191" s="662" t="s">
        <v>2840</v>
      </c>
      <c r="D191" s="662" t="s">
        <v>2841</v>
      </c>
      <c r="E191" s="662" t="s">
        <v>579</v>
      </c>
      <c r="F191" s="665"/>
      <c r="G191" s="665"/>
      <c r="H191" s="678">
        <v>0</v>
      </c>
      <c r="I191" s="665">
        <v>89</v>
      </c>
      <c r="J191" s="665">
        <v>3284.9899999999993</v>
      </c>
      <c r="K191" s="678">
        <v>1</v>
      </c>
      <c r="L191" s="665">
        <v>89</v>
      </c>
      <c r="M191" s="666">
        <v>3284.9899999999993</v>
      </c>
    </row>
    <row r="192" spans="1:13" ht="14.4" customHeight="1" x14ac:dyDescent="0.3">
      <c r="A192" s="661" t="s">
        <v>2637</v>
      </c>
      <c r="B192" s="662" t="s">
        <v>2527</v>
      </c>
      <c r="C192" s="662" t="s">
        <v>3009</v>
      </c>
      <c r="D192" s="662" t="s">
        <v>597</v>
      </c>
      <c r="E192" s="662" t="s">
        <v>598</v>
      </c>
      <c r="F192" s="665">
        <v>4</v>
      </c>
      <c r="G192" s="665">
        <v>6818.4</v>
      </c>
      <c r="H192" s="678">
        <v>1</v>
      </c>
      <c r="I192" s="665"/>
      <c r="J192" s="665"/>
      <c r="K192" s="678">
        <v>0</v>
      </c>
      <c r="L192" s="665">
        <v>4</v>
      </c>
      <c r="M192" s="666">
        <v>6818.4</v>
      </c>
    </row>
    <row r="193" spans="1:13" ht="14.4" customHeight="1" x14ac:dyDescent="0.3">
      <c r="A193" s="661" t="s">
        <v>2637</v>
      </c>
      <c r="B193" s="662" t="s">
        <v>2527</v>
      </c>
      <c r="C193" s="662" t="s">
        <v>3026</v>
      </c>
      <c r="D193" s="662" t="s">
        <v>2843</v>
      </c>
      <c r="E193" s="662" t="s">
        <v>2844</v>
      </c>
      <c r="F193" s="665">
        <v>2</v>
      </c>
      <c r="G193" s="665">
        <v>3412.52</v>
      </c>
      <c r="H193" s="678">
        <v>1</v>
      </c>
      <c r="I193" s="665"/>
      <c r="J193" s="665"/>
      <c r="K193" s="678">
        <v>0</v>
      </c>
      <c r="L193" s="665">
        <v>2</v>
      </c>
      <c r="M193" s="666">
        <v>3412.52</v>
      </c>
    </row>
    <row r="194" spans="1:13" ht="14.4" customHeight="1" x14ac:dyDescent="0.3">
      <c r="A194" s="661" t="s">
        <v>2637</v>
      </c>
      <c r="B194" s="662" t="s">
        <v>2527</v>
      </c>
      <c r="C194" s="662" t="s">
        <v>3007</v>
      </c>
      <c r="D194" s="662" t="s">
        <v>3008</v>
      </c>
      <c r="E194" s="662" t="s">
        <v>586</v>
      </c>
      <c r="F194" s="665">
        <v>1</v>
      </c>
      <c r="G194" s="665">
        <v>147.62</v>
      </c>
      <c r="H194" s="678">
        <v>1</v>
      </c>
      <c r="I194" s="665"/>
      <c r="J194" s="665"/>
      <c r="K194" s="678">
        <v>0</v>
      </c>
      <c r="L194" s="665">
        <v>1</v>
      </c>
      <c r="M194" s="666">
        <v>147.62</v>
      </c>
    </row>
    <row r="195" spans="1:13" ht="14.4" customHeight="1" x14ac:dyDescent="0.3">
      <c r="A195" s="661" t="s">
        <v>2637</v>
      </c>
      <c r="B195" s="662" t="s">
        <v>2527</v>
      </c>
      <c r="C195" s="662" t="s">
        <v>596</v>
      </c>
      <c r="D195" s="662" t="s">
        <v>597</v>
      </c>
      <c r="E195" s="662" t="s">
        <v>598</v>
      </c>
      <c r="F195" s="665">
        <v>11</v>
      </c>
      <c r="G195" s="665">
        <v>18750.599999999999</v>
      </c>
      <c r="H195" s="678">
        <v>1</v>
      </c>
      <c r="I195" s="665"/>
      <c r="J195" s="665"/>
      <c r="K195" s="678">
        <v>0</v>
      </c>
      <c r="L195" s="665">
        <v>11</v>
      </c>
      <c r="M195" s="666">
        <v>18750.599999999999</v>
      </c>
    </row>
    <row r="196" spans="1:13" ht="14.4" customHeight="1" x14ac:dyDescent="0.3">
      <c r="A196" s="661" t="s">
        <v>2637</v>
      </c>
      <c r="B196" s="662" t="s">
        <v>2527</v>
      </c>
      <c r="C196" s="662" t="s">
        <v>3010</v>
      </c>
      <c r="D196" s="662" t="s">
        <v>3011</v>
      </c>
      <c r="E196" s="662" t="s">
        <v>3012</v>
      </c>
      <c r="F196" s="665">
        <v>4</v>
      </c>
      <c r="G196" s="665">
        <v>9330.52</v>
      </c>
      <c r="H196" s="678">
        <v>1</v>
      </c>
      <c r="I196" s="665"/>
      <c r="J196" s="665"/>
      <c r="K196" s="678">
        <v>0</v>
      </c>
      <c r="L196" s="665">
        <v>4</v>
      </c>
      <c r="M196" s="666">
        <v>9330.52</v>
      </c>
    </row>
    <row r="197" spans="1:13" ht="14.4" customHeight="1" x14ac:dyDescent="0.3">
      <c r="A197" s="661" t="s">
        <v>2637</v>
      </c>
      <c r="B197" s="662" t="s">
        <v>2527</v>
      </c>
      <c r="C197" s="662" t="s">
        <v>3013</v>
      </c>
      <c r="D197" s="662" t="s">
        <v>3014</v>
      </c>
      <c r="E197" s="662" t="s">
        <v>3015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2637</v>
      </c>
      <c r="B198" s="662" t="s">
        <v>2527</v>
      </c>
      <c r="C198" s="662" t="s">
        <v>3016</v>
      </c>
      <c r="D198" s="662" t="s">
        <v>3017</v>
      </c>
      <c r="E198" s="662" t="s">
        <v>1570</v>
      </c>
      <c r="F198" s="665">
        <v>4</v>
      </c>
      <c r="G198" s="665">
        <v>5545.08</v>
      </c>
      <c r="H198" s="678">
        <v>1</v>
      </c>
      <c r="I198" s="665"/>
      <c r="J198" s="665"/>
      <c r="K198" s="678">
        <v>0</v>
      </c>
      <c r="L198" s="665">
        <v>4</v>
      </c>
      <c r="M198" s="666">
        <v>5545.08</v>
      </c>
    </row>
    <row r="199" spans="1:13" ht="14.4" customHeight="1" x14ac:dyDescent="0.3">
      <c r="A199" s="661" t="s">
        <v>2637</v>
      </c>
      <c r="B199" s="662" t="s">
        <v>2527</v>
      </c>
      <c r="C199" s="662" t="s">
        <v>3020</v>
      </c>
      <c r="D199" s="662" t="s">
        <v>3011</v>
      </c>
      <c r="E199" s="662" t="s">
        <v>1570</v>
      </c>
      <c r="F199" s="665">
        <v>2</v>
      </c>
      <c r="G199" s="665">
        <v>787.26</v>
      </c>
      <c r="H199" s="678">
        <v>1</v>
      </c>
      <c r="I199" s="665"/>
      <c r="J199" s="665"/>
      <c r="K199" s="678">
        <v>0</v>
      </c>
      <c r="L199" s="665">
        <v>2</v>
      </c>
      <c r="M199" s="666">
        <v>787.26</v>
      </c>
    </row>
    <row r="200" spans="1:13" ht="14.4" customHeight="1" x14ac:dyDescent="0.3">
      <c r="A200" s="661" t="s">
        <v>2637</v>
      </c>
      <c r="B200" s="662" t="s">
        <v>2527</v>
      </c>
      <c r="C200" s="662" t="s">
        <v>3018</v>
      </c>
      <c r="D200" s="662" t="s">
        <v>3019</v>
      </c>
      <c r="E200" s="662" t="s">
        <v>579</v>
      </c>
      <c r="F200" s="665">
        <v>2</v>
      </c>
      <c r="G200" s="665">
        <v>73.819999999999993</v>
      </c>
      <c r="H200" s="678">
        <v>1</v>
      </c>
      <c r="I200" s="665"/>
      <c r="J200" s="665"/>
      <c r="K200" s="678">
        <v>0</v>
      </c>
      <c r="L200" s="665">
        <v>2</v>
      </c>
      <c r="M200" s="666">
        <v>73.819999999999993</v>
      </c>
    </row>
    <row r="201" spans="1:13" ht="14.4" customHeight="1" x14ac:dyDescent="0.3">
      <c r="A201" s="661" t="s">
        <v>2637</v>
      </c>
      <c r="B201" s="662" t="s">
        <v>2527</v>
      </c>
      <c r="C201" s="662" t="s">
        <v>1569</v>
      </c>
      <c r="D201" s="662" t="s">
        <v>592</v>
      </c>
      <c r="E201" s="662" t="s">
        <v>1570</v>
      </c>
      <c r="F201" s="665">
        <v>2</v>
      </c>
      <c r="G201" s="665">
        <v>787.26</v>
      </c>
      <c r="H201" s="678">
        <v>1</v>
      </c>
      <c r="I201" s="665"/>
      <c r="J201" s="665"/>
      <c r="K201" s="678">
        <v>0</v>
      </c>
      <c r="L201" s="665">
        <v>2</v>
      </c>
      <c r="M201" s="666">
        <v>787.26</v>
      </c>
    </row>
    <row r="202" spans="1:13" ht="14.4" customHeight="1" x14ac:dyDescent="0.3">
      <c r="A202" s="661" t="s">
        <v>2637</v>
      </c>
      <c r="B202" s="662" t="s">
        <v>2527</v>
      </c>
      <c r="C202" s="662" t="s">
        <v>3023</v>
      </c>
      <c r="D202" s="662" t="s">
        <v>3024</v>
      </c>
      <c r="E202" s="662" t="s">
        <v>3025</v>
      </c>
      <c r="F202" s="665">
        <v>5</v>
      </c>
      <c r="G202" s="665">
        <v>2328.75</v>
      </c>
      <c r="H202" s="678">
        <v>1</v>
      </c>
      <c r="I202" s="665"/>
      <c r="J202" s="665"/>
      <c r="K202" s="678">
        <v>0</v>
      </c>
      <c r="L202" s="665">
        <v>5</v>
      </c>
      <c r="M202" s="666">
        <v>2328.75</v>
      </c>
    </row>
    <row r="203" spans="1:13" ht="14.4" customHeight="1" x14ac:dyDescent="0.3">
      <c r="A203" s="661" t="s">
        <v>2637</v>
      </c>
      <c r="B203" s="662" t="s">
        <v>2527</v>
      </c>
      <c r="C203" s="662" t="s">
        <v>3021</v>
      </c>
      <c r="D203" s="662" t="s">
        <v>3022</v>
      </c>
      <c r="E203" s="662" t="s">
        <v>1570</v>
      </c>
      <c r="F203" s="665">
        <v>4</v>
      </c>
      <c r="G203" s="665">
        <v>1574.52</v>
      </c>
      <c r="H203" s="678">
        <v>1</v>
      </c>
      <c r="I203" s="665"/>
      <c r="J203" s="665"/>
      <c r="K203" s="678">
        <v>0</v>
      </c>
      <c r="L203" s="665">
        <v>4</v>
      </c>
      <c r="M203" s="666">
        <v>1574.52</v>
      </c>
    </row>
    <row r="204" spans="1:13" ht="14.4" customHeight="1" x14ac:dyDescent="0.3">
      <c r="A204" s="661" t="s">
        <v>2637</v>
      </c>
      <c r="B204" s="662" t="s">
        <v>2527</v>
      </c>
      <c r="C204" s="662" t="s">
        <v>2842</v>
      </c>
      <c r="D204" s="662" t="s">
        <v>2843</v>
      </c>
      <c r="E204" s="662" t="s">
        <v>2844</v>
      </c>
      <c r="F204" s="665">
        <v>4</v>
      </c>
      <c r="G204" s="665">
        <v>6825.04</v>
      </c>
      <c r="H204" s="678">
        <v>1</v>
      </c>
      <c r="I204" s="665"/>
      <c r="J204" s="665"/>
      <c r="K204" s="678">
        <v>0</v>
      </c>
      <c r="L204" s="665">
        <v>4</v>
      </c>
      <c r="M204" s="666">
        <v>6825.04</v>
      </c>
    </row>
    <row r="205" spans="1:13" ht="14.4" customHeight="1" x14ac:dyDescent="0.3">
      <c r="A205" s="661" t="s">
        <v>2637</v>
      </c>
      <c r="B205" s="662" t="s">
        <v>2528</v>
      </c>
      <c r="C205" s="662" t="s">
        <v>588</v>
      </c>
      <c r="D205" s="662" t="s">
        <v>589</v>
      </c>
      <c r="E205" s="662" t="s">
        <v>590</v>
      </c>
      <c r="F205" s="665">
        <v>10</v>
      </c>
      <c r="G205" s="665">
        <v>6830.9000000000005</v>
      </c>
      <c r="H205" s="678">
        <v>1</v>
      </c>
      <c r="I205" s="665"/>
      <c r="J205" s="665"/>
      <c r="K205" s="678">
        <v>0</v>
      </c>
      <c r="L205" s="665">
        <v>10</v>
      </c>
      <c r="M205" s="666">
        <v>6830.9000000000005</v>
      </c>
    </row>
    <row r="206" spans="1:13" ht="14.4" customHeight="1" x14ac:dyDescent="0.3">
      <c r="A206" s="661" t="s">
        <v>2637</v>
      </c>
      <c r="B206" s="662" t="s">
        <v>2528</v>
      </c>
      <c r="C206" s="662" t="s">
        <v>2887</v>
      </c>
      <c r="D206" s="662" t="s">
        <v>1486</v>
      </c>
      <c r="E206" s="662" t="s">
        <v>2888</v>
      </c>
      <c r="F206" s="665"/>
      <c r="G206" s="665"/>
      <c r="H206" s="678">
        <v>0</v>
      </c>
      <c r="I206" s="665">
        <v>19</v>
      </c>
      <c r="J206" s="665">
        <v>105213.26</v>
      </c>
      <c r="K206" s="678">
        <v>1</v>
      </c>
      <c r="L206" s="665">
        <v>19</v>
      </c>
      <c r="M206" s="666">
        <v>105213.26</v>
      </c>
    </row>
    <row r="207" spans="1:13" ht="14.4" customHeight="1" x14ac:dyDescent="0.3">
      <c r="A207" s="661" t="s">
        <v>2637</v>
      </c>
      <c r="B207" s="662" t="s">
        <v>2528</v>
      </c>
      <c r="C207" s="662" t="s">
        <v>2891</v>
      </c>
      <c r="D207" s="662" t="s">
        <v>2890</v>
      </c>
      <c r="E207" s="662" t="s">
        <v>1584</v>
      </c>
      <c r="F207" s="665">
        <v>3</v>
      </c>
      <c r="G207" s="665">
        <v>959.46</v>
      </c>
      <c r="H207" s="678">
        <v>1</v>
      </c>
      <c r="I207" s="665"/>
      <c r="J207" s="665"/>
      <c r="K207" s="678">
        <v>0</v>
      </c>
      <c r="L207" s="665">
        <v>3</v>
      </c>
      <c r="M207" s="666">
        <v>959.46</v>
      </c>
    </row>
    <row r="208" spans="1:13" ht="14.4" customHeight="1" x14ac:dyDescent="0.3">
      <c r="A208" s="661" t="s">
        <v>2637</v>
      </c>
      <c r="B208" s="662" t="s">
        <v>2528</v>
      </c>
      <c r="C208" s="662" t="s">
        <v>2889</v>
      </c>
      <c r="D208" s="662" t="s">
        <v>2890</v>
      </c>
      <c r="E208" s="662" t="s">
        <v>590</v>
      </c>
      <c r="F208" s="665">
        <v>6</v>
      </c>
      <c r="G208" s="665">
        <v>4716.96</v>
      </c>
      <c r="H208" s="678">
        <v>1</v>
      </c>
      <c r="I208" s="665"/>
      <c r="J208" s="665"/>
      <c r="K208" s="678">
        <v>0</v>
      </c>
      <c r="L208" s="665">
        <v>6</v>
      </c>
      <c r="M208" s="666">
        <v>4716.96</v>
      </c>
    </row>
    <row r="209" spans="1:13" ht="14.4" customHeight="1" x14ac:dyDescent="0.3">
      <c r="A209" s="661" t="s">
        <v>2637</v>
      </c>
      <c r="B209" s="662" t="s">
        <v>2530</v>
      </c>
      <c r="C209" s="662" t="s">
        <v>1463</v>
      </c>
      <c r="D209" s="662" t="s">
        <v>1464</v>
      </c>
      <c r="E209" s="662" t="s">
        <v>2531</v>
      </c>
      <c r="F209" s="665"/>
      <c r="G209" s="665"/>
      <c r="H209" s="678">
        <v>0</v>
      </c>
      <c r="I209" s="665">
        <v>16</v>
      </c>
      <c r="J209" s="665">
        <v>1519.2000000000003</v>
      </c>
      <c r="K209" s="678">
        <v>1</v>
      </c>
      <c r="L209" s="665">
        <v>16</v>
      </c>
      <c r="M209" s="666">
        <v>1519.2000000000003</v>
      </c>
    </row>
    <row r="210" spans="1:13" ht="14.4" customHeight="1" x14ac:dyDescent="0.3">
      <c r="A210" s="661" t="s">
        <v>2637</v>
      </c>
      <c r="B210" s="662" t="s">
        <v>2530</v>
      </c>
      <c r="C210" s="662" t="s">
        <v>1473</v>
      </c>
      <c r="D210" s="662" t="s">
        <v>1474</v>
      </c>
      <c r="E210" s="662" t="s">
        <v>1475</v>
      </c>
      <c r="F210" s="665"/>
      <c r="G210" s="665"/>
      <c r="H210" s="678">
        <v>0</v>
      </c>
      <c r="I210" s="665">
        <v>37</v>
      </c>
      <c r="J210" s="665">
        <v>4684.2</v>
      </c>
      <c r="K210" s="678">
        <v>1</v>
      </c>
      <c r="L210" s="665">
        <v>37</v>
      </c>
      <c r="M210" s="666">
        <v>4684.2</v>
      </c>
    </row>
    <row r="211" spans="1:13" ht="14.4" customHeight="1" x14ac:dyDescent="0.3">
      <c r="A211" s="661" t="s">
        <v>2637</v>
      </c>
      <c r="B211" s="662" t="s">
        <v>2530</v>
      </c>
      <c r="C211" s="662" t="s">
        <v>1469</v>
      </c>
      <c r="D211" s="662" t="s">
        <v>1470</v>
      </c>
      <c r="E211" s="662" t="s">
        <v>1471</v>
      </c>
      <c r="F211" s="665"/>
      <c r="G211" s="665"/>
      <c r="H211" s="678">
        <v>0</v>
      </c>
      <c r="I211" s="665">
        <v>39</v>
      </c>
      <c r="J211" s="665">
        <v>6591</v>
      </c>
      <c r="K211" s="678">
        <v>1</v>
      </c>
      <c r="L211" s="665">
        <v>39</v>
      </c>
      <c r="M211" s="666">
        <v>6591</v>
      </c>
    </row>
    <row r="212" spans="1:13" ht="14.4" customHeight="1" x14ac:dyDescent="0.3">
      <c r="A212" s="661" t="s">
        <v>2637</v>
      </c>
      <c r="B212" s="662" t="s">
        <v>2532</v>
      </c>
      <c r="C212" s="662" t="s">
        <v>2877</v>
      </c>
      <c r="D212" s="662" t="s">
        <v>2878</v>
      </c>
      <c r="E212" s="662" t="s">
        <v>2879</v>
      </c>
      <c r="F212" s="665">
        <v>2</v>
      </c>
      <c r="G212" s="665">
        <v>112.84</v>
      </c>
      <c r="H212" s="678">
        <v>1</v>
      </c>
      <c r="I212" s="665"/>
      <c r="J212" s="665"/>
      <c r="K212" s="678">
        <v>0</v>
      </c>
      <c r="L212" s="665">
        <v>2</v>
      </c>
      <c r="M212" s="666">
        <v>112.84</v>
      </c>
    </row>
    <row r="213" spans="1:13" ht="14.4" customHeight="1" x14ac:dyDescent="0.3">
      <c r="A213" s="661" t="s">
        <v>2637</v>
      </c>
      <c r="B213" s="662" t="s">
        <v>2532</v>
      </c>
      <c r="C213" s="662" t="s">
        <v>2880</v>
      </c>
      <c r="D213" s="662" t="s">
        <v>2881</v>
      </c>
      <c r="E213" s="662" t="s">
        <v>2534</v>
      </c>
      <c r="F213" s="665">
        <v>13</v>
      </c>
      <c r="G213" s="665">
        <v>133.38</v>
      </c>
      <c r="H213" s="678">
        <v>1</v>
      </c>
      <c r="I213" s="665"/>
      <c r="J213" s="665"/>
      <c r="K213" s="678">
        <v>0</v>
      </c>
      <c r="L213" s="665">
        <v>13</v>
      </c>
      <c r="M213" s="666">
        <v>133.38</v>
      </c>
    </row>
    <row r="214" spans="1:13" ht="14.4" customHeight="1" x14ac:dyDescent="0.3">
      <c r="A214" s="661" t="s">
        <v>2637</v>
      </c>
      <c r="B214" s="662" t="s">
        <v>2532</v>
      </c>
      <c r="C214" s="662" t="s">
        <v>2882</v>
      </c>
      <c r="D214" s="662" t="s">
        <v>2883</v>
      </c>
      <c r="E214" s="662" t="s">
        <v>2536</v>
      </c>
      <c r="F214" s="665">
        <v>45</v>
      </c>
      <c r="G214" s="665">
        <v>776.52000000000021</v>
      </c>
      <c r="H214" s="678">
        <v>1</v>
      </c>
      <c r="I214" s="665"/>
      <c r="J214" s="665"/>
      <c r="K214" s="678">
        <v>0</v>
      </c>
      <c r="L214" s="665">
        <v>45</v>
      </c>
      <c r="M214" s="666">
        <v>776.52000000000021</v>
      </c>
    </row>
    <row r="215" spans="1:13" ht="14.4" customHeight="1" x14ac:dyDescent="0.3">
      <c r="A215" s="661" t="s">
        <v>2637</v>
      </c>
      <c r="B215" s="662" t="s">
        <v>2532</v>
      </c>
      <c r="C215" s="662" t="s">
        <v>1833</v>
      </c>
      <c r="D215" s="662" t="s">
        <v>2570</v>
      </c>
      <c r="E215" s="662" t="s">
        <v>2571</v>
      </c>
      <c r="F215" s="665"/>
      <c r="G215" s="665"/>
      <c r="H215" s="678">
        <v>0</v>
      </c>
      <c r="I215" s="665">
        <v>33</v>
      </c>
      <c r="J215" s="665">
        <v>200.64</v>
      </c>
      <c r="K215" s="678">
        <v>1</v>
      </c>
      <c r="L215" s="665">
        <v>33</v>
      </c>
      <c r="M215" s="666">
        <v>200.64</v>
      </c>
    </row>
    <row r="216" spans="1:13" ht="14.4" customHeight="1" x14ac:dyDescent="0.3">
      <c r="A216" s="661" t="s">
        <v>2637</v>
      </c>
      <c r="B216" s="662" t="s">
        <v>2532</v>
      </c>
      <c r="C216" s="662" t="s">
        <v>1417</v>
      </c>
      <c r="D216" s="662" t="s">
        <v>2533</v>
      </c>
      <c r="E216" s="662" t="s">
        <v>2534</v>
      </c>
      <c r="F216" s="665"/>
      <c r="G216" s="665"/>
      <c r="H216" s="678">
        <v>0</v>
      </c>
      <c r="I216" s="665">
        <v>43</v>
      </c>
      <c r="J216" s="665">
        <v>436.02</v>
      </c>
      <c r="K216" s="678">
        <v>1</v>
      </c>
      <c r="L216" s="665">
        <v>43</v>
      </c>
      <c r="M216" s="666">
        <v>436.02</v>
      </c>
    </row>
    <row r="217" spans="1:13" ht="14.4" customHeight="1" x14ac:dyDescent="0.3">
      <c r="A217" s="661" t="s">
        <v>2637</v>
      </c>
      <c r="B217" s="662" t="s">
        <v>2532</v>
      </c>
      <c r="C217" s="662" t="s">
        <v>1906</v>
      </c>
      <c r="D217" s="662" t="s">
        <v>2603</v>
      </c>
      <c r="E217" s="662" t="s">
        <v>2571</v>
      </c>
      <c r="F217" s="665">
        <v>9</v>
      </c>
      <c r="G217" s="665">
        <v>45.38</v>
      </c>
      <c r="H217" s="678">
        <v>1</v>
      </c>
      <c r="I217" s="665"/>
      <c r="J217" s="665"/>
      <c r="K217" s="678">
        <v>0</v>
      </c>
      <c r="L217" s="665">
        <v>9</v>
      </c>
      <c r="M217" s="666">
        <v>45.38</v>
      </c>
    </row>
    <row r="218" spans="1:13" ht="14.4" customHeight="1" x14ac:dyDescent="0.3">
      <c r="A218" s="661" t="s">
        <v>2637</v>
      </c>
      <c r="B218" s="662" t="s">
        <v>2532</v>
      </c>
      <c r="C218" s="662" t="s">
        <v>1335</v>
      </c>
      <c r="D218" s="662" t="s">
        <v>2535</v>
      </c>
      <c r="E218" s="662" t="s">
        <v>2536</v>
      </c>
      <c r="F218" s="665"/>
      <c r="G218" s="665"/>
      <c r="H218" s="678">
        <v>0</v>
      </c>
      <c r="I218" s="665">
        <v>53</v>
      </c>
      <c r="J218" s="665">
        <v>909.99</v>
      </c>
      <c r="K218" s="678">
        <v>1</v>
      </c>
      <c r="L218" s="665">
        <v>53</v>
      </c>
      <c r="M218" s="666">
        <v>909.99</v>
      </c>
    </row>
    <row r="219" spans="1:13" ht="14.4" customHeight="1" x14ac:dyDescent="0.3">
      <c r="A219" s="661" t="s">
        <v>2637</v>
      </c>
      <c r="B219" s="662" t="s">
        <v>2532</v>
      </c>
      <c r="C219" s="662" t="s">
        <v>2787</v>
      </c>
      <c r="D219" s="662" t="s">
        <v>2788</v>
      </c>
      <c r="E219" s="662" t="s">
        <v>862</v>
      </c>
      <c r="F219" s="665"/>
      <c r="G219" s="665"/>
      <c r="H219" s="678">
        <v>0</v>
      </c>
      <c r="I219" s="665">
        <v>2</v>
      </c>
      <c r="J219" s="665">
        <v>112.84</v>
      </c>
      <c r="K219" s="678">
        <v>1</v>
      </c>
      <c r="L219" s="665">
        <v>2</v>
      </c>
      <c r="M219" s="666">
        <v>112.84</v>
      </c>
    </row>
    <row r="220" spans="1:13" ht="14.4" customHeight="1" x14ac:dyDescent="0.3">
      <c r="A220" s="661" t="s">
        <v>2637</v>
      </c>
      <c r="B220" s="662" t="s">
        <v>2532</v>
      </c>
      <c r="C220" s="662" t="s">
        <v>2884</v>
      </c>
      <c r="D220" s="662" t="s">
        <v>2885</v>
      </c>
      <c r="E220" s="662" t="s">
        <v>2886</v>
      </c>
      <c r="F220" s="665">
        <v>1</v>
      </c>
      <c r="G220" s="665">
        <v>22.24</v>
      </c>
      <c r="H220" s="678">
        <v>1</v>
      </c>
      <c r="I220" s="665"/>
      <c r="J220" s="665"/>
      <c r="K220" s="678">
        <v>0</v>
      </c>
      <c r="L220" s="665">
        <v>1</v>
      </c>
      <c r="M220" s="666">
        <v>22.24</v>
      </c>
    </row>
    <row r="221" spans="1:13" ht="14.4" customHeight="1" x14ac:dyDescent="0.3">
      <c r="A221" s="661" t="s">
        <v>2637</v>
      </c>
      <c r="B221" s="662" t="s">
        <v>4082</v>
      </c>
      <c r="C221" s="662" t="s">
        <v>3054</v>
      </c>
      <c r="D221" s="662" t="s">
        <v>3055</v>
      </c>
      <c r="E221" s="662" t="s">
        <v>3056</v>
      </c>
      <c r="F221" s="665"/>
      <c r="G221" s="665"/>
      <c r="H221" s="678"/>
      <c r="I221" s="665">
        <v>9</v>
      </c>
      <c r="J221" s="665">
        <v>0</v>
      </c>
      <c r="K221" s="678"/>
      <c r="L221" s="665">
        <v>9</v>
      </c>
      <c r="M221" s="666">
        <v>0</v>
      </c>
    </row>
    <row r="222" spans="1:13" ht="14.4" customHeight="1" x14ac:dyDescent="0.3">
      <c r="A222" s="661" t="s">
        <v>2637</v>
      </c>
      <c r="B222" s="662" t="s">
        <v>2537</v>
      </c>
      <c r="C222" s="662" t="s">
        <v>2912</v>
      </c>
      <c r="D222" s="662" t="s">
        <v>1253</v>
      </c>
      <c r="E222" s="662" t="s">
        <v>1501</v>
      </c>
      <c r="F222" s="665"/>
      <c r="G222" s="665"/>
      <c r="H222" s="678">
        <v>0</v>
      </c>
      <c r="I222" s="665">
        <v>21</v>
      </c>
      <c r="J222" s="665">
        <v>2772</v>
      </c>
      <c r="K222" s="678">
        <v>1</v>
      </c>
      <c r="L222" s="665">
        <v>21</v>
      </c>
      <c r="M222" s="666">
        <v>2772</v>
      </c>
    </row>
    <row r="223" spans="1:13" ht="14.4" customHeight="1" x14ac:dyDescent="0.3">
      <c r="A223" s="661" t="s">
        <v>2637</v>
      </c>
      <c r="B223" s="662" t="s">
        <v>2537</v>
      </c>
      <c r="C223" s="662" t="s">
        <v>2913</v>
      </c>
      <c r="D223" s="662" t="s">
        <v>1253</v>
      </c>
      <c r="E223" s="662" t="s">
        <v>1254</v>
      </c>
      <c r="F223" s="665"/>
      <c r="G223" s="665"/>
      <c r="H223" s="678">
        <v>0</v>
      </c>
      <c r="I223" s="665">
        <v>2</v>
      </c>
      <c r="J223" s="665">
        <v>528</v>
      </c>
      <c r="K223" s="678">
        <v>1</v>
      </c>
      <c r="L223" s="665">
        <v>2</v>
      </c>
      <c r="M223" s="666">
        <v>528</v>
      </c>
    </row>
    <row r="224" spans="1:13" ht="14.4" customHeight="1" x14ac:dyDescent="0.3">
      <c r="A224" s="661" t="s">
        <v>2637</v>
      </c>
      <c r="B224" s="662" t="s">
        <v>2537</v>
      </c>
      <c r="C224" s="662" t="s">
        <v>1365</v>
      </c>
      <c r="D224" s="662" t="s">
        <v>1366</v>
      </c>
      <c r="E224" s="662" t="s">
        <v>1285</v>
      </c>
      <c r="F224" s="665"/>
      <c r="G224" s="665"/>
      <c r="H224" s="678">
        <v>0</v>
      </c>
      <c r="I224" s="665">
        <v>19</v>
      </c>
      <c r="J224" s="665">
        <v>1253.81</v>
      </c>
      <c r="K224" s="678">
        <v>1</v>
      </c>
      <c r="L224" s="665">
        <v>19</v>
      </c>
      <c r="M224" s="666">
        <v>1253.81</v>
      </c>
    </row>
    <row r="225" spans="1:13" ht="14.4" customHeight="1" x14ac:dyDescent="0.3">
      <c r="A225" s="661" t="s">
        <v>2637</v>
      </c>
      <c r="B225" s="662" t="s">
        <v>2537</v>
      </c>
      <c r="C225" s="662" t="s">
        <v>1428</v>
      </c>
      <c r="D225" s="662" t="s">
        <v>1253</v>
      </c>
      <c r="E225" s="662" t="s">
        <v>1501</v>
      </c>
      <c r="F225" s="665"/>
      <c r="G225" s="665"/>
      <c r="H225" s="678">
        <v>0</v>
      </c>
      <c r="I225" s="665">
        <v>184</v>
      </c>
      <c r="J225" s="665">
        <v>24288</v>
      </c>
      <c r="K225" s="678">
        <v>1</v>
      </c>
      <c r="L225" s="665">
        <v>184</v>
      </c>
      <c r="M225" s="666">
        <v>24288</v>
      </c>
    </row>
    <row r="226" spans="1:13" ht="14.4" customHeight="1" x14ac:dyDescent="0.3">
      <c r="A226" s="661" t="s">
        <v>2637</v>
      </c>
      <c r="B226" s="662" t="s">
        <v>2537</v>
      </c>
      <c r="C226" s="662" t="s">
        <v>2914</v>
      </c>
      <c r="D226" s="662" t="s">
        <v>1253</v>
      </c>
      <c r="E226" s="662" t="s">
        <v>1501</v>
      </c>
      <c r="F226" s="665"/>
      <c r="G226" s="665"/>
      <c r="H226" s="678">
        <v>0</v>
      </c>
      <c r="I226" s="665">
        <v>12</v>
      </c>
      <c r="J226" s="665">
        <v>1584</v>
      </c>
      <c r="K226" s="678">
        <v>1</v>
      </c>
      <c r="L226" s="665">
        <v>12</v>
      </c>
      <c r="M226" s="666">
        <v>1584</v>
      </c>
    </row>
    <row r="227" spans="1:13" ht="14.4" customHeight="1" x14ac:dyDescent="0.3">
      <c r="A227" s="661" t="s">
        <v>2637</v>
      </c>
      <c r="B227" s="662" t="s">
        <v>2572</v>
      </c>
      <c r="C227" s="662" t="s">
        <v>1864</v>
      </c>
      <c r="D227" s="662" t="s">
        <v>1865</v>
      </c>
      <c r="E227" s="662" t="s">
        <v>1501</v>
      </c>
      <c r="F227" s="665"/>
      <c r="G227" s="665"/>
      <c r="H227" s="678">
        <v>0</v>
      </c>
      <c r="I227" s="665">
        <v>9</v>
      </c>
      <c r="J227" s="665">
        <v>1188</v>
      </c>
      <c r="K227" s="678">
        <v>1</v>
      </c>
      <c r="L227" s="665">
        <v>9</v>
      </c>
      <c r="M227" s="666">
        <v>1188</v>
      </c>
    </row>
    <row r="228" spans="1:13" ht="14.4" customHeight="1" x14ac:dyDescent="0.3">
      <c r="A228" s="661" t="s">
        <v>2637</v>
      </c>
      <c r="B228" s="662" t="s">
        <v>2572</v>
      </c>
      <c r="C228" s="662" t="s">
        <v>1885</v>
      </c>
      <c r="D228" s="662" t="s">
        <v>1865</v>
      </c>
      <c r="E228" s="662" t="s">
        <v>1886</v>
      </c>
      <c r="F228" s="665"/>
      <c r="G228" s="665"/>
      <c r="H228" s="678">
        <v>0</v>
      </c>
      <c r="I228" s="665">
        <v>20</v>
      </c>
      <c r="J228" s="665">
        <v>8799.5999999999985</v>
      </c>
      <c r="K228" s="678">
        <v>1</v>
      </c>
      <c r="L228" s="665">
        <v>20</v>
      </c>
      <c r="M228" s="666">
        <v>8799.5999999999985</v>
      </c>
    </row>
    <row r="229" spans="1:13" ht="14.4" customHeight="1" x14ac:dyDescent="0.3">
      <c r="A229" s="661" t="s">
        <v>2637</v>
      </c>
      <c r="B229" s="662" t="s">
        <v>2572</v>
      </c>
      <c r="C229" s="662" t="s">
        <v>3093</v>
      </c>
      <c r="D229" s="662" t="s">
        <v>3094</v>
      </c>
      <c r="E229" s="662" t="s">
        <v>1501</v>
      </c>
      <c r="F229" s="665">
        <v>11</v>
      </c>
      <c r="G229" s="665">
        <v>1452</v>
      </c>
      <c r="H229" s="678">
        <v>1</v>
      </c>
      <c r="I229" s="665"/>
      <c r="J229" s="665"/>
      <c r="K229" s="678">
        <v>0</v>
      </c>
      <c r="L229" s="665">
        <v>11</v>
      </c>
      <c r="M229" s="666">
        <v>1452</v>
      </c>
    </row>
    <row r="230" spans="1:13" ht="14.4" customHeight="1" x14ac:dyDescent="0.3">
      <c r="A230" s="661" t="s">
        <v>2637</v>
      </c>
      <c r="B230" s="662" t="s">
        <v>2538</v>
      </c>
      <c r="C230" s="662" t="s">
        <v>1352</v>
      </c>
      <c r="D230" s="662" t="s">
        <v>1353</v>
      </c>
      <c r="E230" s="662" t="s">
        <v>937</v>
      </c>
      <c r="F230" s="665"/>
      <c r="G230" s="665"/>
      <c r="H230" s="678">
        <v>0</v>
      </c>
      <c r="I230" s="665">
        <v>19</v>
      </c>
      <c r="J230" s="665">
        <v>2508</v>
      </c>
      <c r="K230" s="678">
        <v>1</v>
      </c>
      <c r="L230" s="665">
        <v>19</v>
      </c>
      <c r="M230" s="666">
        <v>2508</v>
      </c>
    </row>
    <row r="231" spans="1:13" ht="14.4" customHeight="1" x14ac:dyDescent="0.3">
      <c r="A231" s="661" t="s">
        <v>2637</v>
      </c>
      <c r="B231" s="662" t="s">
        <v>2538</v>
      </c>
      <c r="C231" s="662" t="s">
        <v>3125</v>
      </c>
      <c r="D231" s="662" t="s">
        <v>1353</v>
      </c>
      <c r="E231" s="662" t="s">
        <v>3126</v>
      </c>
      <c r="F231" s="665"/>
      <c r="G231" s="665"/>
      <c r="H231" s="678">
        <v>0</v>
      </c>
      <c r="I231" s="665">
        <v>3</v>
      </c>
      <c r="J231" s="665">
        <v>1319.94</v>
      </c>
      <c r="K231" s="678">
        <v>1</v>
      </c>
      <c r="L231" s="665">
        <v>3</v>
      </c>
      <c r="M231" s="666">
        <v>1319.94</v>
      </c>
    </row>
    <row r="232" spans="1:13" ht="14.4" customHeight="1" x14ac:dyDescent="0.3">
      <c r="A232" s="661" t="s">
        <v>2637</v>
      </c>
      <c r="B232" s="662" t="s">
        <v>2538</v>
      </c>
      <c r="C232" s="662" t="s">
        <v>1447</v>
      </c>
      <c r="D232" s="662" t="s">
        <v>1448</v>
      </c>
      <c r="E232" s="662" t="s">
        <v>1449</v>
      </c>
      <c r="F232" s="665"/>
      <c r="G232" s="665"/>
      <c r="H232" s="678">
        <v>0</v>
      </c>
      <c r="I232" s="665">
        <v>67</v>
      </c>
      <c r="J232" s="665">
        <v>17688</v>
      </c>
      <c r="K232" s="678">
        <v>1</v>
      </c>
      <c r="L232" s="665">
        <v>67</v>
      </c>
      <c r="M232" s="666">
        <v>17688</v>
      </c>
    </row>
    <row r="233" spans="1:13" ht="14.4" customHeight="1" x14ac:dyDescent="0.3">
      <c r="A233" s="661" t="s">
        <v>2637</v>
      </c>
      <c r="B233" s="662" t="s">
        <v>2538</v>
      </c>
      <c r="C233" s="662" t="s">
        <v>3127</v>
      </c>
      <c r="D233" s="662" t="s">
        <v>3128</v>
      </c>
      <c r="E233" s="662" t="s">
        <v>2541</v>
      </c>
      <c r="F233" s="665">
        <v>3</v>
      </c>
      <c r="G233" s="665">
        <v>739.17</v>
      </c>
      <c r="H233" s="678">
        <v>1</v>
      </c>
      <c r="I233" s="665"/>
      <c r="J233" s="665"/>
      <c r="K233" s="678">
        <v>0</v>
      </c>
      <c r="L233" s="665">
        <v>3</v>
      </c>
      <c r="M233" s="666">
        <v>739.17</v>
      </c>
    </row>
    <row r="234" spans="1:13" ht="14.4" customHeight="1" x14ac:dyDescent="0.3">
      <c r="A234" s="661" t="s">
        <v>2637</v>
      </c>
      <c r="B234" s="662" t="s">
        <v>2538</v>
      </c>
      <c r="C234" s="662" t="s">
        <v>3132</v>
      </c>
      <c r="D234" s="662" t="s">
        <v>3133</v>
      </c>
      <c r="E234" s="662" t="s">
        <v>586</v>
      </c>
      <c r="F234" s="665">
        <v>11</v>
      </c>
      <c r="G234" s="665">
        <v>2904</v>
      </c>
      <c r="H234" s="678">
        <v>1</v>
      </c>
      <c r="I234" s="665"/>
      <c r="J234" s="665"/>
      <c r="K234" s="678">
        <v>0</v>
      </c>
      <c r="L234" s="665">
        <v>11</v>
      </c>
      <c r="M234" s="666">
        <v>2904</v>
      </c>
    </row>
    <row r="235" spans="1:13" ht="14.4" customHeight="1" x14ac:dyDescent="0.3">
      <c r="A235" s="661" t="s">
        <v>2637</v>
      </c>
      <c r="B235" s="662" t="s">
        <v>2538</v>
      </c>
      <c r="C235" s="662" t="s">
        <v>2741</v>
      </c>
      <c r="D235" s="662" t="s">
        <v>2742</v>
      </c>
      <c r="E235" s="662" t="s">
        <v>2539</v>
      </c>
      <c r="F235" s="665">
        <v>3</v>
      </c>
      <c r="G235" s="665">
        <v>369.6</v>
      </c>
      <c r="H235" s="678">
        <v>1</v>
      </c>
      <c r="I235" s="665"/>
      <c r="J235" s="665"/>
      <c r="K235" s="678">
        <v>0</v>
      </c>
      <c r="L235" s="665">
        <v>3</v>
      </c>
      <c r="M235" s="666">
        <v>369.6</v>
      </c>
    </row>
    <row r="236" spans="1:13" ht="14.4" customHeight="1" x14ac:dyDescent="0.3">
      <c r="A236" s="661" t="s">
        <v>2637</v>
      </c>
      <c r="B236" s="662" t="s">
        <v>2538</v>
      </c>
      <c r="C236" s="662" t="s">
        <v>1431</v>
      </c>
      <c r="D236" s="662" t="s">
        <v>1575</v>
      </c>
      <c r="E236" s="662" t="s">
        <v>2539</v>
      </c>
      <c r="F236" s="665"/>
      <c r="G236" s="665"/>
      <c r="H236" s="678">
        <v>0</v>
      </c>
      <c r="I236" s="665">
        <v>71</v>
      </c>
      <c r="J236" s="665">
        <v>8747.1999999999989</v>
      </c>
      <c r="K236" s="678">
        <v>1</v>
      </c>
      <c r="L236" s="665">
        <v>71</v>
      </c>
      <c r="M236" s="666">
        <v>8747.1999999999989</v>
      </c>
    </row>
    <row r="237" spans="1:13" ht="14.4" customHeight="1" x14ac:dyDescent="0.3">
      <c r="A237" s="661" t="s">
        <v>2637</v>
      </c>
      <c r="B237" s="662" t="s">
        <v>2538</v>
      </c>
      <c r="C237" s="662" t="s">
        <v>1410</v>
      </c>
      <c r="D237" s="662" t="s">
        <v>2540</v>
      </c>
      <c r="E237" s="662" t="s">
        <v>2541</v>
      </c>
      <c r="F237" s="665"/>
      <c r="G237" s="665"/>
      <c r="H237" s="678">
        <v>0</v>
      </c>
      <c r="I237" s="665">
        <v>238</v>
      </c>
      <c r="J237" s="665">
        <v>58640.819999999992</v>
      </c>
      <c r="K237" s="678">
        <v>1</v>
      </c>
      <c r="L237" s="665">
        <v>238</v>
      </c>
      <c r="M237" s="666">
        <v>58640.819999999992</v>
      </c>
    </row>
    <row r="238" spans="1:13" ht="14.4" customHeight="1" x14ac:dyDescent="0.3">
      <c r="A238" s="661" t="s">
        <v>2637</v>
      </c>
      <c r="B238" s="662" t="s">
        <v>2538</v>
      </c>
      <c r="C238" s="662" t="s">
        <v>3131</v>
      </c>
      <c r="D238" s="662" t="s">
        <v>3128</v>
      </c>
      <c r="E238" s="662" t="s">
        <v>2541</v>
      </c>
      <c r="F238" s="665">
        <v>9</v>
      </c>
      <c r="G238" s="665">
        <v>2217.5099999999998</v>
      </c>
      <c r="H238" s="678">
        <v>1</v>
      </c>
      <c r="I238" s="665"/>
      <c r="J238" s="665"/>
      <c r="K238" s="678">
        <v>0</v>
      </c>
      <c r="L238" s="665">
        <v>9</v>
      </c>
      <c r="M238" s="666">
        <v>2217.5099999999998</v>
      </c>
    </row>
    <row r="239" spans="1:13" ht="14.4" customHeight="1" x14ac:dyDescent="0.3">
      <c r="A239" s="661" t="s">
        <v>2637</v>
      </c>
      <c r="B239" s="662" t="s">
        <v>2538</v>
      </c>
      <c r="C239" s="662" t="s">
        <v>3129</v>
      </c>
      <c r="D239" s="662" t="s">
        <v>3130</v>
      </c>
      <c r="E239" s="662" t="s">
        <v>2541</v>
      </c>
      <c r="F239" s="665">
        <v>16</v>
      </c>
      <c r="G239" s="665">
        <v>3942.24</v>
      </c>
      <c r="H239" s="678">
        <v>1</v>
      </c>
      <c r="I239" s="665"/>
      <c r="J239" s="665"/>
      <c r="K239" s="678">
        <v>0</v>
      </c>
      <c r="L239" s="665">
        <v>16</v>
      </c>
      <c r="M239" s="666">
        <v>3942.24</v>
      </c>
    </row>
    <row r="240" spans="1:13" ht="14.4" customHeight="1" x14ac:dyDescent="0.3">
      <c r="A240" s="661" t="s">
        <v>2637</v>
      </c>
      <c r="B240" s="662" t="s">
        <v>2538</v>
      </c>
      <c r="C240" s="662" t="s">
        <v>3134</v>
      </c>
      <c r="D240" s="662" t="s">
        <v>3135</v>
      </c>
      <c r="E240" s="662" t="s">
        <v>1634</v>
      </c>
      <c r="F240" s="665">
        <v>1</v>
      </c>
      <c r="G240" s="665">
        <v>0</v>
      </c>
      <c r="H240" s="678"/>
      <c r="I240" s="665"/>
      <c r="J240" s="665"/>
      <c r="K240" s="678"/>
      <c r="L240" s="665">
        <v>1</v>
      </c>
      <c r="M240" s="666">
        <v>0</v>
      </c>
    </row>
    <row r="241" spans="1:13" ht="14.4" customHeight="1" x14ac:dyDescent="0.3">
      <c r="A241" s="661" t="s">
        <v>2637</v>
      </c>
      <c r="B241" s="662" t="s">
        <v>2538</v>
      </c>
      <c r="C241" s="662" t="s">
        <v>3136</v>
      </c>
      <c r="D241" s="662" t="s">
        <v>3137</v>
      </c>
      <c r="E241" s="662" t="s">
        <v>3138</v>
      </c>
      <c r="F241" s="665">
        <v>6</v>
      </c>
      <c r="G241" s="665">
        <v>1584</v>
      </c>
      <c r="H241" s="678">
        <v>1</v>
      </c>
      <c r="I241" s="665"/>
      <c r="J241" s="665"/>
      <c r="K241" s="678">
        <v>0</v>
      </c>
      <c r="L241" s="665">
        <v>6</v>
      </c>
      <c r="M241" s="666">
        <v>1584</v>
      </c>
    </row>
    <row r="242" spans="1:13" ht="14.4" customHeight="1" x14ac:dyDescent="0.3">
      <c r="A242" s="661" t="s">
        <v>2637</v>
      </c>
      <c r="B242" s="662" t="s">
        <v>2542</v>
      </c>
      <c r="C242" s="662" t="s">
        <v>2949</v>
      </c>
      <c r="D242" s="662" t="s">
        <v>2950</v>
      </c>
      <c r="E242" s="662" t="s">
        <v>572</v>
      </c>
      <c r="F242" s="665">
        <v>29</v>
      </c>
      <c r="G242" s="665">
        <v>3572.7999999999997</v>
      </c>
      <c r="H242" s="678">
        <v>1</v>
      </c>
      <c r="I242" s="665"/>
      <c r="J242" s="665"/>
      <c r="K242" s="678">
        <v>0</v>
      </c>
      <c r="L242" s="665">
        <v>29</v>
      </c>
      <c r="M242" s="666">
        <v>3572.7999999999997</v>
      </c>
    </row>
    <row r="243" spans="1:13" ht="14.4" customHeight="1" x14ac:dyDescent="0.3">
      <c r="A243" s="661" t="s">
        <v>2637</v>
      </c>
      <c r="B243" s="662" t="s">
        <v>2542</v>
      </c>
      <c r="C243" s="662" t="s">
        <v>2951</v>
      </c>
      <c r="D243" s="662" t="s">
        <v>2952</v>
      </c>
      <c r="E243" s="662" t="s">
        <v>572</v>
      </c>
      <c r="F243" s="665">
        <v>3</v>
      </c>
      <c r="G243" s="665">
        <v>369.6</v>
      </c>
      <c r="H243" s="678">
        <v>1</v>
      </c>
      <c r="I243" s="665"/>
      <c r="J243" s="665"/>
      <c r="K243" s="678">
        <v>0</v>
      </c>
      <c r="L243" s="665">
        <v>3</v>
      </c>
      <c r="M243" s="666">
        <v>369.6</v>
      </c>
    </row>
    <row r="244" spans="1:13" ht="14.4" customHeight="1" x14ac:dyDescent="0.3">
      <c r="A244" s="661" t="s">
        <v>2637</v>
      </c>
      <c r="B244" s="662" t="s">
        <v>2542</v>
      </c>
      <c r="C244" s="662" t="s">
        <v>2953</v>
      </c>
      <c r="D244" s="662" t="s">
        <v>2952</v>
      </c>
      <c r="E244" s="662" t="s">
        <v>1285</v>
      </c>
      <c r="F244" s="665">
        <v>6</v>
      </c>
      <c r="G244" s="665">
        <v>0</v>
      </c>
      <c r="H244" s="678"/>
      <c r="I244" s="665"/>
      <c r="J244" s="665"/>
      <c r="K244" s="678"/>
      <c r="L244" s="665">
        <v>6</v>
      </c>
      <c r="M244" s="666">
        <v>0</v>
      </c>
    </row>
    <row r="245" spans="1:13" ht="14.4" customHeight="1" x14ac:dyDescent="0.3">
      <c r="A245" s="661" t="s">
        <v>2637</v>
      </c>
      <c r="B245" s="662" t="s">
        <v>2542</v>
      </c>
      <c r="C245" s="662" t="s">
        <v>2954</v>
      </c>
      <c r="D245" s="662" t="s">
        <v>2952</v>
      </c>
      <c r="E245" s="662" t="s">
        <v>2250</v>
      </c>
      <c r="F245" s="665">
        <v>8</v>
      </c>
      <c r="G245" s="665">
        <v>3167.84</v>
      </c>
      <c r="H245" s="678">
        <v>1</v>
      </c>
      <c r="I245" s="665"/>
      <c r="J245" s="665"/>
      <c r="K245" s="678">
        <v>0</v>
      </c>
      <c r="L245" s="665">
        <v>8</v>
      </c>
      <c r="M245" s="666">
        <v>3167.84</v>
      </c>
    </row>
    <row r="246" spans="1:13" ht="14.4" customHeight="1" x14ac:dyDescent="0.3">
      <c r="A246" s="661" t="s">
        <v>2637</v>
      </c>
      <c r="B246" s="662" t="s">
        <v>2542</v>
      </c>
      <c r="C246" s="662" t="s">
        <v>1397</v>
      </c>
      <c r="D246" s="662" t="s">
        <v>1398</v>
      </c>
      <c r="E246" s="662" t="s">
        <v>1285</v>
      </c>
      <c r="F246" s="665"/>
      <c r="G246" s="665"/>
      <c r="H246" s="678">
        <v>0</v>
      </c>
      <c r="I246" s="665">
        <v>584</v>
      </c>
      <c r="J246" s="665">
        <v>77088</v>
      </c>
      <c r="K246" s="678">
        <v>1</v>
      </c>
      <c r="L246" s="665">
        <v>584</v>
      </c>
      <c r="M246" s="666">
        <v>77088</v>
      </c>
    </row>
    <row r="247" spans="1:13" ht="14.4" customHeight="1" x14ac:dyDescent="0.3">
      <c r="A247" s="661" t="s">
        <v>2637</v>
      </c>
      <c r="B247" s="662" t="s">
        <v>2542</v>
      </c>
      <c r="C247" s="662" t="s">
        <v>570</v>
      </c>
      <c r="D247" s="662" t="s">
        <v>571</v>
      </c>
      <c r="E247" s="662" t="s">
        <v>2543</v>
      </c>
      <c r="F247" s="665">
        <v>98</v>
      </c>
      <c r="G247" s="665">
        <v>12073.6</v>
      </c>
      <c r="H247" s="678">
        <v>1</v>
      </c>
      <c r="I247" s="665"/>
      <c r="J247" s="665"/>
      <c r="K247" s="678">
        <v>0</v>
      </c>
      <c r="L247" s="665">
        <v>98</v>
      </c>
      <c r="M247" s="666">
        <v>12073.6</v>
      </c>
    </row>
    <row r="248" spans="1:13" ht="14.4" customHeight="1" x14ac:dyDescent="0.3">
      <c r="A248" s="661" t="s">
        <v>2637</v>
      </c>
      <c r="B248" s="662" t="s">
        <v>2542</v>
      </c>
      <c r="C248" s="662" t="s">
        <v>2955</v>
      </c>
      <c r="D248" s="662" t="s">
        <v>2786</v>
      </c>
      <c r="E248" s="662"/>
      <c r="F248" s="665">
        <v>10</v>
      </c>
      <c r="G248" s="665">
        <v>1232</v>
      </c>
      <c r="H248" s="678">
        <v>1</v>
      </c>
      <c r="I248" s="665"/>
      <c r="J248" s="665"/>
      <c r="K248" s="678">
        <v>0</v>
      </c>
      <c r="L248" s="665">
        <v>10</v>
      </c>
      <c r="M248" s="666">
        <v>1232</v>
      </c>
    </row>
    <row r="249" spans="1:13" ht="14.4" customHeight="1" x14ac:dyDescent="0.3">
      <c r="A249" s="661" t="s">
        <v>2637</v>
      </c>
      <c r="B249" s="662" t="s">
        <v>2542</v>
      </c>
      <c r="C249" s="662" t="s">
        <v>2958</v>
      </c>
      <c r="D249" s="662" t="s">
        <v>2786</v>
      </c>
      <c r="E249" s="662"/>
      <c r="F249" s="665">
        <v>1</v>
      </c>
      <c r="G249" s="665">
        <v>0</v>
      </c>
      <c r="H249" s="678"/>
      <c r="I249" s="665"/>
      <c r="J249" s="665"/>
      <c r="K249" s="678"/>
      <c r="L249" s="665">
        <v>1</v>
      </c>
      <c r="M249" s="666">
        <v>0</v>
      </c>
    </row>
    <row r="250" spans="1:13" ht="14.4" customHeight="1" x14ac:dyDescent="0.3">
      <c r="A250" s="661" t="s">
        <v>2637</v>
      </c>
      <c r="B250" s="662" t="s">
        <v>2542</v>
      </c>
      <c r="C250" s="662" t="s">
        <v>2957</v>
      </c>
      <c r="D250" s="662" t="s">
        <v>2786</v>
      </c>
      <c r="E250" s="662"/>
      <c r="F250" s="665">
        <v>7</v>
      </c>
      <c r="G250" s="665">
        <v>0</v>
      </c>
      <c r="H250" s="678"/>
      <c r="I250" s="665"/>
      <c r="J250" s="665"/>
      <c r="K250" s="678"/>
      <c r="L250" s="665">
        <v>7</v>
      </c>
      <c r="M250" s="666">
        <v>0</v>
      </c>
    </row>
    <row r="251" spans="1:13" ht="14.4" customHeight="1" x14ac:dyDescent="0.3">
      <c r="A251" s="661" t="s">
        <v>2637</v>
      </c>
      <c r="B251" s="662" t="s">
        <v>2542</v>
      </c>
      <c r="C251" s="662" t="s">
        <v>2959</v>
      </c>
      <c r="D251" s="662" t="s">
        <v>2960</v>
      </c>
      <c r="E251" s="662" t="s">
        <v>1285</v>
      </c>
      <c r="F251" s="665">
        <v>4</v>
      </c>
      <c r="G251" s="665">
        <v>528</v>
      </c>
      <c r="H251" s="678">
        <v>1</v>
      </c>
      <c r="I251" s="665"/>
      <c r="J251" s="665"/>
      <c r="K251" s="678">
        <v>0</v>
      </c>
      <c r="L251" s="665">
        <v>4</v>
      </c>
      <c r="M251" s="666">
        <v>528</v>
      </c>
    </row>
    <row r="252" spans="1:13" ht="14.4" customHeight="1" x14ac:dyDescent="0.3">
      <c r="A252" s="661" t="s">
        <v>2637</v>
      </c>
      <c r="B252" s="662" t="s">
        <v>2542</v>
      </c>
      <c r="C252" s="662" t="s">
        <v>2961</v>
      </c>
      <c r="D252" s="662" t="s">
        <v>2956</v>
      </c>
      <c r="E252" s="662" t="s">
        <v>2543</v>
      </c>
      <c r="F252" s="665">
        <v>1</v>
      </c>
      <c r="G252" s="665">
        <v>123.2</v>
      </c>
      <c r="H252" s="678">
        <v>1</v>
      </c>
      <c r="I252" s="665"/>
      <c r="J252" s="665"/>
      <c r="K252" s="678">
        <v>0</v>
      </c>
      <c r="L252" s="665">
        <v>1</v>
      </c>
      <c r="M252" s="666">
        <v>123.2</v>
      </c>
    </row>
    <row r="253" spans="1:13" ht="14.4" customHeight="1" x14ac:dyDescent="0.3">
      <c r="A253" s="661" t="s">
        <v>2637</v>
      </c>
      <c r="B253" s="662" t="s">
        <v>2544</v>
      </c>
      <c r="C253" s="662" t="s">
        <v>1855</v>
      </c>
      <c r="D253" s="662" t="s">
        <v>575</v>
      </c>
      <c r="E253" s="662" t="s">
        <v>1856</v>
      </c>
      <c r="F253" s="665"/>
      <c r="G253" s="665"/>
      <c r="H253" s="678">
        <v>0</v>
      </c>
      <c r="I253" s="665">
        <v>15</v>
      </c>
      <c r="J253" s="665">
        <v>6002.7</v>
      </c>
      <c r="K253" s="678">
        <v>1</v>
      </c>
      <c r="L253" s="665">
        <v>15</v>
      </c>
      <c r="M253" s="666">
        <v>6002.7</v>
      </c>
    </row>
    <row r="254" spans="1:13" ht="14.4" customHeight="1" x14ac:dyDescent="0.3">
      <c r="A254" s="661" t="s">
        <v>2637</v>
      </c>
      <c r="B254" s="662" t="s">
        <v>2544</v>
      </c>
      <c r="C254" s="662" t="s">
        <v>3057</v>
      </c>
      <c r="D254" s="662" t="s">
        <v>3058</v>
      </c>
      <c r="E254" s="662" t="s">
        <v>2677</v>
      </c>
      <c r="F254" s="665">
        <v>3</v>
      </c>
      <c r="G254" s="665">
        <v>400.16999999999996</v>
      </c>
      <c r="H254" s="678">
        <v>1</v>
      </c>
      <c r="I254" s="665"/>
      <c r="J254" s="665"/>
      <c r="K254" s="678">
        <v>0</v>
      </c>
      <c r="L254" s="665">
        <v>3</v>
      </c>
      <c r="M254" s="666">
        <v>400.16999999999996</v>
      </c>
    </row>
    <row r="255" spans="1:13" ht="14.4" customHeight="1" x14ac:dyDescent="0.3">
      <c r="A255" s="661" t="s">
        <v>2637</v>
      </c>
      <c r="B255" s="662" t="s">
        <v>2544</v>
      </c>
      <c r="C255" s="662" t="s">
        <v>1477</v>
      </c>
      <c r="D255" s="662" t="s">
        <v>2545</v>
      </c>
      <c r="E255" s="662" t="s">
        <v>1479</v>
      </c>
      <c r="F255" s="665"/>
      <c r="G255" s="665"/>
      <c r="H255" s="678">
        <v>0</v>
      </c>
      <c r="I255" s="665">
        <v>15</v>
      </c>
      <c r="J255" s="665">
        <v>3157.5</v>
      </c>
      <c r="K255" s="678">
        <v>1</v>
      </c>
      <c r="L255" s="665">
        <v>15</v>
      </c>
      <c r="M255" s="666">
        <v>3157.5</v>
      </c>
    </row>
    <row r="256" spans="1:13" ht="14.4" customHeight="1" x14ac:dyDescent="0.3">
      <c r="A256" s="661" t="s">
        <v>2637</v>
      </c>
      <c r="B256" s="662" t="s">
        <v>2544</v>
      </c>
      <c r="C256" s="662" t="s">
        <v>1455</v>
      </c>
      <c r="D256" s="662" t="s">
        <v>2546</v>
      </c>
      <c r="E256" s="662" t="s">
        <v>1457</v>
      </c>
      <c r="F256" s="665"/>
      <c r="G256" s="665"/>
      <c r="H256" s="678">
        <v>0</v>
      </c>
      <c r="I256" s="665">
        <v>178</v>
      </c>
      <c r="J256" s="665">
        <v>31651.960000000003</v>
      </c>
      <c r="K256" s="678">
        <v>1</v>
      </c>
      <c r="L256" s="665">
        <v>178</v>
      </c>
      <c r="M256" s="666">
        <v>31651.960000000003</v>
      </c>
    </row>
    <row r="257" spans="1:13" ht="14.4" customHeight="1" x14ac:dyDescent="0.3">
      <c r="A257" s="661" t="s">
        <v>2637</v>
      </c>
      <c r="B257" s="662" t="s">
        <v>4079</v>
      </c>
      <c r="C257" s="662" t="s">
        <v>2901</v>
      </c>
      <c r="D257" s="662" t="s">
        <v>2902</v>
      </c>
      <c r="E257" s="662" t="s">
        <v>2903</v>
      </c>
      <c r="F257" s="665">
        <v>2</v>
      </c>
      <c r="G257" s="665">
        <v>259.5</v>
      </c>
      <c r="H257" s="678">
        <v>1</v>
      </c>
      <c r="I257" s="665"/>
      <c r="J257" s="665"/>
      <c r="K257" s="678">
        <v>0</v>
      </c>
      <c r="L257" s="665">
        <v>2</v>
      </c>
      <c r="M257" s="666">
        <v>259.5</v>
      </c>
    </row>
    <row r="258" spans="1:13" ht="14.4" customHeight="1" x14ac:dyDescent="0.3">
      <c r="A258" s="661" t="s">
        <v>2637</v>
      </c>
      <c r="B258" s="662" t="s">
        <v>4079</v>
      </c>
      <c r="C258" s="662" t="s">
        <v>2904</v>
      </c>
      <c r="D258" s="662" t="s">
        <v>2902</v>
      </c>
      <c r="E258" s="662" t="s">
        <v>2903</v>
      </c>
      <c r="F258" s="665">
        <v>1</v>
      </c>
      <c r="G258" s="665">
        <v>129.75</v>
      </c>
      <c r="H258" s="678">
        <v>1</v>
      </c>
      <c r="I258" s="665"/>
      <c r="J258" s="665"/>
      <c r="K258" s="678">
        <v>0</v>
      </c>
      <c r="L258" s="665">
        <v>1</v>
      </c>
      <c r="M258" s="666">
        <v>129.75</v>
      </c>
    </row>
    <row r="259" spans="1:13" ht="14.4" customHeight="1" x14ac:dyDescent="0.3">
      <c r="A259" s="661" t="s">
        <v>2637</v>
      </c>
      <c r="B259" s="662" t="s">
        <v>2549</v>
      </c>
      <c r="C259" s="662" t="s">
        <v>2249</v>
      </c>
      <c r="D259" s="662" t="s">
        <v>1310</v>
      </c>
      <c r="E259" s="662" t="s">
        <v>2250</v>
      </c>
      <c r="F259" s="665"/>
      <c r="G259" s="665"/>
      <c r="H259" s="678">
        <v>0</v>
      </c>
      <c r="I259" s="665">
        <v>1</v>
      </c>
      <c r="J259" s="665">
        <v>340.97</v>
      </c>
      <c r="K259" s="678">
        <v>1</v>
      </c>
      <c r="L259" s="665">
        <v>1</v>
      </c>
      <c r="M259" s="666">
        <v>340.97</v>
      </c>
    </row>
    <row r="260" spans="1:13" ht="14.4" customHeight="1" x14ac:dyDescent="0.3">
      <c r="A260" s="661" t="s">
        <v>2646</v>
      </c>
      <c r="B260" s="662" t="s">
        <v>2516</v>
      </c>
      <c r="C260" s="662" t="s">
        <v>1439</v>
      </c>
      <c r="D260" s="662" t="s">
        <v>2517</v>
      </c>
      <c r="E260" s="662" t="s">
        <v>2518</v>
      </c>
      <c r="F260" s="665"/>
      <c r="G260" s="665"/>
      <c r="H260" s="678">
        <v>0</v>
      </c>
      <c r="I260" s="665">
        <v>1</v>
      </c>
      <c r="J260" s="665">
        <v>445.45</v>
      </c>
      <c r="K260" s="678">
        <v>1</v>
      </c>
      <c r="L260" s="665">
        <v>1</v>
      </c>
      <c r="M260" s="666">
        <v>445.45</v>
      </c>
    </row>
    <row r="261" spans="1:13" ht="14.4" customHeight="1" x14ac:dyDescent="0.3">
      <c r="A261" s="661" t="s">
        <v>2646</v>
      </c>
      <c r="B261" s="662" t="s">
        <v>2516</v>
      </c>
      <c r="C261" s="662" t="s">
        <v>1435</v>
      </c>
      <c r="D261" s="662" t="s">
        <v>2519</v>
      </c>
      <c r="E261" s="662" t="s">
        <v>2520</v>
      </c>
      <c r="F261" s="665"/>
      <c r="G261" s="665"/>
      <c r="H261" s="678">
        <v>0</v>
      </c>
      <c r="I261" s="665">
        <v>1</v>
      </c>
      <c r="J261" s="665">
        <v>360.37</v>
      </c>
      <c r="K261" s="678">
        <v>1</v>
      </c>
      <c r="L261" s="665">
        <v>1</v>
      </c>
      <c r="M261" s="666">
        <v>360.37</v>
      </c>
    </row>
    <row r="262" spans="1:13" ht="14.4" customHeight="1" x14ac:dyDescent="0.3">
      <c r="A262" s="661" t="s">
        <v>2646</v>
      </c>
      <c r="B262" s="662" t="s">
        <v>2527</v>
      </c>
      <c r="C262" s="662" t="s">
        <v>2838</v>
      </c>
      <c r="D262" s="662" t="s">
        <v>2839</v>
      </c>
      <c r="E262" s="662" t="s">
        <v>586</v>
      </c>
      <c r="F262" s="665"/>
      <c r="G262" s="665"/>
      <c r="H262" s="678">
        <v>0</v>
      </c>
      <c r="I262" s="665">
        <v>3</v>
      </c>
      <c r="J262" s="665">
        <v>442.83000000000004</v>
      </c>
      <c r="K262" s="678">
        <v>1</v>
      </c>
      <c r="L262" s="665">
        <v>3</v>
      </c>
      <c r="M262" s="666">
        <v>442.83000000000004</v>
      </c>
    </row>
    <row r="263" spans="1:13" ht="14.4" customHeight="1" x14ac:dyDescent="0.3">
      <c r="A263" s="661" t="s">
        <v>2646</v>
      </c>
      <c r="B263" s="662" t="s">
        <v>2527</v>
      </c>
      <c r="C263" s="662" t="s">
        <v>2840</v>
      </c>
      <c r="D263" s="662" t="s">
        <v>2841</v>
      </c>
      <c r="E263" s="662" t="s">
        <v>579</v>
      </c>
      <c r="F263" s="665"/>
      <c r="G263" s="665"/>
      <c r="H263" s="678">
        <v>0</v>
      </c>
      <c r="I263" s="665">
        <v>1</v>
      </c>
      <c r="J263" s="665">
        <v>36.909999999999997</v>
      </c>
      <c r="K263" s="678">
        <v>1</v>
      </c>
      <c r="L263" s="665">
        <v>1</v>
      </c>
      <c r="M263" s="666">
        <v>36.909999999999997</v>
      </c>
    </row>
    <row r="264" spans="1:13" ht="14.4" customHeight="1" x14ac:dyDescent="0.3">
      <c r="A264" s="661" t="s">
        <v>2646</v>
      </c>
      <c r="B264" s="662" t="s">
        <v>2528</v>
      </c>
      <c r="C264" s="662" t="s">
        <v>1485</v>
      </c>
      <c r="D264" s="662" t="s">
        <v>1486</v>
      </c>
      <c r="E264" s="662" t="s">
        <v>2529</v>
      </c>
      <c r="F264" s="665"/>
      <c r="G264" s="665"/>
      <c r="H264" s="678">
        <v>0</v>
      </c>
      <c r="I264" s="665">
        <v>3</v>
      </c>
      <c r="J264" s="665">
        <v>3322.5299999999997</v>
      </c>
      <c r="K264" s="678">
        <v>1</v>
      </c>
      <c r="L264" s="665">
        <v>3</v>
      </c>
      <c r="M264" s="666">
        <v>3322.5299999999997</v>
      </c>
    </row>
    <row r="265" spans="1:13" ht="14.4" customHeight="1" x14ac:dyDescent="0.3">
      <c r="A265" s="661" t="s">
        <v>2646</v>
      </c>
      <c r="B265" s="662" t="s">
        <v>2530</v>
      </c>
      <c r="C265" s="662" t="s">
        <v>1463</v>
      </c>
      <c r="D265" s="662" t="s">
        <v>1464</v>
      </c>
      <c r="E265" s="662" t="s">
        <v>2531</v>
      </c>
      <c r="F265" s="665"/>
      <c r="G265" s="665"/>
      <c r="H265" s="678">
        <v>0</v>
      </c>
      <c r="I265" s="665">
        <v>1</v>
      </c>
      <c r="J265" s="665">
        <v>94.95</v>
      </c>
      <c r="K265" s="678">
        <v>1</v>
      </c>
      <c r="L265" s="665">
        <v>1</v>
      </c>
      <c r="M265" s="666">
        <v>94.95</v>
      </c>
    </row>
    <row r="266" spans="1:13" ht="14.4" customHeight="1" x14ac:dyDescent="0.3">
      <c r="A266" s="661" t="s">
        <v>2646</v>
      </c>
      <c r="B266" s="662" t="s">
        <v>2530</v>
      </c>
      <c r="C266" s="662" t="s">
        <v>1473</v>
      </c>
      <c r="D266" s="662" t="s">
        <v>1474</v>
      </c>
      <c r="E266" s="662" t="s">
        <v>1475</v>
      </c>
      <c r="F266" s="665"/>
      <c r="G266" s="665"/>
      <c r="H266" s="678">
        <v>0</v>
      </c>
      <c r="I266" s="665">
        <v>2</v>
      </c>
      <c r="J266" s="665">
        <v>253.2</v>
      </c>
      <c r="K266" s="678">
        <v>1</v>
      </c>
      <c r="L266" s="665">
        <v>2</v>
      </c>
      <c r="M266" s="666">
        <v>253.2</v>
      </c>
    </row>
    <row r="267" spans="1:13" ht="14.4" customHeight="1" x14ac:dyDescent="0.3">
      <c r="A267" s="661" t="s">
        <v>2646</v>
      </c>
      <c r="B267" s="662" t="s">
        <v>2532</v>
      </c>
      <c r="C267" s="662" t="s">
        <v>1833</v>
      </c>
      <c r="D267" s="662" t="s">
        <v>2570</v>
      </c>
      <c r="E267" s="662" t="s">
        <v>2571</v>
      </c>
      <c r="F267" s="665"/>
      <c r="G267" s="665"/>
      <c r="H267" s="678">
        <v>0</v>
      </c>
      <c r="I267" s="665">
        <v>4</v>
      </c>
      <c r="J267" s="665">
        <v>26.72</v>
      </c>
      <c r="K267" s="678">
        <v>1</v>
      </c>
      <c r="L267" s="665">
        <v>4</v>
      </c>
      <c r="M267" s="666">
        <v>26.72</v>
      </c>
    </row>
    <row r="268" spans="1:13" ht="14.4" customHeight="1" x14ac:dyDescent="0.3">
      <c r="A268" s="661" t="s">
        <v>2646</v>
      </c>
      <c r="B268" s="662" t="s">
        <v>2532</v>
      </c>
      <c r="C268" s="662" t="s">
        <v>1335</v>
      </c>
      <c r="D268" s="662" t="s">
        <v>2535</v>
      </c>
      <c r="E268" s="662" t="s">
        <v>2536</v>
      </c>
      <c r="F268" s="665"/>
      <c r="G268" s="665"/>
      <c r="H268" s="678">
        <v>0</v>
      </c>
      <c r="I268" s="665">
        <v>1</v>
      </c>
      <c r="J268" s="665">
        <v>16.920000000000002</v>
      </c>
      <c r="K268" s="678">
        <v>1</v>
      </c>
      <c r="L268" s="665">
        <v>1</v>
      </c>
      <c r="M268" s="666">
        <v>16.920000000000002</v>
      </c>
    </row>
    <row r="269" spans="1:13" ht="14.4" customHeight="1" x14ac:dyDescent="0.3">
      <c r="A269" s="661" t="s">
        <v>2646</v>
      </c>
      <c r="B269" s="662" t="s">
        <v>2537</v>
      </c>
      <c r="C269" s="662" t="s">
        <v>1365</v>
      </c>
      <c r="D269" s="662" t="s">
        <v>1366</v>
      </c>
      <c r="E269" s="662" t="s">
        <v>1285</v>
      </c>
      <c r="F269" s="665"/>
      <c r="G269" s="665"/>
      <c r="H269" s="678">
        <v>0</v>
      </c>
      <c r="I269" s="665">
        <v>1</v>
      </c>
      <c r="J269" s="665">
        <v>65.989999999999995</v>
      </c>
      <c r="K269" s="678">
        <v>1</v>
      </c>
      <c r="L269" s="665">
        <v>1</v>
      </c>
      <c r="M269" s="666">
        <v>65.989999999999995</v>
      </c>
    </row>
    <row r="270" spans="1:13" ht="14.4" customHeight="1" x14ac:dyDescent="0.3">
      <c r="A270" s="661" t="s">
        <v>2646</v>
      </c>
      <c r="B270" s="662" t="s">
        <v>2537</v>
      </c>
      <c r="C270" s="662" t="s">
        <v>1428</v>
      </c>
      <c r="D270" s="662" t="s">
        <v>1253</v>
      </c>
      <c r="E270" s="662" t="s">
        <v>1501</v>
      </c>
      <c r="F270" s="665"/>
      <c r="G270" s="665"/>
      <c r="H270" s="678">
        <v>0</v>
      </c>
      <c r="I270" s="665">
        <v>1</v>
      </c>
      <c r="J270" s="665">
        <v>132</v>
      </c>
      <c r="K270" s="678">
        <v>1</v>
      </c>
      <c r="L270" s="665">
        <v>1</v>
      </c>
      <c r="M270" s="666">
        <v>132</v>
      </c>
    </row>
    <row r="271" spans="1:13" ht="14.4" customHeight="1" x14ac:dyDescent="0.3">
      <c r="A271" s="661" t="s">
        <v>2646</v>
      </c>
      <c r="B271" s="662" t="s">
        <v>2537</v>
      </c>
      <c r="C271" s="662" t="s">
        <v>1252</v>
      </c>
      <c r="D271" s="662" t="s">
        <v>1253</v>
      </c>
      <c r="E271" s="662" t="s">
        <v>1254</v>
      </c>
      <c r="F271" s="665"/>
      <c r="G271" s="665"/>
      <c r="H271" s="678">
        <v>0</v>
      </c>
      <c r="I271" s="665">
        <v>1</v>
      </c>
      <c r="J271" s="665">
        <v>264</v>
      </c>
      <c r="K271" s="678">
        <v>1</v>
      </c>
      <c r="L271" s="665">
        <v>1</v>
      </c>
      <c r="M271" s="666">
        <v>264</v>
      </c>
    </row>
    <row r="272" spans="1:13" ht="14.4" customHeight="1" x14ac:dyDescent="0.3">
      <c r="A272" s="661" t="s">
        <v>2646</v>
      </c>
      <c r="B272" s="662" t="s">
        <v>2538</v>
      </c>
      <c r="C272" s="662" t="s">
        <v>1431</v>
      </c>
      <c r="D272" s="662" t="s">
        <v>1575</v>
      </c>
      <c r="E272" s="662" t="s">
        <v>2539</v>
      </c>
      <c r="F272" s="665"/>
      <c r="G272" s="665"/>
      <c r="H272" s="678">
        <v>0</v>
      </c>
      <c r="I272" s="665">
        <v>6</v>
      </c>
      <c r="J272" s="665">
        <v>739.2</v>
      </c>
      <c r="K272" s="678">
        <v>1</v>
      </c>
      <c r="L272" s="665">
        <v>6</v>
      </c>
      <c r="M272" s="666">
        <v>739.2</v>
      </c>
    </row>
    <row r="273" spans="1:13" ht="14.4" customHeight="1" x14ac:dyDescent="0.3">
      <c r="A273" s="661" t="s">
        <v>2646</v>
      </c>
      <c r="B273" s="662" t="s">
        <v>2538</v>
      </c>
      <c r="C273" s="662" t="s">
        <v>1410</v>
      </c>
      <c r="D273" s="662" t="s">
        <v>2540</v>
      </c>
      <c r="E273" s="662" t="s">
        <v>2541</v>
      </c>
      <c r="F273" s="665"/>
      <c r="G273" s="665"/>
      <c r="H273" s="678">
        <v>0</v>
      </c>
      <c r="I273" s="665">
        <v>1</v>
      </c>
      <c r="J273" s="665">
        <v>246.39</v>
      </c>
      <c r="K273" s="678">
        <v>1</v>
      </c>
      <c r="L273" s="665">
        <v>1</v>
      </c>
      <c r="M273" s="666">
        <v>246.39</v>
      </c>
    </row>
    <row r="274" spans="1:13" ht="14.4" customHeight="1" x14ac:dyDescent="0.3">
      <c r="A274" s="661" t="s">
        <v>2646</v>
      </c>
      <c r="B274" s="662" t="s">
        <v>2542</v>
      </c>
      <c r="C274" s="662" t="s">
        <v>1397</v>
      </c>
      <c r="D274" s="662" t="s">
        <v>1398</v>
      </c>
      <c r="E274" s="662" t="s">
        <v>1285</v>
      </c>
      <c r="F274" s="665"/>
      <c r="G274" s="665"/>
      <c r="H274" s="678">
        <v>0</v>
      </c>
      <c r="I274" s="665">
        <v>4</v>
      </c>
      <c r="J274" s="665">
        <v>528</v>
      </c>
      <c r="K274" s="678">
        <v>1</v>
      </c>
      <c r="L274" s="665">
        <v>4</v>
      </c>
      <c r="M274" s="666">
        <v>528</v>
      </c>
    </row>
    <row r="275" spans="1:13" ht="14.4" customHeight="1" x14ac:dyDescent="0.3">
      <c r="A275" s="661" t="s">
        <v>2646</v>
      </c>
      <c r="B275" s="662" t="s">
        <v>2544</v>
      </c>
      <c r="C275" s="662" t="s">
        <v>1855</v>
      </c>
      <c r="D275" s="662" t="s">
        <v>575</v>
      </c>
      <c r="E275" s="662" t="s">
        <v>1856</v>
      </c>
      <c r="F275" s="665"/>
      <c r="G275" s="665"/>
      <c r="H275" s="678">
        <v>0</v>
      </c>
      <c r="I275" s="665">
        <v>1</v>
      </c>
      <c r="J275" s="665">
        <v>400.18</v>
      </c>
      <c r="K275" s="678">
        <v>1</v>
      </c>
      <c r="L275" s="665">
        <v>1</v>
      </c>
      <c r="M275" s="666">
        <v>400.18</v>
      </c>
    </row>
    <row r="276" spans="1:13" ht="14.4" customHeight="1" x14ac:dyDescent="0.3">
      <c r="A276" s="661" t="s">
        <v>2646</v>
      </c>
      <c r="B276" s="662" t="s">
        <v>2544</v>
      </c>
      <c r="C276" s="662" t="s">
        <v>1455</v>
      </c>
      <c r="D276" s="662" t="s">
        <v>2546</v>
      </c>
      <c r="E276" s="662" t="s">
        <v>1457</v>
      </c>
      <c r="F276" s="665"/>
      <c r="G276" s="665"/>
      <c r="H276" s="678">
        <v>0</v>
      </c>
      <c r="I276" s="665">
        <v>1</v>
      </c>
      <c r="J276" s="665">
        <v>177.82</v>
      </c>
      <c r="K276" s="678">
        <v>1</v>
      </c>
      <c r="L276" s="665">
        <v>1</v>
      </c>
      <c r="M276" s="666">
        <v>177.82</v>
      </c>
    </row>
    <row r="277" spans="1:13" ht="14.4" customHeight="1" x14ac:dyDescent="0.3">
      <c r="A277" s="661" t="s">
        <v>2646</v>
      </c>
      <c r="B277" s="662" t="s">
        <v>2549</v>
      </c>
      <c r="C277" s="662" t="s">
        <v>1309</v>
      </c>
      <c r="D277" s="662" t="s">
        <v>1310</v>
      </c>
      <c r="E277" s="662" t="s">
        <v>1285</v>
      </c>
      <c r="F277" s="665"/>
      <c r="G277" s="665"/>
      <c r="H277" s="678">
        <v>0</v>
      </c>
      <c r="I277" s="665">
        <v>1</v>
      </c>
      <c r="J277" s="665">
        <v>113.66</v>
      </c>
      <c r="K277" s="678">
        <v>1</v>
      </c>
      <c r="L277" s="665">
        <v>1</v>
      </c>
      <c r="M277" s="666">
        <v>113.66</v>
      </c>
    </row>
    <row r="278" spans="1:13" ht="14.4" customHeight="1" x14ac:dyDescent="0.3">
      <c r="A278" s="661" t="s">
        <v>2638</v>
      </c>
      <c r="B278" s="662" t="s">
        <v>4083</v>
      </c>
      <c r="C278" s="662" t="s">
        <v>3228</v>
      </c>
      <c r="D278" s="662" t="s">
        <v>3229</v>
      </c>
      <c r="E278" s="662" t="s">
        <v>1239</v>
      </c>
      <c r="F278" s="665"/>
      <c r="G278" s="665"/>
      <c r="H278" s="678"/>
      <c r="I278" s="665">
        <v>2</v>
      </c>
      <c r="J278" s="665">
        <v>0</v>
      </c>
      <c r="K278" s="678"/>
      <c r="L278" s="665">
        <v>2</v>
      </c>
      <c r="M278" s="666">
        <v>0</v>
      </c>
    </row>
    <row r="279" spans="1:13" ht="14.4" customHeight="1" x14ac:dyDescent="0.3">
      <c r="A279" s="661" t="s">
        <v>2638</v>
      </c>
      <c r="B279" s="662" t="s">
        <v>2506</v>
      </c>
      <c r="C279" s="662" t="s">
        <v>1554</v>
      </c>
      <c r="D279" s="662" t="s">
        <v>2507</v>
      </c>
      <c r="E279" s="662" t="s">
        <v>2508</v>
      </c>
      <c r="F279" s="665"/>
      <c r="G279" s="665"/>
      <c r="H279" s="678">
        <v>0</v>
      </c>
      <c r="I279" s="665">
        <v>1</v>
      </c>
      <c r="J279" s="665">
        <v>150.04</v>
      </c>
      <c r="K279" s="678">
        <v>1</v>
      </c>
      <c r="L279" s="665">
        <v>1</v>
      </c>
      <c r="M279" s="666">
        <v>150.04</v>
      </c>
    </row>
    <row r="280" spans="1:13" ht="14.4" customHeight="1" x14ac:dyDescent="0.3">
      <c r="A280" s="661" t="s">
        <v>2638</v>
      </c>
      <c r="B280" s="662" t="s">
        <v>2516</v>
      </c>
      <c r="C280" s="662" t="s">
        <v>3254</v>
      </c>
      <c r="D280" s="662" t="s">
        <v>3255</v>
      </c>
      <c r="E280" s="662" t="s">
        <v>3253</v>
      </c>
      <c r="F280" s="665">
        <v>2</v>
      </c>
      <c r="G280" s="665">
        <v>890.9</v>
      </c>
      <c r="H280" s="678">
        <v>1</v>
      </c>
      <c r="I280" s="665"/>
      <c r="J280" s="665"/>
      <c r="K280" s="678">
        <v>0</v>
      </c>
      <c r="L280" s="665">
        <v>2</v>
      </c>
      <c r="M280" s="666">
        <v>890.9</v>
      </c>
    </row>
    <row r="281" spans="1:13" ht="14.4" customHeight="1" x14ac:dyDescent="0.3">
      <c r="A281" s="661" t="s">
        <v>2638</v>
      </c>
      <c r="B281" s="662" t="s">
        <v>2516</v>
      </c>
      <c r="C281" s="662" t="s">
        <v>3251</v>
      </c>
      <c r="D281" s="662" t="s">
        <v>3252</v>
      </c>
      <c r="E281" s="662" t="s">
        <v>3253</v>
      </c>
      <c r="F281" s="665">
        <v>3</v>
      </c>
      <c r="G281" s="665">
        <v>1336.35</v>
      </c>
      <c r="H281" s="678">
        <v>1</v>
      </c>
      <c r="I281" s="665"/>
      <c r="J281" s="665"/>
      <c r="K281" s="678">
        <v>0</v>
      </c>
      <c r="L281" s="665">
        <v>3</v>
      </c>
      <c r="M281" s="666">
        <v>1336.35</v>
      </c>
    </row>
    <row r="282" spans="1:13" ht="14.4" customHeight="1" x14ac:dyDescent="0.3">
      <c r="A282" s="661" t="s">
        <v>2638</v>
      </c>
      <c r="B282" s="662" t="s">
        <v>2516</v>
      </c>
      <c r="C282" s="662" t="s">
        <v>1439</v>
      </c>
      <c r="D282" s="662" t="s">
        <v>2517</v>
      </c>
      <c r="E282" s="662" t="s">
        <v>2518</v>
      </c>
      <c r="F282" s="665"/>
      <c r="G282" s="665"/>
      <c r="H282" s="678">
        <v>0</v>
      </c>
      <c r="I282" s="665">
        <v>14</v>
      </c>
      <c r="J282" s="665">
        <v>6236.2999999999993</v>
      </c>
      <c r="K282" s="678">
        <v>1</v>
      </c>
      <c r="L282" s="665">
        <v>14</v>
      </c>
      <c r="M282" s="666">
        <v>6236.2999999999993</v>
      </c>
    </row>
    <row r="283" spans="1:13" ht="14.4" customHeight="1" x14ac:dyDescent="0.3">
      <c r="A283" s="661" t="s">
        <v>2638</v>
      </c>
      <c r="B283" s="662" t="s">
        <v>2516</v>
      </c>
      <c r="C283" s="662" t="s">
        <v>1435</v>
      </c>
      <c r="D283" s="662" t="s">
        <v>2519</v>
      </c>
      <c r="E283" s="662" t="s">
        <v>2520</v>
      </c>
      <c r="F283" s="665"/>
      <c r="G283" s="665"/>
      <c r="H283" s="678">
        <v>0</v>
      </c>
      <c r="I283" s="665">
        <v>5</v>
      </c>
      <c r="J283" s="665">
        <v>1801.85</v>
      </c>
      <c r="K283" s="678">
        <v>1</v>
      </c>
      <c r="L283" s="665">
        <v>5</v>
      </c>
      <c r="M283" s="666">
        <v>1801.85</v>
      </c>
    </row>
    <row r="284" spans="1:13" ht="14.4" customHeight="1" x14ac:dyDescent="0.3">
      <c r="A284" s="661" t="s">
        <v>2638</v>
      </c>
      <c r="B284" s="662" t="s">
        <v>2516</v>
      </c>
      <c r="C284" s="662" t="s">
        <v>1382</v>
      </c>
      <c r="D284" s="662" t="s">
        <v>2517</v>
      </c>
      <c r="E284" s="662" t="s">
        <v>2521</v>
      </c>
      <c r="F284" s="665"/>
      <c r="G284" s="665"/>
      <c r="H284" s="678">
        <v>0</v>
      </c>
      <c r="I284" s="665">
        <v>2</v>
      </c>
      <c r="J284" s="665">
        <v>267.27999999999997</v>
      </c>
      <c r="K284" s="678">
        <v>1</v>
      </c>
      <c r="L284" s="665">
        <v>2</v>
      </c>
      <c r="M284" s="666">
        <v>267.27999999999997</v>
      </c>
    </row>
    <row r="285" spans="1:13" ht="14.4" customHeight="1" x14ac:dyDescent="0.3">
      <c r="A285" s="661" t="s">
        <v>2638</v>
      </c>
      <c r="B285" s="662" t="s">
        <v>2522</v>
      </c>
      <c r="C285" s="662" t="s">
        <v>1420</v>
      </c>
      <c r="D285" s="662" t="s">
        <v>1421</v>
      </c>
      <c r="E285" s="662" t="s">
        <v>1422</v>
      </c>
      <c r="F285" s="665"/>
      <c r="G285" s="665"/>
      <c r="H285" s="678">
        <v>0</v>
      </c>
      <c r="I285" s="665">
        <v>5</v>
      </c>
      <c r="J285" s="665">
        <v>1161.45</v>
      </c>
      <c r="K285" s="678">
        <v>1</v>
      </c>
      <c r="L285" s="665">
        <v>5</v>
      </c>
      <c r="M285" s="666">
        <v>1161.45</v>
      </c>
    </row>
    <row r="286" spans="1:13" ht="14.4" customHeight="1" x14ac:dyDescent="0.3">
      <c r="A286" s="661" t="s">
        <v>2638</v>
      </c>
      <c r="B286" s="662" t="s">
        <v>2522</v>
      </c>
      <c r="C286" s="662" t="s">
        <v>1882</v>
      </c>
      <c r="D286" s="662" t="s">
        <v>1421</v>
      </c>
      <c r="E286" s="662" t="s">
        <v>1883</v>
      </c>
      <c r="F286" s="665"/>
      <c r="G286" s="665"/>
      <c r="H286" s="678">
        <v>0</v>
      </c>
      <c r="I286" s="665">
        <v>5</v>
      </c>
      <c r="J286" s="665">
        <v>2710.1499999999996</v>
      </c>
      <c r="K286" s="678">
        <v>1</v>
      </c>
      <c r="L286" s="665">
        <v>5</v>
      </c>
      <c r="M286" s="666">
        <v>2710.1499999999996</v>
      </c>
    </row>
    <row r="287" spans="1:13" ht="14.4" customHeight="1" x14ac:dyDescent="0.3">
      <c r="A287" s="661" t="s">
        <v>2638</v>
      </c>
      <c r="B287" s="662" t="s">
        <v>2522</v>
      </c>
      <c r="C287" s="662" t="s">
        <v>3318</v>
      </c>
      <c r="D287" s="662" t="s">
        <v>1872</v>
      </c>
      <c r="E287" s="662" t="s">
        <v>1031</v>
      </c>
      <c r="F287" s="665"/>
      <c r="G287" s="665"/>
      <c r="H287" s="678"/>
      <c r="I287" s="665">
        <v>1</v>
      </c>
      <c r="J287" s="665">
        <v>0</v>
      </c>
      <c r="K287" s="678"/>
      <c r="L287" s="665">
        <v>1</v>
      </c>
      <c r="M287" s="666">
        <v>0</v>
      </c>
    </row>
    <row r="288" spans="1:13" ht="14.4" customHeight="1" x14ac:dyDescent="0.3">
      <c r="A288" s="661" t="s">
        <v>2638</v>
      </c>
      <c r="B288" s="662" t="s">
        <v>2522</v>
      </c>
      <c r="C288" s="662" t="s">
        <v>2846</v>
      </c>
      <c r="D288" s="662" t="s">
        <v>1425</v>
      </c>
      <c r="E288" s="662" t="s">
        <v>1584</v>
      </c>
      <c r="F288" s="665"/>
      <c r="G288" s="665"/>
      <c r="H288" s="678"/>
      <c r="I288" s="665">
        <v>2</v>
      </c>
      <c r="J288" s="665">
        <v>0</v>
      </c>
      <c r="K288" s="678"/>
      <c r="L288" s="665">
        <v>2</v>
      </c>
      <c r="M288" s="666">
        <v>0</v>
      </c>
    </row>
    <row r="289" spans="1:13" ht="14.4" customHeight="1" x14ac:dyDescent="0.3">
      <c r="A289" s="661" t="s">
        <v>2638</v>
      </c>
      <c r="B289" s="662" t="s">
        <v>2522</v>
      </c>
      <c r="C289" s="662" t="s">
        <v>3029</v>
      </c>
      <c r="D289" s="662" t="s">
        <v>1421</v>
      </c>
      <c r="E289" s="662" t="s">
        <v>3030</v>
      </c>
      <c r="F289" s="665"/>
      <c r="G289" s="665"/>
      <c r="H289" s="678"/>
      <c r="I289" s="665">
        <v>2</v>
      </c>
      <c r="J289" s="665">
        <v>0</v>
      </c>
      <c r="K289" s="678"/>
      <c r="L289" s="665">
        <v>2</v>
      </c>
      <c r="M289" s="666">
        <v>0</v>
      </c>
    </row>
    <row r="290" spans="1:13" ht="14.4" customHeight="1" x14ac:dyDescent="0.3">
      <c r="A290" s="661" t="s">
        <v>2638</v>
      </c>
      <c r="B290" s="662" t="s">
        <v>2523</v>
      </c>
      <c r="C290" s="662" t="s">
        <v>1316</v>
      </c>
      <c r="D290" s="662" t="s">
        <v>1317</v>
      </c>
      <c r="E290" s="662" t="s">
        <v>1318</v>
      </c>
      <c r="F290" s="665"/>
      <c r="G290" s="665"/>
      <c r="H290" s="678">
        <v>0</v>
      </c>
      <c r="I290" s="665">
        <v>2</v>
      </c>
      <c r="J290" s="665">
        <v>1696.98</v>
      </c>
      <c r="K290" s="678">
        <v>1</v>
      </c>
      <c r="L290" s="665">
        <v>2</v>
      </c>
      <c r="M290" s="666">
        <v>1696.98</v>
      </c>
    </row>
    <row r="291" spans="1:13" ht="14.4" customHeight="1" x14ac:dyDescent="0.3">
      <c r="A291" s="661" t="s">
        <v>2638</v>
      </c>
      <c r="B291" s="662" t="s">
        <v>2564</v>
      </c>
      <c r="C291" s="662" t="s">
        <v>1858</v>
      </c>
      <c r="D291" s="662" t="s">
        <v>1859</v>
      </c>
      <c r="E291" s="662" t="s">
        <v>2566</v>
      </c>
      <c r="F291" s="665"/>
      <c r="G291" s="665"/>
      <c r="H291" s="678">
        <v>0</v>
      </c>
      <c r="I291" s="665">
        <v>3</v>
      </c>
      <c r="J291" s="665">
        <v>5146.4400000000005</v>
      </c>
      <c r="K291" s="678">
        <v>1</v>
      </c>
      <c r="L291" s="665">
        <v>3</v>
      </c>
      <c r="M291" s="666">
        <v>5146.4400000000005</v>
      </c>
    </row>
    <row r="292" spans="1:13" ht="14.4" customHeight="1" x14ac:dyDescent="0.3">
      <c r="A292" s="661" t="s">
        <v>2638</v>
      </c>
      <c r="B292" s="662" t="s">
        <v>2527</v>
      </c>
      <c r="C292" s="662" t="s">
        <v>2836</v>
      </c>
      <c r="D292" s="662" t="s">
        <v>2837</v>
      </c>
      <c r="E292" s="662" t="s">
        <v>1570</v>
      </c>
      <c r="F292" s="665"/>
      <c r="G292" s="665"/>
      <c r="H292" s="678">
        <v>0</v>
      </c>
      <c r="I292" s="665">
        <v>14</v>
      </c>
      <c r="J292" s="665">
        <v>5510.82</v>
      </c>
      <c r="K292" s="678">
        <v>1</v>
      </c>
      <c r="L292" s="665">
        <v>14</v>
      </c>
      <c r="M292" s="666">
        <v>5510.82</v>
      </c>
    </row>
    <row r="293" spans="1:13" ht="14.4" customHeight="1" x14ac:dyDescent="0.3">
      <c r="A293" s="661" t="s">
        <v>2638</v>
      </c>
      <c r="B293" s="662" t="s">
        <v>2527</v>
      </c>
      <c r="C293" s="662" t="s">
        <v>2838</v>
      </c>
      <c r="D293" s="662" t="s">
        <v>2839</v>
      </c>
      <c r="E293" s="662" t="s">
        <v>586</v>
      </c>
      <c r="F293" s="665"/>
      <c r="G293" s="665"/>
      <c r="H293" s="678">
        <v>0</v>
      </c>
      <c r="I293" s="665">
        <v>17</v>
      </c>
      <c r="J293" s="665">
        <v>2509.37</v>
      </c>
      <c r="K293" s="678">
        <v>1</v>
      </c>
      <c r="L293" s="665">
        <v>17</v>
      </c>
      <c r="M293" s="666">
        <v>2509.37</v>
      </c>
    </row>
    <row r="294" spans="1:13" ht="14.4" customHeight="1" x14ac:dyDescent="0.3">
      <c r="A294" s="661" t="s">
        <v>2638</v>
      </c>
      <c r="B294" s="662" t="s">
        <v>2527</v>
      </c>
      <c r="C294" s="662" t="s">
        <v>2840</v>
      </c>
      <c r="D294" s="662" t="s">
        <v>2841</v>
      </c>
      <c r="E294" s="662" t="s">
        <v>579</v>
      </c>
      <c r="F294" s="665"/>
      <c r="G294" s="665"/>
      <c r="H294" s="678">
        <v>0</v>
      </c>
      <c r="I294" s="665">
        <v>18</v>
      </c>
      <c r="J294" s="665">
        <v>664.37999999999977</v>
      </c>
      <c r="K294" s="678">
        <v>1</v>
      </c>
      <c r="L294" s="665">
        <v>18</v>
      </c>
      <c r="M294" s="666">
        <v>664.37999999999977</v>
      </c>
    </row>
    <row r="295" spans="1:13" ht="14.4" customHeight="1" x14ac:dyDescent="0.3">
      <c r="A295" s="661" t="s">
        <v>2638</v>
      </c>
      <c r="B295" s="662" t="s">
        <v>2527</v>
      </c>
      <c r="C295" s="662" t="s">
        <v>3247</v>
      </c>
      <c r="D295" s="662" t="s">
        <v>3248</v>
      </c>
      <c r="E295" s="662" t="s">
        <v>586</v>
      </c>
      <c r="F295" s="665">
        <v>2</v>
      </c>
      <c r="G295" s="665">
        <v>295.22000000000003</v>
      </c>
      <c r="H295" s="678">
        <v>1</v>
      </c>
      <c r="I295" s="665"/>
      <c r="J295" s="665"/>
      <c r="K295" s="678">
        <v>0</v>
      </c>
      <c r="L295" s="665">
        <v>2</v>
      </c>
      <c r="M295" s="666">
        <v>295.22000000000003</v>
      </c>
    </row>
    <row r="296" spans="1:13" ht="14.4" customHeight="1" x14ac:dyDescent="0.3">
      <c r="A296" s="661" t="s">
        <v>2638</v>
      </c>
      <c r="B296" s="662" t="s">
        <v>2528</v>
      </c>
      <c r="C296" s="662" t="s">
        <v>1485</v>
      </c>
      <c r="D296" s="662" t="s">
        <v>1486</v>
      </c>
      <c r="E296" s="662" t="s">
        <v>2529</v>
      </c>
      <c r="F296" s="665"/>
      <c r="G296" s="665"/>
      <c r="H296" s="678">
        <v>0</v>
      </c>
      <c r="I296" s="665">
        <v>2</v>
      </c>
      <c r="J296" s="665">
        <v>2215.02</v>
      </c>
      <c r="K296" s="678">
        <v>1</v>
      </c>
      <c r="L296" s="665">
        <v>2</v>
      </c>
      <c r="M296" s="666">
        <v>2215.02</v>
      </c>
    </row>
    <row r="297" spans="1:13" ht="14.4" customHeight="1" x14ac:dyDescent="0.3">
      <c r="A297" s="661" t="s">
        <v>2638</v>
      </c>
      <c r="B297" s="662" t="s">
        <v>2528</v>
      </c>
      <c r="C297" s="662" t="s">
        <v>3224</v>
      </c>
      <c r="D297" s="662" t="s">
        <v>589</v>
      </c>
      <c r="E297" s="662" t="s">
        <v>3225</v>
      </c>
      <c r="F297" s="665">
        <v>1</v>
      </c>
      <c r="G297" s="665">
        <v>0</v>
      </c>
      <c r="H297" s="678"/>
      <c r="I297" s="665"/>
      <c r="J297" s="665"/>
      <c r="K297" s="678"/>
      <c r="L297" s="665">
        <v>1</v>
      </c>
      <c r="M297" s="666">
        <v>0</v>
      </c>
    </row>
    <row r="298" spans="1:13" ht="14.4" customHeight="1" x14ac:dyDescent="0.3">
      <c r="A298" s="661" t="s">
        <v>2638</v>
      </c>
      <c r="B298" s="662" t="s">
        <v>2530</v>
      </c>
      <c r="C298" s="662" t="s">
        <v>1463</v>
      </c>
      <c r="D298" s="662" t="s">
        <v>1464</v>
      </c>
      <c r="E298" s="662" t="s">
        <v>2531</v>
      </c>
      <c r="F298" s="665"/>
      <c r="G298" s="665"/>
      <c r="H298" s="678">
        <v>0</v>
      </c>
      <c r="I298" s="665">
        <v>1</v>
      </c>
      <c r="J298" s="665">
        <v>94.95</v>
      </c>
      <c r="K298" s="678">
        <v>1</v>
      </c>
      <c r="L298" s="665">
        <v>1</v>
      </c>
      <c r="M298" s="666">
        <v>94.95</v>
      </c>
    </row>
    <row r="299" spans="1:13" ht="14.4" customHeight="1" x14ac:dyDescent="0.3">
      <c r="A299" s="661" t="s">
        <v>2638</v>
      </c>
      <c r="B299" s="662" t="s">
        <v>2530</v>
      </c>
      <c r="C299" s="662" t="s">
        <v>1473</v>
      </c>
      <c r="D299" s="662" t="s">
        <v>1474</v>
      </c>
      <c r="E299" s="662" t="s">
        <v>1475</v>
      </c>
      <c r="F299" s="665"/>
      <c r="G299" s="665"/>
      <c r="H299" s="678">
        <v>0</v>
      </c>
      <c r="I299" s="665">
        <v>14</v>
      </c>
      <c r="J299" s="665">
        <v>1772.4</v>
      </c>
      <c r="K299" s="678">
        <v>1</v>
      </c>
      <c r="L299" s="665">
        <v>14</v>
      </c>
      <c r="M299" s="666">
        <v>1772.4</v>
      </c>
    </row>
    <row r="300" spans="1:13" ht="14.4" customHeight="1" x14ac:dyDescent="0.3">
      <c r="A300" s="661" t="s">
        <v>2638</v>
      </c>
      <c r="B300" s="662" t="s">
        <v>2530</v>
      </c>
      <c r="C300" s="662" t="s">
        <v>1469</v>
      </c>
      <c r="D300" s="662" t="s">
        <v>1470</v>
      </c>
      <c r="E300" s="662" t="s">
        <v>1471</v>
      </c>
      <c r="F300" s="665"/>
      <c r="G300" s="665"/>
      <c r="H300" s="678">
        <v>0</v>
      </c>
      <c r="I300" s="665">
        <v>5</v>
      </c>
      <c r="J300" s="665">
        <v>845</v>
      </c>
      <c r="K300" s="678">
        <v>1</v>
      </c>
      <c r="L300" s="665">
        <v>5</v>
      </c>
      <c r="M300" s="666">
        <v>845</v>
      </c>
    </row>
    <row r="301" spans="1:13" ht="14.4" customHeight="1" x14ac:dyDescent="0.3">
      <c r="A301" s="661" t="s">
        <v>2638</v>
      </c>
      <c r="B301" s="662" t="s">
        <v>2532</v>
      </c>
      <c r="C301" s="662" t="s">
        <v>3222</v>
      </c>
      <c r="D301" s="662" t="s">
        <v>3223</v>
      </c>
      <c r="E301" s="662" t="s">
        <v>2534</v>
      </c>
      <c r="F301" s="665">
        <v>1</v>
      </c>
      <c r="G301" s="665">
        <v>10.26</v>
      </c>
      <c r="H301" s="678">
        <v>1</v>
      </c>
      <c r="I301" s="665"/>
      <c r="J301" s="665"/>
      <c r="K301" s="678">
        <v>0</v>
      </c>
      <c r="L301" s="665">
        <v>1</v>
      </c>
      <c r="M301" s="666">
        <v>10.26</v>
      </c>
    </row>
    <row r="302" spans="1:13" ht="14.4" customHeight="1" x14ac:dyDescent="0.3">
      <c r="A302" s="661" t="s">
        <v>2638</v>
      </c>
      <c r="B302" s="662" t="s">
        <v>2532</v>
      </c>
      <c r="C302" s="662" t="s">
        <v>1836</v>
      </c>
      <c r="D302" s="662" t="s">
        <v>2568</v>
      </c>
      <c r="E302" s="662" t="s">
        <v>2569</v>
      </c>
      <c r="F302" s="665"/>
      <c r="G302" s="665"/>
      <c r="H302" s="678">
        <v>0</v>
      </c>
      <c r="I302" s="665">
        <v>2</v>
      </c>
      <c r="J302" s="665">
        <v>31.14</v>
      </c>
      <c r="K302" s="678">
        <v>1</v>
      </c>
      <c r="L302" s="665">
        <v>2</v>
      </c>
      <c r="M302" s="666">
        <v>31.14</v>
      </c>
    </row>
    <row r="303" spans="1:13" ht="14.4" customHeight="1" x14ac:dyDescent="0.3">
      <c r="A303" s="661" t="s">
        <v>2638</v>
      </c>
      <c r="B303" s="662" t="s">
        <v>2532</v>
      </c>
      <c r="C303" s="662" t="s">
        <v>1833</v>
      </c>
      <c r="D303" s="662" t="s">
        <v>2570</v>
      </c>
      <c r="E303" s="662" t="s">
        <v>2571</v>
      </c>
      <c r="F303" s="665"/>
      <c r="G303" s="665"/>
      <c r="H303" s="678">
        <v>0</v>
      </c>
      <c r="I303" s="665">
        <v>9</v>
      </c>
      <c r="J303" s="665">
        <v>56.16</v>
      </c>
      <c r="K303" s="678">
        <v>1</v>
      </c>
      <c r="L303" s="665">
        <v>9</v>
      </c>
      <c r="M303" s="666">
        <v>56.16</v>
      </c>
    </row>
    <row r="304" spans="1:13" ht="14.4" customHeight="1" x14ac:dyDescent="0.3">
      <c r="A304" s="661" t="s">
        <v>2638</v>
      </c>
      <c r="B304" s="662" t="s">
        <v>2532</v>
      </c>
      <c r="C304" s="662" t="s">
        <v>1417</v>
      </c>
      <c r="D304" s="662" t="s">
        <v>2533</v>
      </c>
      <c r="E304" s="662" t="s">
        <v>2534</v>
      </c>
      <c r="F304" s="665"/>
      <c r="G304" s="665"/>
      <c r="H304" s="678">
        <v>0</v>
      </c>
      <c r="I304" s="665">
        <v>40</v>
      </c>
      <c r="J304" s="665">
        <v>410.4</v>
      </c>
      <c r="K304" s="678">
        <v>1</v>
      </c>
      <c r="L304" s="665">
        <v>40</v>
      </c>
      <c r="M304" s="666">
        <v>410.4</v>
      </c>
    </row>
    <row r="305" spans="1:13" ht="14.4" customHeight="1" x14ac:dyDescent="0.3">
      <c r="A305" s="661" t="s">
        <v>2638</v>
      </c>
      <c r="B305" s="662" t="s">
        <v>2532</v>
      </c>
      <c r="C305" s="662" t="s">
        <v>1335</v>
      </c>
      <c r="D305" s="662" t="s">
        <v>2535</v>
      </c>
      <c r="E305" s="662" t="s">
        <v>2536</v>
      </c>
      <c r="F305" s="665"/>
      <c r="G305" s="665"/>
      <c r="H305" s="678">
        <v>0</v>
      </c>
      <c r="I305" s="665">
        <v>1</v>
      </c>
      <c r="J305" s="665">
        <v>18.809999999999999</v>
      </c>
      <c r="K305" s="678">
        <v>1</v>
      </c>
      <c r="L305" s="665">
        <v>1</v>
      </c>
      <c r="M305" s="666">
        <v>18.809999999999999</v>
      </c>
    </row>
    <row r="306" spans="1:13" ht="14.4" customHeight="1" x14ac:dyDescent="0.3">
      <c r="A306" s="661" t="s">
        <v>2638</v>
      </c>
      <c r="B306" s="662" t="s">
        <v>2537</v>
      </c>
      <c r="C306" s="662" t="s">
        <v>2912</v>
      </c>
      <c r="D306" s="662" t="s">
        <v>1253</v>
      </c>
      <c r="E306" s="662" t="s">
        <v>1501</v>
      </c>
      <c r="F306" s="665"/>
      <c r="G306" s="665"/>
      <c r="H306" s="678">
        <v>0</v>
      </c>
      <c r="I306" s="665">
        <v>3</v>
      </c>
      <c r="J306" s="665">
        <v>396</v>
      </c>
      <c r="K306" s="678">
        <v>1</v>
      </c>
      <c r="L306" s="665">
        <v>3</v>
      </c>
      <c r="M306" s="666">
        <v>396</v>
      </c>
    </row>
    <row r="307" spans="1:13" ht="14.4" customHeight="1" x14ac:dyDescent="0.3">
      <c r="A307" s="661" t="s">
        <v>2638</v>
      </c>
      <c r="B307" s="662" t="s">
        <v>2537</v>
      </c>
      <c r="C307" s="662" t="s">
        <v>1365</v>
      </c>
      <c r="D307" s="662" t="s">
        <v>1366</v>
      </c>
      <c r="E307" s="662" t="s">
        <v>1285</v>
      </c>
      <c r="F307" s="665"/>
      <c r="G307" s="665"/>
      <c r="H307" s="678">
        <v>0</v>
      </c>
      <c r="I307" s="665">
        <v>6</v>
      </c>
      <c r="J307" s="665">
        <v>395.93999999999994</v>
      </c>
      <c r="K307" s="678">
        <v>1</v>
      </c>
      <c r="L307" s="665">
        <v>6</v>
      </c>
      <c r="M307" s="666">
        <v>395.93999999999994</v>
      </c>
    </row>
    <row r="308" spans="1:13" ht="14.4" customHeight="1" x14ac:dyDescent="0.3">
      <c r="A308" s="661" t="s">
        <v>2638</v>
      </c>
      <c r="B308" s="662" t="s">
        <v>2537</v>
      </c>
      <c r="C308" s="662" t="s">
        <v>1428</v>
      </c>
      <c r="D308" s="662" t="s">
        <v>1253</v>
      </c>
      <c r="E308" s="662" t="s">
        <v>1501</v>
      </c>
      <c r="F308" s="665"/>
      <c r="G308" s="665"/>
      <c r="H308" s="678">
        <v>0</v>
      </c>
      <c r="I308" s="665">
        <v>30</v>
      </c>
      <c r="J308" s="665">
        <v>3960</v>
      </c>
      <c r="K308" s="678">
        <v>1</v>
      </c>
      <c r="L308" s="665">
        <v>30</v>
      </c>
      <c r="M308" s="666">
        <v>3960</v>
      </c>
    </row>
    <row r="309" spans="1:13" ht="14.4" customHeight="1" x14ac:dyDescent="0.3">
      <c r="A309" s="661" t="s">
        <v>2638</v>
      </c>
      <c r="B309" s="662" t="s">
        <v>2537</v>
      </c>
      <c r="C309" s="662" t="s">
        <v>1252</v>
      </c>
      <c r="D309" s="662" t="s">
        <v>1253</v>
      </c>
      <c r="E309" s="662" t="s">
        <v>1254</v>
      </c>
      <c r="F309" s="665"/>
      <c r="G309" s="665"/>
      <c r="H309" s="678">
        <v>0</v>
      </c>
      <c r="I309" s="665">
        <v>2</v>
      </c>
      <c r="J309" s="665">
        <v>528</v>
      </c>
      <c r="K309" s="678">
        <v>1</v>
      </c>
      <c r="L309" s="665">
        <v>2</v>
      </c>
      <c r="M309" s="666">
        <v>528</v>
      </c>
    </row>
    <row r="310" spans="1:13" ht="14.4" customHeight="1" x14ac:dyDescent="0.3">
      <c r="A310" s="661" t="s">
        <v>2638</v>
      </c>
      <c r="B310" s="662" t="s">
        <v>2537</v>
      </c>
      <c r="C310" s="662" t="s">
        <v>3232</v>
      </c>
      <c r="D310" s="662" t="s">
        <v>3233</v>
      </c>
      <c r="E310" s="662" t="s">
        <v>1099</v>
      </c>
      <c r="F310" s="665">
        <v>7</v>
      </c>
      <c r="G310" s="665">
        <v>862.40000000000009</v>
      </c>
      <c r="H310" s="678">
        <v>1</v>
      </c>
      <c r="I310" s="665"/>
      <c r="J310" s="665"/>
      <c r="K310" s="678">
        <v>0</v>
      </c>
      <c r="L310" s="665">
        <v>7</v>
      </c>
      <c r="M310" s="666">
        <v>862.40000000000009</v>
      </c>
    </row>
    <row r="311" spans="1:13" ht="14.4" customHeight="1" x14ac:dyDescent="0.3">
      <c r="A311" s="661" t="s">
        <v>2638</v>
      </c>
      <c r="B311" s="662" t="s">
        <v>2572</v>
      </c>
      <c r="C311" s="662" t="s">
        <v>1864</v>
      </c>
      <c r="D311" s="662" t="s">
        <v>1865</v>
      </c>
      <c r="E311" s="662" t="s">
        <v>1501</v>
      </c>
      <c r="F311" s="665"/>
      <c r="G311" s="665"/>
      <c r="H311" s="678">
        <v>0</v>
      </c>
      <c r="I311" s="665">
        <v>2</v>
      </c>
      <c r="J311" s="665">
        <v>264</v>
      </c>
      <c r="K311" s="678">
        <v>1</v>
      </c>
      <c r="L311" s="665">
        <v>2</v>
      </c>
      <c r="M311" s="666">
        <v>264</v>
      </c>
    </row>
    <row r="312" spans="1:13" ht="14.4" customHeight="1" x14ac:dyDescent="0.3">
      <c r="A312" s="661" t="s">
        <v>2638</v>
      </c>
      <c r="B312" s="662" t="s">
        <v>2572</v>
      </c>
      <c r="C312" s="662" t="s">
        <v>1885</v>
      </c>
      <c r="D312" s="662" t="s">
        <v>1865</v>
      </c>
      <c r="E312" s="662" t="s">
        <v>1886</v>
      </c>
      <c r="F312" s="665"/>
      <c r="G312" s="665"/>
      <c r="H312" s="678">
        <v>0</v>
      </c>
      <c r="I312" s="665">
        <v>4</v>
      </c>
      <c r="J312" s="665">
        <v>1759.92</v>
      </c>
      <c r="K312" s="678">
        <v>1</v>
      </c>
      <c r="L312" s="665">
        <v>4</v>
      </c>
      <c r="M312" s="666">
        <v>1759.92</v>
      </c>
    </row>
    <row r="313" spans="1:13" ht="14.4" customHeight="1" x14ac:dyDescent="0.3">
      <c r="A313" s="661" t="s">
        <v>2638</v>
      </c>
      <c r="B313" s="662" t="s">
        <v>2538</v>
      </c>
      <c r="C313" s="662" t="s">
        <v>1447</v>
      </c>
      <c r="D313" s="662" t="s">
        <v>1448</v>
      </c>
      <c r="E313" s="662" t="s">
        <v>1449</v>
      </c>
      <c r="F313" s="665"/>
      <c r="G313" s="665"/>
      <c r="H313" s="678">
        <v>0</v>
      </c>
      <c r="I313" s="665">
        <v>2</v>
      </c>
      <c r="J313" s="665">
        <v>528</v>
      </c>
      <c r="K313" s="678">
        <v>1</v>
      </c>
      <c r="L313" s="665">
        <v>2</v>
      </c>
      <c r="M313" s="666">
        <v>528</v>
      </c>
    </row>
    <row r="314" spans="1:13" ht="14.4" customHeight="1" x14ac:dyDescent="0.3">
      <c r="A314" s="661" t="s">
        <v>2638</v>
      </c>
      <c r="B314" s="662" t="s">
        <v>2538</v>
      </c>
      <c r="C314" s="662" t="s">
        <v>1431</v>
      </c>
      <c r="D314" s="662" t="s">
        <v>1575</v>
      </c>
      <c r="E314" s="662" t="s">
        <v>2539</v>
      </c>
      <c r="F314" s="665"/>
      <c r="G314" s="665"/>
      <c r="H314" s="678">
        <v>0</v>
      </c>
      <c r="I314" s="665">
        <v>12</v>
      </c>
      <c r="J314" s="665">
        <v>1478.4000000000003</v>
      </c>
      <c r="K314" s="678">
        <v>1</v>
      </c>
      <c r="L314" s="665">
        <v>12</v>
      </c>
      <c r="M314" s="666">
        <v>1478.4000000000003</v>
      </c>
    </row>
    <row r="315" spans="1:13" ht="14.4" customHeight="1" x14ac:dyDescent="0.3">
      <c r="A315" s="661" t="s">
        <v>2638</v>
      </c>
      <c r="B315" s="662" t="s">
        <v>2538</v>
      </c>
      <c r="C315" s="662" t="s">
        <v>1410</v>
      </c>
      <c r="D315" s="662" t="s">
        <v>2540</v>
      </c>
      <c r="E315" s="662" t="s">
        <v>2541</v>
      </c>
      <c r="F315" s="665"/>
      <c r="G315" s="665"/>
      <c r="H315" s="678">
        <v>0</v>
      </c>
      <c r="I315" s="665">
        <v>110</v>
      </c>
      <c r="J315" s="665">
        <v>27102.899999999994</v>
      </c>
      <c r="K315" s="678">
        <v>1</v>
      </c>
      <c r="L315" s="665">
        <v>110</v>
      </c>
      <c r="M315" s="666">
        <v>27102.899999999994</v>
      </c>
    </row>
    <row r="316" spans="1:13" ht="14.4" customHeight="1" x14ac:dyDescent="0.3">
      <c r="A316" s="661" t="s">
        <v>2638</v>
      </c>
      <c r="B316" s="662" t="s">
        <v>2542</v>
      </c>
      <c r="C316" s="662" t="s">
        <v>2951</v>
      </c>
      <c r="D316" s="662" t="s">
        <v>2952</v>
      </c>
      <c r="E316" s="662" t="s">
        <v>572</v>
      </c>
      <c r="F316" s="665">
        <v>4</v>
      </c>
      <c r="G316" s="665">
        <v>492.8</v>
      </c>
      <c r="H316" s="678">
        <v>1</v>
      </c>
      <c r="I316" s="665"/>
      <c r="J316" s="665"/>
      <c r="K316" s="678">
        <v>0</v>
      </c>
      <c r="L316" s="665">
        <v>4</v>
      </c>
      <c r="M316" s="666">
        <v>492.8</v>
      </c>
    </row>
    <row r="317" spans="1:13" ht="14.4" customHeight="1" x14ac:dyDescent="0.3">
      <c r="A317" s="661" t="s">
        <v>2638</v>
      </c>
      <c r="B317" s="662" t="s">
        <v>2542</v>
      </c>
      <c r="C317" s="662" t="s">
        <v>1397</v>
      </c>
      <c r="D317" s="662" t="s">
        <v>1398</v>
      </c>
      <c r="E317" s="662" t="s">
        <v>1285</v>
      </c>
      <c r="F317" s="665"/>
      <c r="G317" s="665"/>
      <c r="H317" s="678">
        <v>0</v>
      </c>
      <c r="I317" s="665">
        <v>47</v>
      </c>
      <c r="J317" s="665">
        <v>6204</v>
      </c>
      <c r="K317" s="678">
        <v>1</v>
      </c>
      <c r="L317" s="665">
        <v>47</v>
      </c>
      <c r="M317" s="666">
        <v>6204</v>
      </c>
    </row>
    <row r="318" spans="1:13" ht="14.4" customHeight="1" x14ac:dyDescent="0.3">
      <c r="A318" s="661" t="s">
        <v>2638</v>
      </c>
      <c r="B318" s="662" t="s">
        <v>2542</v>
      </c>
      <c r="C318" s="662" t="s">
        <v>570</v>
      </c>
      <c r="D318" s="662" t="s">
        <v>571</v>
      </c>
      <c r="E318" s="662" t="s">
        <v>2543</v>
      </c>
      <c r="F318" s="665">
        <v>7</v>
      </c>
      <c r="G318" s="665">
        <v>862.4</v>
      </c>
      <c r="H318" s="678">
        <v>1</v>
      </c>
      <c r="I318" s="665"/>
      <c r="J318" s="665"/>
      <c r="K318" s="678">
        <v>0</v>
      </c>
      <c r="L318" s="665">
        <v>7</v>
      </c>
      <c r="M318" s="666">
        <v>862.4</v>
      </c>
    </row>
    <row r="319" spans="1:13" ht="14.4" customHeight="1" x14ac:dyDescent="0.3">
      <c r="A319" s="661" t="s">
        <v>2638</v>
      </c>
      <c r="B319" s="662" t="s">
        <v>2544</v>
      </c>
      <c r="C319" s="662" t="s">
        <v>1855</v>
      </c>
      <c r="D319" s="662" t="s">
        <v>575</v>
      </c>
      <c r="E319" s="662" t="s">
        <v>1856</v>
      </c>
      <c r="F319" s="665"/>
      <c r="G319" s="665"/>
      <c r="H319" s="678">
        <v>0</v>
      </c>
      <c r="I319" s="665">
        <v>5</v>
      </c>
      <c r="J319" s="665">
        <v>2000.9</v>
      </c>
      <c r="K319" s="678">
        <v>1</v>
      </c>
      <c r="L319" s="665">
        <v>5</v>
      </c>
      <c r="M319" s="666">
        <v>2000.9</v>
      </c>
    </row>
    <row r="320" spans="1:13" ht="14.4" customHeight="1" x14ac:dyDescent="0.3">
      <c r="A320" s="661" t="s">
        <v>2638</v>
      </c>
      <c r="B320" s="662" t="s">
        <v>2544</v>
      </c>
      <c r="C320" s="662" t="s">
        <v>1477</v>
      </c>
      <c r="D320" s="662" t="s">
        <v>2545</v>
      </c>
      <c r="E320" s="662" t="s">
        <v>1479</v>
      </c>
      <c r="F320" s="665"/>
      <c r="G320" s="665"/>
      <c r="H320" s="678">
        <v>0</v>
      </c>
      <c r="I320" s="665">
        <v>12</v>
      </c>
      <c r="J320" s="665">
        <v>2526</v>
      </c>
      <c r="K320" s="678">
        <v>1</v>
      </c>
      <c r="L320" s="665">
        <v>12</v>
      </c>
      <c r="M320" s="666">
        <v>2526</v>
      </c>
    </row>
    <row r="321" spans="1:13" ht="14.4" customHeight="1" x14ac:dyDescent="0.3">
      <c r="A321" s="661" t="s">
        <v>2638</v>
      </c>
      <c r="B321" s="662" t="s">
        <v>2544</v>
      </c>
      <c r="C321" s="662" t="s">
        <v>1455</v>
      </c>
      <c r="D321" s="662" t="s">
        <v>2546</v>
      </c>
      <c r="E321" s="662" t="s">
        <v>1457</v>
      </c>
      <c r="F321" s="665"/>
      <c r="G321" s="665"/>
      <c r="H321" s="678">
        <v>0</v>
      </c>
      <c r="I321" s="665">
        <v>15</v>
      </c>
      <c r="J321" s="665">
        <v>2667.3</v>
      </c>
      <c r="K321" s="678">
        <v>1</v>
      </c>
      <c r="L321" s="665">
        <v>15</v>
      </c>
      <c r="M321" s="666">
        <v>2667.3</v>
      </c>
    </row>
    <row r="322" spans="1:13" ht="14.4" customHeight="1" x14ac:dyDescent="0.3">
      <c r="A322" s="661" t="s">
        <v>2638</v>
      </c>
      <c r="B322" s="662" t="s">
        <v>4084</v>
      </c>
      <c r="C322" s="662" t="s">
        <v>3277</v>
      </c>
      <c r="D322" s="662" t="s">
        <v>3278</v>
      </c>
      <c r="E322" s="662" t="s">
        <v>3279</v>
      </c>
      <c r="F322" s="665"/>
      <c r="G322" s="665"/>
      <c r="H322" s="678"/>
      <c r="I322" s="665">
        <v>3</v>
      </c>
      <c r="J322" s="665">
        <v>0</v>
      </c>
      <c r="K322" s="678"/>
      <c r="L322" s="665">
        <v>3</v>
      </c>
      <c r="M322" s="666">
        <v>0</v>
      </c>
    </row>
    <row r="323" spans="1:13" ht="14.4" customHeight="1" x14ac:dyDescent="0.3">
      <c r="A323" s="661" t="s">
        <v>2638</v>
      </c>
      <c r="B323" s="662" t="s">
        <v>2547</v>
      </c>
      <c r="C323" s="662" t="s">
        <v>1369</v>
      </c>
      <c r="D323" s="662" t="s">
        <v>1370</v>
      </c>
      <c r="E323" s="662" t="s">
        <v>2548</v>
      </c>
      <c r="F323" s="665"/>
      <c r="G323" s="665"/>
      <c r="H323" s="678">
        <v>0</v>
      </c>
      <c r="I323" s="665">
        <v>2</v>
      </c>
      <c r="J323" s="665">
        <v>154.43</v>
      </c>
      <c r="K323" s="678">
        <v>1</v>
      </c>
      <c r="L323" s="665">
        <v>2</v>
      </c>
      <c r="M323" s="666">
        <v>154.43</v>
      </c>
    </row>
    <row r="324" spans="1:13" ht="14.4" customHeight="1" x14ac:dyDescent="0.3">
      <c r="A324" s="661" t="s">
        <v>2638</v>
      </c>
      <c r="B324" s="662" t="s">
        <v>4085</v>
      </c>
      <c r="C324" s="662" t="s">
        <v>3284</v>
      </c>
      <c r="D324" s="662" t="s">
        <v>3285</v>
      </c>
      <c r="E324" s="662" t="s">
        <v>3286</v>
      </c>
      <c r="F324" s="665"/>
      <c r="G324" s="665"/>
      <c r="H324" s="678">
        <v>0</v>
      </c>
      <c r="I324" s="665">
        <v>3</v>
      </c>
      <c r="J324" s="665">
        <v>3757.62</v>
      </c>
      <c r="K324" s="678">
        <v>1</v>
      </c>
      <c r="L324" s="665">
        <v>3</v>
      </c>
      <c r="M324" s="666">
        <v>3757.62</v>
      </c>
    </row>
    <row r="325" spans="1:13" ht="14.4" customHeight="1" x14ac:dyDescent="0.3">
      <c r="A325" s="661" t="s">
        <v>2638</v>
      </c>
      <c r="B325" s="662" t="s">
        <v>2550</v>
      </c>
      <c r="C325" s="662" t="s">
        <v>1861</v>
      </c>
      <c r="D325" s="662" t="s">
        <v>1862</v>
      </c>
      <c r="E325" s="662" t="s">
        <v>1576</v>
      </c>
      <c r="F325" s="665"/>
      <c r="G325" s="665"/>
      <c r="H325" s="678">
        <v>0</v>
      </c>
      <c r="I325" s="665">
        <v>2</v>
      </c>
      <c r="J325" s="665">
        <v>267.88</v>
      </c>
      <c r="K325" s="678">
        <v>1</v>
      </c>
      <c r="L325" s="665">
        <v>2</v>
      </c>
      <c r="M325" s="666">
        <v>267.88</v>
      </c>
    </row>
    <row r="326" spans="1:13" ht="14.4" customHeight="1" x14ac:dyDescent="0.3">
      <c r="A326" s="661" t="s">
        <v>2639</v>
      </c>
      <c r="B326" s="662" t="s">
        <v>4086</v>
      </c>
      <c r="C326" s="662" t="s">
        <v>3298</v>
      </c>
      <c r="D326" s="662" t="s">
        <v>3299</v>
      </c>
      <c r="E326" s="662" t="s">
        <v>3300</v>
      </c>
      <c r="F326" s="665"/>
      <c r="G326" s="665"/>
      <c r="H326" s="678">
        <v>0</v>
      </c>
      <c r="I326" s="665">
        <v>4</v>
      </c>
      <c r="J326" s="665">
        <v>1132.52</v>
      </c>
      <c r="K326" s="678">
        <v>1</v>
      </c>
      <c r="L326" s="665">
        <v>4</v>
      </c>
      <c r="M326" s="666">
        <v>1132.52</v>
      </c>
    </row>
    <row r="327" spans="1:13" ht="14.4" customHeight="1" x14ac:dyDescent="0.3">
      <c r="A327" s="661" t="s">
        <v>2639</v>
      </c>
      <c r="B327" s="662" t="s">
        <v>2514</v>
      </c>
      <c r="C327" s="662" t="s">
        <v>1241</v>
      </c>
      <c r="D327" s="662" t="s">
        <v>1242</v>
      </c>
      <c r="E327" s="662" t="s">
        <v>2171</v>
      </c>
      <c r="F327" s="665"/>
      <c r="G327" s="665"/>
      <c r="H327" s="678">
        <v>0</v>
      </c>
      <c r="I327" s="665">
        <v>1</v>
      </c>
      <c r="J327" s="665">
        <v>48.42</v>
      </c>
      <c r="K327" s="678">
        <v>1</v>
      </c>
      <c r="L327" s="665">
        <v>1</v>
      </c>
      <c r="M327" s="666">
        <v>48.42</v>
      </c>
    </row>
    <row r="328" spans="1:13" ht="14.4" customHeight="1" x14ac:dyDescent="0.3">
      <c r="A328" s="661" t="s">
        <v>2639</v>
      </c>
      <c r="B328" s="662" t="s">
        <v>2516</v>
      </c>
      <c r="C328" s="662" t="s">
        <v>1439</v>
      </c>
      <c r="D328" s="662" t="s">
        <v>2517</v>
      </c>
      <c r="E328" s="662" t="s">
        <v>2518</v>
      </c>
      <c r="F328" s="665"/>
      <c r="G328" s="665"/>
      <c r="H328" s="678">
        <v>0</v>
      </c>
      <c r="I328" s="665">
        <v>20</v>
      </c>
      <c r="J328" s="665">
        <v>8909</v>
      </c>
      <c r="K328" s="678">
        <v>1</v>
      </c>
      <c r="L328" s="665">
        <v>20</v>
      </c>
      <c r="M328" s="666">
        <v>8909</v>
      </c>
    </row>
    <row r="329" spans="1:13" ht="14.4" customHeight="1" x14ac:dyDescent="0.3">
      <c r="A329" s="661" t="s">
        <v>2639</v>
      </c>
      <c r="B329" s="662" t="s">
        <v>2516</v>
      </c>
      <c r="C329" s="662" t="s">
        <v>1435</v>
      </c>
      <c r="D329" s="662" t="s">
        <v>2519</v>
      </c>
      <c r="E329" s="662" t="s">
        <v>2520</v>
      </c>
      <c r="F329" s="665"/>
      <c r="G329" s="665"/>
      <c r="H329" s="678">
        <v>0</v>
      </c>
      <c r="I329" s="665">
        <v>4</v>
      </c>
      <c r="J329" s="665">
        <v>1441.48</v>
      </c>
      <c r="K329" s="678">
        <v>1</v>
      </c>
      <c r="L329" s="665">
        <v>4</v>
      </c>
      <c r="M329" s="666">
        <v>1441.48</v>
      </c>
    </row>
    <row r="330" spans="1:13" ht="14.4" customHeight="1" x14ac:dyDescent="0.3">
      <c r="A330" s="661" t="s">
        <v>2639</v>
      </c>
      <c r="B330" s="662" t="s">
        <v>2522</v>
      </c>
      <c r="C330" s="662" t="s">
        <v>1882</v>
      </c>
      <c r="D330" s="662" t="s">
        <v>1421</v>
      </c>
      <c r="E330" s="662" t="s">
        <v>1883</v>
      </c>
      <c r="F330" s="665"/>
      <c r="G330" s="665"/>
      <c r="H330" s="678">
        <v>0</v>
      </c>
      <c r="I330" s="665">
        <v>3</v>
      </c>
      <c r="J330" s="665">
        <v>1626.09</v>
      </c>
      <c r="K330" s="678">
        <v>1</v>
      </c>
      <c r="L330" s="665">
        <v>3</v>
      </c>
      <c r="M330" s="666">
        <v>1626.09</v>
      </c>
    </row>
    <row r="331" spans="1:13" ht="14.4" customHeight="1" x14ac:dyDescent="0.3">
      <c r="A331" s="661" t="s">
        <v>2639</v>
      </c>
      <c r="B331" s="662" t="s">
        <v>2522</v>
      </c>
      <c r="C331" s="662" t="s">
        <v>3318</v>
      </c>
      <c r="D331" s="662" t="s">
        <v>1872</v>
      </c>
      <c r="E331" s="662" t="s">
        <v>1031</v>
      </c>
      <c r="F331" s="665"/>
      <c r="G331" s="665"/>
      <c r="H331" s="678"/>
      <c r="I331" s="665">
        <v>7</v>
      </c>
      <c r="J331" s="665">
        <v>0</v>
      </c>
      <c r="K331" s="678"/>
      <c r="L331" s="665">
        <v>7</v>
      </c>
      <c r="M331" s="666">
        <v>0</v>
      </c>
    </row>
    <row r="332" spans="1:13" ht="14.4" customHeight="1" x14ac:dyDescent="0.3">
      <c r="A332" s="661" t="s">
        <v>2639</v>
      </c>
      <c r="B332" s="662" t="s">
        <v>2522</v>
      </c>
      <c r="C332" s="662" t="s">
        <v>1871</v>
      </c>
      <c r="D332" s="662" t="s">
        <v>1872</v>
      </c>
      <c r="E332" s="662" t="s">
        <v>1873</v>
      </c>
      <c r="F332" s="665"/>
      <c r="G332" s="665"/>
      <c r="H332" s="678">
        <v>0</v>
      </c>
      <c r="I332" s="665">
        <v>9</v>
      </c>
      <c r="J332" s="665">
        <v>783.99</v>
      </c>
      <c r="K332" s="678">
        <v>1</v>
      </c>
      <c r="L332" s="665">
        <v>9</v>
      </c>
      <c r="M332" s="666">
        <v>783.99</v>
      </c>
    </row>
    <row r="333" spans="1:13" ht="14.4" customHeight="1" x14ac:dyDescent="0.3">
      <c r="A333" s="661" t="s">
        <v>2639</v>
      </c>
      <c r="B333" s="662" t="s">
        <v>2522</v>
      </c>
      <c r="C333" s="662" t="s">
        <v>2846</v>
      </c>
      <c r="D333" s="662" t="s">
        <v>1425</v>
      </c>
      <c r="E333" s="662" t="s">
        <v>1584</v>
      </c>
      <c r="F333" s="665"/>
      <c r="G333" s="665"/>
      <c r="H333" s="678"/>
      <c r="I333" s="665">
        <v>4</v>
      </c>
      <c r="J333" s="665">
        <v>0</v>
      </c>
      <c r="K333" s="678"/>
      <c r="L333" s="665">
        <v>4</v>
      </c>
      <c r="M333" s="666">
        <v>0</v>
      </c>
    </row>
    <row r="334" spans="1:13" ht="14.4" customHeight="1" x14ac:dyDescent="0.3">
      <c r="A334" s="661" t="s">
        <v>2639</v>
      </c>
      <c r="B334" s="662" t="s">
        <v>2522</v>
      </c>
      <c r="C334" s="662" t="s">
        <v>1424</v>
      </c>
      <c r="D334" s="662" t="s">
        <v>1425</v>
      </c>
      <c r="E334" s="662" t="s">
        <v>1426</v>
      </c>
      <c r="F334" s="665"/>
      <c r="G334" s="665"/>
      <c r="H334" s="678">
        <v>0</v>
      </c>
      <c r="I334" s="665">
        <v>1</v>
      </c>
      <c r="J334" s="665">
        <v>174.22</v>
      </c>
      <c r="K334" s="678">
        <v>1</v>
      </c>
      <c r="L334" s="665">
        <v>1</v>
      </c>
      <c r="M334" s="666">
        <v>174.22</v>
      </c>
    </row>
    <row r="335" spans="1:13" ht="14.4" customHeight="1" x14ac:dyDescent="0.3">
      <c r="A335" s="661" t="s">
        <v>2639</v>
      </c>
      <c r="B335" s="662" t="s">
        <v>2522</v>
      </c>
      <c r="C335" s="662" t="s">
        <v>3319</v>
      </c>
      <c r="D335" s="662" t="s">
        <v>1421</v>
      </c>
      <c r="E335" s="662" t="s">
        <v>2171</v>
      </c>
      <c r="F335" s="665"/>
      <c r="G335" s="665"/>
      <c r="H335" s="678"/>
      <c r="I335" s="665">
        <v>4</v>
      </c>
      <c r="J335" s="665">
        <v>0</v>
      </c>
      <c r="K335" s="678"/>
      <c r="L335" s="665">
        <v>4</v>
      </c>
      <c r="M335" s="666">
        <v>0</v>
      </c>
    </row>
    <row r="336" spans="1:13" ht="14.4" customHeight="1" x14ac:dyDescent="0.3">
      <c r="A336" s="661" t="s">
        <v>2639</v>
      </c>
      <c r="B336" s="662" t="s">
        <v>2522</v>
      </c>
      <c r="C336" s="662" t="s">
        <v>3029</v>
      </c>
      <c r="D336" s="662" t="s">
        <v>1421</v>
      </c>
      <c r="E336" s="662" t="s">
        <v>3030</v>
      </c>
      <c r="F336" s="665"/>
      <c r="G336" s="665"/>
      <c r="H336" s="678"/>
      <c r="I336" s="665">
        <v>5</v>
      </c>
      <c r="J336" s="665">
        <v>0</v>
      </c>
      <c r="K336" s="678"/>
      <c r="L336" s="665">
        <v>5</v>
      </c>
      <c r="M336" s="666">
        <v>0</v>
      </c>
    </row>
    <row r="337" spans="1:13" ht="14.4" customHeight="1" x14ac:dyDescent="0.3">
      <c r="A337" s="661" t="s">
        <v>2639</v>
      </c>
      <c r="B337" s="662" t="s">
        <v>2523</v>
      </c>
      <c r="C337" s="662" t="s">
        <v>1829</v>
      </c>
      <c r="D337" s="662" t="s">
        <v>2562</v>
      </c>
      <c r="E337" s="662" t="s">
        <v>2563</v>
      </c>
      <c r="F337" s="665"/>
      <c r="G337" s="665"/>
      <c r="H337" s="678">
        <v>0</v>
      </c>
      <c r="I337" s="665">
        <v>3</v>
      </c>
      <c r="J337" s="665">
        <v>1611.3600000000001</v>
      </c>
      <c r="K337" s="678">
        <v>1</v>
      </c>
      <c r="L337" s="665">
        <v>3</v>
      </c>
      <c r="M337" s="666">
        <v>1611.3600000000001</v>
      </c>
    </row>
    <row r="338" spans="1:13" ht="14.4" customHeight="1" x14ac:dyDescent="0.3">
      <c r="A338" s="661" t="s">
        <v>2639</v>
      </c>
      <c r="B338" s="662" t="s">
        <v>2523</v>
      </c>
      <c r="C338" s="662" t="s">
        <v>1316</v>
      </c>
      <c r="D338" s="662" t="s">
        <v>1317</v>
      </c>
      <c r="E338" s="662" t="s">
        <v>1318</v>
      </c>
      <c r="F338" s="665"/>
      <c r="G338" s="665"/>
      <c r="H338" s="678">
        <v>0</v>
      </c>
      <c r="I338" s="665">
        <v>1</v>
      </c>
      <c r="J338" s="665">
        <v>848.49</v>
      </c>
      <c r="K338" s="678">
        <v>1</v>
      </c>
      <c r="L338" s="665">
        <v>1</v>
      </c>
      <c r="M338" s="666">
        <v>848.49</v>
      </c>
    </row>
    <row r="339" spans="1:13" ht="14.4" customHeight="1" x14ac:dyDescent="0.3">
      <c r="A339" s="661" t="s">
        <v>2639</v>
      </c>
      <c r="B339" s="662" t="s">
        <v>2599</v>
      </c>
      <c r="C339" s="662" t="s">
        <v>3858</v>
      </c>
      <c r="D339" s="662" t="s">
        <v>2279</v>
      </c>
      <c r="E339" s="662" t="s">
        <v>3859</v>
      </c>
      <c r="F339" s="665"/>
      <c r="G339" s="665"/>
      <c r="H339" s="678">
        <v>0</v>
      </c>
      <c r="I339" s="665">
        <v>1</v>
      </c>
      <c r="J339" s="665">
        <v>1170.93</v>
      </c>
      <c r="K339" s="678">
        <v>1</v>
      </c>
      <c r="L339" s="665">
        <v>1</v>
      </c>
      <c r="M339" s="666">
        <v>1170.93</v>
      </c>
    </row>
    <row r="340" spans="1:13" ht="14.4" customHeight="1" x14ac:dyDescent="0.3">
      <c r="A340" s="661" t="s">
        <v>2639</v>
      </c>
      <c r="B340" s="662" t="s">
        <v>2564</v>
      </c>
      <c r="C340" s="662" t="s">
        <v>1858</v>
      </c>
      <c r="D340" s="662" t="s">
        <v>1859</v>
      </c>
      <c r="E340" s="662" t="s">
        <v>2566</v>
      </c>
      <c r="F340" s="665"/>
      <c r="G340" s="665"/>
      <c r="H340" s="678">
        <v>0</v>
      </c>
      <c r="I340" s="665">
        <v>3</v>
      </c>
      <c r="J340" s="665">
        <v>5146.4400000000005</v>
      </c>
      <c r="K340" s="678">
        <v>1</v>
      </c>
      <c r="L340" s="665">
        <v>3</v>
      </c>
      <c r="M340" s="666">
        <v>5146.4400000000005</v>
      </c>
    </row>
    <row r="341" spans="1:13" ht="14.4" customHeight="1" x14ac:dyDescent="0.3">
      <c r="A341" s="661" t="s">
        <v>2639</v>
      </c>
      <c r="B341" s="662" t="s">
        <v>2525</v>
      </c>
      <c r="C341" s="662" t="s">
        <v>3860</v>
      </c>
      <c r="D341" s="662" t="s">
        <v>3861</v>
      </c>
      <c r="E341" s="662" t="s">
        <v>2526</v>
      </c>
      <c r="F341" s="665">
        <v>2</v>
      </c>
      <c r="G341" s="665">
        <v>4425.34</v>
      </c>
      <c r="H341" s="678">
        <v>1</v>
      </c>
      <c r="I341" s="665"/>
      <c r="J341" s="665"/>
      <c r="K341" s="678">
        <v>0</v>
      </c>
      <c r="L341" s="665">
        <v>2</v>
      </c>
      <c r="M341" s="666">
        <v>4425.34</v>
      </c>
    </row>
    <row r="342" spans="1:13" ht="14.4" customHeight="1" x14ac:dyDescent="0.3">
      <c r="A342" s="661" t="s">
        <v>2639</v>
      </c>
      <c r="B342" s="662" t="s">
        <v>2567</v>
      </c>
      <c r="C342" s="662" t="s">
        <v>2855</v>
      </c>
      <c r="D342" s="662" t="s">
        <v>1117</v>
      </c>
      <c r="E342" s="662" t="s">
        <v>929</v>
      </c>
      <c r="F342" s="665">
        <v>2</v>
      </c>
      <c r="G342" s="665">
        <v>3738.66</v>
      </c>
      <c r="H342" s="678">
        <v>1</v>
      </c>
      <c r="I342" s="665"/>
      <c r="J342" s="665"/>
      <c r="K342" s="678">
        <v>0</v>
      </c>
      <c r="L342" s="665">
        <v>2</v>
      </c>
      <c r="M342" s="666">
        <v>3738.66</v>
      </c>
    </row>
    <row r="343" spans="1:13" ht="14.4" customHeight="1" x14ac:dyDescent="0.3">
      <c r="A343" s="661" t="s">
        <v>2639</v>
      </c>
      <c r="B343" s="662" t="s">
        <v>2567</v>
      </c>
      <c r="C343" s="662" t="s">
        <v>3328</v>
      </c>
      <c r="D343" s="662" t="s">
        <v>1654</v>
      </c>
      <c r="E343" s="662" t="s">
        <v>3329</v>
      </c>
      <c r="F343" s="665">
        <v>1</v>
      </c>
      <c r="G343" s="665">
        <v>0</v>
      </c>
      <c r="H343" s="678"/>
      <c r="I343" s="665"/>
      <c r="J343" s="665"/>
      <c r="K343" s="678"/>
      <c r="L343" s="665">
        <v>1</v>
      </c>
      <c r="M343" s="666">
        <v>0</v>
      </c>
    </row>
    <row r="344" spans="1:13" ht="14.4" customHeight="1" x14ac:dyDescent="0.3">
      <c r="A344" s="661" t="s">
        <v>2639</v>
      </c>
      <c r="B344" s="662" t="s">
        <v>2527</v>
      </c>
      <c r="C344" s="662" t="s">
        <v>2836</v>
      </c>
      <c r="D344" s="662" t="s">
        <v>2837</v>
      </c>
      <c r="E344" s="662" t="s">
        <v>1570</v>
      </c>
      <c r="F344" s="665"/>
      <c r="G344" s="665"/>
      <c r="H344" s="678">
        <v>0</v>
      </c>
      <c r="I344" s="665">
        <v>26</v>
      </c>
      <c r="J344" s="665">
        <v>10234.379999999999</v>
      </c>
      <c r="K344" s="678">
        <v>1</v>
      </c>
      <c r="L344" s="665">
        <v>26</v>
      </c>
      <c r="M344" s="666">
        <v>10234.379999999999</v>
      </c>
    </row>
    <row r="345" spans="1:13" ht="14.4" customHeight="1" x14ac:dyDescent="0.3">
      <c r="A345" s="661" t="s">
        <v>2639</v>
      </c>
      <c r="B345" s="662" t="s">
        <v>2527</v>
      </c>
      <c r="C345" s="662" t="s">
        <v>2838</v>
      </c>
      <c r="D345" s="662" t="s">
        <v>2839</v>
      </c>
      <c r="E345" s="662" t="s">
        <v>586</v>
      </c>
      <c r="F345" s="665"/>
      <c r="G345" s="665"/>
      <c r="H345" s="678">
        <v>0</v>
      </c>
      <c r="I345" s="665">
        <v>7</v>
      </c>
      <c r="J345" s="665">
        <v>295.22000000000003</v>
      </c>
      <c r="K345" s="678">
        <v>1</v>
      </c>
      <c r="L345" s="665">
        <v>7</v>
      </c>
      <c r="M345" s="666">
        <v>295.22000000000003</v>
      </c>
    </row>
    <row r="346" spans="1:13" ht="14.4" customHeight="1" x14ac:dyDescent="0.3">
      <c r="A346" s="661" t="s">
        <v>2639</v>
      </c>
      <c r="B346" s="662" t="s">
        <v>2527</v>
      </c>
      <c r="C346" s="662" t="s">
        <v>2840</v>
      </c>
      <c r="D346" s="662" t="s">
        <v>2841</v>
      </c>
      <c r="E346" s="662" t="s">
        <v>579</v>
      </c>
      <c r="F346" s="665"/>
      <c r="G346" s="665"/>
      <c r="H346" s="678">
        <v>0</v>
      </c>
      <c r="I346" s="665">
        <v>31</v>
      </c>
      <c r="J346" s="665">
        <v>1144.2099999999998</v>
      </c>
      <c r="K346" s="678">
        <v>1</v>
      </c>
      <c r="L346" s="665">
        <v>31</v>
      </c>
      <c r="M346" s="666">
        <v>1144.2099999999998</v>
      </c>
    </row>
    <row r="347" spans="1:13" ht="14.4" customHeight="1" x14ac:dyDescent="0.3">
      <c r="A347" s="661" t="s">
        <v>2639</v>
      </c>
      <c r="B347" s="662" t="s">
        <v>2527</v>
      </c>
      <c r="C347" s="662" t="s">
        <v>3312</v>
      </c>
      <c r="D347" s="662" t="s">
        <v>3313</v>
      </c>
      <c r="E347" s="662" t="s">
        <v>3314</v>
      </c>
      <c r="F347" s="665">
        <v>1</v>
      </c>
      <c r="G347" s="665">
        <v>1702.95</v>
      </c>
      <c r="H347" s="678">
        <v>1</v>
      </c>
      <c r="I347" s="665"/>
      <c r="J347" s="665"/>
      <c r="K347" s="678">
        <v>0</v>
      </c>
      <c r="L347" s="665">
        <v>1</v>
      </c>
      <c r="M347" s="666">
        <v>1702.95</v>
      </c>
    </row>
    <row r="348" spans="1:13" ht="14.4" customHeight="1" x14ac:dyDescent="0.3">
      <c r="A348" s="661" t="s">
        <v>2639</v>
      </c>
      <c r="B348" s="662" t="s">
        <v>2527</v>
      </c>
      <c r="C348" s="662" t="s">
        <v>596</v>
      </c>
      <c r="D348" s="662" t="s">
        <v>597</v>
      </c>
      <c r="E348" s="662" t="s">
        <v>598</v>
      </c>
      <c r="F348" s="665">
        <v>2</v>
      </c>
      <c r="G348" s="665">
        <v>3409.2</v>
      </c>
      <c r="H348" s="678">
        <v>1</v>
      </c>
      <c r="I348" s="665"/>
      <c r="J348" s="665"/>
      <c r="K348" s="678">
        <v>0</v>
      </c>
      <c r="L348" s="665">
        <v>2</v>
      </c>
      <c r="M348" s="666">
        <v>3409.2</v>
      </c>
    </row>
    <row r="349" spans="1:13" ht="14.4" customHeight="1" x14ac:dyDescent="0.3">
      <c r="A349" s="661" t="s">
        <v>2639</v>
      </c>
      <c r="B349" s="662" t="s">
        <v>2527</v>
      </c>
      <c r="C349" s="662" t="s">
        <v>3310</v>
      </c>
      <c r="D349" s="662" t="s">
        <v>3311</v>
      </c>
      <c r="E349" s="662" t="s">
        <v>2162</v>
      </c>
      <c r="F349" s="665">
        <v>4</v>
      </c>
      <c r="G349" s="665">
        <v>3314.24</v>
      </c>
      <c r="H349" s="678">
        <v>1</v>
      </c>
      <c r="I349" s="665"/>
      <c r="J349" s="665"/>
      <c r="K349" s="678">
        <v>0</v>
      </c>
      <c r="L349" s="665">
        <v>4</v>
      </c>
      <c r="M349" s="666">
        <v>3314.24</v>
      </c>
    </row>
    <row r="350" spans="1:13" ht="14.4" customHeight="1" x14ac:dyDescent="0.3">
      <c r="A350" s="661" t="s">
        <v>2639</v>
      </c>
      <c r="B350" s="662" t="s">
        <v>2527</v>
      </c>
      <c r="C350" s="662" t="s">
        <v>3315</v>
      </c>
      <c r="D350" s="662" t="s">
        <v>2843</v>
      </c>
      <c r="E350" s="662" t="s">
        <v>2991</v>
      </c>
      <c r="F350" s="665">
        <v>2</v>
      </c>
      <c r="G350" s="665">
        <v>0</v>
      </c>
      <c r="H350" s="678"/>
      <c r="I350" s="665"/>
      <c r="J350" s="665"/>
      <c r="K350" s="678"/>
      <c r="L350" s="665">
        <v>2</v>
      </c>
      <c r="M350" s="666">
        <v>0</v>
      </c>
    </row>
    <row r="351" spans="1:13" ht="14.4" customHeight="1" x14ac:dyDescent="0.3">
      <c r="A351" s="661" t="s">
        <v>2639</v>
      </c>
      <c r="B351" s="662" t="s">
        <v>2527</v>
      </c>
      <c r="C351" s="662" t="s">
        <v>3316</v>
      </c>
      <c r="D351" s="662" t="s">
        <v>3317</v>
      </c>
      <c r="E351" s="662" t="s">
        <v>1570</v>
      </c>
      <c r="F351" s="665">
        <v>1</v>
      </c>
      <c r="G351" s="665">
        <v>393.63</v>
      </c>
      <c r="H351" s="678">
        <v>1</v>
      </c>
      <c r="I351" s="665"/>
      <c r="J351" s="665"/>
      <c r="K351" s="678">
        <v>0</v>
      </c>
      <c r="L351" s="665">
        <v>1</v>
      </c>
      <c r="M351" s="666">
        <v>393.63</v>
      </c>
    </row>
    <row r="352" spans="1:13" ht="14.4" customHeight="1" x14ac:dyDescent="0.3">
      <c r="A352" s="661" t="s">
        <v>2639</v>
      </c>
      <c r="B352" s="662" t="s">
        <v>2527</v>
      </c>
      <c r="C352" s="662" t="s">
        <v>3010</v>
      </c>
      <c r="D352" s="662" t="s">
        <v>3011</v>
      </c>
      <c r="E352" s="662" t="s">
        <v>3012</v>
      </c>
      <c r="F352" s="665">
        <v>7</v>
      </c>
      <c r="G352" s="665">
        <v>16328.41</v>
      </c>
      <c r="H352" s="678">
        <v>1</v>
      </c>
      <c r="I352" s="665"/>
      <c r="J352" s="665"/>
      <c r="K352" s="678">
        <v>0</v>
      </c>
      <c r="L352" s="665">
        <v>7</v>
      </c>
      <c r="M352" s="666">
        <v>16328.41</v>
      </c>
    </row>
    <row r="353" spans="1:13" ht="14.4" customHeight="1" x14ac:dyDescent="0.3">
      <c r="A353" s="661" t="s">
        <v>2639</v>
      </c>
      <c r="B353" s="662" t="s">
        <v>2528</v>
      </c>
      <c r="C353" s="662" t="s">
        <v>588</v>
      </c>
      <c r="D353" s="662" t="s">
        <v>589</v>
      </c>
      <c r="E353" s="662" t="s">
        <v>590</v>
      </c>
      <c r="F353" s="665">
        <v>1</v>
      </c>
      <c r="G353" s="665">
        <v>683.09</v>
      </c>
      <c r="H353" s="678">
        <v>1</v>
      </c>
      <c r="I353" s="665"/>
      <c r="J353" s="665"/>
      <c r="K353" s="678">
        <v>0</v>
      </c>
      <c r="L353" s="665">
        <v>1</v>
      </c>
      <c r="M353" s="666">
        <v>683.09</v>
      </c>
    </row>
    <row r="354" spans="1:13" ht="14.4" customHeight="1" x14ac:dyDescent="0.3">
      <c r="A354" s="661" t="s">
        <v>2639</v>
      </c>
      <c r="B354" s="662" t="s">
        <v>2528</v>
      </c>
      <c r="C354" s="662" t="s">
        <v>1485</v>
      </c>
      <c r="D354" s="662" t="s">
        <v>1486</v>
      </c>
      <c r="E354" s="662" t="s">
        <v>2529</v>
      </c>
      <c r="F354" s="665"/>
      <c r="G354" s="665"/>
      <c r="H354" s="678">
        <v>0</v>
      </c>
      <c r="I354" s="665">
        <v>4</v>
      </c>
      <c r="J354" s="665">
        <v>4430.04</v>
      </c>
      <c r="K354" s="678">
        <v>1</v>
      </c>
      <c r="L354" s="665">
        <v>4</v>
      </c>
      <c r="M354" s="666">
        <v>4430.04</v>
      </c>
    </row>
    <row r="355" spans="1:13" ht="14.4" customHeight="1" x14ac:dyDescent="0.3">
      <c r="A355" s="661" t="s">
        <v>2639</v>
      </c>
      <c r="B355" s="662" t="s">
        <v>2530</v>
      </c>
      <c r="C355" s="662" t="s">
        <v>1463</v>
      </c>
      <c r="D355" s="662" t="s">
        <v>1464</v>
      </c>
      <c r="E355" s="662" t="s">
        <v>2531</v>
      </c>
      <c r="F355" s="665"/>
      <c r="G355" s="665"/>
      <c r="H355" s="678">
        <v>0</v>
      </c>
      <c r="I355" s="665">
        <v>1</v>
      </c>
      <c r="J355" s="665">
        <v>94.95</v>
      </c>
      <c r="K355" s="678">
        <v>1</v>
      </c>
      <c r="L355" s="665">
        <v>1</v>
      </c>
      <c r="M355" s="666">
        <v>94.95</v>
      </c>
    </row>
    <row r="356" spans="1:13" ht="14.4" customHeight="1" x14ac:dyDescent="0.3">
      <c r="A356" s="661" t="s">
        <v>2639</v>
      </c>
      <c r="B356" s="662" t="s">
        <v>2530</v>
      </c>
      <c r="C356" s="662" t="s">
        <v>1469</v>
      </c>
      <c r="D356" s="662" t="s">
        <v>1470</v>
      </c>
      <c r="E356" s="662" t="s">
        <v>1471</v>
      </c>
      <c r="F356" s="665"/>
      <c r="G356" s="665"/>
      <c r="H356" s="678">
        <v>0</v>
      </c>
      <c r="I356" s="665">
        <v>3</v>
      </c>
      <c r="J356" s="665">
        <v>507</v>
      </c>
      <c r="K356" s="678">
        <v>1</v>
      </c>
      <c r="L356" s="665">
        <v>3</v>
      </c>
      <c r="M356" s="666">
        <v>507</v>
      </c>
    </row>
    <row r="357" spans="1:13" ht="14.4" customHeight="1" x14ac:dyDescent="0.3">
      <c r="A357" s="661" t="s">
        <v>2639</v>
      </c>
      <c r="B357" s="662" t="s">
        <v>2532</v>
      </c>
      <c r="C357" s="662" t="s">
        <v>2880</v>
      </c>
      <c r="D357" s="662" t="s">
        <v>2881</v>
      </c>
      <c r="E357" s="662" t="s">
        <v>2534</v>
      </c>
      <c r="F357" s="665">
        <v>3</v>
      </c>
      <c r="G357" s="665">
        <v>28.200000000000003</v>
      </c>
      <c r="H357" s="678">
        <v>1</v>
      </c>
      <c r="I357" s="665"/>
      <c r="J357" s="665"/>
      <c r="K357" s="678">
        <v>0</v>
      </c>
      <c r="L357" s="665">
        <v>3</v>
      </c>
      <c r="M357" s="666">
        <v>28.200000000000003</v>
      </c>
    </row>
    <row r="358" spans="1:13" ht="14.4" customHeight="1" x14ac:dyDescent="0.3">
      <c r="A358" s="661" t="s">
        <v>2639</v>
      </c>
      <c r="B358" s="662" t="s">
        <v>2532</v>
      </c>
      <c r="C358" s="662" t="s">
        <v>1836</v>
      </c>
      <c r="D358" s="662" t="s">
        <v>2568</v>
      </c>
      <c r="E358" s="662" t="s">
        <v>2569</v>
      </c>
      <c r="F358" s="665"/>
      <c r="G358" s="665"/>
      <c r="H358" s="678">
        <v>0</v>
      </c>
      <c r="I358" s="665">
        <v>7</v>
      </c>
      <c r="J358" s="665">
        <v>107.53</v>
      </c>
      <c r="K358" s="678">
        <v>1</v>
      </c>
      <c r="L358" s="665">
        <v>7</v>
      </c>
      <c r="M358" s="666">
        <v>107.53</v>
      </c>
    </row>
    <row r="359" spans="1:13" ht="14.4" customHeight="1" x14ac:dyDescent="0.3">
      <c r="A359" s="661" t="s">
        <v>2639</v>
      </c>
      <c r="B359" s="662" t="s">
        <v>2532</v>
      </c>
      <c r="C359" s="662" t="s">
        <v>1833</v>
      </c>
      <c r="D359" s="662" t="s">
        <v>2570</v>
      </c>
      <c r="E359" s="662" t="s">
        <v>2571</v>
      </c>
      <c r="F359" s="665"/>
      <c r="G359" s="665"/>
      <c r="H359" s="678">
        <v>0</v>
      </c>
      <c r="I359" s="665">
        <v>14</v>
      </c>
      <c r="J359" s="665">
        <v>79.66</v>
      </c>
      <c r="K359" s="678">
        <v>1</v>
      </c>
      <c r="L359" s="665">
        <v>14</v>
      </c>
      <c r="M359" s="666">
        <v>79.66</v>
      </c>
    </row>
    <row r="360" spans="1:13" ht="14.4" customHeight="1" x14ac:dyDescent="0.3">
      <c r="A360" s="661" t="s">
        <v>2639</v>
      </c>
      <c r="B360" s="662" t="s">
        <v>2532</v>
      </c>
      <c r="C360" s="662" t="s">
        <v>1417</v>
      </c>
      <c r="D360" s="662" t="s">
        <v>2533</v>
      </c>
      <c r="E360" s="662" t="s">
        <v>2534</v>
      </c>
      <c r="F360" s="665"/>
      <c r="G360" s="665"/>
      <c r="H360" s="678">
        <v>0</v>
      </c>
      <c r="I360" s="665">
        <v>3</v>
      </c>
      <c r="J360" s="665">
        <v>29.060000000000002</v>
      </c>
      <c r="K360" s="678">
        <v>1</v>
      </c>
      <c r="L360" s="665">
        <v>3</v>
      </c>
      <c r="M360" s="666">
        <v>29.060000000000002</v>
      </c>
    </row>
    <row r="361" spans="1:13" ht="14.4" customHeight="1" x14ac:dyDescent="0.3">
      <c r="A361" s="661" t="s">
        <v>2639</v>
      </c>
      <c r="B361" s="662" t="s">
        <v>2532</v>
      </c>
      <c r="C361" s="662" t="s">
        <v>1335</v>
      </c>
      <c r="D361" s="662" t="s">
        <v>2535</v>
      </c>
      <c r="E361" s="662" t="s">
        <v>2536</v>
      </c>
      <c r="F361" s="665"/>
      <c r="G361" s="665"/>
      <c r="H361" s="678">
        <v>0</v>
      </c>
      <c r="I361" s="665">
        <v>6</v>
      </c>
      <c r="J361" s="665">
        <v>101.52000000000001</v>
      </c>
      <c r="K361" s="678">
        <v>1</v>
      </c>
      <c r="L361" s="665">
        <v>6</v>
      </c>
      <c r="M361" s="666">
        <v>101.52000000000001</v>
      </c>
    </row>
    <row r="362" spans="1:13" ht="14.4" customHeight="1" x14ac:dyDescent="0.3">
      <c r="A362" s="661" t="s">
        <v>2639</v>
      </c>
      <c r="B362" s="662" t="s">
        <v>4082</v>
      </c>
      <c r="C362" s="662" t="s">
        <v>3054</v>
      </c>
      <c r="D362" s="662" t="s">
        <v>3055</v>
      </c>
      <c r="E362" s="662" t="s">
        <v>3056</v>
      </c>
      <c r="F362" s="665"/>
      <c r="G362" s="665"/>
      <c r="H362" s="678"/>
      <c r="I362" s="665">
        <v>5</v>
      </c>
      <c r="J362" s="665">
        <v>0</v>
      </c>
      <c r="K362" s="678"/>
      <c r="L362" s="665">
        <v>5</v>
      </c>
      <c r="M362" s="666">
        <v>0</v>
      </c>
    </row>
    <row r="363" spans="1:13" ht="14.4" customHeight="1" x14ac:dyDescent="0.3">
      <c r="A363" s="661" t="s">
        <v>2639</v>
      </c>
      <c r="B363" s="662" t="s">
        <v>2537</v>
      </c>
      <c r="C363" s="662" t="s">
        <v>2912</v>
      </c>
      <c r="D363" s="662" t="s">
        <v>1253</v>
      </c>
      <c r="E363" s="662" t="s">
        <v>1501</v>
      </c>
      <c r="F363" s="665"/>
      <c r="G363" s="665"/>
      <c r="H363" s="678">
        <v>0</v>
      </c>
      <c r="I363" s="665">
        <v>7</v>
      </c>
      <c r="J363" s="665">
        <v>924</v>
      </c>
      <c r="K363" s="678">
        <v>1</v>
      </c>
      <c r="L363" s="665">
        <v>7</v>
      </c>
      <c r="M363" s="666">
        <v>924</v>
      </c>
    </row>
    <row r="364" spans="1:13" ht="14.4" customHeight="1" x14ac:dyDescent="0.3">
      <c r="A364" s="661" t="s">
        <v>2639</v>
      </c>
      <c r="B364" s="662" t="s">
        <v>2537</v>
      </c>
      <c r="C364" s="662" t="s">
        <v>1365</v>
      </c>
      <c r="D364" s="662" t="s">
        <v>1366</v>
      </c>
      <c r="E364" s="662" t="s">
        <v>1285</v>
      </c>
      <c r="F364" s="665"/>
      <c r="G364" s="665"/>
      <c r="H364" s="678">
        <v>0</v>
      </c>
      <c r="I364" s="665">
        <v>4</v>
      </c>
      <c r="J364" s="665">
        <v>263.95999999999998</v>
      </c>
      <c r="K364" s="678">
        <v>1</v>
      </c>
      <c r="L364" s="665">
        <v>4</v>
      </c>
      <c r="M364" s="666">
        <v>263.95999999999998</v>
      </c>
    </row>
    <row r="365" spans="1:13" ht="14.4" customHeight="1" x14ac:dyDescent="0.3">
      <c r="A365" s="661" t="s">
        <v>2639</v>
      </c>
      <c r="B365" s="662" t="s">
        <v>2537</v>
      </c>
      <c r="C365" s="662" t="s">
        <v>1428</v>
      </c>
      <c r="D365" s="662" t="s">
        <v>1253</v>
      </c>
      <c r="E365" s="662" t="s">
        <v>1501</v>
      </c>
      <c r="F365" s="665"/>
      <c r="G365" s="665"/>
      <c r="H365" s="678">
        <v>0</v>
      </c>
      <c r="I365" s="665">
        <v>43</v>
      </c>
      <c r="J365" s="665">
        <v>5676</v>
      </c>
      <c r="K365" s="678">
        <v>1</v>
      </c>
      <c r="L365" s="665">
        <v>43</v>
      </c>
      <c r="M365" s="666">
        <v>5676</v>
      </c>
    </row>
    <row r="366" spans="1:13" ht="14.4" customHeight="1" x14ac:dyDescent="0.3">
      <c r="A366" s="661" t="s">
        <v>2639</v>
      </c>
      <c r="B366" s="662" t="s">
        <v>2537</v>
      </c>
      <c r="C366" s="662" t="s">
        <v>1252</v>
      </c>
      <c r="D366" s="662" t="s">
        <v>1253</v>
      </c>
      <c r="E366" s="662" t="s">
        <v>1254</v>
      </c>
      <c r="F366" s="665"/>
      <c r="G366" s="665"/>
      <c r="H366" s="678">
        <v>0</v>
      </c>
      <c r="I366" s="665">
        <v>4</v>
      </c>
      <c r="J366" s="665">
        <v>1056</v>
      </c>
      <c r="K366" s="678">
        <v>1</v>
      </c>
      <c r="L366" s="665">
        <v>4</v>
      </c>
      <c r="M366" s="666">
        <v>1056</v>
      </c>
    </row>
    <row r="367" spans="1:13" ht="14.4" customHeight="1" x14ac:dyDescent="0.3">
      <c r="A367" s="661" t="s">
        <v>2639</v>
      </c>
      <c r="B367" s="662" t="s">
        <v>2537</v>
      </c>
      <c r="C367" s="662" t="s">
        <v>2914</v>
      </c>
      <c r="D367" s="662" t="s">
        <v>1253</v>
      </c>
      <c r="E367" s="662" t="s">
        <v>1501</v>
      </c>
      <c r="F367" s="665"/>
      <c r="G367" s="665"/>
      <c r="H367" s="678">
        <v>0</v>
      </c>
      <c r="I367" s="665">
        <v>3</v>
      </c>
      <c r="J367" s="665">
        <v>396</v>
      </c>
      <c r="K367" s="678">
        <v>1</v>
      </c>
      <c r="L367" s="665">
        <v>3</v>
      </c>
      <c r="M367" s="666">
        <v>396</v>
      </c>
    </row>
    <row r="368" spans="1:13" ht="14.4" customHeight="1" x14ac:dyDescent="0.3">
      <c r="A368" s="661" t="s">
        <v>2639</v>
      </c>
      <c r="B368" s="662" t="s">
        <v>2572</v>
      </c>
      <c r="C368" s="662" t="s">
        <v>1885</v>
      </c>
      <c r="D368" s="662" t="s">
        <v>1865</v>
      </c>
      <c r="E368" s="662" t="s">
        <v>1886</v>
      </c>
      <c r="F368" s="665"/>
      <c r="G368" s="665"/>
      <c r="H368" s="678">
        <v>0</v>
      </c>
      <c r="I368" s="665">
        <v>2</v>
      </c>
      <c r="J368" s="665">
        <v>879.96</v>
      </c>
      <c r="K368" s="678">
        <v>1</v>
      </c>
      <c r="L368" s="665">
        <v>2</v>
      </c>
      <c r="M368" s="666">
        <v>879.96</v>
      </c>
    </row>
    <row r="369" spans="1:13" ht="14.4" customHeight="1" x14ac:dyDescent="0.3">
      <c r="A369" s="661" t="s">
        <v>2639</v>
      </c>
      <c r="B369" s="662" t="s">
        <v>2572</v>
      </c>
      <c r="C369" s="662" t="s">
        <v>3330</v>
      </c>
      <c r="D369" s="662" t="s">
        <v>3331</v>
      </c>
      <c r="E369" s="662" t="s">
        <v>3332</v>
      </c>
      <c r="F369" s="665">
        <v>3</v>
      </c>
      <c r="G369" s="665">
        <v>396</v>
      </c>
      <c r="H369" s="678">
        <v>1</v>
      </c>
      <c r="I369" s="665"/>
      <c r="J369" s="665"/>
      <c r="K369" s="678">
        <v>0</v>
      </c>
      <c r="L369" s="665">
        <v>3</v>
      </c>
      <c r="M369" s="666">
        <v>396</v>
      </c>
    </row>
    <row r="370" spans="1:13" ht="14.4" customHeight="1" x14ac:dyDescent="0.3">
      <c r="A370" s="661" t="s">
        <v>2639</v>
      </c>
      <c r="B370" s="662" t="s">
        <v>2538</v>
      </c>
      <c r="C370" s="662" t="s">
        <v>1447</v>
      </c>
      <c r="D370" s="662" t="s">
        <v>1448</v>
      </c>
      <c r="E370" s="662" t="s">
        <v>1449</v>
      </c>
      <c r="F370" s="665"/>
      <c r="G370" s="665"/>
      <c r="H370" s="678">
        <v>0</v>
      </c>
      <c r="I370" s="665">
        <v>6</v>
      </c>
      <c r="J370" s="665">
        <v>1584</v>
      </c>
      <c r="K370" s="678">
        <v>1</v>
      </c>
      <c r="L370" s="665">
        <v>6</v>
      </c>
      <c r="M370" s="666">
        <v>1584</v>
      </c>
    </row>
    <row r="371" spans="1:13" ht="14.4" customHeight="1" x14ac:dyDescent="0.3">
      <c r="A371" s="661" t="s">
        <v>2639</v>
      </c>
      <c r="B371" s="662" t="s">
        <v>2538</v>
      </c>
      <c r="C371" s="662" t="s">
        <v>1431</v>
      </c>
      <c r="D371" s="662" t="s">
        <v>1575</v>
      </c>
      <c r="E371" s="662" t="s">
        <v>2539</v>
      </c>
      <c r="F371" s="665"/>
      <c r="G371" s="665"/>
      <c r="H371" s="678">
        <v>0</v>
      </c>
      <c r="I371" s="665">
        <v>90</v>
      </c>
      <c r="J371" s="665">
        <v>11088</v>
      </c>
      <c r="K371" s="678">
        <v>1</v>
      </c>
      <c r="L371" s="665">
        <v>90</v>
      </c>
      <c r="M371" s="666">
        <v>11088</v>
      </c>
    </row>
    <row r="372" spans="1:13" ht="14.4" customHeight="1" x14ac:dyDescent="0.3">
      <c r="A372" s="661" t="s">
        <v>2639</v>
      </c>
      <c r="B372" s="662" t="s">
        <v>2538</v>
      </c>
      <c r="C372" s="662" t="s">
        <v>1410</v>
      </c>
      <c r="D372" s="662" t="s">
        <v>2540</v>
      </c>
      <c r="E372" s="662" t="s">
        <v>2541</v>
      </c>
      <c r="F372" s="665"/>
      <c r="G372" s="665"/>
      <c r="H372" s="678">
        <v>0</v>
      </c>
      <c r="I372" s="665">
        <v>126</v>
      </c>
      <c r="J372" s="665">
        <v>31045.139999999996</v>
      </c>
      <c r="K372" s="678">
        <v>1</v>
      </c>
      <c r="L372" s="665">
        <v>126</v>
      </c>
      <c r="M372" s="666">
        <v>31045.139999999996</v>
      </c>
    </row>
    <row r="373" spans="1:13" ht="14.4" customHeight="1" x14ac:dyDescent="0.3">
      <c r="A373" s="661" t="s">
        <v>2639</v>
      </c>
      <c r="B373" s="662" t="s">
        <v>2542</v>
      </c>
      <c r="C373" s="662" t="s">
        <v>2758</v>
      </c>
      <c r="D373" s="662" t="s">
        <v>2759</v>
      </c>
      <c r="E373" s="662" t="s">
        <v>1929</v>
      </c>
      <c r="F373" s="665">
        <v>4</v>
      </c>
      <c r="G373" s="665">
        <v>528</v>
      </c>
      <c r="H373" s="678">
        <v>1</v>
      </c>
      <c r="I373" s="665"/>
      <c r="J373" s="665"/>
      <c r="K373" s="678">
        <v>0</v>
      </c>
      <c r="L373" s="665">
        <v>4</v>
      </c>
      <c r="M373" s="666">
        <v>528</v>
      </c>
    </row>
    <row r="374" spans="1:13" ht="14.4" customHeight="1" x14ac:dyDescent="0.3">
      <c r="A374" s="661" t="s">
        <v>2639</v>
      </c>
      <c r="B374" s="662" t="s">
        <v>2542</v>
      </c>
      <c r="C374" s="662" t="s">
        <v>1397</v>
      </c>
      <c r="D374" s="662" t="s">
        <v>1398</v>
      </c>
      <c r="E374" s="662" t="s">
        <v>1285</v>
      </c>
      <c r="F374" s="665"/>
      <c r="G374" s="665"/>
      <c r="H374" s="678">
        <v>0</v>
      </c>
      <c r="I374" s="665">
        <v>196</v>
      </c>
      <c r="J374" s="665">
        <v>25872</v>
      </c>
      <c r="K374" s="678">
        <v>1</v>
      </c>
      <c r="L374" s="665">
        <v>196</v>
      </c>
      <c r="M374" s="666">
        <v>25872</v>
      </c>
    </row>
    <row r="375" spans="1:13" ht="14.4" customHeight="1" x14ac:dyDescent="0.3">
      <c r="A375" s="661" t="s">
        <v>2639</v>
      </c>
      <c r="B375" s="662" t="s">
        <v>2542</v>
      </c>
      <c r="C375" s="662" t="s">
        <v>570</v>
      </c>
      <c r="D375" s="662" t="s">
        <v>571</v>
      </c>
      <c r="E375" s="662" t="s">
        <v>2543</v>
      </c>
      <c r="F375" s="665">
        <v>24</v>
      </c>
      <c r="G375" s="665">
        <v>2956.8</v>
      </c>
      <c r="H375" s="678">
        <v>1</v>
      </c>
      <c r="I375" s="665"/>
      <c r="J375" s="665"/>
      <c r="K375" s="678">
        <v>0</v>
      </c>
      <c r="L375" s="665">
        <v>24</v>
      </c>
      <c r="M375" s="666">
        <v>2956.8</v>
      </c>
    </row>
    <row r="376" spans="1:13" ht="14.4" customHeight="1" x14ac:dyDescent="0.3">
      <c r="A376" s="661" t="s">
        <v>2639</v>
      </c>
      <c r="B376" s="662" t="s">
        <v>2542</v>
      </c>
      <c r="C376" s="662" t="s">
        <v>2955</v>
      </c>
      <c r="D376" s="662" t="s">
        <v>2786</v>
      </c>
      <c r="E376" s="662"/>
      <c r="F376" s="665">
        <v>2</v>
      </c>
      <c r="G376" s="665">
        <v>246.4</v>
      </c>
      <c r="H376" s="678">
        <v>1</v>
      </c>
      <c r="I376" s="665"/>
      <c r="J376" s="665"/>
      <c r="K376" s="678">
        <v>0</v>
      </c>
      <c r="L376" s="665">
        <v>2</v>
      </c>
      <c r="M376" s="666">
        <v>246.4</v>
      </c>
    </row>
    <row r="377" spans="1:13" ht="14.4" customHeight="1" x14ac:dyDescent="0.3">
      <c r="A377" s="661" t="s">
        <v>2639</v>
      </c>
      <c r="B377" s="662" t="s">
        <v>2544</v>
      </c>
      <c r="C377" s="662" t="s">
        <v>1855</v>
      </c>
      <c r="D377" s="662" t="s">
        <v>575</v>
      </c>
      <c r="E377" s="662" t="s">
        <v>1856</v>
      </c>
      <c r="F377" s="665"/>
      <c r="G377" s="665"/>
      <c r="H377" s="678">
        <v>0</v>
      </c>
      <c r="I377" s="665">
        <v>4</v>
      </c>
      <c r="J377" s="665">
        <v>1600.72</v>
      </c>
      <c r="K377" s="678">
        <v>1</v>
      </c>
      <c r="L377" s="665">
        <v>4</v>
      </c>
      <c r="M377" s="666">
        <v>1600.72</v>
      </c>
    </row>
    <row r="378" spans="1:13" ht="14.4" customHeight="1" x14ac:dyDescent="0.3">
      <c r="A378" s="661" t="s">
        <v>2639</v>
      </c>
      <c r="B378" s="662" t="s">
        <v>2544</v>
      </c>
      <c r="C378" s="662" t="s">
        <v>1477</v>
      </c>
      <c r="D378" s="662" t="s">
        <v>2545</v>
      </c>
      <c r="E378" s="662" t="s">
        <v>1479</v>
      </c>
      <c r="F378" s="665"/>
      <c r="G378" s="665"/>
      <c r="H378" s="678">
        <v>0</v>
      </c>
      <c r="I378" s="665">
        <v>6</v>
      </c>
      <c r="J378" s="665">
        <v>1263</v>
      </c>
      <c r="K378" s="678">
        <v>1</v>
      </c>
      <c r="L378" s="665">
        <v>6</v>
      </c>
      <c r="M378" s="666">
        <v>1263</v>
      </c>
    </row>
    <row r="379" spans="1:13" ht="14.4" customHeight="1" x14ac:dyDescent="0.3">
      <c r="A379" s="661" t="s">
        <v>2639</v>
      </c>
      <c r="B379" s="662" t="s">
        <v>2544</v>
      </c>
      <c r="C379" s="662" t="s">
        <v>1455</v>
      </c>
      <c r="D379" s="662" t="s">
        <v>2546</v>
      </c>
      <c r="E379" s="662" t="s">
        <v>1457</v>
      </c>
      <c r="F379" s="665"/>
      <c r="G379" s="665"/>
      <c r="H379" s="678">
        <v>0</v>
      </c>
      <c r="I379" s="665">
        <v>33</v>
      </c>
      <c r="J379" s="665">
        <v>5868.0599999999995</v>
      </c>
      <c r="K379" s="678">
        <v>1</v>
      </c>
      <c r="L379" s="665">
        <v>33</v>
      </c>
      <c r="M379" s="666">
        <v>5868.0599999999995</v>
      </c>
    </row>
    <row r="380" spans="1:13" ht="14.4" customHeight="1" x14ac:dyDescent="0.3">
      <c r="A380" s="661" t="s">
        <v>2639</v>
      </c>
      <c r="B380" s="662" t="s">
        <v>2549</v>
      </c>
      <c r="C380" s="662" t="s">
        <v>3305</v>
      </c>
      <c r="D380" s="662" t="s">
        <v>3306</v>
      </c>
      <c r="E380" s="662" t="s">
        <v>1200</v>
      </c>
      <c r="F380" s="665">
        <v>2</v>
      </c>
      <c r="G380" s="665">
        <v>0</v>
      </c>
      <c r="H380" s="678"/>
      <c r="I380" s="665"/>
      <c r="J380" s="665"/>
      <c r="K380" s="678"/>
      <c r="L380" s="665">
        <v>2</v>
      </c>
      <c r="M380" s="666">
        <v>0</v>
      </c>
    </row>
    <row r="381" spans="1:13" ht="14.4" customHeight="1" x14ac:dyDescent="0.3">
      <c r="A381" s="661" t="s">
        <v>2640</v>
      </c>
      <c r="B381" s="662" t="s">
        <v>2516</v>
      </c>
      <c r="C381" s="662" t="s">
        <v>1439</v>
      </c>
      <c r="D381" s="662" t="s">
        <v>2517</v>
      </c>
      <c r="E381" s="662" t="s">
        <v>2518</v>
      </c>
      <c r="F381" s="665"/>
      <c r="G381" s="665"/>
      <c r="H381" s="678">
        <v>0</v>
      </c>
      <c r="I381" s="665">
        <v>7</v>
      </c>
      <c r="J381" s="665">
        <v>3118.1499999999996</v>
      </c>
      <c r="K381" s="678">
        <v>1</v>
      </c>
      <c r="L381" s="665">
        <v>7</v>
      </c>
      <c r="M381" s="666">
        <v>3118.1499999999996</v>
      </c>
    </row>
    <row r="382" spans="1:13" ht="14.4" customHeight="1" x14ac:dyDescent="0.3">
      <c r="A382" s="661" t="s">
        <v>2640</v>
      </c>
      <c r="B382" s="662" t="s">
        <v>2522</v>
      </c>
      <c r="C382" s="662" t="s">
        <v>2846</v>
      </c>
      <c r="D382" s="662" t="s">
        <v>1425</v>
      </c>
      <c r="E382" s="662" t="s">
        <v>1584</v>
      </c>
      <c r="F382" s="665"/>
      <c r="G382" s="665"/>
      <c r="H382" s="678"/>
      <c r="I382" s="665">
        <v>6</v>
      </c>
      <c r="J382" s="665">
        <v>0</v>
      </c>
      <c r="K382" s="678"/>
      <c r="L382" s="665">
        <v>6</v>
      </c>
      <c r="M382" s="666">
        <v>0</v>
      </c>
    </row>
    <row r="383" spans="1:13" ht="14.4" customHeight="1" x14ac:dyDescent="0.3">
      <c r="A383" s="661" t="s">
        <v>2640</v>
      </c>
      <c r="B383" s="662" t="s">
        <v>2567</v>
      </c>
      <c r="C383" s="662" t="s">
        <v>1898</v>
      </c>
      <c r="D383" s="662" t="s">
        <v>1899</v>
      </c>
      <c r="E383" s="662" t="s">
        <v>572</v>
      </c>
      <c r="F383" s="665"/>
      <c r="G383" s="665"/>
      <c r="H383" s="678">
        <v>0</v>
      </c>
      <c r="I383" s="665">
        <v>2</v>
      </c>
      <c r="J383" s="665">
        <v>1869.32</v>
      </c>
      <c r="K383" s="678">
        <v>1</v>
      </c>
      <c r="L383" s="665">
        <v>2</v>
      </c>
      <c r="M383" s="666">
        <v>1869.32</v>
      </c>
    </row>
    <row r="384" spans="1:13" ht="14.4" customHeight="1" x14ac:dyDescent="0.3">
      <c r="A384" s="661" t="s">
        <v>2640</v>
      </c>
      <c r="B384" s="662" t="s">
        <v>2527</v>
      </c>
      <c r="C384" s="662" t="s">
        <v>2836</v>
      </c>
      <c r="D384" s="662" t="s">
        <v>2837</v>
      </c>
      <c r="E384" s="662" t="s">
        <v>1570</v>
      </c>
      <c r="F384" s="665"/>
      <c r="G384" s="665"/>
      <c r="H384" s="678">
        <v>0</v>
      </c>
      <c r="I384" s="665">
        <v>5</v>
      </c>
      <c r="J384" s="665">
        <v>1968.1499999999999</v>
      </c>
      <c r="K384" s="678">
        <v>1</v>
      </c>
      <c r="L384" s="665">
        <v>5</v>
      </c>
      <c r="M384" s="666">
        <v>1968.1499999999999</v>
      </c>
    </row>
    <row r="385" spans="1:13" ht="14.4" customHeight="1" x14ac:dyDescent="0.3">
      <c r="A385" s="661" t="s">
        <v>2640</v>
      </c>
      <c r="B385" s="662" t="s">
        <v>2527</v>
      </c>
      <c r="C385" s="662" t="s">
        <v>2840</v>
      </c>
      <c r="D385" s="662" t="s">
        <v>2841</v>
      </c>
      <c r="E385" s="662" t="s">
        <v>579</v>
      </c>
      <c r="F385" s="665"/>
      <c r="G385" s="665"/>
      <c r="H385" s="678">
        <v>0</v>
      </c>
      <c r="I385" s="665">
        <v>7</v>
      </c>
      <c r="J385" s="665">
        <v>258.37</v>
      </c>
      <c r="K385" s="678">
        <v>1</v>
      </c>
      <c r="L385" s="665">
        <v>7</v>
      </c>
      <c r="M385" s="666">
        <v>258.37</v>
      </c>
    </row>
    <row r="386" spans="1:13" ht="14.4" customHeight="1" x14ac:dyDescent="0.3">
      <c r="A386" s="661" t="s">
        <v>2640</v>
      </c>
      <c r="B386" s="662" t="s">
        <v>2527</v>
      </c>
      <c r="C386" s="662" t="s">
        <v>3354</v>
      </c>
      <c r="D386" s="662" t="s">
        <v>592</v>
      </c>
      <c r="E386" s="662" t="s">
        <v>583</v>
      </c>
      <c r="F386" s="665">
        <v>3</v>
      </c>
      <c r="G386" s="665">
        <v>0</v>
      </c>
      <c r="H386" s="678"/>
      <c r="I386" s="665"/>
      <c r="J386" s="665"/>
      <c r="K386" s="678"/>
      <c r="L386" s="665">
        <v>3</v>
      </c>
      <c r="M386" s="666">
        <v>0</v>
      </c>
    </row>
    <row r="387" spans="1:13" ht="14.4" customHeight="1" x14ac:dyDescent="0.3">
      <c r="A387" s="661" t="s">
        <v>2640</v>
      </c>
      <c r="B387" s="662" t="s">
        <v>2527</v>
      </c>
      <c r="C387" s="662" t="s">
        <v>3355</v>
      </c>
      <c r="D387" s="662" t="s">
        <v>3311</v>
      </c>
      <c r="E387" s="662" t="s">
        <v>3015</v>
      </c>
      <c r="F387" s="665">
        <v>1</v>
      </c>
      <c r="G387" s="665">
        <v>0</v>
      </c>
      <c r="H387" s="678"/>
      <c r="I387" s="665"/>
      <c r="J387" s="665"/>
      <c r="K387" s="678"/>
      <c r="L387" s="665">
        <v>1</v>
      </c>
      <c r="M387" s="666">
        <v>0</v>
      </c>
    </row>
    <row r="388" spans="1:13" ht="14.4" customHeight="1" x14ac:dyDescent="0.3">
      <c r="A388" s="661" t="s">
        <v>2640</v>
      </c>
      <c r="B388" s="662" t="s">
        <v>2528</v>
      </c>
      <c r="C388" s="662" t="s">
        <v>2887</v>
      </c>
      <c r="D388" s="662" t="s">
        <v>1486</v>
      </c>
      <c r="E388" s="662" t="s">
        <v>2888</v>
      </c>
      <c r="F388" s="665"/>
      <c r="G388" s="665"/>
      <c r="H388" s="678">
        <v>0</v>
      </c>
      <c r="I388" s="665">
        <v>1</v>
      </c>
      <c r="J388" s="665">
        <v>5537.54</v>
      </c>
      <c r="K388" s="678">
        <v>1</v>
      </c>
      <c r="L388" s="665">
        <v>1</v>
      </c>
      <c r="M388" s="666">
        <v>5537.54</v>
      </c>
    </row>
    <row r="389" spans="1:13" ht="14.4" customHeight="1" x14ac:dyDescent="0.3">
      <c r="A389" s="661" t="s">
        <v>2640</v>
      </c>
      <c r="B389" s="662" t="s">
        <v>2532</v>
      </c>
      <c r="C389" s="662" t="s">
        <v>1833</v>
      </c>
      <c r="D389" s="662" t="s">
        <v>2570</v>
      </c>
      <c r="E389" s="662" t="s">
        <v>2571</v>
      </c>
      <c r="F389" s="665"/>
      <c r="G389" s="665"/>
      <c r="H389" s="678">
        <v>0</v>
      </c>
      <c r="I389" s="665">
        <v>12</v>
      </c>
      <c r="J389" s="665">
        <v>80.16</v>
      </c>
      <c r="K389" s="678">
        <v>1</v>
      </c>
      <c r="L389" s="665">
        <v>12</v>
      </c>
      <c r="M389" s="666">
        <v>80.16</v>
      </c>
    </row>
    <row r="390" spans="1:13" ht="14.4" customHeight="1" x14ac:dyDescent="0.3">
      <c r="A390" s="661" t="s">
        <v>2640</v>
      </c>
      <c r="B390" s="662" t="s">
        <v>2532</v>
      </c>
      <c r="C390" s="662" t="s">
        <v>1417</v>
      </c>
      <c r="D390" s="662" t="s">
        <v>2533</v>
      </c>
      <c r="E390" s="662" t="s">
        <v>2534</v>
      </c>
      <c r="F390" s="665"/>
      <c r="G390" s="665"/>
      <c r="H390" s="678">
        <v>0</v>
      </c>
      <c r="I390" s="665">
        <v>2</v>
      </c>
      <c r="J390" s="665">
        <v>20.52</v>
      </c>
      <c r="K390" s="678">
        <v>1</v>
      </c>
      <c r="L390" s="665">
        <v>2</v>
      </c>
      <c r="M390" s="666">
        <v>20.52</v>
      </c>
    </row>
    <row r="391" spans="1:13" ht="14.4" customHeight="1" x14ac:dyDescent="0.3">
      <c r="A391" s="661" t="s">
        <v>2640</v>
      </c>
      <c r="B391" s="662" t="s">
        <v>2532</v>
      </c>
      <c r="C391" s="662" t="s">
        <v>1335</v>
      </c>
      <c r="D391" s="662" t="s">
        <v>2535</v>
      </c>
      <c r="E391" s="662" t="s">
        <v>2536</v>
      </c>
      <c r="F391" s="665"/>
      <c r="G391" s="665"/>
      <c r="H391" s="678">
        <v>0</v>
      </c>
      <c r="I391" s="665">
        <v>1</v>
      </c>
      <c r="J391" s="665">
        <v>16.920000000000002</v>
      </c>
      <c r="K391" s="678">
        <v>1</v>
      </c>
      <c r="L391" s="665">
        <v>1</v>
      </c>
      <c r="M391" s="666">
        <v>16.920000000000002</v>
      </c>
    </row>
    <row r="392" spans="1:13" ht="14.4" customHeight="1" x14ac:dyDescent="0.3">
      <c r="A392" s="661" t="s">
        <v>2640</v>
      </c>
      <c r="B392" s="662" t="s">
        <v>2537</v>
      </c>
      <c r="C392" s="662" t="s">
        <v>1365</v>
      </c>
      <c r="D392" s="662" t="s">
        <v>1366</v>
      </c>
      <c r="E392" s="662" t="s">
        <v>1285</v>
      </c>
      <c r="F392" s="665"/>
      <c r="G392" s="665"/>
      <c r="H392" s="678">
        <v>0</v>
      </c>
      <c r="I392" s="665">
        <v>2</v>
      </c>
      <c r="J392" s="665">
        <v>131.97999999999999</v>
      </c>
      <c r="K392" s="678">
        <v>1</v>
      </c>
      <c r="L392" s="665">
        <v>2</v>
      </c>
      <c r="M392" s="666">
        <v>131.97999999999999</v>
      </c>
    </row>
    <row r="393" spans="1:13" ht="14.4" customHeight="1" x14ac:dyDescent="0.3">
      <c r="A393" s="661" t="s">
        <v>2640</v>
      </c>
      <c r="B393" s="662" t="s">
        <v>2537</v>
      </c>
      <c r="C393" s="662" t="s">
        <v>1428</v>
      </c>
      <c r="D393" s="662" t="s">
        <v>1253</v>
      </c>
      <c r="E393" s="662" t="s">
        <v>1501</v>
      </c>
      <c r="F393" s="665"/>
      <c r="G393" s="665"/>
      <c r="H393" s="678">
        <v>0</v>
      </c>
      <c r="I393" s="665">
        <v>6</v>
      </c>
      <c r="J393" s="665">
        <v>792</v>
      </c>
      <c r="K393" s="678">
        <v>1</v>
      </c>
      <c r="L393" s="665">
        <v>6</v>
      </c>
      <c r="M393" s="666">
        <v>792</v>
      </c>
    </row>
    <row r="394" spans="1:13" ht="14.4" customHeight="1" x14ac:dyDescent="0.3">
      <c r="A394" s="661" t="s">
        <v>2640</v>
      </c>
      <c r="B394" s="662" t="s">
        <v>2537</v>
      </c>
      <c r="C394" s="662" t="s">
        <v>1252</v>
      </c>
      <c r="D394" s="662" t="s">
        <v>1253</v>
      </c>
      <c r="E394" s="662" t="s">
        <v>1254</v>
      </c>
      <c r="F394" s="665"/>
      <c r="G394" s="665"/>
      <c r="H394" s="678">
        <v>0</v>
      </c>
      <c r="I394" s="665">
        <v>1</v>
      </c>
      <c r="J394" s="665">
        <v>264</v>
      </c>
      <c r="K394" s="678">
        <v>1</v>
      </c>
      <c r="L394" s="665">
        <v>1</v>
      </c>
      <c r="M394" s="666">
        <v>264</v>
      </c>
    </row>
    <row r="395" spans="1:13" ht="14.4" customHeight="1" x14ac:dyDescent="0.3">
      <c r="A395" s="661" t="s">
        <v>2640</v>
      </c>
      <c r="B395" s="662" t="s">
        <v>2538</v>
      </c>
      <c r="C395" s="662" t="s">
        <v>3125</v>
      </c>
      <c r="D395" s="662" t="s">
        <v>1353</v>
      </c>
      <c r="E395" s="662" t="s">
        <v>3126</v>
      </c>
      <c r="F395" s="665"/>
      <c r="G395" s="665"/>
      <c r="H395" s="678">
        <v>0</v>
      </c>
      <c r="I395" s="665">
        <v>1</v>
      </c>
      <c r="J395" s="665">
        <v>439.98</v>
      </c>
      <c r="K395" s="678">
        <v>1</v>
      </c>
      <c r="L395" s="665">
        <v>1</v>
      </c>
      <c r="M395" s="666">
        <v>439.98</v>
      </c>
    </row>
    <row r="396" spans="1:13" ht="14.4" customHeight="1" x14ac:dyDescent="0.3">
      <c r="A396" s="661" t="s">
        <v>2640</v>
      </c>
      <c r="B396" s="662" t="s">
        <v>2538</v>
      </c>
      <c r="C396" s="662" t="s">
        <v>1447</v>
      </c>
      <c r="D396" s="662" t="s">
        <v>1448</v>
      </c>
      <c r="E396" s="662" t="s">
        <v>1449</v>
      </c>
      <c r="F396" s="665"/>
      <c r="G396" s="665"/>
      <c r="H396" s="678">
        <v>0</v>
      </c>
      <c r="I396" s="665">
        <v>3</v>
      </c>
      <c r="J396" s="665">
        <v>792</v>
      </c>
      <c r="K396" s="678">
        <v>1</v>
      </c>
      <c r="L396" s="665">
        <v>3</v>
      </c>
      <c r="M396" s="666">
        <v>792</v>
      </c>
    </row>
    <row r="397" spans="1:13" ht="14.4" customHeight="1" x14ac:dyDescent="0.3">
      <c r="A397" s="661" t="s">
        <v>2640</v>
      </c>
      <c r="B397" s="662" t="s">
        <v>2538</v>
      </c>
      <c r="C397" s="662" t="s">
        <v>1431</v>
      </c>
      <c r="D397" s="662" t="s">
        <v>1575</v>
      </c>
      <c r="E397" s="662" t="s">
        <v>2539</v>
      </c>
      <c r="F397" s="665"/>
      <c r="G397" s="665"/>
      <c r="H397" s="678">
        <v>0</v>
      </c>
      <c r="I397" s="665">
        <v>21</v>
      </c>
      <c r="J397" s="665">
        <v>2587.2000000000003</v>
      </c>
      <c r="K397" s="678">
        <v>1</v>
      </c>
      <c r="L397" s="665">
        <v>21</v>
      </c>
      <c r="M397" s="666">
        <v>2587.2000000000003</v>
      </c>
    </row>
    <row r="398" spans="1:13" ht="14.4" customHeight="1" x14ac:dyDescent="0.3">
      <c r="A398" s="661" t="s">
        <v>2640</v>
      </c>
      <c r="B398" s="662" t="s">
        <v>2538</v>
      </c>
      <c r="C398" s="662" t="s">
        <v>1410</v>
      </c>
      <c r="D398" s="662" t="s">
        <v>2540</v>
      </c>
      <c r="E398" s="662" t="s">
        <v>2541</v>
      </c>
      <c r="F398" s="665"/>
      <c r="G398" s="665"/>
      <c r="H398" s="678">
        <v>0</v>
      </c>
      <c r="I398" s="665">
        <v>8</v>
      </c>
      <c r="J398" s="665">
        <v>1971.12</v>
      </c>
      <c r="K398" s="678">
        <v>1</v>
      </c>
      <c r="L398" s="665">
        <v>8</v>
      </c>
      <c r="M398" s="666">
        <v>1971.12</v>
      </c>
    </row>
    <row r="399" spans="1:13" ht="14.4" customHeight="1" x14ac:dyDescent="0.3">
      <c r="A399" s="661" t="s">
        <v>2640</v>
      </c>
      <c r="B399" s="662" t="s">
        <v>2542</v>
      </c>
      <c r="C399" s="662" t="s">
        <v>1397</v>
      </c>
      <c r="D399" s="662" t="s">
        <v>1398</v>
      </c>
      <c r="E399" s="662" t="s">
        <v>1285</v>
      </c>
      <c r="F399" s="665"/>
      <c r="G399" s="665"/>
      <c r="H399" s="678">
        <v>0</v>
      </c>
      <c r="I399" s="665">
        <v>44</v>
      </c>
      <c r="J399" s="665">
        <v>5808</v>
      </c>
      <c r="K399" s="678">
        <v>1</v>
      </c>
      <c r="L399" s="665">
        <v>44</v>
      </c>
      <c r="M399" s="666">
        <v>5808</v>
      </c>
    </row>
    <row r="400" spans="1:13" ht="14.4" customHeight="1" x14ac:dyDescent="0.3">
      <c r="A400" s="661" t="s">
        <v>2640</v>
      </c>
      <c r="B400" s="662" t="s">
        <v>2544</v>
      </c>
      <c r="C400" s="662" t="s">
        <v>1455</v>
      </c>
      <c r="D400" s="662" t="s">
        <v>2546</v>
      </c>
      <c r="E400" s="662" t="s">
        <v>1457</v>
      </c>
      <c r="F400" s="665"/>
      <c r="G400" s="665"/>
      <c r="H400" s="678">
        <v>0</v>
      </c>
      <c r="I400" s="665">
        <v>7</v>
      </c>
      <c r="J400" s="665">
        <v>1244.74</v>
      </c>
      <c r="K400" s="678">
        <v>1</v>
      </c>
      <c r="L400" s="665">
        <v>7</v>
      </c>
      <c r="M400" s="666">
        <v>1244.74</v>
      </c>
    </row>
    <row r="401" spans="1:13" ht="14.4" customHeight="1" x14ac:dyDescent="0.3">
      <c r="A401" s="661" t="s">
        <v>2640</v>
      </c>
      <c r="B401" s="662" t="s">
        <v>4084</v>
      </c>
      <c r="C401" s="662" t="s">
        <v>3363</v>
      </c>
      <c r="D401" s="662" t="s">
        <v>3364</v>
      </c>
      <c r="E401" s="662" t="s">
        <v>812</v>
      </c>
      <c r="F401" s="665"/>
      <c r="G401" s="665"/>
      <c r="H401" s="678"/>
      <c r="I401" s="665">
        <v>4</v>
      </c>
      <c r="J401" s="665">
        <v>0</v>
      </c>
      <c r="K401" s="678"/>
      <c r="L401" s="665">
        <v>4</v>
      </c>
      <c r="M401" s="666">
        <v>0</v>
      </c>
    </row>
    <row r="402" spans="1:13" ht="14.4" customHeight="1" x14ac:dyDescent="0.3">
      <c r="A402" s="661" t="s">
        <v>2640</v>
      </c>
      <c r="B402" s="662" t="s">
        <v>2549</v>
      </c>
      <c r="C402" s="662" t="s">
        <v>1309</v>
      </c>
      <c r="D402" s="662" t="s">
        <v>1310</v>
      </c>
      <c r="E402" s="662" t="s">
        <v>1285</v>
      </c>
      <c r="F402" s="665"/>
      <c r="G402" s="665"/>
      <c r="H402" s="678">
        <v>0</v>
      </c>
      <c r="I402" s="665">
        <v>1</v>
      </c>
      <c r="J402" s="665">
        <v>69.16</v>
      </c>
      <c r="K402" s="678">
        <v>1</v>
      </c>
      <c r="L402" s="665">
        <v>1</v>
      </c>
      <c r="M402" s="666">
        <v>69.16</v>
      </c>
    </row>
    <row r="403" spans="1:13" ht="14.4" customHeight="1" x14ac:dyDescent="0.3">
      <c r="A403" s="661" t="s">
        <v>2641</v>
      </c>
      <c r="B403" s="662" t="s">
        <v>2516</v>
      </c>
      <c r="C403" s="662" t="s">
        <v>1439</v>
      </c>
      <c r="D403" s="662" t="s">
        <v>2517</v>
      </c>
      <c r="E403" s="662" t="s">
        <v>2518</v>
      </c>
      <c r="F403" s="665"/>
      <c r="G403" s="665"/>
      <c r="H403" s="678">
        <v>0</v>
      </c>
      <c r="I403" s="665">
        <v>1</v>
      </c>
      <c r="J403" s="665">
        <v>445.45</v>
      </c>
      <c r="K403" s="678">
        <v>1</v>
      </c>
      <c r="L403" s="665">
        <v>1</v>
      </c>
      <c r="M403" s="666">
        <v>445.45</v>
      </c>
    </row>
    <row r="404" spans="1:13" ht="14.4" customHeight="1" x14ac:dyDescent="0.3">
      <c r="A404" s="661" t="s">
        <v>2641</v>
      </c>
      <c r="B404" s="662" t="s">
        <v>2516</v>
      </c>
      <c r="C404" s="662" t="s">
        <v>1435</v>
      </c>
      <c r="D404" s="662" t="s">
        <v>2519</v>
      </c>
      <c r="E404" s="662" t="s">
        <v>2520</v>
      </c>
      <c r="F404" s="665"/>
      <c r="G404" s="665"/>
      <c r="H404" s="678">
        <v>0</v>
      </c>
      <c r="I404" s="665">
        <v>2</v>
      </c>
      <c r="J404" s="665">
        <v>720.74</v>
      </c>
      <c r="K404" s="678">
        <v>1</v>
      </c>
      <c r="L404" s="665">
        <v>2</v>
      </c>
      <c r="M404" s="666">
        <v>720.74</v>
      </c>
    </row>
    <row r="405" spans="1:13" ht="14.4" customHeight="1" x14ac:dyDescent="0.3">
      <c r="A405" s="661" t="s">
        <v>2641</v>
      </c>
      <c r="B405" s="662" t="s">
        <v>2564</v>
      </c>
      <c r="C405" s="662" t="s">
        <v>1851</v>
      </c>
      <c r="D405" s="662" t="s">
        <v>1852</v>
      </c>
      <c r="E405" s="662" t="s">
        <v>2565</v>
      </c>
      <c r="F405" s="665"/>
      <c r="G405" s="665"/>
      <c r="H405" s="678">
        <v>0</v>
      </c>
      <c r="I405" s="665">
        <v>1</v>
      </c>
      <c r="J405" s="665">
        <v>1286.2</v>
      </c>
      <c r="K405" s="678">
        <v>1</v>
      </c>
      <c r="L405" s="665">
        <v>1</v>
      </c>
      <c r="M405" s="666">
        <v>1286.2</v>
      </c>
    </row>
    <row r="406" spans="1:13" ht="14.4" customHeight="1" x14ac:dyDescent="0.3">
      <c r="A406" s="661" t="s">
        <v>2641</v>
      </c>
      <c r="B406" s="662" t="s">
        <v>2527</v>
      </c>
      <c r="C406" s="662" t="s">
        <v>2840</v>
      </c>
      <c r="D406" s="662" t="s">
        <v>2841</v>
      </c>
      <c r="E406" s="662" t="s">
        <v>579</v>
      </c>
      <c r="F406" s="665"/>
      <c r="G406" s="665"/>
      <c r="H406" s="678">
        <v>0</v>
      </c>
      <c r="I406" s="665">
        <v>3</v>
      </c>
      <c r="J406" s="665">
        <v>110.72999999999999</v>
      </c>
      <c r="K406" s="678">
        <v>1</v>
      </c>
      <c r="L406" s="665">
        <v>3</v>
      </c>
      <c r="M406" s="666">
        <v>110.72999999999999</v>
      </c>
    </row>
    <row r="407" spans="1:13" ht="14.4" customHeight="1" x14ac:dyDescent="0.3">
      <c r="A407" s="661" t="s">
        <v>2641</v>
      </c>
      <c r="B407" s="662" t="s">
        <v>2530</v>
      </c>
      <c r="C407" s="662" t="s">
        <v>1473</v>
      </c>
      <c r="D407" s="662" t="s">
        <v>1474</v>
      </c>
      <c r="E407" s="662" t="s">
        <v>1475</v>
      </c>
      <c r="F407" s="665"/>
      <c r="G407" s="665"/>
      <c r="H407" s="678">
        <v>0</v>
      </c>
      <c r="I407" s="665">
        <v>1</v>
      </c>
      <c r="J407" s="665">
        <v>126.6</v>
      </c>
      <c r="K407" s="678">
        <v>1</v>
      </c>
      <c r="L407" s="665">
        <v>1</v>
      </c>
      <c r="M407" s="666">
        <v>126.6</v>
      </c>
    </row>
    <row r="408" spans="1:13" ht="14.4" customHeight="1" x14ac:dyDescent="0.3">
      <c r="A408" s="661" t="s">
        <v>2641</v>
      </c>
      <c r="B408" s="662" t="s">
        <v>2532</v>
      </c>
      <c r="C408" s="662" t="s">
        <v>1836</v>
      </c>
      <c r="D408" s="662" t="s">
        <v>2568</v>
      </c>
      <c r="E408" s="662" t="s">
        <v>2569</v>
      </c>
      <c r="F408" s="665"/>
      <c r="G408" s="665"/>
      <c r="H408" s="678">
        <v>0</v>
      </c>
      <c r="I408" s="665">
        <v>1</v>
      </c>
      <c r="J408" s="665">
        <v>14.11</v>
      </c>
      <c r="K408" s="678">
        <v>1</v>
      </c>
      <c r="L408" s="665">
        <v>1</v>
      </c>
      <c r="M408" s="666">
        <v>14.11</v>
      </c>
    </row>
    <row r="409" spans="1:13" ht="14.4" customHeight="1" x14ac:dyDescent="0.3">
      <c r="A409" s="661" t="s">
        <v>2641</v>
      </c>
      <c r="B409" s="662" t="s">
        <v>2532</v>
      </c>
      <c r="C409" s="662" t="s">
        <v>1417</v>
      </c>
      <c r="D409" s="662" t="s">
        <v>2533</v>
      </c>
      <c r="E409" s="662" t="s">
        <v>2534</v>
      </c>
      <c r="F409" s="665"/>
      <c r="G409" s="665"/>
      <c r="H409" s="678">
        <v>0</v>
      </c>
      <c r="I409" s="665">
        <v>1</v>
      </c>
      <c r="J409" s="665">
        <v>10.26</v>
      </c>
      <c r="K409" s="678">
        <v>1</v>
      </c>
      <c r="L409" s="665">
        <v>1</v>
      </c>
      <c r="M409" s="666">
        <v>10.26</v>
      </c>
    </row>
    <row r="410" spans="1:13" ht="14.4" customHeight="1" x14ac:dyDescent="0.3">
      <c r="A410" s="661" t="s">
        <v>2641</v>
      </c>
      <c r="B410" s="662" t="s">
        <v>2537</v>
      </c>
      <c r="C410" s="662" t="s">
        <v>1428</v>
      </c>
      <c r="D410" s="662" t="s">
        <v>1253</v>
      </c>
      <c r="E410" s="662" t="s">
        <v>1501</v>
      </c>
      <c r="F410" s="665"/>
      <c r="G410" s="665"/>
      <c r="H410" s="678">
        <v>0</v>
      </c>
      <c r="I410" s="665">
        <v>5</v>
      </c>
      <c r="J410" s="665">
        <v>660</v>
      </c>
      <c r="K410" s="678">
        <v>1</v>
      </c>
      <c r="L410" s="665">
        <v>5</v>
      </c>
      <c r="M410" s="666">
        <v>660</v>
      </c>
    </row>
    <row r="411" spans="1:13" ht="14.4" customHeight="1" x14ac:dyDescent="0.3">
      <c r="A411" s="661" t="s">
        <v>2641</v>
      </c>
      <c r="B411" s="662" t="s">
        <v>2538</v>
      </c>
      <c r="C411" s="662" t="s">
        <v>1352</v>
      </c>
      <c r="D411" s="662" t="s">
        <v>1353</v>
      </c>
      <c r="E411" s="662" t="s">
        <v>937</v>
      </c>
      <c r="F411" s="665"/>
      <c r="G411" s="665"/>
      <c r="H411" s="678">
        <v>0</v>
      </c>
      <c r="I411" s="665">
        <v>1</v>
      </c>
      <c r="J411" s="665">
        <v>132</v>
      </c>
      <c r="K411" s="678">
        <v>1</v>
      </c>
      <c r="L411" s="665">
        <v>1</v>
      </c>
      <c r="M411" s="666">
        <v>132</v>
      </c>
    </row>
    <row r="412" spans="1:13" ht="14.4" customHeight="1" x14ac:dyDescent="0.3">
      <c r="A412" s="661" t="s">
        <v>2641</v>
      </c>
      <c r="B412" s="662" t="s">
        <v>2538</v>
      </c>
      <c r="C412" s="662" t="s">
        <v>1447</v>
      </c>
      <c r="D412" s="662" t="s">
        <v>1448</v>
      </c>
      <c r="E412" s="662" t="s">
        <v>1449</v>
      </c>
      <c r="F412" s="665"/>
      <c r="G412" s="665"/>
      <c r="H412" s="678">
        <v>0</v>
      </c>
      <c r="I412" s="665">
        <v>2</v>
      </c>
      <c r="J412" s="665">
        <v>528</v>
      </c>
      <c r="K412" s="678">
        <v>1</v>
      </c>
      <c r="L412" s="665">
        <v>2</v>
      </c>
      <c r="M412" s="666">
        <v>528</v>
      </c>
    </row>
    <row r="413" spans="1:13" ht="14.4" customHeight="1" x14ac:dyDescent="0.3">
      <c r="A413" s="661" t="s">
        <v>2641</v>
      </c>
      <c r="B413" s="662" t="s">
        <v>2538</v>
      </c>
      <c r="C413" s="662" t="s">
        <v>1431</v>
      </c>
      <c r="D413" s="662" t="s">
        <v>1575</v>
      </c>
      <c r="E413" s="662" t="s">
        <v>2539</v>
      </c>
      <c r="F413" s="665"/>
      <c r="G413" s="665"/>
      <c r="H413" s="678">
        <v>0</v>
      </c>
      <c r="I413" s="665">
        <v>4</v>
      </c>
      <c r="J413" s="665">
        <v>492.8</v>
      </c>
      <c r="K413" s="678">
        <v>1</v>
      </c>
      <c r="L413" s="665">
        <v>4</v>
      </c>
      <c r="M413" s="666">
        <v>492.8</v>
      </c>
    </row>
    <row r="414" spans="1:13" ht="14.4" customHeight="1" x14ac:dyDescent="0.3">
      <c r="A414" s="661" t="s">
        <v>2641</v>
      </c>
      <c r="B414" s="662" t="s">
        <v>2538</v>
      </c>
      <c r="C414" s="662" t="s">
        <v>1410</v>
      </c>
      <c r="D414" s="662" t="s">
        <v>2540</v>
      </c>
      <c r="E414" s="662" t="s">
        <v>2541</v>
      </c>
      <c r="F414" s="665"/>
      <c r="G414" s="665"/>
      <c r="H414" s="678">
        <v>0</v>
      </c>
      <c r="I414" s="665">
        <v>9</v>
      </c>
      <c r="J414" s="665">
        <v>2217.5099999999998</v>
      </c>
      <c r="K414" s="678">
        <v>1</v>
      </c>
      <c r="L414" s="665">
        <v>9</v>
      </c>
      <c r="M414" s="666">
        <v>2217.5099999999998</v>
      </c>
    </row>
    <row r="415" spans="1:13" ht="14.4" customHeight="1" x14ac:dyDescent="0.3">
      <c r="A415" s="661" t="s">
        <v>2641</v>
      </c>
      <c r="B415" s="662" t="s">
        <v>2542</v>
      </c>
      <c r="C415" s="662" t="s">
        <v>1397</v>
      </c>
      <c r="D415" s="662" t="s">
        <v>1398</v>
      </c>
      <c r="E415" s="662" t="s">
        <v>1285</v>
      </c>
      <c r="F415" s="665"/>
      <c r="G415" s="665"/>
      <c r="H415" s="678">
        <v>0</v>
      </c>
      <c r="I415" s="665">
        <v>5</v>
      </c>
      <c r="J415" s="665">
        <v>660</v>
      </c>
      <c r="K415" s="678">
        <v>1</v>
      </c>
      <c r="L415" s="665">
        <v>5</v>
      </c>
      <c r="M415" s="666">
        <v>660</v>
      </c>
    </row>
    <row r="416" spans="1:13" ht="14.4" customHeight="1" x14ac:dyDescent="0.3">
      <c r="A416" s="661" t="s">
        <v>2641</v>
      </c>
      <c r="B416" s="662" t="s">
        <v>2544</v>
      </c>
      <c r="C416" s="662" t="s">
        <v>1455</v>
      </c>
      <c r="D416" s="662" t="s">
        <v>2546</v>
      </c>
      <c r="E416" s="662" t="s">
        <v>1457</v>
      </c>
      <c r="F416" s="665"/>
      <c r="G416" s="665"/>
      <c r="H416" s="678">
        <v>0</v>
      </c>
      <c r="I416" s="665">
        <v>1</v>
      </c>
      <c r="J416" s="665">
        <v>177.82</v>
      </c>
      <c r="K416" s="678">
        <v>1</v>
      </c>
      <c r="L416" s="665">
        <v>1</v>
      </c>
      <c r="M416" s="666">
        <v>177.82</v>
      </c>
    </row>
    <row r="417" spans="1:13" ht="14.4" customHeight="1" x14ac:dyDescent="0.3">
      <c r="A417" s="661" t="s">
        <v>2642</v>
      </c>
      <c r="B417" s="662" t="s">
        <v>2479</v>
      </c>
      <c r="C417" s="662" t="s">
        <v>3865</v>
      </c>
      <c r="D417" s="662" t="s">
        <v>3866</v>
      </c>
      <c r="E417" s="662" t="s">
        <v>3867</v>
      </c>
      <c r="F417" s="665">
        <v>2</v>
      </c>
      <c r="G417" s="665">
        <v>32.76</v>
      </c>
      <c r="H417" s="678">
        <v>1</v>
      </c>
      <c r="I417" s="665"/>
      <c r="J417" s="665"/>
      <c r="K417" s="678">
        <v>0</v>
      </c>
      <c r="L417" s="665">
        <v>2</v>
      </c>
      <c r="M417" s="666">
        <v>32.76</v>
      </c>
    </row>
    <row r="418" spans="1:13" ht="14.4" customHeight="1" x14ac:dyDescent="0.3">
      <c r="A418" s="661" t="s">
        <v>2642</v>
      </c>
      <c r="B418" s="662" t="s">
        <v>2479</v>
      </c>
      <c r="C418" s="662" t="s">
        <v>3868</v>
      </c>
      <c r="D418" s="662" t="s">
        <v>3869</v>
      </c>
      <c r="E418" s="662" t="s">
        <v>1281</v>
      </c>
      <c r="F418" s="665">
        <v>2</v>
      </c>
      <c r="G418" s="665">
        <v>70.22</v>
      </c>
      <c r="H418" s="678">
        <v>1</v>
      </c>
      <c r="I418" s="665"/>
      <c r="J418" s="665"/>
      <c r="K418" s="678">
        <v>0</v>
      </c>
      <c r="L418" s="665">
        <v>2</v>
      </c>
      <c r="M418" s="666">
        <v>70.22</v>
      </c>
    </row>
    <row r="419" spans="1:13" ht="14.4" customHeight="1" x14ac:dyDescent="0.3">
      <c r="A419" s="661" t="s">
        <v>2642</v>
      </c>
      <c r="B419" s="662" t="s">
        <v>4087</v>
      </c>
      <c r="C419" s="662" t="s">
        <v>3895</v>
      </c>
      <c r="D419" s="662" t="s">
        <v>3896</v>
      </c>
      <c r="E419" s="662" t="s">
        <v>1031</v>
      </c>
      <c r="F419" s="665">
        <v>10</v>
      </c>
      <c r="G419" s="665">
        <v>351.1</v>
      </c>
      <c r="H419" s="678">
        <v>1</v>
      </c>
      <c r="I419" s="665"/>
      <c r="J419" s="665"/>
      <c r="K419" s="678">
        <v>0</v>
      </c>
      <c r="L419" s="665">
        <v>10</v>
      </c>
      <c r="M419" s="666">
        <v>351.1</v>
      </c>
    </row>
    <row r="420" spans="1:13" ht="14.4" customHeight="1" x14ac:dyDescent="0.3">
      <c r="A420" s="661" t="s">
        <v>2642</v>
      </c>
      <c r="B420" s="662" t="s">
        <v>2502</v>
      </c>
      <c r="C420" s="662" t="s">
        <v>1376</v>
      </c>
      <c r="D420" s="662" t="s">
        <v>2504</v>
      </c>
      <c r="E420" s="662" t="s">
        <v>2505</v>
      </c>
      <c r="F420" s="665"/>
      <c r="G420" s="665"/>
      <c r="H420" s="678">
        <v>0</v>
      </c>
      <c r="I420" s="665">
        <v>1</v>
      </c>
      <c r="J420" s="665">
        <v>48.37</v>
      </c>
      <c r="K420" s="678">
        <v>1</v>
      </c>
      <c r="L420" s="665">
        <v>1</v>
      </c>
      <c r="M420" s="666">
        <v>48.37</v>
      </c>
    </row>
    <row r="421" spans="1:13" ht="14.4" customHeight="1" x14ac:dyDescent="0.3">
      <c r="A421" s="661" t="s">
        <v>2642</v>
      </c>
      <c r="B421" s="662" t="s">
        <v>2513</v>
      </c>
      <c r="C421" s="662" t="s">
        <v>3897</v>
      </c>
      <c r="D421" s="662" t="s">
        <v>3898</v>
      </c>
      <c r="E421" s="662" t="s">
        <v>3899</v>
      </c>
      <c r="F421" s="665"/>
      <c r="G421" s="665"/>
      <c r="H421" s="678">
        <v>0</v>
      </c>
      <c r="I421" s="665">
        <v>1</v>
      </c>
      <c r="J421" s="665">
        <v>167.58</v>
      </c>
      <c r="K421" s="678">
        <v>1</v>
      </c>
      <c r="L421" s="665">
        <v>1</v>
      </c>
      <c r="M421" s="666">
        <v>167.58</v>
      </c>
    </row>
    <row r="422" spans="1:13" ht="14.4" customHeight="1" x14ac:dyDescent="0.3">
      <c r="A422" s="661" t="s">
        <v>2642</v>
      </c>
      <c r="B422" s="662" t="s">
        <v>2516</v>
      </c>
      <c r="C422" s="662" t="s">
        <v>1439</v>
      </c>
      <c r="D422" s="662" t="s">
        <v>2517</v>
      </c>
      <c r="E422" s="662" t="s">
        <v>2518</v>
      </c>
      <c r="F422" s="665"/>
      <c r="G422" s="665"/>
      <c r="H422" s="678">
        <v>0</v>
      </c>
      <c r="I422" s="665">
        <v>15</v>
      </c>
      <c r="J422" s="665">
        <v>6681.7499999999991</v>
      </c>
      <c r="K422" s="678">
        <v>1</v>
      </c>
      <c r="L422" s="665">
        <v>15</v>
      </c>
      <c r="M422" s="666">
        <v>6681.7499999999991</v>
      </c>
    </row>
    <row r="423" spans="1:13" ht="14.4" customHeight="1" x14ac:dyDescent="0.3">
      <c r="A423" s="661" t="s">
        <v>2642</v>
      </c>
      <c r="B423" s="662" t="s">
        <v>2516</v>
      </c>
      <c r="C423" s="662" t="s">
        <v>1435</v>
      </c>
      <c r="D423" s="662" t="s">
        <v>2519</v>
      </c>
      <c r="E423" s="662" t="s">
        <v>2520</v>
      </c>
      <c r="F423" s="665"/>
      <c r="G423" s="665"/>
      <c r="H423" s="678">
        <v>0</v>
      </c>
      <c r="I423" s="665">
        <v>1</v>
      </c>
      <c r="J423" s="665">
        <v>360.37</v>
      </c>
      <c r="K423" s="678">
        <v>1</v>
      </c>
      <c r="L423" s="665">
        <v>1</v>
      </c>
      <c r="M423" s="666">
        <v>360.37</v>
      </c>
    </row>
    <row r="424" spans="1:13" ht="14.4" customHeight="1" x14ac:dyDescent="0.3">
      <c r="A424" s="661" t="s">
        <v>2642</v>
      </c>
      <c r="B424" s="662" t="s">
        <v>2516</v>
      </c>
      <c r="C424" s="662" t="s">
        <v>1382</v>
      </c>
      <c r="D424" s="662" t="s">
        <v>2517</v>
      </c>
      <c r="E424" s="662" t="s">
        <v>2521</v>
      </c>
      <c r="F424" s="665"/>
      <c r="G424" s="665"/>
      <c r="H424" s="678">
        <v>0</v>
      </c>
      <c r="I424" s="665">
        <v>6</v>
      </c>
      <c r="J424" s="665">
        <v>801.83999999999992</v>
      </c>
      <c r="K424" s="678">
        <v>1</v>
      </c>
      <c r="L424" s="665">
        <v>6</v>
      </c>
      <c r="M424" s="666">
        <v>801.83999999999992</v>
      </c>
    </row>
    <row r="425" spans="1:13" ht="14.4" customHeight="1" x14ac:dyDescent="0.3">
      <c r="A425" s="661" t="s">
        <v>2642</v>
      </c>
      <c r="B425" s="662" t="s">
        <v>2522</v>
      </c>
      <c r="C425" s="662" t="s">
        <v>1420</v>
      </c>
      <c r="D425" s="662" t="s">
        <v>1421</v>
      </c>
      <c r="E425" s="662" t="s">
        <v>1422</v>
      </c>
      <c r="F425" s="665"/>
      <c r="G425" s="665"/>
      <c r="H425" s="678">
        <v>0</v>
      </c>
      <c r="I425" s="665">
        <v>5</v>
      </c>
      <c r="J425" s="665">
        <v>1161.45</v>
      </c>
      <c r="K425" s="678">
        <v>1</v>
      </c>
      <c r="L425" s="665">
        <v>5</v>
      </c>
      <c r="M425" s="666">
        <v>1161.45</v>
      </c>
    </row>
    <row r="426" spans="1:13" ht="14.4" customHeight="1" x14ac:dyDescent="0.3">
      <c r="A426" s="661" t="s">
        <v>2642</v>
      </c>
      <c r="B426" s="662" t="s">
        <v>2522</v>
      </c>
      <c r="C426" s="662" t="s">
        <v>1882</v>
      </c>
      <c r="D426" s="662" t="s">
        <v>1421</v>
      </c>
      <c r="E426" s="662" t="s">
        <v>1883</v>
      </c>
      <c r="F426" s="665"/>
      <c r="G426" s="665"/>
      <c r="H426" s="678">
        <v>0</v>
      </c>
      <c r="I426" s="665">
        <v>7</v>
      </c>
      <c r="J426" s="665">
        <v>3794.21</v>
      </c>
      <c r="K426" s="678">
        <v>1</v>
      </c>
      <c r="L426" s="665">
        <v>7</v>
      </c>
      <c r="M426" s="666">
        <v>3794.21</v>
      </c>
    </row>
    <row r="427" spans="1:13" ht="14.4" customHeight="1" x14ac:dyDescent="0.3">
      <c r="A427" s="661" t="s">
        <v>2642</v>
      </c>
      <c r="B427" s="662" t="s">
        <v>2522</v>
      </c>
      <c r="C427" s="662" t="s">
        <v>1871</v>
      </c>
      <c r="D427" s="662" t="s">
        <v>1872</v>
      </c>
      <c r="E427" s="662" t="s">
        <v>1873</v>
      </c>
      <c r="F427" s="665"/>
      <c r="G427" s="665"/>
      <c r="H427" s="678">
        <v>0</v>
      </c>
      <c r="I427" s="665">
        <v>4</v>
      </c>
      <c r="J427" s="665">
        <v>348.44</v>
      </c>
      <c r="K427" s="678">
        <v>1</v>
      </c>
      <c r="L427" s="665">
        <v>4</v>
      </c>
      <c r="M427" s="666">
        <v>348.44</v>
      </c>
    </row>
    <row r="428" spans="1:13" ht="14.4" customHeight="1" x14ac:dyDescent="0.3">
      <c r="A428" s="661" t="s">
        <v>2642</v>
      </c>
      <c r="B428" s="662" t="s">
        <v>2522</v>
      </c>
      <c r="C428" s="662" t="s">
        <v>1424</v>
      </c>
      <c r="D428" s="662" t="s">
        <v>1425</v>
      </c>
      <c r="E428" s="662" t="s">
        <v>1426</v>
      </c>
      <c r="F428" s="665"/>
      <c r="G428" s="665"/>
      <c r="H428" s="678">
        <v>0</v>
      </c>
      <c r="I428" s="665">
        <v>45</v>
      </c>
      <c r="J428" s="665">
        <v>7839.8999999999987</v>
      </c>
      <c r="K428" s="678">
        <v>1</v>
      </c>
      <c r="L428" s="665">
        <v>45</v>
      </c>
      <c r="M428" s="666">
        <v>7839.8999999999987</v>
      </c>
    </row>
    <row r="429" spans="1:13" ht="14.4" customHeight="1" x14ac:dyDescent="0.3">
      <c r="A429" s="661" t="s">
        <v>2642</v>
      </c>
      <c r="B429" s="662" t="s">
        <v>2522</v>
      </c>
      <c r="C429" s="662" t="s">
        <v>3319</v>
      </c>
      <c r="D429" s="662" t="s">
        <v>1421</v>
      </c>
      <c r="E429" s="662" t="s">
        <v>2171</v>
      </c>
      <c r="F429" s="665"/>
      <c r="G429" s="665"/>
      <c r="H429" s="678"/>
      <c r="I429" s="665">
        <v>1</v>
      </c>
      <c r="J429" s="665">
        <v>0</v>
      </c>
      <c r="K429" s="678"/>
      <c r="L429" s="665">
        <v>1</v>
      </c>
      <c r="M429" s="666">
        <v>0</v>
      </c>
    </row>
    <row r="430" spans="1:13" ht="14.4" customHeight="1" x14ac:dyDescent="0.3">
      <c r="A430" s="661" t="s">
        <v>2642</v>
      </c>
      <c r="B430" s="662" t="s">
        <v>2522</v>
      </c>
      <c r="C430" s="662" t="s">
        <v>3029</v>
      </c>
      <c r="D430" s="662" t="s">
        <v>1421</v>
      </c>
      <c r="E430" s="662" t="s">
        <v>3030</v>
      </c>
      <c r="F430" s="665"/>
      <c r="G430" s="665"/>
      <c r="H430" s="678"/>
      <c r="I430" s="665">
        <v>10</v>
      </c>
      <c r="J430" s="665">
        <v>0</v>
      </c>
      <c r="K430" s="678"/>
      <c r="L430" s="665">
        <v>10</v>
      </c>
      <c r="M430" s="666">
        <v>0</v>
      </c>
    </row>
    <row r="431" spans="1:13" ht="14.4" customHeight="1" x14ac:dyDescent="0.3">
      <c r="A431" s="661" t="s">
        <v>2642</v>
      </c>
      <c r="B431" s="662" t="s">
        <v>2523</v>
      </c>
      <c r="C431" s="662" t="s">
        <v>1316</v>
      </c>
      <c r="D431" s="662" t="s">
        <v>1317</v>
      </c>
      <c r="E431" s="662" t="s">
        <v>1318</v>
      </c>
      <c r="F431" s="665"/>
      <c r="G431" s="665"/>
      <c r="H431" s="678">
        <v>0</v>
      </c>
      <c r="I431" s="665">
        <v>12</v>
      </c>
      <c r="J431" s="665">
        <v>10181.879999999999</v>
      </c>
      <c r="K431" s="678">
        <v>1</v>
      </c>
      <c r="L431" s="665">
        <v>12</v>
      </c>
      <c r="M431" s="666">
        <v>10181.879999999999</v>
      </c>
    </row>
    <row r="432" spans="1:13" ht="14.4" customHeight="1" x14ac:dyDescent="0.3">
      <c r="A432" s="661" t="s">
        <v>2642</v>
      </c>
      <c r="B432" s="662" t="s">
        <v>2525</v>
      </c>
      <c r="C432" s="662" t="s">
        <v>2272</v>
      </c>
      <c r="D432" s="662" t="s">
        <v>2601</v>
      </c>
      <c r="E432" s="662" t="s">
        <v>2602</v>
      </c>
      <c r="F432" s="665"/>
      <c r="G432" s="665"/>
      <c r="H432" s="678">
        <v>0</v>
      </c>
      <c r="I432" s="665">
        <v>17</v>
      </c>
      <c r="J432" s="665">
        <v>1460.98</v>
      </c>
      <c r="K432" s="678">
        <v>1</v>
      </c>
      <c r="L432" s="665">
        <v>17</v>
      </c>
      <c r="M432" s="666">
        <v>1460.98</v>
      </c>
    </row>
    <row r="433" spans="1:13" ht="14.4" customHeight="1" x14ac:dyDescent="0.3">
      <c r="A433" s="661" t="s">
        <v>2642</v>
      </c>
      <c r="B433" s="662" t="s">
        <v>2525</v>
      </c>
      <c r="C433" s="662" t="s">
        <v>1481</v>
      </c>
      <c r="D433" s="662" t="s">
        <v>1482</v>
      </c>
      <c r="E433" s="662" t="s">
        <v>2526</v>
      </c>
      <c r="F433" s="665"/>
      <c r="G433" s="665"/>
      <c r="H433" s="678">
        <v>0</v>
      </c>
      <c r="I433" s="665">
        <v>6</v>
      </c>
      <c r="J433" s="665">
        <v>773.45999999999992</v>
      </c>
      <c r="K433" s="678">
        <v>1</v>
      </c>
      <c r="L433" s="665">
        <v>6</v>
      </c>
      <c r="M433" s="666">
        <v>773.45999999999992</v>
      </c>
    </row>
    <row r="434" spans="1:13" ht="14.4" customHeight="1" x14ac:dyDescent="0.3">
      <c r="A434" s="661" t="s">
        <v>2642</v>
      </c>
      <c r="B434" s="662" t="s">
        <v>2567</v>
      </c>
      <c r="C434" s="662" t="s">
        <v>3931</v>
      </c>
      <c r="D434" s="662" t="s">
        <v>1578</v>
      </c>
      <c r="E434" s="662" t="s">
        <v>1114</v>
      </c>
      <c r="F434" s="665">
        <v>3</v>
      </c>
      <c r="G434" s="665">
        <v>2803.98</v>
      </c>
      <c r="H434" s="678">
        <v>1</v>
      </c>
      <c r="I434" s="665"/>
      <c r="J434" s="665"/>
      <c r="K434" s="678">
        <v>0</v>
      </c>
      <c r="L434" s="665">
        <v>3</v>
      </c>
      <c r="M434" s="666">
        <v>2803.98</v>
      </c>
    </row>
    <row r="435" spans="1:13" ht="14.4" customHeight="1" x14ac:dyDescent="0.3">
      <c r="A435" s="661" t="s">
        <v>2642</v>
      </c>
      <c r="B435" s="662" t="s">
        <v>2567</v>
      </c>
      <c r="C435" s="662" t="s">
        <v>3929</v>
      </c>
      <c r="D435" s="662" t="s">
        <v>3930</v>
      </c>
      <c r="E435" s="662" t="s">
        <v>1110</v>
      </c>
      <c r="F435" s="665">
        <v>8</v>
      </c>
      <c r="G435" s="665">
        <v>5603.44</v>
      </c>
      <c r="H435" s="678">
        <v>1</v>
      </c>
      <c r="I435" s="665"/>
      <c r="J435" s="665"/>
      <c r="K435" s="678">
        <v>0</v>
      </c>
      <c r="L435" s="665">
        <v>8</v>
      </c>
      <c r="M435" s="666">
        <v>5603.44</v>
      </c>
    </row>
    <row r="436" spans="1:13" ht="14.4" customHeight="1" x14ac:dyDescent="0.3">
      <c r="A436" s="661" t="s">
        <v>2642</v>
      </c>
      <c r="B436" s="662" t="s">
        <v>2567</v>
      </c>
      <c r="C436" s="662" t="s">
        <v>3932</v>
      </c>
      <c r="D436" s="662" t="s">
        <v>3933</v>
      </c>
      <c r="E436" s="662" t="s">
        <v>1110</v>
      </c>
      <c r="F436" s="665">
        <v>5</v>
      </c>
      <c r="G436" s="665">
        <v>3502.1499999999996</v>
      </c>
      <c r="H436" s="678">
        <v>1</v>
      </c>
      <c r="I436" s="665"/>
      <c r="J436" s="665"/>
      <c r="K436" s="678">
        <v>0</v>
      </c>
      <c r="L436" s="665">
        <v>5</v>
      </c>
      <c r="M436" s="666">
        <v>3502.1499999999996</v>
      </c>
    </row>
    <row r="437" spans="1:13" ht="14.4" customHeight="1" x14ac:dyDescent="0.3">
      <c r="A437" s="661" t="s">
        <v>2642</v>
      </c>
      <c r="B437" s="662" t="s">
        <v>2567</v>
      </c>
      <c r="C437" s="662" t="s">
        <v>3934</v>
      </c>
      <c r="D437" s="662" t="s">
        <v>3935</v>
      </c>
      <c r="E437" s="662" t="s">
        <v>1114</v>
      </c>
      <c r="F437" s="665">
        <v>16</v>
      </c>
      <c r="G437" s="665">
        <v>14954.56</v>
      </c>
      <c r="H437" s="678">
        <v>1</v>
      </c>
      <c r="I437" s="665"/>
      <c r="J437" s="665"/>
      <c r="K437" s="678">
        <v>0</v>
      </c>
      <c r="L437" s="665">
        <v>16</v>
      </c>
      <c r="M437" s="666">
        <v>14954.56</v>
      </c>
    </row>
    <row r="438" spans="1:13" ht="14.4" customHeight="1" x14ac:dyDescent="0.3">
      <c r="A438" s="661" t="s">
        <v>2642</v>
      </c>
      <c r="B438" s="662" t="s">
        <v>2567</v>
      </c>
      <c r="C438" s="662" t="s">
        <v>3692</v>
      </c>
      <c r="D438" s="662" t="s">
        <v>3693</v>
      </c>
      <c r="E438" s="662" t="s">
        <v>1156</v>
      </c>
      <c r="F438" s="665">
        <v>2</v>
      </c>
      <c r="G438" s="665">
        <v>1869.32</v>
      </c>
      <c r="H438" s="678">
        <v>1</v>
      </c>
      <c r="I438" s="665"/>
      <c r="J438" s="665"/>
      <c r="K438" s="678">
        <v>0</v>
      </c>
      <c r="L438" s="665">
        <v>2</v>
      </c>
      <c r="M438" s="666">
        <v>1869.32</v>
      </c>
    </row>
    <row r="439" spans="1:13" ht="14.4" customHeight="1" x14ac:dyDescent="0.3">
      <c r="A439" s="661" t="s">
        <v>2642</v>
      </c>
      <c r="B439" s="662" t="s">
        <v>2567</v>
      </c>
      <c r="C439" s="662" t="s">
        <v>3936</v>
      </c>
      <c r="D439" s="662" t="s">
        <v>3937</v>
      </c>
      <c r="E439" s="662" t="s">
        <v>3938</v>
      </c>
      <c r="F439" s="665">
        <v>6</v>
      </c>
      <c r="G439" s="665">
        <v>0</v>
      </c>
      <c r="H439" s="678"/>
      <c r="I439" s="665"/>
      <c r="J439" s="665"/>
      <c r="K439" s="678"/>
      <c r="L439" s="665">
        <v>6</v>
      </c>
      <c r="M439" s="666">
        <v>0</v>
      </c>
    </row>
    <row r="440" spans="1:13" ht="14.4" customHeight="1" x14ac:dyDescent="0.3">
      <c r="A440" s="661" t="s">
        <v>2642</v>
      </c>
      <c r="B440" s="662" t="s">
        <v>2567</v>
      </c>
      <c r="C440" s="662" t="s">
        <v>3939</v>
      </c>
      <c r="D440" s="662" t="s">
        <v>3623</v>
      </c>
      <c r="E440" s="662" t="s">
        <v>1110</v>
      </c>
      <c r="F440" s="665">
        <v>6</v>
      </c>
      <c r="G440" s="665">
        <v>4202.58</v>
      </c>
      <c r="H440" s="678">
        <v>1</v>
      </c>
      <c r="I440" s="665"/>
      <c r="J440" s="665"/>
      <c r="K440" s="678">
        <v>0</v>
      </c>
      <c r="L440" s="665">
        <v>6</v>
      </c>
      <c r="M440" s="666">
        <v>4202.58</v>
      </c>
    </row>
    <row r="441" spans="1:13" ht="14.4" customHeight="1" x14ac:dyDescent="0.3">
      <c r="A441" s="661" t="s">
        <v>2642</v>
      </c>
      <c r="B441" s="662" t="s">
        <v>2567</v>
      </c>
      <c r="C441" s="662" t="s">
        <v>3940</v>
      </c>
      <c r="D441" s="662" t="s">
        <v>3941</v>
      </c>
      <c r="E441" s="662" t="s">
        <v>3942</v>
      </c>
      <c r="F441" s="665">
        <v>1</v>
      </c>
      <c r="G441" s="665">
        <v>1580.52</v>
      </c>
      <c r="H441" s="678">
        <v>1</v>
      </c>
      <c r="I441" s="665"/>
      <c r="J441" s="665"/>
      <c r="K441" s="678">
        <v>0</v>
      </c>
      <c r="L441" s="665">
        <v>1</v>
      </c>
      <c r="M441" s="666">
        <v>1580.52</v>
      </c>
    </row>
    <row r="442" spans="1:13" ht="14.4" customHeight="1" x14ac:dyDescent="0.3">
      <c r="A442" s="661" t="s">
        <v>2642</v>
      </c>
      <c r="B442" s="662" t="s">
        <v>2527</v>
      </c>
      <c r="C442" s="662" t="s">
        <v>2836</v>
      </c>
      <c r="D442" s="662" t="s">
        <v>2837</v>
      </c>
      <c r="E442" s="662" t="s">
        <v>1570</v>
      </c>
      <c r="F442" s="665"/>
      <c r="G442" s="665"/>
      <c r="H442" s="678">
        <v>0</v>
      </c>
      <c r="I442" s="665">
        <v>15</v>
      </c>
      <c r="J442" s="665">
        <v>5904.4500000000007</v>
      </c>
      <c r="K442" s="678">
        <v>1</v>
      </c>
      <c r="L442" s="665">
        <v>15</v>
      </c>
      <c r="M442" s="666">
        <v>5904.4500000000007</v>
      </c>
    </row>
    <row r="443" spans="1:13" ht="14.4" customHeight="1" x14ac:dyDescent="0.3">
      <c r="A443" s="661" t="s">
        <v>2642</v>
      </c>
      <c r="B443" s="662" t="s">
        <v>2527</v>
      </c>
      <c r="C443" s="662" t="s">
        <v>2838</v>
      </c>
      <c r="D443" s="662" t="s">
        <v>2839</v>
      </c>
      <c r="E443" s="662" t="s">
        <v>586</v>
      </c>
      <c r="F443" s="665"/>
      <c r="G443" s="665"/>
      <c r="H443" s="678">
        <v>0</v>
      </c>
      <c r="I443" s="665">
        <v>5</v>
      </c>
      <c r="J443" s="665">
        <v>442.83000000000004</v>
      </c>
      <c r="K443" s="678">
        <v>1</v>
      </c>
      <c r="L443" s="665">
        <v>5</v>
      </c>
      <c r="M443" s="666">
        <v>442.83000000000004</v>
      </c>
    </row>
    <row r="444" spans="1:13" ht="14.4" customHeight="1" x14ac:dyDescent="0.3">
      <c r="A444" s="661" t="s">
        <v>2642</v>
      </c>
      <c r="B444" s="662" t="s">
        <v>2527</v>
      </c>
      <c r="C444" s="662" t="s">
        <v>2840</v>
      </c>
      <c r="D444" s="662" t="s">
        <v>2841</v>
      </c>
      <c r="E444" s="662" t="s">
        <v>579</v>
      </c>
      <c r="F444" s="665"/>
      <c r="G444" s="665"/>
      <c r="H444" s="678">
        <v>0</v>
      </c>
      <c r="I444" s="665">
        <v>21</v>
      </c>
      <c r="J444" s="665">
        <v>775.1099999999999</v>
      </c>
      <c r="K444" s="678">
        <v>1</v>
      </c>
      <c r="L444" s="665">
        <v>21</v>
      </c>
      <c r="M444" s="666">
        <v>775.1099999999999</v>
      </c>
    </row>
    <row r="445" spans="1:13" ht="14.4" customHeight="1" x14ac:dyDescent="0.3">
      <c r="A445" s="661" t="s">
        <v>2642</v>
      </c>
      <c r="B445" s="662" t="s">
        <v>2527</v>
      </c>
      <c r="C445" s="662" t="s">
        <v>3673</v>
      </c>
      <c r="D445" s="662" t="s">
        <v>3674</v>
      </c>
      <c r="E445" s="662" t="s">
        <v>579</v>
      </c>
      <c r="F445" s="665">
        <v>7</v>
      </c>
      <c r="G445" s="665">
        <v>258.37</v>
      </c>
      <c r="H445" s="678">
        <v>1</v>
      </c>
      <c r="I445" s="665"/>
      <c r="J445" s="665"/>
      <c r="K445" s="678">
        <v>0</v>
      </c>
      <c r="L445" s="665">
        <v>7</v>
      </c>
      <c r="M445" s="666">
        <v>258.37</v>
      </c>
    </row>
    <row r="446" spans="1:13" ht="14.4" customHeight="1" x14ac:dyDescent="0.3">
      <c r="A446" s="661" t="s">
        <v>2642</v>
      </c>
      <c r="B446" s="662" t="s">
        <v>2527</v>
      </c>
      <c r="C446" s="662" t="s">
        <v>3902</v>
      </c>
      <c r="D446" s="662" t="s">
        <v>3903</v>
      </c>
      <c r="E446" s="662" t="s">
        <v>586</v>
      </c>
      <c r="F446" s="665">
        <v>9</v>
      </c>
      <c r="G446" s="665">
        <v>1328.4900000000002</v>
      </c>
      <c r="H446" s="678">
        <v>1</v>
      </c>
      <c r="I446" s="665"/>
      <c r="J446" s="665"/>
      <c r="K446" s="678">
        <v>0</v>
      </c>
      <c r="L446" s="665">
        <v>9</v>
      </c>
      <c r="M446" s="666">
        <v>1328.4900000000002</v>
      </c>
    </row>
    <row r="447" spans="1:13" ht="14.4" customHeight="1" x14ac:dyDescent="0.3">
      <c r="A447" s="661" t="s">
        <v>2642</v>
      </c>
      <c r="B447" s="662" t="s">
        <v>2527</v>
      </c>
      <c r="C447" s="662" t="s">
        <v>581</v>
      </c>
      <c r="D447" s="662" t="s">
        <v>582</v>
      </c>
      <c r="E447" s="662" t="s">
        <v>583</v>
      </c>
      <c r="F447" s="665">
        <v>9</v>
      </c>
      <c r="G447" s="665">
        <v>1771.2900000000002</v>
      </c>
      <c r="H447" s="678">
        <v>1</v>
      </c>
      <c r="I447" s="665"/>
      <c r="J447" s="665"/>
      <c r="K447" s="678">
        <v>0</v>
      </c>
      <c r="L447" s="665">
        <v>9</v>
      </c>
      <c r="M447" s="666">
        <v>1771.2900000000002</v>
      </c>
    </row>
    <row r="448" spans="1:13" ht="14.4" customHeight="1" x14ac:dyDescent="0.3">
      <c r="A448" s="661" t="s">
        <v>2642</v>
      </c>
      <c r="B448" s="662" t="s">
        <v>2527</v>
      </c>
      <c r="C448" s="662" t="s">
        <v>3491</v>
      </c>
      <c r="D448" s="662" t="s">
        <v>3313</v>
      </c>
      <c r="E448" s="662" t="s">
        <v>3314</v>
      </c>
      <c r="F448" s="665">
        <v>1</v>
      </c>
      <c r="G448" s="665">
        <v>1702.95</v>
      </c>
      <c r="H448" s="678">
        <v>1</v>
      </c>
      <c r="I448" s="665"/>
      <c r="J448" s="665"/>
      <c r="K448" s="678">
        <v>0</v>
      </c>
      <c r="L448" s="665">
        <v>1</v>
      </c>
      <c r="M448" s="666">
        <v>1702.95</v>
      </c>
    </row>
    <row r="449" spans="1:13" ht="14.4" customHeight="1" x14ac:dyDescent="0.3">
      <c r="A449" s="661" t="s">
        <v>2642</v>
      </c>
      <c r="B449" s="662" t="s">
        <v>2527</v>
      </c>
      <c r="C449" s="662" t="s">
        <v>3900</v>
      </c>
      <c r="D449" s="662" t="s">
        <v>3901</v>
      </c>
      <c r="E449" s="662" t="s">
        <v>579</v>
      </c>
      <c r="F449" s="665">
        <v>2</v>
      </c>
      <c r="G449" s="665">
        <v>73.819999999999993</v>
      </c>
      <c r="H449" s="678">
        <v>1</v>
      </c>
      <c r="I449" s="665"/>
      <c r="J449" s="665"/>
      <c r="K449" s="678">
        <v>0</v>
      </c>
      <c r="L449" s="665">
        <v>2</v>
      </c>
      <c r="M449" s="666">
        <v>73.819999999999993</v>
      </c>
    </row>
    <row r="450" spans="1:13" ht="14.4" customHeight="1" x14ac:dyDescent="0.3">
      <c r="A450" s="661" t="s">
        <v>2642</v>
      </c>
      <c r="B450" s="662" t="s">
        <v>2527</v>
      </c>
      <c r="C450" s="662" t="s">
        <v>584</v>
      </c>
      <c r="D450" s="662" t="s">
        <v>585</v>
      </c>
      <c r="E450" s="662" t="s">
        <v>586</v>
      </c>
      <c r="F450" s="665">
        <v>1</v>
      </c>
      <c r="G450" s="665">
        <v>147.61000000000001</v>
      </c>
      <c r="H450" s="678">
        <v>1</v>
      </c>
      <c r="I450" s="665"/>
      <c r="J450" s="665"/>
      <c r="K450" s="678">
        <v>0</v>
      </c>
      <c r="L450" s="665">
        <v>1</v>
      </c>
      <c r="M450" s="666">
        <v>147.61000000000001</v>
      </c>
    </row>
    <row r="451" spans="1:13" ht="14.4" customHeight="1" x14ac:dyDescent="0.3">
      <c r="A451" s="661" t="s">
        <v>2642</v>
      </c>
      <c r="B451" s="662" t="s">
        <v>2527</v>
      </c>
      <c r="C451" s="662" t="s">
        <v>3316</v>
      </c>
      <c r="D451" s="662" t="s">
        <v>3317</v>
      </c>
      <c r="E451" s="662" t="s">
        <v>1570</v>
      </c>
      <c r="F451" s="665">
        <v>2</v>
      </c>
      <c r="G451" s="665">
        <v>787.26</v>
      </c>
      <c r="H451" s="678">
        <v>1</v>
      </c>
      <c r="I451" s="665"/>
      <c r="J451" s="665"/>
      <c r="K451" s="678">
        <v>0</v>
      </c>
      <c r="L451" s="665">
        <v>2</v>
      </c>
      <c r="M451" s="666">
        <v>787.26</v>
      </c>
    </row>
    <row r="452" spans="1:13" ht="14.4" customHeight="1" x14ac:dyDescent="0.3">
      <c r="A452" s="661" t="s">
        <v>2642</v>
      </c>
      <c r="B452" s="662" t="s">
        <v>2527</v>
      </c>
      <c r="C452" s="662" t="s">
        <v>3904</v>
      </c>
      <c r="D452" s="662" t="s">
        <v>2837</v>
      </c>
      <c r="E452" s="662" t="s">
        <v>3905</v>
      </c>
      <c r="F452" s="665">
        <v>2</v>
      </c>
      <c r="G452" s="665">
        <v>0</v>
      </c>
      <c r="H452" s="678"/>
      <c r="I452" s="665"/>
      <c r="J452" s="665"/>
      <c r="K452" s="678"/>
      <c r="L452" s="665">
        <v>2</v>
      </c>
      <c r="M452" s="666">
        <v>0</v>
      </c>
    </row>
    <row r="453" spans="1:13" ht="14.4" customHeight="1" x14ac:dyDescent="0.3">
      <c r="A453" s="661" t="s">
        <v>2642</v>
      </c>
      <c r="B453" s="662" t="s">
        <v>2527</v>
      </c>
      <c r="C453" s="662" t="s">
        <v>3906</v>
      </c>
      <c r="D453" s="662" t="s">
        <v>3907</v>
      </c>
      <c r="E453" s="662" t="s">
        <v>579</v>
      </c>
      <c r="F453" s="665">
        <v>4</v>
      </c>
      <c r="G453" s="665">
        <v>489</v>
      </c>
      <c r="H453" s="678">
        <v>1</v>
      </c>
      <c r="I453" s="665"/>
      <c r="J453" s="665"/>
      <c r="K453" s="678">
        <v>0</v>
      </c>
      <c r="L453" s="665">
        <v>4</v>
      </c>
      <c r="M453" s="666">
        <v>489</v>
      </c>
    </row>
    <row r="454" spans="1:13" ht="14.4" customHeight="1" x14ac:dyDescent="0.3">
      <c r="A454" s="661" t="s">
        <v>2642</v>
      </c>
      <c r="B454" s="662" t="s">
        <v>2527</v>
      </c>
      <c r="C454" s="662" t="s">
        <v>3908</v>
      </c>
      <c r="D454" s="662" t="s">
        <v>592</v>
      </c>
      <c r="E454" s="662" t="s">
        <v>1570</v>
      </c>
      <c r="F454" s="665">
        <v>1</v>
      </c>
      <c r="G454" s="665">
        <v>0</v>
      </c>
      <c r="H454" s="678"/>
      <c r="I454" s="665"/>
      <c r="J454" s="665"/>
      <c r="K454" s="678"/>
      <c r="L454" s="665">
        <v>1</v>
      </c>
      <c r="M454" s="666">
        <v>0</v>
      </c>
    </row>
    <row r="455" spans="1:13" ht="14.4" customHeight="1" x14ac:dyDescent="0.3">
      <c r="A455" s="661" t="s">
        <v>2642</v>
      </c>
      <c r="B455" s="662" t="s">
        <v>2527</v>
      </c>
      <c r="C455" s="662" t="s">
        <v>1569</v>
      </c>
      <c r="D455" s="662" t="s">
        <v>592</v>
      </c>
      <c r="E455" s="662" t="s">
        <v>1570</v>
      </c>
      <c r="F455" s="665">
        <v>1</v>
      </c>
      <c r="G455" s="665">
        <v>393.63</v>
      </c>
      <c r="H455" s="678">
        <v>1</v>
      </c>
      <c r="I455" s="665"/>
      <c r="J455" s="665"/>
      <c r="K455" s="678">
        <v>0</v>
      </c>
      <c r="L455" s="665">
        <v>1</v>
      </c>
      <c r="M455" s="666">
        <v>393.63</v>
      </c>
    </row>
    <row r="456" spans="1:13" ht="14.4" customHeight="1" x14ac:dyDescent="0.3">
      <c r="A456" s="661" t="s">
        <v>2642</v>
      </c>
      <c r="B456" s="662" t="s">
        <v>2528</v>
      </c>
      <c r="C456" s="662" t="s">
        <v>588</v>
      </c>
      <c r="D456" s="662" t="s">
        <v>589</v>
      </c>
      <c r="E456" s="662" t="s">
        <v>590</v>
      </c>
      <c r="F456" s="665">
        <v>5</v>
      </c>
      <c r="G456" s="665">
        <v>3415.4500000000003</v>
      </c>
      <c r="H456" s="678">
        <v>1</v>
      </c>
      <c r="I456" s="665"/>
      <c r="J456" s="665"/>
      <c r="K456" s="678">
        <v>0</v>
      </c>
      <c r="L456" s="665">
        <v>5</v>
      </c>
      <c r="M456" s="666">
        <v>3415.4500000000003</v>
      </c>
    </row>
    <row r="457" spans="1:13" ht="14.4" customHeight="1" x14ac:dyDescent="0.3">
      <c r="A457" s="661" t="s">
        <v>2642</v>
      </c>
      <c r="B457" s="662" t="s">
        <v>2528</v>
      </c>
      <c r="C457" s="662" t="s">
        <v>2887</v>
      </c>
      <c r="D457" s="662" t="s">
        <v>1486</v>
      </c>
      <c r="E457" s="662" t="s">
        <v>2888</v>
      </c>
      <c r="F457" s="665"/>
      <c r="G457" s="665"/>
      <c r="H457" s="678">
        <v>0</v>
      </c>
      <c r="I457" s="665">
        <v>1</v>
      </c>
      <c r="J457" s="665">
        <v>5537.54</v>
      </c>
      <c r="K457" s="678">
        <v>1</v>
      </c>
      <c r="L457" s="665">
        <v>1</v>
      </c>
      <c r="M457" s="666">
        <v>5537.54</v>
      </c>
    </row>
    <row r="458" spans="1:13" ht="14.4" customHeight="1" x14ac:dyDescent="0.3">
      <c r="A458" s="661" t="s">
        <v>2642</v>
      </c>
      <c r="B458" s="662" t="s">
        <v>2528</v>
      </c>
      <c r="C458" s="662" t="s">
        <v>1485</v>
      </c>
      <c r="D458" s="662" t="s">
        <v>1486</v>
      </c>
      <c r="E458" s="662" t="s">
        <v>2529</v>
      </c>
      <c r="F458" s="665"/>
      <c r="G458" s="665"/>
      <c r="H458" s="678">
        <v>0</v>
      </c>
      <c r="I458" s="665">
        <v>2</v>
      </c>
      <c r="J458" s="665">
        <v>2215.02</v>
      </c>
      <c r="K458" s="678">
        <v>1</v>
      </c>
      <c r="L458" s="665">
        <v>2</v>
      </c>
      <c r="M458" s="666">
        <v>2215.02</v>
      </c>
    </row>
    <row r="459" spans="1:13" ht="14.4" customHeight="1" x14ac:dyDescent="0.3">
      <c r="A459" s="661" t="s">
        <v>2642</v>
      </c>
      <c r="B459" s="662" t="s">
        <v>2530</v>
      </c>
      <c r="C459" s="662" t="s">
        <v>1463</v>
      </c>
      <c r="D459" s="662" t="s">
        <v>1464</v>
      </c>
      <c r="E459" s="662" t="s">
        <v>2531</v>
      </c>
      <c r="F459" s="665"/>
      <c r="G459" s="665"/>
      <c r="H459" s="678">
        <v>0</v>
      </c>
      <c r="I459" s="665">
        <v>12</v>
      </c>
      <c r="J459" s="665">
        <v>1139.4000000000001</v>
      </c>
      <c r="K459" s="678">
        <v>1</v>
      </c>
      <c r="L459" s="665">
        <v>12</v>
      </c>
      <c r="M459" s="666">
        <v>1139.4000000000001</v>
      </c>
    </row>
    <row r="460" spans="1:13" ht="14.4" customHeight="1" x14ac:dyDescent="0.3">
      <c r="A460" s="661" t="s">
        <v>2642</v>
      </c>
      <c r="B460" s="662" t="s">
        <v>2530</v>
      </c>
      <c r="C460" s="662" t="s">
        <v>3943</v>
      </c>
      <c r="D460" s="662" t="s">
        <v>3944</v>
      </c>
      <c r="E460" s="662" t="s">
        <v>3544</v>
      </c>
      <c r="F460" s="665">
        <v>5</v>
      </c>
      <c r="G460" s="665">
        <v>2534.9499999999998</v>
      </c>
      <c r="H460" s="678">
        <v>1</v>
      </c>
      <c r="I460" s="665"/>
      <c r="J460" s="665"/>
      <c r="K460" s="678">
        <v>0</v>
      </c>
      <c r="L460" s="665">
        <v>5</v>
      </c>
      <c r="M460" s="666">
        <v>2534.9499999999998</v>
      </c>
    </row>
    <row r="461" spans="1:13" ht="14.4" customHeight="1" x14ac:dyDescent="0.3">
      <c r="A461" s="661" t="s">
        <v>2642</v>
      </c>
      <c r="B461" s="662" t="s">
        <v>2532</v>
      </c>
      <c r="C461" s="662" t="s">
        <v>3585</v>
      </c>
      <c r="D461" s="662" t="s">
        <v>2885</v>
      </c>
      <c r="E461" s="662" t="s">
        <v>2571</v>
      </c>
      <c r="F461" s="665">
        <v>12</v>
      </c>
      <c r="G461" s="665">
        <v>76.2</v>
      </c>
      <c r="H461" s="678">
        <v>1</v>
      </c>
      <c r="I461" s="665"/>
      <c r="J461" s="665"/>
      <c r="K461" s="678">
        <v>0</v>
      </c>
      <c r="L461" s="665">
        <v>12</v>
      </c>
      <c r="M461" s="666">
        <v>76.2</v>
      </c>
    </row>
    <row r="462" spans="1:13" ht="14.4" customHeight="1" x14ac:dyDescent="0.3">
      <c r="A462" s="661" t="s">
        <v>2642</v>
      </c>
      <c r="B462" s="662" t="s">
        <v>2532</v>
      </c>
      <c r="C462" s="662" t="s">
        <v>2877</v>
      </c>
      <c r="D462" s="662" t="s">
        <v>2878</v>
      </c>
      <c r="E462" s="662" t="s">
        <v>2879</v>
      </c>
      <c r="F462" s="665">
        <v>2</v>
      </c>
      <c r="G462" s="665">
        <v>112.84</v>
      </c>
      <c r="H462" s="678">
        <v>1</v>
      </c>
      <c r="I462" s="665"/>
      <c r="J462" s="665"/>
      <c r="K462" s="678">
        <v>0</v>
      </c>
      <c r="L462" s="665">
        <v>2</v>
      </c>
      <c r="M462" s="666">
        <v>112.84</v>
      </c>
    </row>
    <row r="463" spans="1:13" ht="14.4" customHeight="1" x14ac:dyDescent="0.3">
      <c r="A463" s="661" t="s">
        <v>2642</v>
      </c>
      <c r="B463" s="662" t="s">
        <v>2532</v>
      </c>
      <c r="C463" s="662" t="s">
        <v>2880</v>
      </c>
      <c r="D463" s="662" t="s">
        <v>2881</v>
      </c>
      <c r="E463" s="662" t="s">
        <v>2534</v>
      </c>
      <c r="F463" s="665">
        <v>6</v>
      </c>
      <c r="G463" s="665">
        <v>61.56</v>
      </c>
      <c r="H463" s="678">
        <v>1</v>
      </c>
      <c r="I463" s="665"/>
      <c r="J463" s="665"/>
      <c r="K463" s="678">
        <v>0</v>
      </c>
      <c r="L463" s="665">
        <v>6</v>
      </c>
      <c r="M463" s="666">
        <v>61.56</v>
      </c>
    </row>
    <row r="464" spans="1:13" ht="14.4" customHeight="1" x14ac:dyDescent="0.3">
      <c r="A464" s="661" t="s">
        <v>2642</v>
      </c>
      <c r="B464" s="662" t="s">
        <v>2532</v>
      </c>
      <c r="C464" s="662" t="s">
        <v>2882</v>
      </c>
      <c r="D464" s="662" t="s">
        <v>2883</v>
      </c>
      <c r="E464" s="662" t="s">
        <v>2536</v>
      </c>
      <c r="F464" s="665">
        <v>4</v>
      </c>
      <c r="G464" s="665">
        <v>67.680000000000007</v>
      </c>
      <c r="H464" s="678">
        <v>1</v>
      </c>
      <c r="I464" s="665"/>
      <c r="J464" s="665"/>
      <c r="K464" s="678">
        <v>0</v>
      </c>
      <c r="L464" s="665">
        <v>4</v>
      </c>
      <c r="M464" s="666">
        <v>67.680000000000007</v>
      </c>
    </row>
    <row r="465" spans="1:13" ht="14.4" customHeight="1" x14ac:dyDescent="0.3">
      <c r="A465" s="661" t="s">
        <v>2642</v>
      </c>
      <c r="B465" s="662" t="s">
        <v>2532</v>
      </c>
      <c r="C465" s="662" t="s">
        <v>1417</v>
      </c>
      <c r="D465" s="662" t="s">
        <v>2533</v>
      </c>
      <c r="E465" s="662" t="s">
        <v>2534</v>
      </c>
      <c r="F465" s="665"/>
      <c r="G465" s="665"/>
      <c r="H465" s="678">
        <v>0</v>
      </c>
      <c r="I465" s="665">
        <v>2</v>
      </c>
      <c r="J465" s="665">
        <v>20.52</v>
      </c>
      <c r="K465" s="678">
        <v>1</v>
      </c>
      <c r="L465" s="665">
        <v>2</v>
      </c>
      <c r="M465" s="666">
        <v>20.52</v>
      </c>
    </row>
    <row r="466" spans="1:13" ht="14.4" customHeight="1" x14ac:dyDescent="0.3">
      <c r="A466" s="661" t="s">
        <v>2642</v>
      </c>
      <c r="B466" s="662" t="s">
        <v>2532</v>
      </c>
      <c r="C466" s="662" t="s">
        <v>1906</v>
      </c>
      <c r="D466" s="662" t="s">
        <v>2603</v>
      </c>
      <c r="E466" s="662" t="s">
        <v>2571</v>
      </c>
      <c r="F466" s="665">
        <v>8</v>
      </c>
      <c r="G466" s="665">
        <v>41.12</v>
      </c>
      <c r="H466" s="678">
        <v>1</v>
      </c>
      <c r="I466" s="665"/>
      <c r="J466" s="665"/>
      <c r="K466" s="678">
        <v>0</v>
      </c>
      <c r="L466" s="665">
        <v>8</v>
      </c>
      <c r="M466" s="666">
        <v>41.12</v>
      </c>
    </row>
    <row r="467" spans="1:13" ht="14.4" customHeight="1" x14ac:dyDescent="0.3">
      <c r="A467" s="661" t="s">
        <v>2642</v>
      </c>
      <c r="B467" s="662" t="s">
        <v>4082</v>
      </c>
      <c r="C467" s="662" t="s">
        <v>3054</v>
      </c>
      <c r="D467" s="662" t="s">
        <v>3055</v>
      </c>
      <c r="E467" s="662" t="s">
        <v>3056</v>
      </c>
      <c r="F467" s="665"/>
      <c r="G467" s="665"/>
      <c r="H467" s="678"/>
      <c r="I467" s="665">
        <v>11</v>
      </c>
      <c r="J467" s="665">
        <v>0</v>
      </c>
      <c r="K467" s="678"/>
      <c r="L467" s="665">
        <v>11</v>
      </c>
      <c r="M467" s="666">
        <v>0</v>
      </c>
    </row>
    <row r="468" spans="1:13" ht="14.4" customHeight="1" x14ac:dyDescent="0.3">
      <c r="A468" s="661" t="s">
        <v>2642</v>
      </c>
      <c r="B468" s="662" t="s">
        <v>4082</v>
      </c>
      <c r="C468" s="662" t="s">
        <v>3920</v>
      </c>
      <c r="D468" s="662" t="s">
        <v>3921</v>
      </c>
      <c r="E468" s="662" t="s">
        <v>3922</v>
      </c>
      <c r="F468" s="665"/>
      <c r="G468" s="665"/>
      <c r="H468" s="678"/>
      <c r="I468" s="665">
        <v>1</v>
      </c>
      <c r="J468" s="665">
        <v>0</v>
      </c>
      <c r="K468" s="678"/>
      <c r="L468" s="665">
        <v>1</v>
      </c>
      <c r="M468" s="666">
        <v>0</v>
      </c>
    </row>
    <row r="469" spans="1:13" ht="14.4" customHeight="1" x14ac:dyDescent="0.3">
      <c r="A469" s="661" t="s">
        <v>2642</v>
      </c>
      <c r="B469" s="662" t="s">
        <v>2537</v>
      </c>
      <c r="C469" s="662" t="s">
        <v>2912</v>
      </c>
      <c r="D469" s="662" t="s">
        <v>1253</v>
      </c>
      <c r="E469" s="662" t="s">
        <v>1501</v>
      </c>
      <c r="F469" s="665"/>
      <c r="G469" s="665"/>
      <c r="H469" s="678">
        <v>0</v>
      </c>
      <c r="I469" s="665">
        <v>4</v>
      </c>
      <c r="J469" s="665">
        <v>528</v>
      </c>
      <c r="K469" s="678">
        <v>1</v>
      </c>
      <c r="L469" s="665">
        <v>4</v>
      </c>
      <c r="M469" s="666">
        <v>528</v>
      </c>
    </row>
    <row r="470" spans="1:13" ht="14.4" customHeight="1" x14ac:dyDescent="0.3">
      <c r="A470" s="661" t="s">
        <v>2642</v>
      </c>
      <c r="B470" s="662" t="s">
        <v>2537</v>
      </c>
      <c r="C470" s="662" t="s">
        <v>2913</v>
      </c>
      <c r="D470" s="662" t="s">
        <v>1253</v>
      </c>
      <c r="E470" s="662" t="s">
        <v>1254</v>
      </c>
      <c r="F470" s="665"/>
      <c r="G470" s="665"/>
      <c r="H470" s="678">
        <v>0</v>
      </c>
      <c r="I470" s="665">
        <v>1</v>
      </c>
      <c r="J470" s="665">
        <v>264</v>
      </c>
      <c r="K470" s="678">
        <v>1</v>
      </c>
      <c r="L470" s="665">
        <v>1</v>
      </c>
      <c r="M470" s="666">
        <v>264</v>
      </c>
    </row>
    <row r="471" spans="1:13" ht="14.4" customHeight="1" x14ac:dyDescent="0.3">
      <c r="A471" s="661" t="s">
        <v>2642</v>
      </c>
      <c r="B471" s="662" t="s">
        <v>2537</v>
      </c>
      <c r="C471" s="662" t="s">
        <v>1365</v>
      </c>
      <c r="D471" s="662" t="s">
        <v>1366</v>
      </c>
      <c r="E471" s="662" t="s">
        <v>1285</v>
      </c>
      <c r="F471" s="665"/>
      <c r="G471" s="665"/>
      <c r="H471" s="678">
        <v>0</v>
      </c>
      <c r="I471" s="665">
        <v>9</v>
      </c>
      <c r="J471" s="665">
        <v>593.91</v>
      </c>
      <c r="K471" s="678">
        <v>1</v>
      </c>
      <c r="L471" s="665">
        <v>9</v>
      </c>
      <c r="M471" s="666">
        <v>593.91</v>
      </c>
    </row>
    <row r="472" spans="1:13" ht="14.4" customHeight="1" x14ac:dyDescent="0.3">
      <c r="A472" s="661" t="s">
        <v>2642</v>
      </c>
      <c r="B472" s="662" t="s">
        <v>2537</v>
      </c>
      <c r="C472" s="662" t="s">
        <v>1428</v>
      </c>
      <c r="D472" s="662" t="s">
        <v>1253</v>
      </c>
      <c r="E472" s="662" t="s">
        <v>1501</v>
      </c>
      <c r="F472" s="665"/>
      <c r="G472" s="665"/>
      <c r="H472" s="678">
        <v>0</v>
      </c>
      <c r="I472" s="665">
        <v>72</v>
      </c>
      <c r="J472" s="665">
        <v>9504</v>
      </c>
      <c r="K472" s="678">
        <v>1</v>
      </c>
      <c r="L472" s="665">
        <v>72</v>
      </c>
      <c r="M472" s="666">
        <v>9504</v>
      </c>
    </row>
    <row r="473" spans="1:13" ht="14.4" customHeight="1" x14ac:dyDescent="0.3">
      <c r="A473" s="661" t="s">
        <v>2642</v>
      </c>
      <c r="B473" s="662" t="s">
        <v>2537</v>
      </c>
      <c r="C473" s="662" t="s">
        <v>1252</v>
      </c>
      <c r="D473" s="662" t="s">
        <v>1253</v>
      </c>
      <c r="E473" s="662" t="s">
        <v>1254</v>
      </c>
      <c r="F473" s="665"/>
      <c r="G473" s="665"/>
      <c r="H473" s="678">
        <v>0</v>
      </c>
      <c r="I473" s="665">
        <v>12</v>
      </c>
      <c r="J473" s="665">
        <v>3168</v>
      </c>
      <c r="K473" s="678">
        <v>1</v>
      </c>
      <c r="L473" s="665">
        <v>12</v>
      </c>
      <c r="M473" s="666">
        <v>3168</v>
      </c>
    </row>
    <row r="474" spans="1:13" ht="14.4" customHeight="1" x14ac:dyDescent="0.3">
      <c r="A474" s="661" t="s">
        <v>2642</v>
      </c>
      <c r="B474" s="662" t="s">
        <v>2537</v>
      </c>
      <c r="C474" s="662" t="s">
        <v>3232</v>
      </c>
      <c r="D474" s="662" t="s">
        <v>3233</v>
      </c>
      <c r="E474" s="662" t="s">
        <v>1099</v>
      </c>
      <c r="F474" s="665">
        <v>18</v>
      </c>
      <c r="G474" s="665">
        <v>2217.6</v>
      </c>
      <c r="H474" s="678">
        <v>1</v>
      </c>
      <c r="I474" s="665"/>
      <c r="J474" s="665"/>
      <c r="K474" s="678">
        <v>0</v>
      </c>
      <c r="L474" s="665">
        <v>18</v>
      </c>
      <c r="M474" s="666">
        <v>2217.6</v>
      </c>
    </row>
    <row r="475" spans="1:13" ht="14.4" customHeight="1" x14ac:dyDescent="0.3">
      <c r="A475" s="661" t="s">
        <v>2642</v>
      </c>
      <c r="B475" s="662" t="s">
        <v>2572</v>
      </c>
      <c r="C475" s="662" t="s">
        <v>1864</v>
      </c>
      <c r="D475" s="662" t="s">
        <v>1865</v>
      </c>
      <c r="E475" s="662" t="s">
        <v>1501</v>
      </c>
      <c r="F475" s="665"/>
      <c r="G475" s="665"/>
      <c r="H475" s="678">
        <v>0</v>
      </c>
      <c r="I475" s="665">
        <v>14</v>
      </c>
      <c r="J475" s="665">
        <v>1848</v>
      </c>
      <c r="K475" s="678">
        <v>1</v>
      </c>
      <c r="L475" s="665">
        <v>14</v>
      </c>
      <c r="M475" s="666">
        <v>1848</v>
      </c>
    </row>
    <row r="476" spans="1:13" ht="14.4" customHeight="1" x14ac:dyDescent="0.3">
      <c r="A476" s="661" t="s">
        <v>2642</v>
      </c>
      <c r="B476" s="662" t="s">
        <v>2572</v>
      </c>
      <c r="C476" s="662" t="s">
        <v>1885</v>
      </c>
      <c r="D476" s="662" t="s">
        <v>1865</v>
      </c>
      <c r="E476" s="662" t="s">
        <v>1886</v>
      </c>
      <c r="F476" s="665"/>
      <c r="G476" s="665"/>
      <c r="H476" s="678">
        <v>0</v>
      </c>
      <c r="I476" s="665">
        <v>8</v>
      </c>
      <c r="J476" s="665">
        <v>3519.84</v>
      </c>
      <c r="K476" s="678">
        <v>1</v>
      </c>
      <c r="L476" s="665">
        <v>8</v>
      </c>
      <c r="M476" s="666">
        <v>3519.84</v>
      </c>
    </row>
    <row r="477" spans="1:13" ht="14.4" customHeight="1" x14ac:dyDescent="0.3">
      <c r="A477" s="661" t="s">
        <v>2642</v>
      </c>
      <c r="B477" s="662" t="s">
        <v>2538</v>
      </c>
      <c r="C477" s="662" t="s">
        <v>1352</v>
      </c>
      <c r="D477" s="662" t="s">
        <v>1353</v>
      </c>
      <c r="E477" s="662" t="s">
        <v>937</v>
      </c>
      <c r="F477" s="665"/>
      <c r="G477" s="665"/>
      <c r="H477" s="678">
        <v>0</v>
      </c>
      <c r="I477" s="665">
        <v>1</v>
      </c>
      <c r="J477" s="665">
        <v>132</v>
      </c>
      <c r="K477" s="678">
        <v>1</v>
      </c>
      <c r="L477" s="665">
        <v>1</v>
      </c>
      <c r="M477" s="666">
        <v>132</v>
      </c>
    </row>
    <row r="478" spans="1:13" ht="14.4" customHeight="1" x14ac:dyDescent="0.3">
      <c r="A478" s="661" t="s">
        <v>2642</v>
      </c>
      <c r="B478" s="662" t="s">
        <v>2538</v>
      </c>
      <c r="C478" s="662" t="s">
        <v>1447</v>
      </c>
      <c r="D478" s="662" t="s">
        <v>1448</v>
      </c>
      <c r="E478" s="662" t="s">
        <v>1449</v>
      </c>
      <c r="F478" s="665"/>
      <c r="G478" s="665"/>
      <c r="H478" s="678">
        <v>0</v>
      </c>
      <c r="I478" s="665">
        <v>1</v>
      </c>
      <c r="J478" s="665">
        <v>264</v>
      </c>
      <c r="K478" s="678">
        <v>1</v>
      </c>
      <c r="L478" s="665">
        <v>1</v>
      </c>
      <c r="M478" s="666">
        <v>264</v>
      </c>
    </row>
    <row r="479" spans="1:13" ht="14.4" customHeight="1" x14ac:dyDescent="0.3">
      <c r="A479" s="661" t="s">
        <v>2642</v>
      </c>
      <c r="B479" s="662" t="s">
        <v>2538</v>
      </c>
      <c r="C479" s="662" t="s">
        <v>3127</v>
      </c>
      <c r="D479" s="662" t="s">
        <v>3128</v>
      </c>
      <c r="E479" s="662" t="s">
        <v>2541</v>
      </c>
      <c r="F479" s="665">
        <v>11</v>
      </c>
      <c r="G479" s="665">
        <v>2710.29</v>
      </c>
      <c r="H479" s="678">
        <v>1</v>
      </c>
      <c r="I479" s="665"/>
      <c r="J479" s="665"/>
      <c r="K479" s="678">
        <v>0</v>
      </c>
      <c r="L479" s="665">
        <v>11</v>
      </c>
      <c r="M479" s="666">
        <v>2710.29</v>
      </c>
    </row>
    <row r="480" spans="1:13" ht="14.4" customHeight="1" x14ac:dyDescent="0.3">
      <c r="A480" s="661" t="s">
        <v>2642</v>
      </c>
      <c r="B480" s="662" t="s">
        <v>2538</v>
      </c>
      <c r="C480" s="662" t="s">
        <v>3945</v>
      </c>
      <c r="D480" s="662" t="s">
        <v>3135</v>
      </c>
      <c r="E480" s="662" t="s">
        <v>586</v>
      </c>
      <c r="F480" s="665">
        <v>6</v>
      </c>
      <c r="G480" s="665">
        <v>1584</v>
      </c>
      <c r="H480" s="678">
        <v>1</v>
      </c>
      <c r="I480" s="665"/>
      <c r="J480" s="665"/>
      <c r="K480" s="678">
        <v>0</v>
      </c>
      <c r="L480" s="665">
        <v>6</v>
      </c>
      <c r="M480" s="666">
        <v>1584</v>
      </c>
    </row>
    <row r="481" spans="1:13" ht="14.4" customHeight="1" x14ac:dyDescent="0.3">
      <c r="A481" s="661" t="s">
        <v>2642</v>
      </c>
      <c r="B481" s="662" t="s">
        <v>2538</v>
      </c>
      <c r="C481" s="662" t="s">
        <v>2741</v>
      </c>
      <c r="D481" s="662" t="s">
        <v>2742</v>
      </c>
      <c r="E481" s="662" t="s">
        <v>2539</v>
      </c>
      <c r="F481" s="665">
        <v>6</v>
      </c>
      <c r="G481" s="665">
        <v>739.2</v>
      </c>
      <c r="H481" s="678">
        <v>1</v>
      </c>
      <c r="I481" s="665"/>
      <c r="J481" s="665"/>
      <c r="K481" s="678">
        <v>0</v>
      </c>
      <c r="L481" s="665">
        <v>6</v>
      </c>
      <c r="M481" s="666">
        <v>739.2</v>
      </c>
    </row>
    <row r="482" spans="1:13" ht="14.4" customHeight="1" x14ac:dyDescent="0.3">
      <c r="A482" s="661" t="s">
        <v>2642</v>
      </c>
      <c r="B482" s="662" t="s">
        <v>2538</v>
      </c>
      <c r="C482" s="662" t="s">
        <v>1431</v>
      </c>
      <c r="D482" s="662" t="s">
        <v>1575</v>
      </c>
      <c r="E482" s="662" t="s">
        <v>2539</v>
      </c>
      <c r="F482" s="665"/>
      <c r="G482" s="665"/>
      <c r="H482" s="678">
        <v>0</v>
      </c>
      <c r="I482" s="665">
        <v>39</v>
      </c>
      <c r="J482" s="665">
        <v>4804.7999999999993</v>
      </c>
      <c r="K482" s="678">
        <v>1</v>
      </c>
      <c r="L482" s="665">
        <v>39</v>
      </c>
      <c r="M482" s="666">
        <v>4804.7999999999993</v>
      </c>
    </row>
    <row r="483" spans="1:13" ht="14.4" customHeight="1" x14ac:dyDescent="0.3">
      <c r="A483" s="661" t="s">
        <v>2642</v>
      </c>
      <c r="B483" s="662" t="s">
        <v>2538</v>
      </c>
      <c r="C483" s="662" t="s">
        <v>1410</v>
      </c>
      <c r="D483" s="662" t="s">
        <v>2540</v>
      </c>
      <c r="E483" s="662" t="s">
        <v>2541</v>
      </c>
      <c r="F483" s="665"/>
      <c r="G483" s="665"/>
      <c r="H483" s="678">
        <v>0</v>
      </c>
      <c r="I483" s="665">
        <v>46</v>
      </c>
      <c r="J483" s="665">
        <v>11333.939999999999</v>
      </c>
      <c r="K483" s="678">
        <v>1</v>
      </c>
      <c r="L483" s="665">
        <v>46</v>
      </c>
      <c r="M483" s="666">
        <v>11333.939999999999</v>
      </c>
    </row>
    <row r="484" spans="1:13" ht="14.4" customHeight="1" x14ac:dyDescent="0.3">
      <c r="A484" s="661" t="s">
        <v>2642</v>
      </c>
      <c r="B484" s="662" t="s">
        <v>2538</v>
      </c>
      <c r="C484" s="662" t="s">
        <v>3131</v>
      </c>
      <c r="D484" s="662" t="s">
        <v>3128</v>
      </c>
      <c r="E484" s="662" t="s">
        <v>2541</v>
      </c>
      <c r="F484" s="665">
        <v>43</v>
      </c>
      <c r="G484" s="665">
        <v>10594.769999999999</v>
      </c>
      <c r="H484" s="678">
        <v>1</v>
      </c>
      <c r="I484" s="665"/>
      <c r="J484" s="665"/>
      <c r="K484" s="678">
        <v>0</v>
      </c>
      <c r="L484" s="665">
        <v>43</v>
      </c>
      <c r="M484" s="666">
        <v>10594.769999999999</v>
      </c>
    </row>
    <row r="485" spans="1:13" ht="14.4" customHeight="1" x14ac:dyDescent="0.3">
      <c r="A485" s="661" t="s">
        <v>2642</v>
      </c>
      <c r="B485" s="662" t="s">
        <v>2538</v>
      </c>
      <c r="C485" s="662" t="s">
        <v>3134</v>
      </c>
      <c r="D485" s="662" t="s">
        <v>3135</v>
      </c>
      <c r="E485" s="662" t="s">
        <v>1634</v>
      </c>
      <c r="F485" s="665">
        <v>1</v>
      </c>
      <c r="G485" s="665">
        <v>0</v>
      </c>
      <c r="H485" s="678"/>
      <c r="I485" s="665"/>
      <c r="J485" s="665"/>
      <c r="K485" s="678"/>
      <c r="L485" s="665">
        <v>1</v>
      </c>
      <c r="M485" s="666">
        <v>0</v>
      </c>
    </row>
    <row r="486" spans="1:13" ht="14.4" customHeight="1" x14ac:dyDescent="0.3">
      <c r="A486" s="661" t="s">
        <v>2642</v>
      </c>
      <c r="B486" s="662" t="s">
        <v>2538</v>
      </c>
      <c r="C486" s="662" t="s">
        <v>3946</v>
      </c>
      <c r="D486" s="662" t="s">
        <v>3947</v>
      </c>
      <c r="E486" s="662" t="s">
        <v>2541</v>
      </c>
      <c r="F486" s="665">
        <v>4</v>
      </c>
      <c r="G486" s="665">
        <v>0</v>
      </c>
      <c r="H486" s="678"/>
      <c r="I486" s="665"/>
      <c r="J486" s="665"/>
      <c r="K486" s="678"/>
      <c r="L486" s="665">
        <v>4</v>
      </c>
      <c r="M486" s="666">
        <v>0</v>
      </c>
    </row>
    <row r="487" spans="1:13" ht="14.4" customHeight="1" x14ac:dyDescent="0.3">
      <c r="A487" s="661" t="s">
        <v>2642</v>
      </c>
      <c r="B487" s="662" t="s">
        <v>2538</v>
      </c>
      <c r="C487" s="662" t="s">
        <v>3948</v>
      </c>
      <c r="D487" s="662" t="s">
        <v>3707</v>
      </c>
      <c r="E487" s="662" t="s">
        <v>2493</v>
      </c>
      <c r="F487" s="665">
        <v>2</v>
      </c>
      <c r="G487" s="665">
        <v>0</v>
      </c>
      <c r="H487" s="678"/>
      <c r="I487" s="665"/>
      <c r="J487" s="665"/>
      <c r="K487" s="678"/>
      <c r="L487" s="665">
        <v>2</v>
      </c>
      <c r="M487" s="666">
        <v>0</v>
      </c>
    </row>
    <row r="488" spans="1:13" ht="14.4" customHeight="1" x14ac:dyDescent="0.3">
      <c r="A488" s="661" t="s">
        <v>2642</v>
      </c>
      <c r="B488" s="662" t="s">
        <v>2538</v>
      </c>
      <c r="C488" s="662" t="s">
        <v>3949</v>
      </c>
      <c r="D488" s="662" t="s">
        <v>3135</v>
      </c>
      <c r="E488" s="662" t="s">
        <v>586</v>
      </c>
      <c r="F488" s="665">
        <v>2</v>
      </c>
      <c r="G488" s="665">
        <v>528</v>
      </c>
      <c r="H488" s="678">
        <v>1</v>
      </c>
      <c r="I488" s="665"/>
      <c r="J488" s="665"/>
      <c r="K488" s="678">
        <v>0</v>
      </c>
      <c r="L488" s="665">
        <v>2</v>
      </c>
      <c r="M488" s="666">
        <v>528</v>
      </c>
    </row>
    <row r="489" spans="1:13" ht="14.4" customHeight="1" x14ac:dyDescent="0.3">
      <c r="A489" s="661" t="s">
        <v>2642</v>
      </c>
      <c r="B489" s="662" t="s">
        <v>2542</v>
      </c>
      <c r="C489" s="662" t="s">
        <v>3882</v>
      </c>
      <c r="D489" s="662" t="s">
        <v>2950</v>
      </c>
      <c r="E489" s="662" t="s">
        <v>1285</v>
      </c>
      <c r="F489" s="665">
        <v>3</v>
      </c>
      <c r="G489" s="665">
        <v>0</v>
      </c>
      <c r="H489" s="678"/>
      <c r="I489" s="665"/>
      <c r="J489" s="665"/>
      <c r="K489" s="678"/>
      <c r="L489" s="665">
        <v>3</v>
      </c>
      <c r="M489" s="666">
        <v>0</v>
      </c>
    </row>
    <row r="490" spans="1:13" ht="14.4" customHeight="1" x14ac:dyDescent="0.3">
      <c r="A490" s="661" t="s">
        <v>2642</v>
      </c>
      <c r="B490" s="662" t="s">
        <v>2542</v>
      </c>
      <c r="C490" s="662" t="s">
        <v>1397</v>
      </c>
      <c r="D490" s="662" t="s">
        <v>1398</v>
      </c>
      <c r="E490" s="662" t="s">
        <v>1285</v>
      </c>
      <c r="F490" s="665"/>
      <c r="G490" s="665"/>
      <c r="H490" s="678">
        <v>0</v>
      </c>
      <c r="I490" s="665">
        <v>260</v>
      </c>
      <c r="J490" s="665">
        <v>34320</v>
      </c>
      <c r="K490" s="678">
        <v>1</v>
      </c>
      <c r="L490" s="665">
        <v>260</v>
      </c>
      <c r="M490" s="666">
        <v>34320</v>
      </c>
    </row>
    <row r="491" spans="1:13" ht="14.4" customHeight="1" x14ac:dyDescent="0.3">
      <c r="A491" s="661" t="s">
        <v>2642</v>
      </c>
      <c r="B491" s="662" t="s">
        <v>2542</v>
      </c>
      <c r="C491" s="662" t="s">
        <v>570</v>
      </c>
      <c r="D491" s="662" t="s">
        <v>571</v>
      </c>
      <c r="E491" s="662" t="s">
        <v>2543</v>
      </c>
      <c r="F491" s="665">
        <v>15</v>
      </c>
      <c r="G491" s="665">
        <v>1848</v>
      </c>
      <c r="H491" s="678">
        <v>1</v>
      </c>
      <c r="I491" s="665"/>
      <c r="J491" s="665"/>
      <c r="K491" s="678">
        <v>0</v>
      </c>
      <c r="L491" s="665">
        <v>15</v>
      </c>
      <c r="M491" s="666">
        <v>1848</v>
      </c>
    </row>
    <row r="492" spans="1:13" ht="14.4" customHeight="1" x14ac:dyDescent="0.3">
      <c r="A492" s="661" t="s">
        <v>2642</v>
      </c>
      <c r="B492" s="662" t="s">
        <v>2544</v>
      </c>
      <c r="C492" s="662" t="s">
        <v>1855</v>
      </c>
      <c r="D492" s="662" t="s">
        <v>575</v>
      </c>
      <c r="E492" s="662" t="s">
        <v>1856</v>
      </c>
      <c r="F492" s="665"/>
      <c r="G492" s="665"/>
      <c r="H492" s="678">
        <v>0</v>
      </c>
      <c r="I492" s="665">
        <v>1</v>
      </c>
      <c r="J492" s="665">
        <v>400.18</v>
      </c>
      <c r="K492" s="678">
        <v>1</v>
      </c>
      <c r="L492" s="665">
        <v>1</v>
      </c>
      <c r="M492" s="666">
        <v>400.18</v>
      </c>
    </row>
    <row r="493" spans="1:13" ht="14.4" customHeight="1" x14ac:dyDescent="0.3">
      <c r="A493" s="661" t="s">
        <v>2642</v>
      </c>
      <c r="B493" s="662" t="s">
        <v>2544</v>
      </c>
      <c r="C493" s="662" t="s">
        <v>3057</v>
      </c>
      <c r="D493" s="662" t="s">
        <v>3058</v>
      </c>
      <c r="E493" s="662" t="s">
        <v>2677</v>
      </c>
      <c r="F493" s="665">
        <v>6</v>
      </c>
      <c r="G493" s="665">
        <v>800.33999999999992</v>
      </c>
      <c r="H493" s="678">
        <v>1</v>
      </c>
      <c r="I493" s="665"/>
      <c r="J493" s="665"/>
      <c r="K493" s="678">
        <v>0</v>
      </c>
      <c r="L493" s="665">
        <v>6</v>
      </c>
      <c r="M493" s="666">
        <v>800.33999999999992</v>
      </c>
    </row>
    <row r="494" spans="1:13" ht="14.4" customHeight="1" x14ac:dyDescent="0.3">
      <c r="A494" s="661" t="s">
        <v>2642</v>
      </c>
      <c r="B494" s="662" t="s">
        <v>2544</v>
      </c>
      <c r="C494" s="662" t="s">
        <v>1477</v>
      </c>
      <c r="D494" s="662" t="s">
        <v>2545</v>
      </c>
      <c r="E494" s="662" t="s">
        <v>1479</v>
      </c>
      <c r="F494" s="665"/>
      <c r="G494" s="665"/>
      <c r="H494" s="678">
        <v>0</v>
      </c>
      <c r="I494" s="665">
        <v>21</v>
      </c>
      <c r="J494" s="665">
        <v>4420.5</v>
      </c>
      <c r="K494" s="678">
        <v>1</v>
      </c>
      <c r="L494" s="665">
        <v>21</v>
      </c>
      <c r="M494" s="666">
        <v>4420.5</v>
      </c>
    </row>
    <row r="495" spans="1:13" ht="14.4" customHeight="1" x14ac:dyDescent="0.3">
      <c r="A495" s="661" t="s">
        <v>2642</v>
      </c>
      <c r="B495" s="662" t="s">
        <v>2544</v>
      </c>
      <c r="C495" s="662" t="s">
        <v>1455</v>
      </c>
      <c r="D495" s="662" t="s">
        <v>2546</v>
      </c>
      <c r="E495" s="662" t="s">
        <v>1457</v>
      </c>
      <c r="F495" s="665"/>
      <c r="G495" s="665"/>
      <c r="H495" s="678">
        <v>0</v>
      </c>
      <c r="I495" s="665">
        <v>114</v>
      </c>
      <c r="J495" s="665">
        <v>20271.48</v>
      </c>
      <c r="K495" s="678">
        <v>1</v>
      </c>
      <c r="L495" s="665">
        <v>114</v>
      </c>
      <c r="M495" s="666">
        <v>20271.48</v>
      </c>
    </row>
    <row r="496" spans="1:13" ht="14.4" customHeight="1" x14ac:dyDescent="0.3">
      <c r="A496" s="661" t="s">
        <v>2642</v>
      </c>
      <c r="B496" s="662" t="s">
        <v>2544</v>
      </c>
      <c r="C496" s="662" t="s">
        <v>3923</v>
      </c>
      <c r="D496" s="662" t="s">
        <v>3924</v>
      </c>
      <c r="E496" s="662" t="s">
        <v>3925</v>
      </c>
      <c r="F496" s="665">
        <v>2</v>
      </c>
      <c r="G496" s="665">
        <v>355.64</v>
      </c>
      <c r="H496" s="678">
        <v>1</v>
      </c>
      <c r="I496" s="665"/>
      <c r="J496" s="665"/>
      <c r="K496" s="678">
        <v>0</v>
      </c>
      <c r="L496" s="665">
        <v>2</v>
      </c>
      <c r="M496" s="666">
        <v>355.64</v>
      </c>
    </row>
    <row r="497" spans="1:13" ht="14.4" customHeight="1" x14ac:dyDescent="0.3">
      <c r="A497" s="661" t="s">
        <v>2642</v>
      </c>
      <c r="B497" s="662" t="s">
        <v>2544</v>
      </c>
      <c r="C497" s="662" t="s">
        <v>3926</v>
      </c>
      <c r="D497" s="662" t="s">
        <v>3927</v>
      </c>
      <c r="E497" s="662" t="s">
        <v>3928</v>
      </c>
      <c r="F497" s="665">
        <v>3</v>
      </c>
      <c r="G497" s="665">
        <v>0</v>
      </c>
      <c r="H497" s="678"/>
      <c r="I497" s="665"/>
      <c r="J497" s="665"/>
      <c r="K497" s="678"/>
      <c r="L497" s="665">
        <v>3</v>
      </c>
      <c r="M497" s="666">
        <v>0</v>
      </c>
    </row>
    <row r="498" spans="1:13" ht="14.4" customHeight="1" x14ac:dyDescent="0.3">
      <c r="A498" s="661" t="s">
        <v>2642</v>
      </c>
      <c r="B498" s="662" t="s">
        <v>4079</v>
      </c>
      <c r="C498" s="662" t="s">
        <v>3862</v>
      </c>
      <c r="D498" s="662" t="s">
        <v>3863</v>
      </c>
      <c r="E498" s="662" t="s">
        <v>3864</v>
      </c>
      <c r="F498" s="665">
        <v>4</v>
      </c>
      <c r="G498" s="665">
        <v>415.2</v>
      </c>
      <c r="H498" s="678">
        <v>1</v>
      </c>
      <c r="I498" s="665"/>
      <c r="J498" s="665"/>
      <c r="K498" s="678">
        <v>0</v>
      </c>
      <c r="L498" s="665">
        <v>4</v>
      </c>
      <c r="M498" s="666">
        <v>415.2</v>
      </c>
    </row>
    <row r="499" spans="1:13" ht="14.4" customHeight="1" x14ac:dyDescent="0.3">
      <c r="A499" s="661" t="s">
        <v>2645</v>
      </c>
      <c r="B499" s="662" t="s">
        <v>2514</v>
      </c>
      <c r="C499" s="662" t="s">
        <v>1241</v>
      </c>
      <c r="D499" s="662" t="s">
        <v>1242</v>
      </c>
      <c r="E499" s="662" t="s">
        <v>2171</v>
      </c>
      <c r="F499" s="665"/>
      <c r="G499" s="665"/>
      <c r="H499" s="678">
        <v>0</v>
      </c>
      <c r="I499" s="665">
        <v>2</v>
      </c>
      <c r="J499" s="665">
        <v>96.84</v>
      </c>
      <c r="K499" s="678">
        <v>1</v>
      </c>
      <c r="L499" s="665">
        <v>2</v>
      </c>
      <c r="M499" s="666">
        <v>96.84</v>
      </c>
    </row>
    <row r="500" spans="1:13" ht="14.4" customHeight="1" x14ac:dyDescent="0.3">
      <c r="A500" s="661" t="s">
        <v>2645</v>
      </c>
      <c r="B500" s="662" t="s">
        <v>2516</v>
      </c>
      <c r="C500" s="662" t="s">
        <v>1439</v>
      </c>
      <c r="D500" s="662" t="s">
        <v>2517</v>
      </c>
      <c r="E500" s="662" t="s">
        <v>2518</v>
      </c>
      <c r="F500" s="665"/>
      <c r="G500" s="665"/>
      <c r="H500" s="678">
        <v>0</v>
      </c>
      <c r="I500" s="665">
        <v>10</v>
      </c>
      <c r="J500" s="665">
        <v>4454.5</v>
      </c>
      <c r="K500" s="678">
        <v>1</v>
      </c>
      <c r="L500" s="665">
        <v>10</v>
      </c>
      <c r="M500" s="666">
        <v>4454.5</v>
      </c>
    </row>
    <row r="501" spans="1:13" ht="14.4" customHeight="1" x14ac:dyDescent="0.3">
      <c r="A501" s="661" t="s">
        <v>2645</v>
      </c>
      <c r="B501" s="662" t="s">
        <v>2516</v>
      </c>
      <c r="C501" s="662" t="s">
        <v>1435</v>
      </c>
      <c r="D501" s="662" t="s">
        <v>2519</v>
      </c>
      <c r="E501" s="662" t="s">
        <v>2520</v>
      </c>
      <c r="F501" s="665"/>
      <c r="G501" s="665"/>
      <c r="H501" s="678">
        <v>0</v>
      </c>
      <c r="I501" s="665">
        <v>5</v>
      </c>
      <c r="J501" s="665">
        <v>1801.8500000000001</v>
      </c>
      <c r="K501" s="678">
        <v>1</v>
      </c>
      <c r="L501" s="665">
        <v>5</v>
      </c>
      <c r="M501" s="666">
        <v>1801.8500000000001</v>
      </c>
    </row>
    <row r="502" spans="1:13" ht="14.4" customHeight="1" x14ac:dyDescent="0.3">
      <c r="A502" s="661" t="s">
        <v>2645</v>
      </c>
      <c r="B502" s="662" t="s">
        <v>2522</v>
      </c>
      <c r="C502" s="662" t="s">
        <v>1871</v>
      </c>
      <c r="D502" s="662" t="s">
        <v>1872</v>
      </c>
      <c r="E502" s="662" t="s">
        <v>1873</v>
      </c>
      <c r="F502" s="665"/>
      <c r="G502" s="665"/>
      <c r="H502" s="678">
        <v>0</v>
      </c>
      <c r="I502" s="665">
        <v>16</v>
      </c>
      <c r="J502" s="665">
        <v>1393.7599999999998</v>
      </c>
      <c r="K502" s="678">
        <v>1</v>
      </c>
      <c r="L502" s="665">
        <v>16</v>
      </c>
      <c r="M502" s="666">
        <v>1393.7599999999998</v>
      </c>
    </row>
    <row r="503" spans="1:13" ht="14.4" customHeight="1" x14ac:dyDescent="0.3">
      <c r="A503" s="661" t="s">
        <v>2645</v>
      </c>
      <c r="B503" s="662" t="s">
        <v>2522</v>
      </c>
      <c r="C503" s="662" t="s">
        <v>3029</v>
      </c>
      <c r="D503" s="662" t="s">
        <v>1421</v>
      </c>
      <c r="E503" s="662" t="s">
        <v>3030</v>
      </c>
      <c r="F503" s="665"/>
      <c r="G503" s="665"/>
      <c r="H503" s="678"/>
      <c r="I503" s="665">
        <v>5</v>
      </c>
      <c r="J503" s="665">
        <v>0</v>
      </c>
      <c r="K503" s="678"/>
      <c r="L503" s="665">
        <v>5</v>
      </c>
      <c r="M503" s="666">
        <v>0</v>
      </c>
    </row>
    <row r="504" spans="1:13" ht="14.4" customHeight="1" x14ac:dyDescent="0.3">
      <c r="A504" s="661" t="s">
        <v>2645</v>
      </c>
      <c r="B504" s="662" t="s">
        <v>2564</v>
      </c>
      <c r="C504" s="662" t="s">
        <v>1858</v>
      </c>
      <c r="D504" s="662" t="s">
        <v>1859</v>
      </c>
      <c r="E504" s="662" t="s">
        <v>2566</v>
      </c>
      <c r="F504" s="665"/>
      <c r="G504" s="665"/>
      <c r="H504" s="678">
        <v>0</v>
      </c>
      <c r="I504" s="665">
        <v>3</v>
      </c>
      <c r="J504" s="665">
        <v>5146.4400000000005</v>
      </c>
      <c r="K504" s="678">
        <v>1</v>
      </c>
      <c r="L504" s="665">
        <v>3</v>
      </c>
      <c r="M504" s="666">
        <v>5146.4400000000005</v>
      </c>
    </row>
    <row r="505" spans="1:13" ht="14.4" customHeight="1" x14ac:dyDescent="0.3">
      <c r="A505" s="661" t="s">
        <v>2645</v>
      </c>
      <c r="B505" s="662" t="s">
        <v>2525</v>
      </c>
      <c r="C505" s="662" t="s">
        <v>2272</v>
      </c>
      <c r="D505" s="662" t="s">
        <v>2601</v>
      </c>
      <c r="E505" s="662" t="s">
        <v>2602</v>
      </c>
      <c r="F505" s="665"/>
      <c r="G505" s="665"/>
      <c r="H505" s="678">
        <v>0</v>
      </c>
      <c r="I505" s="665">
        <v>6</v>
      </c>
      <c r="J505" s="665">
        <v>515.64</v>
      </c>
      <c r="K505" s="678">
        <v>1</v>
      </c>
      <c r="L505" s="665">
        <v>6</v>
      </c>
      <c r="M505" s="666">
        <v>515.64</v>
      </c>
    </row>
    <row r="506" spans="1:13" ht="14.4" customHeight="1" x14ac:dyDescent="0.3">
      <c r="A506" s="661" t="s">
        <v>2645</v>
      </c>
      <c r="B506" s="662" t="s">
        <v>2525</v>
      </c>
      <c r="C506" s="662" t="s">
        <v>1481</v>
      </c>
      <c r="D506" s="662" t="s">
        <v>1482</v>
      </c>
      <c r="E506" s="662" t="s">
        <v>2526</v>
      </c>
      <c r="F506" s="665"/>
      <c r="G506" s="665"/>
      <c r="H506" s="678">
        <v>0</v>
      </c>
      <c r="I506" s="665">
        <v>3</v>
      </c>
      <c r="J506" s="665">
        <v>386.73</v>
      </c>
      <c r="K506" s="678">
        <v>1</v>
      </c>
      <c r="L506" s="665">
        <v>3</v>
      </c>
      <c r="M506" s="666">
        <v>386.73</v>
      </c>
    </row>
    <row r="507" spans="1:13" ht="14.4" customHeight="1" x14ac:dyDescent="0.3">
      <c r="A507" s="661" t="s">
        <v>2645</v>
      </c>
      <c r="B507" s="662" t="s">
        <v>2525</v>
      </c>
      <c r="C507" s="662" t="s">
        <v>3182</v>
      </c>
      <c r="D507" s="662" t="s">
        <v>3183</v>
      </c>
      <c r="E507" s="662" t="s">
        <v>3184</v>
      </c>
      <c r="F507" s="665"/>
      <c r="G507" s="665"/>
      <c r="H507" s="678">
        <v>0</v>
      </c>
      <c r="I507" s="665">
        <v>5</v>
      </c>
      <c r="J507" s="665">
        <v>726.3</v>
      </c>
      <c r="K507" s="678">
        <v>1</v>
      </c>
      <c r="L507" s="665">
        <v>5</v>
      </c>
      <c r="M507" s="666">
        <v>726.3</v>
      </c>
    </row>
    <row r="508" spans="1:13" ht="14.4" customHeight="1" x14ac:dyDescent="0.3">
      <c r="A508" s="661" t="s">
        <v>2645</v>
      </c>
      <c r="B508" s="662" t="s">
        <v>2567</v>
      </c>
      <c r="C508" s="662" t="s">
        <v>1898</v>
      </c>
      <c r="D508" s="662" t="s">
        <v>1899</v>
      </c>
      <c r="E508" s="662" t="s">
        <v>572</v>
      </c>
      <c r="F508" s="665"/>
      <c r="G508" s="665"/>
      <c r="H508" s="678">
        <v>0</v>
      </c>
      <c r="I508" s="665">
        <v>15</v>
      </c>
      <c r="J508" s="665">
        <v>14019.9</v>
      </c>
      <c r="K508" s="678">
        <v>1</v>
      </c>
      <c r="L508" s="665">
        <v>15</v>
      </c>
      <c r="M508" s="666">
        <v>14019.9</v>
      </c>
    </row>
    <row r="509" spans="1:13" ht="14.4" customHeight="1" x14ac:dyDescent="0.3">
      <c r="A509" s="661" t="s">
        <v>2645</v>
      </c>
      <c r="B509" s="662" t="s">
        <v>2567</v>
      </c>
      <c r="C509" s="662" t="s">
        <v>3075</v>
      </c>
      <c r="D509" s="662" t="s">
        <v>3076</v>
      </c>
      <c r="E509" s="662" t="s">
        <v>827</v>
      </c>
      <c r="F509" s="665">
        <v>6</v>
      </c>
      <c r="G509" s="665">
        <v>4202.58</v>
      </c>
      <c r="H509" s="678">
        <v>1</v>
      </c>
      <c r="I509" s="665"/>
      <c r="J509" s="665"/>
      <c r="K509" s="678">
        <v>0</v>
      </c>
      <c r="L509" s="665">
        <v>6</v>
      </c>
      <c r="M509" s="666">
        <v>4202.58</v>
      </c>
    </row>
    <row r="510" spans="1:13" ht="14.4" customHeight="1" x14ac:dyDescent="0.3">
      <c r="A510" s="661" t="s">
        <v>2645</v>
      </c>
      <c r="B510" s="662" t="s">
        <v>2567</v>
      </c>
      <c r="C510" s="662" t="s">
        <v>3689</v>
      </c>
      <c r="D510" s="662" t="s">
        <v>3690</v>
      </c>
      <c r="E510" s="662" t="s">
        <v>572</v>
      </c>
      <c r="F510" s="665">
        <v>3</v>
      </c>
      <c r="G510" s="665">
        <v>2803.98</v>
      </c>
      <c r="H510" s="678">
        <v>1</v>
      </c>
      <c r="I510" s="665"/>
      <c r="J510" s="665"/>
      <c r="K510" s="678">
        <v>0</v>
      </c>
      <c r="L510" s="665">
        <v>3</v>
      </c>
      <c r="M510" s="666">
        <v>2803.98</v>
      </c>
    </row>
    <row r="511" spans="1:13" ht="14.4" customHeight="1" x14ac:dyDescent="0.3">
      <c r="A511" s="661" t="s">
        <v>2645</v>
      </c>
      <c r="B511" s="662" t="s">
        <v>2567</v>
      </c>
      <c r="C511" s="662" t="s">
        <v>3692</v>
      </c>
      <c r="D511" s="662" t="s">
        <v>3693</v>
      </c>
      <c r="E511" s="662" t="s">
        <v>1156</v>
      </c>
      <c r="F511" s="665">
        <v>1</v>
      </c>
      <c r="G511" s="665">
        <v>934.66</v>
      </c>
      <c r="H511" s="678">
        <v>1</v>
      </c>
      <c r="I511" s="665"/>
      <c r="J511" s="665"/>
      <c r="K511" s="678">
        <v>0</v>
      </c>
      <c r="L511" s="665">
        <v>1</v>
      </c>
      <c r="M511" s="666">
        <v>934.66</v>
      </c>
    </row>
    <row r="512" spans="1:13" ht="14.4" customHeight="1" x14ac:dyDescent="0.3">
      <c r="A512" s="661" t="s">
        <v>2645</v>
      </c>
      <c r="B512" s="662" t="s">
        <v>2567</v>
      </c>
      <c r="C512" s="662" t="s">
        <v>3687</v>
      </c>
      <c r="D512" s="662" t="s">
        <v>3688</v>
      </c>
      <c r="E512" s="662" t="s">
        <v>3329</v>
      </c>
      <c r="F512" s="665">
        <v>5</v>
      </c>
      <c r="G512" s="665">
        <v>7004.25</v>
      </c>
      <c r="H512" s="678">
        <v>1</v>
      </c>
      <c r="I512" s="665"/>
      <c r="J512" s="665"/>
      <c r="K512" s="678">
        <v>0</v>
      </c>
      <c r="L512" s="665">
        <v>5</v>
      </c>
      <c r="M512" s="666">
        <v>7004.25</v>
      </c>
    </row>
    <row r="513" spans="1:13" ht="14.4" customHeight="1" x14ac:dyDescent="0.3">
      <c r="A513" s="661" t="s">
        <v>2645</v>
      </c>
      <c r="B513" s="662" t="s">
        <v>2567</v>
      </c>
      <c r="C513" s="662" t="s">
        <v>3691</v>
      </c>
      <c r="D513" s="662" t="s">
        <v>3690</v>
      </c>
      <c r="E513" s="662" t="s">
        <v>929</v>
      </c>
      <c r="F513" s="665">
        <v>2</v>
      </c>
      <c r="G513" s="665">
        <v>3738.66</v>
      </c>
      <c r="H513" s="678">
        <v>1</v>
      </c>
      <c r="I513" s="665"/>
      <c r="J513" s="665"/>
      <c r="K513" s="678">
        <v>0</v>
      </c>
      <c r="L513" s="665">
        <v>2</v>
      </c>
      <c r="M513" s="666">
        <v>3738.66</v>
      </c>
    </row>
    <row r="514" spans="1:13" ht="14.4" customHeight="1" x14ac:dyDescent="0.3">
      <c r="A514" s="661" t="s">
        <v>2645</v>
      </c>
      <c r="B514" s="662" t="s">
        <v>2567</v>
      </c>
      <c r="C514" s="662" t="s">
        <v>3068</v>
      </c>
      <c r="D514" s="662" t="s">
        <v>3069</v>
      </c>
      <c r="E514" s="662" t="s">
        <v>1156</v>
      </c>
      <c r="F514" s="665">
        <v>6</v>
      </c>
      <c r="G514" s="665">
        <v>5607.96</v>
      </c>
      <c r="H514" s="678">
        <v>1</v>
      </c>
      <c r="I514" s="665"/>
      <c r="J514" s="665"/>
      <c r="K514" s="678">
        <v>0</v>
      </c>
      <c r="L514" s="665">
        <v>6</v>
      </c>
      <c r="M514" s="666">
        <v>5607.96</v>
      </c>
    </row>
    <row r="515" spans="1:13" ht="14.4" customHeight="1" x14ac:dyDescent="0.3">
      <c r="A515" s="661" t="s">
        <v>2645</v>
      </c>
      <c r="B515" s="662" t="s">
        <v>2527</v>
      </c>
      <c r="C515" s="662" t="s">
        <v>2836</v>
      </c>
      <c r="D515" s="662" t="s">
        <v>2837</v>
      </c>
      <c r="E515" s="662" t="s">
        <v>1570</v>
      </c>
      <c r="F515" s="665"/>
      <c r="G515" s="665"/>
      <c r="H515" s="678">
        <v>0</v>
      </c>
      <c r="I515" s="665">
        <v>20</v>
      </c>
      <c r="J515" s="665">
        <v>7872.5999999999985</v>
      </c>
      <c r="K515" s="678">
        <v>1</v>
      </c>
      <c r="L515" s="665">
        <v>20</v>
      </c>
      <c r="M515" s="666">
        <v>7872.5999999999985</v>
      </c>
    </row>
    <row r="516" spans="1:13" ht="14.4" customHeight="1" x14ac:dyDescent="0.3">
      <c r="A516" s="661" t="s">
        <v>2645</v>
      </c>
      <c r="B516" s="662" t="s">
        <v>2527</v>
      </c>
      <c r="C516" s="662" t="s">
        <v>2838</v>
      </c>
      <c r="D516" s="662" t="s">
        <v>2839</v>
      </c>
      <c r="E516" s="662" t="s">
        <v>586</v>
      </c>
      <c r="F516" s="665"/>
      <c r="G516" s="665"/>
      <c r="H516" s="678">
        <v>0</v>
      </c>
      <c r="I516" s="665">
        <v>13</v>
      </c>
      <c r="J516" s="665">
        <v>1918.93</v>
      </c>
      <c r="K516" s="678">
        <v>1</v>
      </c>
      <c r="L516" s="665">
        <v>13</v>
      </c>
      <c r="M516" s="666">
        <v>1918.93</v>
      </c>
    </row>
    <row r="517" spans="1:13" ht="14.4" customHeight="1" x14ac:dyDescent="0.3">
      <c r="A517" s="661" t="s">
        <v>2645</v>
      </c>
      <c r="B517" s="662" t="s">
        <v>2527</v>
      </c>
      <c r="C517" s="662" t="s">
        <v>2840</v>
      </c>
      <c r="D517" s="662" t="s">
        <v>2841</v>
      </c>
      <c r="E517" s="662" t="s">
        <v>579</v>
      </c>
      <c r="F517" s="665"/>
      <c r="G517" s="665"/>
      <c r="H517" s="678">
        <v>0</v>
      </c>
      <c r="I517" s="665">
        <v>43</v>
      </c>
      <c r="J517" s="665">
        <v>1587.1299999999999</v>
      </c>
      <c r="K517" s="678">
        <v>1</v>
      </c>
      <c r="L517" s="665">
        <v>43</v>
      </c>
      <c r="M517" s="666">
        <v>1587.1299999999999</v>
      </c>
    </row>
    <row r="518" spans="1:13" ht="14.4" customHeight="1" x14ac:dyDescent="0.3">
      <c r="A518" s="661" t="s">
        <v>2645</v>
      </c>
      <c r="B518" s="662" t="s">
        <v>2527</v>
      </c>
      <c r="C518" s="662" t="s">
        <v>3673</v>
      </c>
      <c r="D518" s="662" t="s">
        <v>3674</v>
      </c>
      <c r="E518" s="662" t="s">
        <v>579</v>
      </c>
      <c r="F518" s="665">
        <v>4</v>
      </c>
      <c r="G518" s="665">
        <v>147.63999999999999</v>
      </c>
      <c r="H518" s="678">
        <v>1</v>
      </c>
      <c r="I518" s="665"/>
      <c r="J518" s="665"/>
      <c r="K518" s="678">
        <v>0</v>
      </c>
      <c r="L518" s="665">
        <v>4</v>
      </c>
      <c r="M518" s="666">
        <v>147.63999999999999</v>
      </c>
    </row>
    <row r="519" spans="1:13" ht="14.4" customHeight="1" x14ac:dyDescent="0.3">
      <c r="A519" s="661" t="s">
        <v>2645</v>
      </c>
      <c r="B519" s="662" t="s">
        <v>2527</v>
      </c>
      <c r="C519" s="662" t="s">
        <v>3009</v>
      </c>
      <c r="D519" s="662" t="s">
        <v>597</v>
      </c>
      <c r="E519" s="662" t="s">
        <v>598</v>
      </c>
      <c r="F519" s="665">
        <v>1</v>
      </c>
      <c r="G519" s="665">
        <v>1704.6</v>
      </c>
      <c r="H519" s="678">
        <v>1</v>
      </c>
      <c r="I519" s="665"/>
      <c r="J519" s="665"/>
      <c r="K519" s="678">
        <v>0</v>
      </c>
      <c r="L519" s="665">
        <v>1</v>
      </c>
      <c r="M519" s="666">
        <v>1704.6</v>
      </c>
    </row>
    <row r="520" spans="1:13" ht="14.4" customHeight="1" x14ac:dyDescent="0.3">
      <c r="A520" s="661" t="s">
        <v>2645</v>
      </c>
      <c r="B520" s="662" t="s">
        <v>2527</v>
      </c>
      <c r="C520" s="662" t="s">
        <v>3010</v>
      </c>
      <c r="D520" s="662" t="s">
        <v>3011</v>
      </c>
      <c r="E520" s="662" t="s">
        <v>3012</v>
      </c>
      <c r="F520" s="665">
        <v>8</v>
      </c>
      <c r="G520" s="665">
        <v>18661.04</v>
      </c>
      <c r="H520" s="678">
        <v>1</v>
      </c>
      <c r="I520" s="665"/>
      <c r="J520" s="665"/>
      <c r="K520" s="678">
        <v>0</v>
      </c>
      <c r="L520" s="665">
        <v>8</v>
      </c>
      <c r="M520" s="666">
        <v>18661.04</v>
      </c>
    </row>
    <row r="521" spans="1:13" ht="14.4" customHeight="1" x14ac:dyDescent="0.3">
      <c r="A521" s="661" t="s">
        <v>2645</v>
      </c>
      <c r="B521" s="662" t="s">
        <v>2527</v>
      </c>
      <c r="C521" s="662" t="s">
        <v>3020</v>
      </c>
      <c r="D521" s="662" t="s">
        <v>3011</v>
      </c>
      <c r="E521" s="662" t="s">
        <v>1570</v>
      </c>
      <c r="F521" s="665">
        <v>6</v>
      </c>
      <c r="G521" s="665">
        <v>2361.7799999999997</v>
      </c>
      <c r="H521" s="678">
        <v>1</v>
      </c>
      <c r="I521" s="665"/>
      <c r="J521" s="665"/>
      <c r="K521" s="678">
        <v>0</v>
      </c>
      <c r="L521" s="665">
        <v>6</v>
      </c>
      <c r="M521" s="666">
        <v>2361.7799999999997</v>
      </c>
    </row>
    <row r="522" spans="1:13" ht="14.4" customHeight="1" x14ac:dyDescent="0.3">
      <c r="A522" s="661" t="s">
        <v>2645</v>
      </c>
      <c r="B522" s="662" t="s">
        <v>2527</v>
      </c>
      <c r="C522" s="662" t="s">
        <v>3675</v>
      </c>
      <c r="D522" s="662" t="s">
        <v>597</v>
      </c>
      <c r="E522" s="662" t="s">
        <v>3565</v>
      </c>
      <c r="F522" s="665">
        <v>3</v>
      </c>
      <c r="G522" s="665">
        <v>0</v>
      </c>
      <c r="H522" s="678"/>
      <c r="I522" s="665"/>
      <c r="J522" s="665"/>
      <c r="K522" s="678"/>
      <c r="L522" s="665">
        <v>3</v>
      </c>
      <c r="M522" s="666">
        <v>0</v>
      </c>
    </row>
    <row r="523" spans="1:13" ht="14.4" customHeight="1" x14ac:dyDescent="0.3">
      <c r="A523" s="661" t="s">
        <v>2645</v>
      </c>
      <c r="B523" s="662" t="s">
        <v>2527</v>
      </c>
      <c r="C523" s="662" t="s">
        <v>3676</v>
      </c>
      <c r="D523" s="662" t="s">
        <v>597</v>
      </c>
      <c r="E523" s="662" t="s">
        <v>2832</v>
      </c>
      <c r="F523" s="665">
        <v>1</v>
      </c>
      <c r="G523" s="665">
        <v>0</v>
      </c>
      <c r="H523" s="678"/>
      <c r="I523" s="665"/>
      <c r="J523" s="665"/>
      <c r="K523" s="678"/>
      <c r="L523" s="665">
        <v>1</v>
      </c>
      <c r="M523" s="666">
        <v>0</v>
      </c>
    </row>
    <row r="524" spans="1:13" ht="14.4" customHeight="1" x14ac:dyDescent="0.3">
      <c r="A524" s="661" t="s">
        <v>2645</v>
      </c>
      <c r="B524" s="662" t="s">
        <v>2527</v>
      </c>
      <c r="C524" s="662" t="s">
        <v>3677</v>
      </c>
      <c r="D524" s="662" t="s">
        <v>2843</v>
      </c>
      <c r="E524" s="662" t="s">
        <v>3678</v>
      </c>
      <c r="F524" s="665">
        <v>1</v>
      </c>
      <c r="G524" s="665">
        <v>0</v>
      </c>
      <c r="H524" s="678"/>
      <c r="I524" s="665"/>
      <c r="J524" s="665"/>
      <c r="K524" s="678"/>
      <c r="L524" s="665">
        <v>1</v>
      </c>
      <c r="M524" s="666">
        <v>0</v>
      </c>
    </row>
    <row r="525" spans="1:13" ht="14.4" customHeight="1" x14ac:dyDescent="0.3">
      <c r="A525" s="661" t="s">
        <v>2645</v>
      </c>
      <c r="B525" s="662" t="s">
        <v>2527</v>
      </c>
      <c r="C525" s="662" t="s">
        <v>3679</v>
      </c>
      <c r="D525" s="662" t="s">
        <v>3317</v>
      </c>
      <c r="E525" s="662" t="s">
        <v>3012</v>
      </c>
      <c r="F525" s="665">
        <v>1</v>
      </c>
      <c r="G525" s="665">
        <v>2332.63</v>
      </c>
      <c r="H525" s="678">
        <v>1</v>
      </c>
      <c r="I525" s="665"/>
      <c r="J525" s="665"/>
      <c r="K525" s="678">
        <v>0</v>
      </c>
      <c r="L525" s="665">
        <v>1</v>
      </c>
      <c r="M525" s="666">
        <v>2332.63</v>
      </c>
    </row>
    <row r="526" spans="1:13" ht="14.4" customHeight="1" x14ac:dyDescent="0.3">
      <c r="A526" s="661" t="s">
        <v>2645</v>
      </c>
      <c r="B526" s="662" t="s">
        <v>2528</v>
      </c>
      <c r="C526" s="662" t="s">
        <v>588</v>
      </c>
      <c r="D526" s="662" t="s">
        <v>589</v>
      </c>
      <c r="E526" s="662" t="s">
        <v>590</v>
      </c>
      <c r="F526" s="665">
        <v>4</v>
      </c>
      <c r="G526" s="665">
        <v>2732.36</v>
      </c>
      <c r="H526" s="678">
        <v>1</v>
      </c>
      <c r="I526" s="665"/>
      <c r="J526" s="665"/>
      <c r="K526" s="678">
        <v>0</v>
      </c>
      <c r="L526" s="665">
        <v>4</v>
      </c>
      <c r="M526" s="666">
        <v>2732.36</v>
      </c>
    </row>
    <row r="527" spans="1:13" ht="14.4" customHeight="1" x14ac:dyDescent="0.3">
      <c r="A527" s="661" t="s">
        <v>2645</v>
      </c>
      <c r="B527" s="662" t="s">
        <v>2528</v>
      </c>
      <c r="C527" s="662" t="s">
        <v>2887</v>
      </c>
      <c r="D527" s="662" t="s">
        <v>1486</v>
      </c>
      <c r="E527" s="662" t="s">
        <v>2888</v>
      </c>
      <c r="F527" s="665"/>
      <c r="G527" s="665"/>
      <c r="H527" s="678">
        <v>0</v>
      </c>
      <c r="I527" s="665">
        <v>3</v>
      </c>
      <c r="J527" s="665">
        <v>16612.62</v>
      </c>
      <c r="K527" s="678">
        <v>1</v>
      </c>
      <c r="L527" s="665">
        <v>3</v>
      </c>
      <c r="M527" s="666">
        <v>16612.62</v>
      </c>
    </row>
    <row r="528" spans="1:13" ht="14.4" customHeight="1" x14ac:dyDescent="0.3">
      <c r="A528" s="661" t="s">
        <v>2645</v>
      </c>
      <c r="B528" s="662" t="s">
        <v>2528</v>
      </c>
      <c r="C528" s="662" t="s">
        <v>3429</v>
      </c>
      <c r="D528" s="662" t="s">
        <v>3430</v>
      </c>
      <c r="E528" s="662" t="s">
        <v>590</v>
      </c>
      <c r="F528" s="665">
        <v>2</v>
      </c>
      <c r="G528" s="665">
        <v>1572.32</v>
      </c>
      <c r="H528" s="678">
        <v>1</v>
      </c>
      <c r="I528" s="665"/>
      <c r="J528" s="665"/>
      <c r="K528" s="678">
        <v>0</v>
      </c>
      <c r="L528" s="665">
        <v>2</v>
      </c>
      <c r="M528" s="666">
        <v>1572.32</v>
      </c>
    </row>
    <row r="529" spans="1:13" ht="14.4" customHeight="1" x14ac:dyDescent="0.3">
      <c r="A529" s="661" t="s">
        <v>2645</v>
      </c>
      <c r="B529" s="662" t="s">
        <v>2528</v>
      </c>
      <c r="C529" s="662" t="s">
        <v>2889</v>
      </c>
      <c r="D529" s="662" t="s">
        <v>2890</v>
      </c>
      <c r="E529" s="662" t="s">
        <v>590</v>
      </c>
      <c r="F529" s="665">
        <v>1</v>
      </c>
      <c r="G529" s="665">
        <v>786.16</v>
      </c>
      <c r="H529" s="678">
        <v>1</v>
      </c>
      <c r="I529" s="665"/>
      <c r="J529" s="665"/>
      <c r="K529" s="678">
        <v>0</v>
      </c>
      <c r="L529" s="665">
        <v>1</v>
      </c>
      <c r="M529" s="666">
        <v>786.16</v>
      </c>
    </row>
    <row r="530" spans="1:13" ht="14.4" customHeight="1" x14ac:dyDescent="0.3">
      <c r="A530" s="661" t="s">
        <v>2645</v>
      </c>
      <c r="B530" s="662" t="s">
        <v>2530</v>
      </c>
      <c r="C530" s="662" t="s">
        <v>1463</v>
      </c>
      <c r="D530" s="662" t="s">
        <v>1464</v>
      </c>
      <c r="E530" s="662" t="s">
        <v>2531</v>
      </c>
      <c r="F530" s="665"/>
      <c r="G530" s="665"/>
      <c r="H530" s="678">
        <v>0</v>
      </c>
      <c r="I530" s="665">
        <v>4</v>
      </c>
      <c r="J530" s="665">
        <v>379.8</v>
      </c>
      <c r="K530" s="678">
        <v>1</v>
      </c>
      <c r="L530" s="665">
        <v>4</v>
      </c>
      <c r="M530" s="666">
        <v>379.8</v>
      </c>
    </row>
    <row r="531" spans="1:13" ht="14.4" customHeight="1" x14ac:dyDescent="0.3">
      <c r="A531" s="661" t="s">
        <v>2645</v>
      </c>
      <c r="B531" s="662" t="s">
        <v>2530</v>
      </c>
      <c r="C531" s="662" t="s">
        <v>1473</v>
      </c>
      <c r="D531" s="662" t="s">
        <v>1474</v>
      </c>
      <c r="E531" s="662" t="s">
        <v>1475</v>
      </c>
      <c r="F531" s="665"/>
      <c r="G531" s="665"/>
      <c r="H531" s="678">
        <v>0</v>
      </c>
      <c r="I531" s="665">
        <v>8</v>
      </c>
      <c r="J531" s="665">
        <v>1012.8</v>
      </c>
      <c r="K531" s="678">
        <v>1</v>
      </c>
      <c r="L531" s="665">
        <v>8</v>
      </c>
      <c r="M531" s="666">
        <v>1012.8</v>
      </c>
    </row>
    <row r="532" spans="1:13" ht="14.4" customHeight="1" x14ac:dyDescent="0.3">
      <c r="A532" s="661" t="s">
        <v>2645</v>
      </c>
      <c r="B532" s="662" t="s">
        <v>2530</v>
      </c>
      <c r="C532" s="662" t="s">
        <v>1469</v>
      </c>
      <c r="D532" s="662" t="s">
        <v>1470</v>
      </c>
      <c r="E532" s="662" t="s">
        <v>1471</v>
      </c>
      <c r="F532" s="665"/>
      <c r="G532" s="665"/>
      <c r="H532" s="678">
        <v>0</v>
      </c>
      <c r="I532" s="665">
        <v>14</v>
      </c>
      <c r="J532" s="665">
        <v>2366</v>
      </c>
      <c r="K532" s="678">
        <v>1</v>
      </c>
      <c r="L532" s="665">
        <v>14</v>
      </c>
      <c r="M532" s="666">
        <v>2366</v>
      </c>
    </row>
    <row r="533" spans="1:13" ht="14.4" customHeight="1" x14ac:dyDescent="0.3">
      <c r="A533" s="661" t="s">
        <v>2645</v>
      </c>
      <c r="B533" s="662" t="s">
        <v>2530</v>
      </c>
      <c r="C533" s="662" t="s">
        <v>3630</v>
      </c>
      <c r="D533" s="662" t="s">
        <v>3631</v>
      </c>
      <c r="E533" s="662" t="s">
        <v>3632</v>
      </c>
      <c r="F533" s="665">
        <v>3</v>
      </c>
      <c r="G533" s="665">
        <v>845.01</v>
      </c>
      <c r="H533" s="678">
        <v>1</v>
      </c>
      <c r="I533" s="665"/>
      <c r="J533" s="665"/>
      <c r="K533" s="678">
        <v>0</v>
      </c>
      <c r="L533" s="665">
        <v>3</v>
      </c>
      <c r="M533" s="666">
        <v>845.01</v>
      </c>
    </row>
    <row r="534" spans="1:13" ht="14.4" customHeight="1" x14ac:dyDescent="0.3">
      <c r="A534" s="661" t="s">
        <v>2645</v>
      </c>
      <c r="B534" s="662" t="s">
        <v>2532</v>
      </c>
      <c r="C534" s="662" t="s">
        <v>1836</v>
      </c>
      <c r="D534" s="662" t="s">
        <v>2568</v>
      </c>
      <c r="E534" s="662" t="s">
        <v>2569</v>
      </c>
      <c r="F534" s="665"/>
      <c r="G534" s="665"/>
      <c r="H534" s="678">
        <v>0</v>
      </c>
      <c r="I534" s="665">
        <v>3</v>
      </c>
      <c r="J534" s="665">
        <v>46.71</v>
      </c>
      <c r="K534" s="678">
        <v>1</v>
      </c>
      <c r="L534" s="665">
        <v>3</v>
      </c>
      <c r="M534" s="666">
        <v>46.71</v>
      </c>
    </row>
    <row r="535" spans="1:13" ht="14.4" customHeight="1" x14ac:dyDescent="0.3">
      <c r="A535" s="661" t="s">
        <v>2645</v>
      </c>
      <c r="B535" s="662" t="s">
        <v>2532</v>
      </c>
      <c r="C535" s="662" t="s">
        <v>2882</v>
      </c>
      <c r="D535" s="662" t="s">
        <v>2883</v>
      </c>
      <c r="E535" s="662" t="s">
        <v>2536</v>
      </c>
      <c r="F535" s="665">
        <v>3</v>
      </c>
      <c r="G535" s="665">
        <v>50.760000000000005</v>
      </c>
      <c r="H535" s="678">
        <v>1</v>
      </c>
      <c r="I535" s="665"/>
      <c r="J535" s="665"/>
      <c r="K535" s="678">
        <v>0</v>
      </c>
      <c r="L535" s="665">
        <v>3</v>
      </c>
      <c r="M535" s="666">
        <v>50.760000000000005</v>
      </c>
    </row>
    <row r="536" spans="1:13" ht="14.4" customHeight="1" x14ac:dyDescent="0.3">
      <c r="A536" s="661" t="s">
        <v>2645</v>
      </c>
      <c r="B536" s="662" t="s">
        <v>2532</v>
      </c>
      <c r="C536" s="662" t="s">
        <v>1833</v>
      </c>
      <c r="D536" s="662" t="s">
        <v>2570</v>
      </c>
      <c r="E536" s="662" t="s">
        <v>2571</v>
      </c>
      <c r="F536" s="665"/>
      <c r="G536" s="665"/>
      <c r="H536" s="678">
        <v>0</v>
      </c>
      <c r="I536" s="665">
        <v>4</v>
      </c>
      <c r="J536" s="665">
        <v>26.72</v>
      </c>
      <c r="K536" s="678">
        <v>1</v>
      </c>
      <c r="L536" s="665">
        <v>4</v>
      </c>
      <c r="M536" s="666">
        <v>26.72</v>
      </c>
    </row>
    <row r="537" spans="1:13" ht="14.4" customHeight="1" x14ac:dyDescent="0.3">
      <c r="A537" s="661" t="s">
        <v>2645</v>
      </c>
      <c r="B537" s="662" t="s">
        <v>2532</v>
      </c>
      <c r="C537" s="662" t="s">
        <v>1417</v>
      </c>
      <c r="D537" s="662" t="s">
        <v>2533</v>
      </c>
      <c r="E537" s="662" t="s">
        <v>2534</v>
      </c>
      <c r="F537" s="665"/>
      <c r="G537" s="665"/>
      <c r="H537" s="678">
        <v>0</v>
      </c>
      <c r="I537" s="665">
        <v>3</v>
      </c>
      <c r="J537" s="665">
        <v>30.78</v>
      </c>
      <c r="K537" s="678">
        <v>1</v>
      </c>
      <c r="L537" s="665">
        <v>3</v>
      </c>
      <c r="M537" s="666">
        <v>30.78</v>
      </c>
    </row>
    <row r="538" spans="1:13" ht="14.4" customHeight="1" x14ac:dyDescent="0.3">
      <c r="A538" s="661" t="s">
        <v>2645</v>
      </c>
      <c r="B538" s="662" t="s">
        <v>2532</v>
      </c>
      <c r="C538" s="662" t="s">
        <v>1906</v>
      </c>
      <c r="D538" s="662" t="s">
        <v>2603</v>
      </c>
      <c r="E538" s="662" t="s">
        <v>2571</v>
      </c>
      <c r="F538" s="665">
        <v>1</v>
      </c>
      <c r="G538" s="665">
        <v>5.14</v>
      </c>
      <c r="H538" s="678">
        <v>1</v>
      </c>
      <c r="I538" s="665"/>
      <c r="J538" s="665"/>
      <c r="K538" s="678">
        <v>0</v>
      </c>
      <c r="L538" s="665">
        <v>1</v>
      </c>
      <c r="M538" s="666">
        <v>5.14</v>
      </c>
    </row>
    <row r="539" spans="1:13" ht="14.4" customHeight="1" x14ac:dyDescent="0.3">
      <c r="A539" s="661" t="s">
        <v>2645</v>
      </c>
      <c r="B539" s="662" t="s">
        <v>2532</v>
      </c>
      <c r="C539" s="662" t="s">
        <v>1335</v>
      </c>
      <c r="D539" s="662" t="s">
        <v>2535</v>
      </c>
      <c r="E539" s="662" t="s">
        <v>2536</v>
      </c>
      <c r="F539" s="665"/>
      <c r="G539" s="665"/>
      <c r="H539" s="678">
        <v>0</v>
      </c>
      <c r="I539" s="665">
        <v>5</v>
      </c>
      <c r="J539" s="665">
        <v>84.600000000000009</v>
      </c>
      <c r="K539" s="678">
        <v>1</v>
      </c>
      <c r="L539" s="665">
        <v>5</v>
      </c>
      <c r="M539" s="666">
        <v>84.600000000000009</v>
      </c>
    </row>
    <row r="540" spans="1:13" ht="14.4" customHeight="1" x14ac:dyDescent="0.3">
      <c r="A540" s="661" t="s">
        <v>2645</v>
      </c>
      <c r="B540" s="662" t="s">
        <v>2537</v>
      </c>
      <c r="C540" s="662" t="s">
        <v>1365</v>
      </c>
      <c r="D540" s="662" t="s">
        <v>1366</v>
      </c>
      <c r="E540" s="662" t="s">
        <v>1285</v>
      </c>
      <c r="F540" s="665"/>
      <c r="G540" s="665"/>
      <c r="H540" s="678">
        <v>0</v>
      </c>
      <c r="I540" s="665">
        <v>6</v>
      </c>
      <c r="J540" s="665">
        <v>395.93999999999994</v>
      </c>
      <c r="K540" s="678">
        <v>1</v>
      </c>
      <c r="L540" s="665">
        <v>6</v>
      </c>
      <c r="M540" s="666">
        <v>395.93999999999994</v>
      </c>
    </row>
    <row r="541" spans="1:13" ht="14.4" customHeight="1" x14ac:dyDescent="0.3">
      <c r="A541" s="661" t="s">
        <v>2645</v>
      </c>
      <c r="B541" s="662" t="s">
        <v>2537</v>
      </c>
      <c r="C541" s="662" t="s">
        <v>1428</v>
      </c>
      <c r="D541" s="662" t="s">
        <v>1253</v>
      </c>
      <c r="E541" s="662" t="s">
        <v>1501</v>
      </c>
      <c r="F541" s="665"/>
      <c r="G541" s="665"/>
      <c r="H541" s="678">
        <v>0</v>
      </c>
      <c r="I541" s="665">
        <v>32</v>
      </c>
      <c r="J541" s="665">
        <v>4224</v>
      </c>
      <c r="K541" s="678">
        <v>1</v>
      </c>
      <c r="L541" s="665">
        <v>32</v>
      </c>
      <c r="M541" s="666">
        <v>4224</v>
      </c>
    </row>
    <row r="542" spans="1:13" ht="14.4" customHeight="1" x14ac:dyDescent="0.3">
      <c r="A542" s="661" t="s">
        <v>2645</v>
      </c>
      <c r="B542" s="662" t="s">
        <v>2537</v>
      </c>
      <c r="C542" s="662" t="s">
        <v>1252</v>
      </c>
      <c r="D542" s="662" t="s">
        <v>1253</v>
      </c>
      <c r="E542" s="662" t="s">
        <v>1254</v>
      </c>
      <c r="F542" s="665"/>
      <c r="G542" s="665"/>
      <c r="H542" s="678">
        <v>0</v>
      </c>
      <c r="I542" s="665">
        <v>8</v>
      </c>
      <c r="J542" s="665">
        <v>2112</v>
      </c>
      <c r="K542" s="678">
        <v>1</v>
      </c>
      <c r="L542" s="665">
        <v>8</v>
      </c>
      <c r="M542" s="666">
        <v>2112</v>
      </c>
    </row>
    <row r="543" spans="1:13" ht="14.4" customHeight="1" x14ac:dyDescent="0.3">
      <c r="A543" s="661" t="s">
        <v>2645</v>
      </c>
      <c r="B543" s="662" t="s">
        <v>2572</v>
      </c>
      <c r="C543" s="662" t="s">
        <v>1864</v>
      </c>
      <c r="D543" s="662" t="s">
        <v>1865</v>
      </c>
      <c r="E543" s="662" t="s">
        <v>1501</v>
      </c>
      <c r="F543" s="665"/>
      <c r="G543" s="665"/>
      <c r="H543" s="678">
        <v>0</v>
      </c>
      <c r="I543" s="665">
        <v>3</v>
      </c>
      <c r="J543" s="665">
        <v>396</v>
      </c>
      <c r="K543" s="678">
        <v>1</v>
      </c>
      <c r="L543" s="665">
        <v>3</v>
      </c>
      <c r="M543" s="666">
        <v>396</v>
      </c>
    </row>
    <row r="544" spans="1:13" ht="14.4" customHeight="1" x14ac:dyDescent="0.3">
      <c r="A544" s="661" t="s">
        <v>2645</v>
      </c>
      <c r="B544" s="662" t="s">
        <v>2572</v>
      </c>
      <c r="C544" s="662" t="s">
        <v>1885</v>
      </c>
      <c r="D544" s="662" t="s">
        <v>1865</v>
      </c>
      <c r="E544" s="662" t="s">
        <v>1886</v>
      </c>
      <c r="F544" s="665"/>
      <c r="G544" s="665"/>
      <c r="H544" s="678">
        <v>0</v>
      </c>
      <c r="I544" s="665">
        <v>6</v>
      </c>
      <c r="J544" s="665">
        <v>2639.88</v>
      </c>
      <c r="K544" s="678">
        <v>1</v>
      </c>
      <c r="L544" s="665">
        <v>6</v>
      </c>
      <c r="M544" s="666">
        <v>2639.88</v>
      </c>
    </row>
    <row r="545" spans="1:13" ht="14.4" customHeight="1" x14ac:dyDescent="0.3">
      <c r="A545" s="661" t="s">
        <v>2645</v>
      </c>
      <c r="B545" s="662" t="s">
        <v>2572</v>
      </c>
      <c r="C545" s="662" t="s">
        <v>3330</v>
      </c>
      <c r="D545" s="662" t="s">
        <v>3331</v>
      </c>
      <c r="E545" s="662" t="s">
        <v>3332</v>
      </c>
      <c r="F545" s="665">
        <v>3</v>
      </c>
      <c r="G545" s="665">
        <v>396</v>
      </c>
      <c r="H545" s="678">
        <v>1</v>
      </c>
      <c r="I545" s="665"/>
      <c r="J545" s="665"/>
      <c r="K545" s="678">
        <v>0</v>
      </c>
      <c r="L545" s="665">
        <v>3</v>
      </c>
      <c r="M545" s="666">
        <v>396</v>
      </c>
    </row>
    <row r="546" spans="1:13" ht="14.4" customHeight="1" x14ac:dyDescent="0.3">
      <c r="A546" s="661" t="s">
        <v>2645</v>
      </c>
      <c r="B546" s="662" t="s">
        <v>2572</v>
      </c>
      <c r="C546" s="662" t="s">
        <v>3093</v>
      </c>
      <c r="D546" s="662" t="s">
        <v>3094</v>
      </c>
      <c r="E546" s="662" t="s">
        <v>1501</v>
      </c>
      <c r="F546" s="665">
        <v>9</v>
      </c>
      <c r="G546" s="665">
        <v>1188</v>
      </c>
      <c r="H546" s="678">
        <v>1</v>
      </c>
      <c r="I546" s="665"/>
      <c r="J546" s="665"/>
      <c r="K546" s="678">
        <v>0</v>
      </c>
      <c r="L546" s="665">
        <v>9</v>
      </c>
      <c r="M546" s="666">
        <v>1188</v>
      </c>
    </row>
    <row r="547" spans="1:13" ht="14.4" customHeight="1" x14ac:dyDescent="0.3">
      <c r="A547" s="661" t="s">
        <v>2645</v>
      </c>
      <c r="B547" s="662" t="s">
        <v>2538</v>
      </c>
      <c r="C547" s="662" t="s">
        <v>1352</v>
      </c>
      <c r="D547" s="662" t="s">
        <v>1353</v>
      </c>
      <c r="E547" s="662" t="s">
        <v>937</v>
      </c>
      <c r="F547" s="665"/>
      <c r="G547" s="665"/>
      <c r="H547" s="678">
        <v>0</v>
      </c>
      <c r="I547" s="665">
        <v>23</v>
      </c>
      <c r="J547" s="665">
        <v>3036</v>
      </c>
      <c r="K547" s="678">
        <v>1</v>
      </c>
      <c r="L547" s="665">
        <v>23</v>
      </c>
      <c r="M547" s="666">
        <v>3036</v>
      </c>
    </row>
    <row r="548" spans="1:13" ht="14.4" customHeight="1" x14ac:dyDescent="0.3">
      <c r="A548" s="661" t="s">
        <v>2645</v>
      </c>
      <c r="B548" s="662" t="s">
        <v>2538</v>
      </c>
      <c r="C548" s="662" t="s">
        <v>1447</v>
      </c>
      <c r="D548" s="662" t="s">
        <v>1448</v>
      </c>
      <c r="E548" s="662" t="s">
        <v>1449</v>
      </c>
      <c r="F548" s="665"/>
      <c r="G548" s="665"/>
      <c r="H548" s="678">
        <v>0</v>
      </c>
      <c r="I548" s="665">
        <v>49</v>
      </c>
      <c r="J548" s="665">
        <v>12936</v>
      </c>
      <c r="K548" s="678">
        <v>1</v>
      </c>
      <c r="L548" s="665">
        <v>49</v>
      </c>
      <c r="M548" s="666">
        <v>12936</v>
      </c>
    </row>
    <row r="549" spans="1:13" ht="14.4" customHeight="1" x14ac:dyDescent="0.3">
      <c r="A549" s="661" t="s">
        <v>2645</v>
      </c>
      <c r="B549" s="662" t="s">
        <v>2538</v>
      </c>
      <c r="C549" s="662" t="s">
        <v>3639</v>
      </c>
      <c r="D549" s="662" t="s">
        <v>1448</v>
      </c>
      <c r="E549" s="662" t="s">
        <v>2563</v>
      </c>
      <c r="F549" s="665">
        <v>1</v>
      </c>
      <c r="G549" s="665">
        <v>0</v>
      </c>
      <c r="H549" s="678"/>
      <c r="I549" s="665"/>
      <c r="J549" s="665"/>
      <c r="K549" s="678"/>
      <c r="L549" s="665">
        <v>1</v>
      </c>
      <c r="M549" s="666">
        <v>0</v>
      </c>
    </row>
    <row r="550" spans="1:13" ht="14.4" customHeight="1" x14ac:dyDescent="0.3">
      <c r="A550" s="661" t="s">
        <v>2645</v>
      </c>
      <c r="B550" s="662" t="s">
        <v>2538</v>
      </c>
      <c r="C550" s="662" t="s">
        <v>3127</v>
      </c>
      <c r="D550" s="662" t="s">
        <v>3128</v>
      </c>
      <c r="E550" s="662" t="s">
        <v>2541</v>
      </c>
      <c r="F550" s="665">
        <v>4</v>
      </c>
      <c r="G550" s="665">
        <v>985.56</v>
      </c>
      <c r="H550" s="678">
        <v>1</v>
      </c>
      <c r="I550" s="665"/>
      <c r="J550" s="665"/>
      <c r="K550" s="678">
        <v>0</v>
      </c>
      <c r="L550" s="665">
        <v>4</v>
      </c>
      <c r="M550" s="666">
        <v>985.56</v>
      </c>
    </row>
    <row r="551" spans="1:13" ht="14.4" customHeight="1" x14ac:dyDescent="0.3">
      <c r="A551" s="661" t="s">
        <v>2645</v>
      </c>
      <c r="B551" s="662" t="s">
        <v>2538</v>
      </c>
      <c r="C551" s="662" t="s">
        <v>1431</v>
      </c>
      <c r="D551" s="662" t="s">
        <v>1575</v>
      </c>
      <c r="E551" s="662" t="s">
        <v>2539</v>
      </c>
      <c r="F551" s="665"/>
      <c r="G551" s="665"/>
      <c r="H551" s="678">
        <v>0</v>
      </c>
      <c r="I551" s="665">
        <v>82</v>
      </c>
      <c r="J551" s="665">
        <v>10102.400000000001</v>
      </c>
      <c r="K551" s="678">
        <v>1</v>
      </c>
      <c r="L551" s="665">
        <v>82</v>
      </c>
      <c r="M551" s="666">
        <v>10102.400000000001</v>
      </c>
    </row>
    <row r="552" spans="1:13" ht="14.4" customHeight="1" x14ac:dyDescent="0.3">
      <c r="A552" s="661" t="s">
        <v>2645</v>
      </c>
      <c r="B552" s="662" t="s">
        <v>2538</v>
      </c>
      <c r="C552" s="662" t="s">
        <v>1410</v>
      </c>
      <c r="D552" s="662" t="s">
        <v>2540</v>
      </c>
      <c r="E552" s="662" t="s">
        <v>2541</v>
      </c>
      <c r="F552" s="665"/>
      <c r="G552" s="665"/>
      <c r="H552" s="678">
        <v>0</v>
      </c>
      <c r="I552" s="665">
        <v>131</v>
      </c>
      <c r="J552" s="665">
        <v>32277.089999999993</v>
      </c>
      <c r="K552" s="678">
        <v>1</v>
      </c>
      <c r="L552" s="665">
        <v>131</v>
      </c>
      <c r="M552" s="666">
        <v>32277.089999999993</v>
      </c>
    </row>
    <row r="553" spans="1:13" ht="14.4" customHeight="1" x14ac:dyDescent="0.3">
      <c r="A553" s="661" t="s">
        <v>2645</v>
      </c>
      <c r="B553" s="662" t="s">
        <v>2538</v>
      </c>
      <c r="C553" s="662" t="s">
        <v>3699</v>
      </c>
      <c r="D553" s="662" t="s">
        <v>3137</v>
      </c>
      <c r="E553" s="662" t="s">
        <v>3700</v>
      </c>
      <c r="F553" s="665">
        <v>3</v>
      </c>
      <c r="G553" s="665">
        <v>0</v>
      </c>
      <c r="H553" s="678"/>
      <c r="I553" s="665"/>
      <c r="J553" s="665"/>
      <c r="K553" s="678"/>
      <c r="L553" s="665">
        <v>3</v>
      </c>
      <c r="M553" s="666">
        <v>0</v>
      </c>
    </row>
    <row r="554" spans="1:13" ht="14.4" customHeight="1" x14ac:dyDescent="0.3">
      <c r="A554" s="661" t="s">
        <v>2645</v>
      </c>
      <c r="B554" s="662" t="s">
        <v>2538</v>
      </c>
      <c r="C554" s="662" t="s">
        <v>3701</v>
      </c>
      <c r="D554" s="662" t="s">
        <v>3137</v>
      </c>
      <c r="E554" s="662" t="s">
        <v>3702</v>
      </c>
      <c r="F554" s="665">
        <v>1</v>
      </c>
      <c r="G554" s="665">
        <v>0</v>
      </c>
      <c r="H554" s="678"/>
      <c r="I554" s="665"/>
      <c r="J554" s="665"/>
      <c r="K554" s="678"/>
      <c r="L554" s="665">
        <v>1</v>
      </c>
      <c r="M554" s="666">
        <v>0</v>
      </c>
    </row>
    <row r="555" spans="1:13" ht="14.4" customHeight="1" x14ac:dyDescent="0.3">
      <c r="A555" s="661" t="s">
        <v>2645</v>
      </c>
      <c r="B555" s="662" t="s">
        <v>2538</v>
      </c>
      <c r="C555" s="662" t="s">
        <v>3703</v>
      </c>
      <c r="D555" s="662" t="s">
        <v>3130</v>
      </c>
      <c r="E555" s="662" t="s">
        <v>1634</v>
      </c>
      <c r="F555" s="665">
        <v>1</v>
      </c>
      <c r="G555" s="665">
        <v>0</v>
      </c>
      <c r="H555" s="678"/>
      <c r="I555" s="665"/>
      <c r="J555" s="665"/>
      <c r="K555" s="678"/>
      <c r="L555" s="665">
        <v>1</v>
      </c>
      <c r="M555" s="666">
        <v>0</v>
      </c>
    </row>
    <row r="556" spans="1:13" ht="14.4" customHeight="1" x14ac:dyDescent="0.3">
      <c r="A556" s="661" t="s">
        <v>2645</v>
      </c>
      <c r="B556" s="662" t="s">
        <v>2538</v>
      </c>
      <c r="C556" s="662" t="s">
        <v>3640</v>
      </c>
      <c r="D556" s="662" t="s">
        <v>3128</v>
      </c>
      <c r="E556" s="662" t="s">
        <v>3641</v>
      </c>
      <c r="F556" s="665">
        <v>2</v>
      </c>
      <c r="G556" s="665">
        <v>1478.34</v>
      </c>
      <c r="H556" s="678">
        <v>1</v>
      </c>
      <c r="I556" s="665"/>
      <c r="J556" s="665"/>
      <c r="K556" s="678">
        <v>0</v>
      </c>
      <c r="L556" s="665">
        <v>2</v>
      </c>
      <c r="M556" s="666">
        <v>1478.34</v>
      </c>
    </row>
    <row r="557" spans="1:13" ht="14.4" customHeight="1" x14ac:dyDescent="0.3">
      <c r="A557" s="661" t="s">
        <v>2645</v>
      </c>
      <c r="B557" s="662" t="s">
        <v>2538</v>
      </c>
      <c r="C557" s="662" t="s">
        <v>3704</v>
      </c>
      <c r="D557" s="662" t="s">
        <v>3137</v>
      </c>
      <c r="E557" s="662" t="s">
        <v>3705</v>
      </c>
      <c r="F557" s="665">
        <v>6</v>
      </c>
      <c r="G557" s="665">
        <v>0</v>
      </c>
      <c r="H557" s="678"/>
      <c r="I557" s="665"/>
      <c r="J557" s="665"/>
      <c r="K557" s="678"/>
      <c r="L557" s="665">
        <v>6</v>
      </c>
      <c r="M557" s="666">
        <v>0</v>
      </c>
    </row>
    <row r="558" spans="1:13" ht="14.4" customHeight="1" x14ac:dyDescent="0.3">
      <c r="A558" s="661" t="s">
        <v>2645</v>
      </c>
      <c r="B558" s="662" t="s">
        <v>2538</v>
      </c>
      <c r="C558" s="662" t="s">
        <v>3706</v>
      </c>
      <c r="D558" s="662" t="s">
        <v>3707</v>
      </c>
      <c r="E558" s="662" t="s">
        <v>3708</v>
      </c>
      <c r="F558" s="665">
        <v>3</v>
      </c>
      <c r="G558" s="665">
        <v>0</v>
      </c>
      <c r="H558" s="678"/>
      <c r="I558" s="665"/>
      <c r="J558" s="665"/>
      <c r="K558" s="678"/>
      <c r="L558" s="665">
        <v>3</v>
      </c>
      <c r="M558" s="666">
        <v>0</v>
      </c>
    </row>
    <row r="559" spans="1:13" ht="14.4" customHeight="1" x14ac:dyDescent="0.3">
      <c r="A559" s="661" t="s">
        <v>2645</v>
      </c>
      <c r="B559" s="662" t="s">
        <v>2538</v>
      </c>
      <c r="C559" s="662" t="s">
        <v>3709</v>
      </c>
      <c r="D559" s="662" t="s">
        <v>3707</v>
      </c>
      <c r="E559" s="662" t="s">
        <v>3710</v>
      </c>
      <c r="F559" s="665">
        <v>1</v>
      </c>
      <c r="G559" s="665">
        <v>132</v>
      </c>
      <c r="H559" s="678">
        <v>1</v>
      </c>
      <c r="I559" s="665"/>
      <c r="J559" s="665"/>
      <c r="K559" s="678">
        <v>0</v>
      </c>
      <c r="L559" s="665">
        <v>1</v>
      </c>
      <c r="M559" s="666">
        <v>132</v>
      </c>
    </row>
    <row r="560" spans="1:13" ht="14.4" customHeight="1" x14ac:dyDescent="0.3">
      <c r="A560" s="661" t="s">
        <v>2645</v>
      </c>
      <c r="B560" s="662" t="s">
        <v>2542</v>
      </c>
      <c r="C560" s="662" t="s">
        <v>2758</v>
      </c>
      <c r="D560" s="662" t="s">
        <v>2759</v>
      </c>
      <c r="E560" s="662" t="s">
        <v>1929</v>
      </c>
      <c r="F560" s="665">
        <v>1</v>
      </c>
      <c r="G560" s="665">
        <v>132</v>
      </c>
      <c r="H560" s="678">
        <v>1</v>
      </c>
      <c r="I560" s="665"/>
      <c r="J560" s="665"/>
      <c r="K560" s="678">
        <v>0</v>
      </c>
      <c r="L560" s="665">
        <v>1</v>
      </c>
      <c r="M560" s="666">
        <v>132</v>
      </c>
    </row>
    <row r="561" spans="1:13" ht="14.4" customHeight="1" x14ac:dyDescent="0.3">
      <c r="A561" s="661" t="s">
        <v>2645</v>
      </c>
      <c r="B561" s="662" t="s">
        <v>2542</v>
      </c>
      <c r="C561" s="662" t="s">
        <v>2760</v>
      </c>
      <c r="D561" s="662" t="s">
        <v>571</v>
      </c>
      <c r="E561" s="662" t="s">
        <v>2761</v>
      </c>
      <c r="F561" s="665">
        <v>3</v>
      </c>
      <c r="G561" s="665">
        <v>2178.81</v>
      </c>
      <c r="H561" s="678">
        <v>1</v>
      </c>
      <c r="I561" s="665"/>
      <c r="J561" s="665"/>
      <c r="K561" s="678">
        <v>0</v>
      </c>
      <c r="L561" s="665">
        <v>3</v>
      </c>
      <c r="M561" s="666">
        <v>2178.81</v>
      </c>
    </row>
    <row r="562" spans="1:13" ht="14.4" customHeight="1" x14ac:dyDescent="0.3">
      <c r="A562" s="661" t="s">
        <v>2645</v>
      </c>
      <c r="B562" s="662" t="s">
        <v>2542</v>
      </c>
      <c r="C562" s="662" t="s">
        <v>3662</v>
      </c>
      <c r="D562" s="662" t="s">
        <v>571</v>
      </c>
      <c r="E562" s="662" t="s">
        <v>3663</v>
      </c>
      <c r="F562" s="665">
        <v>1</v>
      </c>
      <c r="G562" s="665">
        <v>0</v>
      </c>
      <c r="H562" s="678"/>
      <c r="I562" s="665"/>
      <c r="J562" s="665"/>
      <c r="K562" s="678"/>
      <c r="L562" s="665">
        <v>1</v>
      </c>
      <c r="M562" s="666">
        <v>0</v>
      </c>
    </row>
    <row r="563" spans="1:13" ht="14.4" customHeight="1" x14ac:dyDescent="0.3">
      <c r="A563" s="661" t="s">
        <v>2645</v>
      </c>
      <c r="B563" s="662" t="s">
        <v>2542</v>
      </c>
      <c r="C563" s="662" t="s">
        <v>2951</v>
      </c>
      <c r="D563" s="662" t="s">
        <v>2952</v>
      </c>
      <c r="E563" s="662" t="s">
        <v>572</v>
      </c>
      <c r="F563" s="665">
        <v>8</v>
      </c>
      <c r="G563" s="665">
        <v>985.6</v>
      </c>
      <c r="H563" s="678">
        <v>1</v>
      </c>
      <c r="I563" s="665"/>
      <c r="J563" s="665"/>
      <c r="K563" s="678">
        <v>0</v>
      </c>
      <c r="L563" s="665">
        <v>8</v>
      </c>
      <c r="M563" s="666">
        <v>985.6</v>
      </c>
    </row>
    <row r="564" spans="1:13" ht="14.4" customHeight="1" x14ac:dyDescent="0.3">
      <c r="A564" s="661" t="s">
        <v>2645</v>
      </c>
      <c r="B564" s="662" t="s">
        <v>2542</v>
      </c>
      <c r="C564" s="662" t="s">
        <v>2953</v>
      </c>
      <c r="D564" s="662" t="s">
        <v>2952</v>
      </c>
      <c r="E564" s="662" t="s">
        <v>1285</v>
      </c>
      <c r="F564" s="665">
        <v>6</v>
      </c>
      <c r="G564" s="665">
        <v>0</v>
      </c>
      <c r="H564" s="678"/>
      <c r="I564" s="665"/>
      <c r="J564" s="665"/>
      <c r="K564" s="678"/>
      <c r="L564" s="665">
        <v>6</v>
      </c>
      <c r="M564" s="666">
        <v>0</v>
      </c>
    </row>
    <row r="565" spans="1:13" ht="14.4" customHeight="1" x14ac:dyDescent="0.3">
      <c r="A565" s="661" t="s">
        <v>2645</v>
      </c>
      <c r="B565" s="662" t="s">
        <v>2542</v>
      </c>
      <c r="C565" s="662" t="s">
        <v>1397</v>
      </c>
      <c r="D565" s="662" t="s">
        <v>1398</v>
      </c>
      <c r="E565" s="662" t="s">
        <v>1285</v>
      </c>
      <c r="F565" s="665"/>
      <c r="G565" s="665"/>
      <c r="H565" s="678">
        <v>0</v>
      </c>
      <c r="I565" s="665">
        <v>235</v>
      </c>
      <c r="J565" s="665">
        <v>31020</v>
      </c>
      <c r="K565" s="678">
        <v>1</v>
      </c>
      <c r="L565" s="665">
        <v>235</v>
      </c>
      <c r="M565" s="666">
        <v>31020</v>
      </c>
    </row>
    <row r="566" spans="1:13" ht="14.4" customHeight="1" x14ac:dyDescent="0.3">
      <c r="A566" s="661" t="s">
        <v>2645</v>
      </c>
      <c r="B566" s="662" t="s">
        <v>2542</v>
      </c>
      <c r="C566" s="662" t="s">
        <v>570</v>
      </c>
      <c r="D566" s="662" t="s">
        <v>571</v>
      </c>
      <c r="E566" s="662" t="s">
        <v>2543</v>
      </c>
      <c r="F566" s="665">
        <v>10</v>
      </c>
      <c r="G566" s="665">
        <v>1232</v>
      </c>
      <c r="H566" s="678">
        <v>1</v>
      </c>
      <c r="I566" s="665"/>
      <c r="J566" s="665"/>
      <c r="K566" s="678">
        <v>0</v>
      </c>
      <c r="L566" s="665">
        <v>10</v>
      </c>
      <c r="M566" s="666">
        <v>1232</v>
      </c>
    </row>
    <row r="567" spans="1:13" ht="14.4" customHeight="1" x14ac:dyDescent="0.3">
      <c r="A567" s="661" t="s">
        <v>2645</v>
      </c>
      <c r="B567" s="662" t="s">
        <v>2542</v>
      </c>
      <c r="C567" s="662" t="s">
        <v>3458</v>
      </c>
      <c r="D567" s="662" t="s">
        <v>1911</v>
      </c>
      <c r="E567" s="662" t="s">
        <v>3459</v>
      </c>
      <c r="F567" s="665">
        <v>1</v>
      </c>
      <c r="G567" s="665">
        <v>0</v>
      </c>
      <c r="H567" s="678"/>
      <c r="I567" s="665"/>
      <c r="J567" s="665"/>
      <c r="K567" s="678"/>
      <c r="L567" s="665">
        <v>1</v>
      </c>
      <c r="M567" s="666">
        <v>0</v>
      </c>
    </row>
    <row r="568" spans="1:13" ht="14.4" customHeight="1" x14ac:dyDescent="0.3">
      <c r="A568" s="661" t="s">
        <v>2645</v>
      </c>
      <c r="B568" s="662" t="s">
        <v>2542</v>
      </c>
      <c r="C568" s="662" t="s">
        <v>3664</v>
      </c>
      <c r="D568" s="662" t="s">
        <v>3665</v>
      </c>
      <c r="E568" s="662" t="s">
        <v>1114</v>
      </c>
      <c r="F568" s="665">
        <v>3</v>
      </c>
      <c r="G568" s="665">
        <v>0</v>
      </c>
      <c r="H568" s="678"/>
      <c r="I568" s="665"/>
      <c r="J568" s="665"/>
      <c r="K568" s="678"/>
      <c r="L568" s="665">
        <v>3</v>
      </c>
      <c r="M568" s="666">
        <v>0</v>
      </c>
    </row>
    <row r="569" spans="1:13" ht="14.4" customHeight="1" x14ac:dyDescent="0.3">
      <c r="A569" s="661" t="s">
        <v>2645</v>
      </c>
      <c r="B569" s="662" t="s">
        <v>2542</v>
      </c>
      <c r="C569" s="662" t="s">
        <v>3666</v>
      </c>
      <c r="D569" s="662" t="s">
        <v>2956</v>
      </c>
      <c r="E569" s="662" t="s">
        <v>3667</v>
      </c>
      <c r="F569" s="665">
        <v>1</v>
      </c>
      <c r="G569" s="665">
        <v>0</v>
      </c>
      <c r="H569" s="678"/>
      <c r="I569" s="665"/>
      <c r="J569" s="665"/>
      <c r="K569" s="678"/>
      <c r="L569" s="665">
        <v>1</v>
      </c>
      <c r="M569" s="666">
        <v>0</v>
      </c>
    </row>
    <row r="570" spans="1:13" ht="14.4" customHeight="1" x14ac:dyDescent="0.3">
      <c r="A570" s="661" t="s">
        <v>2645</v>
      </c>
      <c r="B570" s="662" t="s">
        <v>2542</v>
      </c>
      <c r="C570" s="662" t="s">
        <v>3668</v>
      </c>
      <c r="D570" s="662" t="s">
        <v>2956</v>
      </c>
      <c r="E570" s="662" t="s">
        <v>2761</v>
      </c>
      <c r="F570" s="665">
        <v>1</v>
      </c>
      <c r="G570" s="665">
        <v>726.27</v>
      </c>
      <c r="H570" s="678">
        <v>1</v>
      </c>
      <c r="I570" s="665"/>
      <c r="J570" s="665"/>
      <c r="K570" s="678">
        <v>0</v>
      </c>
      <c r="L570" s="665">
        <v>1</v>
      </c>
      <c r="M570" s="666">
        <v>726.27</v>
      </c>
    </row>
    <row r="571" spans="1:13" ht="14.4" customHeight="1" x14ac:dyDescent="0.3">
      <c r="A571" s="661" t="s">
        <v>2645</v>
      </c>
      <c r="B571" s="662" t="s">
        <v>2544</v>
      </c>
      <c r="C571" s="662" t="s">
        <v>574</v>
      </c>
      <c r="D571" s="662" t="s">
        <v>575</v>
      </c>
      <c r="E571" s="662" t="s">
        <v>576</v>
      </c>
      <c r="F571" s="665">
        <v>1</v>
      </c>
      <c r="G571" s="665">
        <v>133.38999999999999</v>
      </c>
      <c r="H571" s="678">
        <v>1</v>
      </c>
      <c r="I571" s="665"/>
      <c r="J571" s="665"/>
      <c r="K571" s="678">
        <v>0</v>
      </c>
      <c r="L571" s="665">
        <v>1</v>
      </c>
      <c r="M571" s="666">
        <v>133.38999999999999</v>
      </c>
    </row>
    <row r="572" spans="1:13" ht="14.4" customHeight="1" x14ac:dyDescent="0.3">
      <c r="A572" s="661" t="s">
        <v>2645</v>
      </c>
      <c r="B572" s="662" t="s">
        <v>2544</v>
      </c>
      <c r="C572" s="662" t="s">
        <v>1855</v>
      </c>
      <c r="D572" s="662" t="s">
        <v>575</v>
      </c>
      <c r="E572" s="662" t="s">
        <v>1856</v>
      </c>
      <c r="F572" s="665"/>
      <c r="G572" s="665"/>
      <c r="H572" s="678">
        <v>0</v>
      </c>
      <c r="I572" s="665">
        <v>7</v>
      </c>
      <c r="J572" s="665">
        <v>2801.26</v>
      </c>
      <c r="K572" s="678">
        <v>1</v>
      </c>
      <c r="L572" s="665">
        <v>7</v>
      </c>
      <c r="M572" s="666">
        <v>2801.26</v>
      </c>
    </row>
    <row r="573" spans="1:13" ht="14.4" customHeight="1" x14ac:dyDescent="0.3">
      <c r="A573" s="661" t="s">
        <v>2645</v>
      </c>
      <c r="B573" s="662" t="s">
        <v>2544</v>
      </c>
      <c r="C573" s="662" t="s">
        <v>1477</v>
      </c>
      <c r="D573" s="662" t="s">
        <v>2545</v>
      </c>
      <c r="E573" s="662" t="s">
        <v>1479</v>
      </c>
      <c r="F573" s="665"/>
      <c r="G573" s="665"/>
      <c r="H573" s="678">
        <v>0</v>
      </c>
      <c r="I573" s="665">
        <v>6</v>
      </c>
      <c r="J573" s="665">
        <v>1263</v>
      </c>
      <c r="K573" s="678">
        <v>1</v>
      </c>
      <c r="L573" s="665">
        <v>6</v>
      </c>
      <c r="M573" s="666">
        <v>1263</v>
      </c>
    </row>
    <row r="574" spans="1:13" ht="14.4" customHeight="1" x14ac:dyDescent="0.3">
      <c r="A574" s="661" t="s">
        <v>2645</v>
      </c>
      <c r="B574" s="662" t="s">
        <v>2544</v>
      </c>
      <c r="C574" s="662" t="s">
        <v>1455</v>
      </c>
      <c r="D574" s="662" t="s">
        <v>2546</v>
      </c>
      <c r="E574" s="662" t="s">
        <v>1457</v>
      </c>
      <c r="F574" s="665"/>
      <c r="G574" s="665"/>
      <c r="H574" s="678">
        <v>0</v>
      </c>
      <c r="I574" s="665">
        <v>61</v>
      </c>
      <c r="J574" s="665">
        <v>10847.02</v>
      </c>
      <c r="K574" s="678">
        <v>1</v>
      </c>
      <c r="L574" s="665">
        <v>61</v>
      </c>
      <c r="M574" s="666">
        <v>10847.02</v>
      </c>
    </row>
    <row r="575" spans="1:13" ht="14.4" customHeight="1" x14ac:dyDescent="0.3">
      <c r="A575" s="661" t="s">
        <v>2645</v>
      </c>
      <c r="B575" s="662" t="s">
        <v>2544</v>
      </c>
      <c r="C575" s="662" t="s">
        <v>3686</v>
      </c>
      <c r="D575" s="662" t="s">
        <v>3058</v>
      </c>
      <c r="E575" s="662" t="s">
        <v>2828</v>
      </c>
      <c r="F575" s="665">
        <v>1</v>
      </c>
      <c r="G575" s="665">
        <v>0</v>
      </c>
      <c r="H575" s="678"/>
      <c r="I575" s="665"/>
      <c r="J575" s="665"/>
      <c r="K575" s="678"/>
      <c r="L575" s="665">
        <v>1</v>
      </c>
      <c r="M575" s="666">
        <v>0</v>
      </c>
    </row>
    <row r="576" spans="1:13" ht="14.4" customHeight="1" x14ac:dyDescent="0.3">
      <c r="A576" s="661" t="s">
        <v>2645</v>
      </c>
      <c r="B576" s="662" t="s">
        <v>2544</v>
      </c>
      <c r="C576" s="662" t="s">
        <v>3527</v>
      </c>
      <c r="D576" s="662" t="s">
        <v>3058</v>
      </c>
      <c r="E576" s="662" t="s">
        <v>3528</v>
      </c>
      <c r="F576" s="665">
        <v>1</v>
      </c>
      <c r="G576" s="665">
        <v>0</v>
      </c>
      <c r="H576" s="678"/>
      <c r="I576" s="665"/>
      <c r="J576" s="665"/>
      <c r="K576" s="678"/>
      <c r="L576" s="665">
        <v>1</v>
      </c>
      <c r="M576" s="666">
        <v>0</v>
      </c>
    </row>
    <row r="577" spans="1:13" ht="14.4" customHeight="1" x14ac:dyDescent="0.3">
      <c r="A577" s="661" t="s">
        <v>2645</v>
      </c>
      <c r="B577" s="662" t="s">
        <v>4088</v>
      </c>
      <c r="C577" s="662" t="s">
        <v>3682</v>
      </c>
      <c r="D577" s="662" t="s">
        <v>3683</v>
      </c>
      <c r="E577" s="662" t="s">
        <v>1099</v>
      </c>
      <c r="F577" s="665">
        <v>5</v>
      </c>
      <c r="G577" s="665">
        <v>7920.9500000000007</v>
      </c>
      <c r="H577" s="678">
        <v>1</v>
      </c>
      <c r="I577" s="665"/>
      <c r="J577" s="665"/>
      <c r="K577" s="678">
        <v>0</v>
      </c>
      <c r="L577" s="665">
        <v>5</v>
      </c>
      <c r="M577" s="666">
        <v>7920.9500000000007</v>
      </c>
    </row>
    <row r="578" spans="1:13" ht="14.4" customHeight="1" x14ac:dyDescent="0.3">
      <c r="A578" s="661" t="s">
        <v>2645</v>
      </c>
      <c r="B578" s="662" t="s">
        <v>4088</v>
      </c>
      <c r="C578" s="662" t="s">
        <v>3513</v>
      </c>
      <c r="D578" s="662" t="s">
        <v>3514</v>
      </c>
      <c r="E578" s="662" t="s">
        <v>929</v>
      </c>
      <c r="F578" s="665">
        <v>2</v>
      </c>
      <c r="G578" s="665">
        <v>3641.06</v>
      </c>
      <c r="H578" s="678">
        <v>1</v>
      </c>
      <c r="I578" s="665"/>
      <c r="J578" s="665"/>
      <c r="K578" s="678">
        <v>0</v>
      </c>
      <c r="L578" s="665">
        <v>2</v>
      </c>
      <c r="M578" s="666">
        <v>3641.06</v>
      </c>
    </row>
    <row r="579" spans="1:13" ht="14.4" customHeight="1" x14ac:dyDescent="0.3">
      <c r="A579" s="661" t="s">
        <v>2645</v>
      </c>
      <c r="B579" s="662" t="s">
        <v>4088</v>
      </c>
      <c r="C579" s="662" t="s">
        <v>3684</v>
      </c>
      <c r="D579" s="662" t="s">
        <v>3683</v>
      </c>
      <c r="E579" s="662" t="s">
        <v>3685</v>
      </c>
      <c r="F579" s="665">
        <v>1</v>
      </c>
      <c r="G579" s="665">
        <v>2456.0100000000002</v>
      </c>
      <c r="H579" s="678">
        <v>1</v>
      </c>
      <c r="I579" s="665"/>
      <c r="J579" s="665"/>
      <c r="K579" s="678">
        <v>0</v>
      </c>
      <c r="L579" s="665">
        <v>1</v>
      </c>
      <c r="M579" s="666">
        <v>2456.0100000000002</v>
      </c>
    </row>
    <row r="580" spans="1:13" ht="14.4" customHeight="1" x14ac:dyDescent="0.3">
      <c r="A580" s="661" t="s">
        <v>2643</v>
      </c>
      <c r="B580" s="662" t="s">
        <v>2464</v>
      </c>
      <c r="C580" s="662" t="s">
        <v>1287</v>
      </c>
      <c r="D580" s="662" t="s">
        <v>600</v>
      </c>
      <c r="E580" s="662" t="s">
        <v>601</v>
      </c>
      <c r="F580" s="665"/>
      <c r="G580" s="665"/>
      <c r="H580" s="678">
        <v>0</v>
      </c>
      <c r="I580" s="665">
        <v>1</v>
      </c>
      <c r="J580" s="665">
        <v>28.81</v>
      </c>
      <c r="K580" s="678">
        <v>1</v>
      </c>
      <c r="L580" s="665">
        <v>1</v>
      </c>
      <c r="M580" s="666">
        <v>28.81</v>
      </c>
    </row>
    <row r="581" spans="1:13" ht="14.4" customHeight="1" x14ac:dyDescent="0.3">
      <c r="A581" s="661" t="s">
        <v>2643</v>
      </c>
      <c r="B581" s="662" t="s">
        <v>2464</v>
      </c>
      <c r="C581" s="662" t="s">
        <v>3988</v>
      </c>
      <c r="D581" s="662" t="s">
        <v>3989</v>
      </c>
      <c r="E581" s="662" t="s">
        <v>3990</v>
      </c>
      <c r="F581" s="665">
        <v>1</v>
      </c>
      <c r="G581" s="665">
        <v>0</v>
      </c>
      <c r="H581" s="678"/>
      <c r="I581" s="665"/>
      <c r="J581" s="665"/>
      <c r="K581" s="678"/>
      <c r="L581" s="665">
        <v>1</v>
      </c>
      <c r="M581" s="666">
        <v>0</v>
      </c>
    </row>
    <row r="582" spans="1:13" ht="14.4" customHeight="1" x14ac:dyDescent="0.3">
      <c r="A582" s="661" t="s">
        <v>2643</v>
      </c>
      <c r="B582" s="662" t="s">
        <v>2467</v>
      </c>
      <c r="C582" s="662" t="s">
        <v>1271</v>
      </c>
      <c r="D582" s="662" t="s">
        <v>1272</v>
      </c>
      <c r="E582" s="662" t="s">
        <v>1273</v>
      </c>
      <c r="F582" s="665"/>
      <c r="G582" s="665"/>
      <c r="H582" s="678"/>
      <c r="I582" s="665">
        <v>1</v>
      </c>
      <c r="J582" s="665">
        <v>0</v>
      </c>
      <c r="K582" s="678"/>
      <c r="L582" s="665">
        <v>1</v>
      </c>
      <c r="M582" s="666">
        <v>0</v>
      </c>
    </row>
    <row r="583" spans="1:13" ht="14.4" customHeight="1" x14ac:dyDescent="0.3">
      <c r="A583" s="661" t="s">
        <v>2643</v>
      </c>
      <c r="B583" s="662" t="s">
        <v>2495</v>
      </c>
      <c r="C583" s="662" t="s">
        <v>1499</v>
      </c>
      <c r="D583" s="662" t="s">
        <v>1500</v>
      </c>
      <c r="E583" s="662" t="s">
        <v>1501</v>
      </c>
      <c r="F583" s="665"/>
      <c r="G583" s="665"/>
      <c r="H583" s="678">
        <v>0</v>
      </c>
      <c r="I583" s="665">
        <v>3</v>
      </c>
      <c r="J583" s="665">
        <v>367.55</v>
      </c>
      <c r="K583" s="678">
        <v>1</v>
      </c>
      <c r="L583" s="665">
        <v>3</v>
      </c>
      <c r="M583" s="666">
        <v>367.55</v>
      </c>
    </row>
    <row r="584" spans="1:13" ht="14.4" customHeight="1" x14ac:dyDescent="0.3">
      <c r="A584" s="661" t="s">
        <v>2643</v>
      </c>
      <c r="B584" s="662" t="s">
        <v>2559</v>
      </c>
      <c r="C584" s="662" t="s">
        <v>3555</v>
      </c>
      <c r="D584" s="662" t="s">
        <v>3556</v>
      </c>
      <c r="E584" s="662" t="s">
        <v>3557</v>
      </c>
      <c r="F584" s="665"/>
      <c r="G584" s="665"/>
      <c r="H584" s="678">
        <v>0</v>
      </c>
      <c r="I584" s="665">
        <v>1</v>
      </c>
      <c r="J584" s="665">
        <v>30.2</v>
      </c>
      <c r="K584" s="678">
        <v>1</v>
      </c>
      <c r="L584" s="665">
        <v>1</v>
      </c>
      <c r="M584" s="666">
        <v>30.2</v>
      </c>
    </row>
    <row r="585" spans="1:13" ht="14.4" customHeight="1" x14ac:dyDescent="0.3">
      <c r="A585" s="661" t="s">
        <v>2643</v>
      </c>
      <c r="B585" s="662" t="s">
        <v>2516</v>
      </c>
      <c r="C585" s="662" t="s">
        <v>1439</v>
      </c>
      <c r="D585" s="662" t="s">
        <v>2517</v>
      </c>
      <c r="E585" s="662" t="s">
        <v>2518</v>
      </c>
      <c r="F585" s="665"/>
      <c r="G585" s="665"/>
      <c r="H585" s="678">
        <v>0</v>
      </c>
      <c r="I585" s="665">
        <v>31</v>
      </c>
      <c r="J585" s="665">
        <v>13808.950000000003</v>
      </c>
      <c r="K585" s="678">
        <v>1</v>
      </c>
      <c r="L585" s="665">
        <v>31</v>
      </c>
      <c r="M585" s="666">
        <v>13808.950000000003</v>
      </c>
    </row>
    <row r="586" spans="1:13" ht="14.4" customHeight="1" x14ac:dyDescent="0.3">
      <c r="A586" s="661" t="s">
        <v>2643</v>
      </c>
      <c r="B586" s="662" t="s">
        <v>2516</v>
      </c>
      <c r="C586" s="662" t="s">
        <v>1435</v>
      </c>
      <c r="D586" s="662" t="s">
        <v>2519</v>
      </c>
      <c r="E586" s="662" t="s">
        <v>2520</v>
      </c>
      <c r="F586" s="665"/>
      <c r="G586" s="665"/>
      <c r="H586" s="678">
        <v>0</v>
      </c>
      <c r="I586" s="665">
        <v>6</v>
      </c>
      <c r="J586" s="665">
        <v>2162.2200000000003</v>
      </c>
      <c r="K586" s="678">
        <v>1</v>
      </c>
      <c r="L586" s="665">
        <v>6</v>
      </c>
      <c r="M586" s="666">
        <v>2162.2200000000003</v>
      </c>
    </row>
    <row r="587" spans="1:13" ht="14.4" customHeight="1" x14ac:dyDescent="0.3">
      <c r="A587" s="661" t="s">
        <v>2643</v>
      </c>
      <c r="B587" s="662" t="s">
        <v>2516</v>
      </c>
      <c r="C587" s="662" t="s">
        <v>1382</v>
      </c>
      <c r="D587" s="662" t="s">
        <v>2517</v>
      </c>
      <c r="E587" s="662" t="s">
        <v>2521</v>
      </c>
      <c r="F587" s="665"/>
      <c r="G587" s="665"/>
      <c r="H587" s="678">
        <v>0</v>
      </c>
      <c r="I587" s="665">
        <v>1</v>
      </c>
      <c r="J587" s="665">
        <v>133.63999999999999</v>
      </c>
      <c r="K587" s="678">
        <v>1</v>
      </c>
      <c r="L587" s="665">
        <v>1</v>
      </c>
      <c r="M587" s="666">
        <v>133.63999999999999</v>
      </c>
    </row>
    <row r="588" spans="1:13" ht="14.4" customHeight="1" x14ac:dyDescent="0.3">
      <c r="A588" s="661" t="s">
        <v>2643</v>
      </c>
      <c r="B588" s="662" t="s">
        <v>2522</v>
      </c>
      <c r="C588" s="662" t="s">
        <v>1420</v>
      </c>
      <c r="D588" s="662" t="s">
        <v>1421</v>
      </c>
      <c r="E588" s="662" t="s">
        <v>1422</v>
      </c>
      <c r="F588" s="665"/>
      <c r="G588" s="665"/>
      <c r="H588" s="678">
        <v>0</v>
      </c>
      <c r="I588" s="665">
        <v>7</v>
      </c>
      <c r="J588" s="665">
        <v>1626.03</v>
      </c>
      <c r="K588" s="678">
        <v>1</v>
      </c>
      <c r="L588" s="665">
        <v>7</v>
      </c>
      <c r="M588" s="666">
        <v>1626.03</v>
      </c>
    </row>
    <row r="589" spans="1:13" ht="14.4" customHeight="1" x14ac:dyDescent="0.3">
      <c r="A589" s="661" t="s">
        <v>2643</v>
      </c>
      <c r="B589" s="662" t="s">
        <v>2522</v>
      </c>
      <c r="C589" s="662" t="s">
        <v>1882</v>
      </c>
      <c r="D589" s="662" t="s">
        <v>1421</v>
      </c>
      <c r="E589" s="662" t="s">
        <v>1883</v>
      </c>
      <c r="F589" s="665"/>
      <c r="G589" s="665"/>
      <c r="H589" s="678">
        <v>0</v>
      </c>
      <c r="I589" s="665">
        <v>4</v>
      </c>
      <c r="J589" s="665">
        <v>2168.12</v>
      </c>
      <c r="K589" s="678">
        <v>1</v>
      </c>
      <c r="L589" s="665">
        <v>4</v>
      </c>
      <c r="M589" s="666">
        <v>2168.12</v>
      </c>
    </row>
    <row r="590" spans="1:13" ht="14.4" customHeight="1" x14ac:dyDescent="0.3">
      <c r="A590" s="661" t="s">
        <v>2643</v>
      </c>
      <c r="B590" s="662" t="s">
        <v>2522</v>
      </c>
      <c r="C590" s="662" t="s">
        <v>3318</v>
      </c>
      <c r="D590" s="662" t="s">
        <v>1872</v>
      </c>
      <c r="E590" s="662" t="s">
        <v>1031</v>
      </c>
      <c r="F590" s="665"/>
      <c r="G590" s="665"/>
      <c r="H590" s="678"/>
      <c r="I590" s="665">
        <v>1</v>
      </c>
      <c r="J590" s="665">
        <v>0</v>
      </c>
      <c r="K590" s="678"/>
      <c r="L590" s="665">
        <v>1</v>
      </c>
      <c r="M590" s="666">
        <v>0</v>
      </c>
    </row>
    <row r="591" spans="1:13" ht="14.4" customHeight="1" x14ac:dyDescent="0.3">
      <c r="A591" s="661" t="s">
        <v>2643</v>
      </c>
      <c r="B591" s="662" t="s">
        <v>2522</v>
      </c>
      <c r="C591" s="662" t="s">
        <v>1871</v>
      </c>
      <c r="D591" s="662" t="s">
        <v>1872</v>
      </c>
      <c r="E591" s="662" t="s">
        <v>1873</v>
      </c>
      <c r="F591" s="665"/>
      <c r="G591" s="665"/>
      <c r="H591" s="678">
        <v>0</v>
      </c>
      <c r="I591" s="665">
        <v>12</v>
      </c>
      <c r="J591" s="665">
        <v>1045.32</v>
      </c>
      <c r="K591" s="678">
        <v>1</v>
      </c>
      <c r="L591" s="665">
        <v>12</v>
      </c>
      <c r="M591" s="666">
        <v>1045.32</v>
      </c>
    </row>
    <row r="592" spans="1:13" ht="14.4" customHeight="1" x14ac:dyDescent="0.3">
      <c r="A592" s="661" t="s">
        <v>2643</v>
      </c>
      <c r="B592" s="662" t="s">
        <v>2522</v>
      </c>
      <c r="C592" s="662" t="s">
        <v>2846</v>
      </c>
      <c r="D592" s="662" t="s">
        <v>1425</v>
      </c>
      <c r="E592" s="662" t="s">
        <v>1584</v>
      </c>
      <c r="F592" s="665"/>
      <c r="G592" s="665"/>
      <c r="H592" s="678"/>
      <c r="I592" s="665">
        <v>25</v>
      </c>
      <c r="J592" s="665">
        <v>0</v>
      </c>
      <c r="K592" s="678"/>
      <c r="L592" s="665">
        <v>25</v>
      </c>
      <c r="M592" s="666">
        <v>0</v>
      </c>
    </row>
    <row r="593" spans="1:13" ht="14.4" customHeight="1" x14ac:dyDescent="0.3">
      <c r="A593" s="661" t="s">
        <v>2643</v>
      </c>
      <c r="B593" s="662" t="s">
        <v>2522</v>
      </c>
      <c r="C593" s="662" t="s">
        <v>1424</v>
      </c>
      <c r="D593" s="662" t="s">
        <v>1425</v>
      </c>
      <c r="E593" s="662" t="s">
        <v>1426</v>
      </c>
      <c r="F593" s="665"/>
      <c r="G593" s="665"/>
      <c r="H593" s="678">
        <v>0</v>
      </c>
      <c r="I593" s="665">
        <v>13</v>
      </c>
      <c r="J593" s="665">
        <v>2264.8599999999997</v>
      </c>
      <c r="K593" s="678">
        <v>1</v>
      </c>
      <c r="L593" s="665">
        <v>13</v>
      </c>
      <c r="M593" s="666">
        <v>2264.8599999999997</v>
      </c>
    </row>
    <row r="594" spans="1:13" ht="14.4" customHeight="1" x14ac:dyDescent="0.3">
      <c r="A594" s="661" t="s">
        <v>2643</v>
      </c>
      <c r="B594" s="662" t="s">
        <v>2522</v>
      </c>
      <c r="C594" s="662" t="s">
        <v>3319</v>
      </c>
      <c r="D594" s="662" t="s">
        <v>1421</v>
      </c>
      <c r="E594" s="662" t="s">
        <v>2171</v>
      </c>
      <c r="F594" s="665"/>
      <c r="G594" s="665"/>
      <c r="H594" s="678"/>
      <c r="I594" s="665">
        <v>4</v>
      </c>
      <c r="J594" s="665">
        <v>0</v>
      </c>
      <c r="K594" s="678"/>
      <c r="L594" s="665">
        <v>4</v>
      </c>
      <c r="M594" s="666">
        <v>0</v>
      </c>
    </row>
    <row r="595" spans="1:13" ht="14.4" customHeight="1" x14ac:dyDescent="0.3">
      <c r="A595" s="661" t="s">
        <v>2643</v>
      </c>
      <c r="B595" s="662" t="s">
        <v>2522</v>
      </c>
      <c r="C595" s="662" t="s">
        <v>3029</v>
      </c>
      <c r="D595" s="662" t="s">
        <v>1421</v>
      </c>
      <c r="E595" s="662" t="s">
        <v>3030</v>
      </c>
      <c r="F595" s="665"/>
      <c r="G595" s="665"/>
      <c r="H595" s="678"/>
      <c r="I595" s="665">
        <v>13</v>
      </c>
      <c r="J595" s="665">
        <v>0</v>
      </c>
      <c r="K595" s="678"/>
      <c r="L595" s="665">
        <v>13</v>
      </c>
      <c r="M595" s="666">
        <v>0</v>
      </c>
    </row>
    <row r="596" spans="1:13" ht="14.4" customHeight="1" x14ac:dyDescent="0.3">
      <c r="A596" s="661" t="s">
        <v>2643</v>
      </c>
      <c r="B596" s="662" t="s">
        <v>2523</v>
      </c>
      <c r="C596" s="662" t="s">
        <v>3470</v>
      </c>
      <c r="D596" s="662" t="s">
        <v>3471</v>
      </c>
      <c r="E596" s="662" t="s">
        <v>3472</v>
      </c>
      <c r="F596" s="665"/>
      <c r="G596" s="665"/>
      <c r="H596" s="678">
        <v>0</v>
      </c>
      <c r="I596" s="665">
        <v>6</v>
      </c>
      <c r="J596" s="665">
        <v>3395.6400000000003</v>
      </c>
      <c r="K596" s="678">
        <v>1</v>
      </c>
      <c r="L596" s="665">
        <v>6</v>
      </c>
      <c r="M596" s="666">
        <v>3395.6400000000003</v>
      </c>
    </row>
    <row r="597" spans="1:13" ht="14.4" customHeight="1" x14ac:dyDescent="0.3">
      <c r="A597" s="661" t="s">
        <v>2643</v>
      </c>
      <c r="B597" s="662" t="s">
        <v>2523</v>
      </c>
      <c r="C597" s="662" t="s">
        <v>1829</v>
      </c>
      <c r="D597" s="662" t="s">
        <v>2562</v>
      </c>
      <c r="E597" s="662" t="s">
        <v>2563</v>
      </c>
      <c r="F597" s="665"/>
      <c r="G597" s="665"/>
      <c r="H597" s="678">
        <v>0</v>
      </c>
      <c r="I597" s="665">
        <v>2</v>
      </c>
      <c r="J597" s="665">
        <v>1074.24</v>
      </c>
      <c r="K597" s="678">
        <v>1</v>
      </c>
      <c r="L597" s="665">
        <v>2</v>
      </c>
      <c r="M597" s="666">
        <v>1074.24</v>
      </c>
    </row>
    <row r="598" spans="1:13" ht="14.4" customHeight="1" x14ac:dyDescent="0.3">
      <c r="A598" s="661" t="s">
        <v>2643</v>
      </c>
      <c r="B598" s="662" t="s">
        <v>2523</v>
      </c>
      <c r="C598" s="662" t="s">
        <v>1316</v>
      </c>
      <c r="D598" s="662" t="s">
        <v>1317</v>
      </c>
      <c r="E598" s="662" t="s">
        <v>1318</v>
      </c>
      <c r="F598" s="665"/>
      <c r="G598" s="665"/>
      <c r="H598" s="678">
        <v>0</v>
      </c>
      <c r="I598" s="665">
        <v>5</v>
      </c>
      <c r="J598" s="665">
        <v>4242.45</v>
      </c>
      <c r="K598" s="678">
        <v>1</v>
      </c>
      <c r="L598" s="665">
        <v>5</v>
      </c>
      <c r="M598" s="666">
        <v>4242.45</v>
      </c>
    </row>
    <row r="599" spans="1:13" ht="14.4" customHeight="1" x14ac:dyDescent="0.3">
      <c r="A599" s="661" t="s">
        <v>2643</v>
      </c>
      <c r="B599" s="662" t="s">
        <v>2523</v>
      </c>
      <c r="C599" s="662" t="s">
        <v>3473</v>
      </c>
      <c r="D599" s="662" t="s">
        <v>3474</v>
      </c>
      <c r="E599" s="662" t="s">
        <v>3475</v>
      </c>
      <c r="F599" s="665"/>
      <c r="G599" s="665"/>
      <c r="H599" s="678">
        <v>0</v>
      </c>
      <c r="I599" s="665">
        <v>4</v>
      </c>
      <c r="J599" s="665">
        <v>1912.28</v>
      </c>
      <c r="K599" s="678">
        <v>1</v>
      </c>
      <c r="L599" s="665">
        <v>4</v>
      </c>
      <c r="M599" s="666">
        <v>1912.28</v>
      </c>
    </row>
    <row r="600" spans="1:13" ht="14.4" customHeight="1" x14ac:dyDescent="0.3">
      <c r="A600" s="661" t="s">
        <v>2643</v>
      </c>
      <c r="B600" s="662" t="s">
        <v>2564</v>
      </c>
      <c r="C600" s="662" t="s">
        <v>1851</v>
      </c>
      <c r="D600" s="662" t="s">
        <v>1852</v>
      </c>
      <c r="E600" s="662" t="s">
        <v>2565</v>
      </c>
      <c r="F600" s="665"/>
      <c r="G600" s="665"/>
      <c r="H600" s="678">
        <v>0</v>
      </c>
      <c r="I600" s="665">
        <v>25</v>
      </c>
      <c r="J600" s="665">
        <v>32155</v>
      </c>
      <c r="K600" s="678">
        <v>1</v>
      </c>
      <c r="L600" s="665">
        <v>25</v>
      </c>
      <c r="M600" s="666">
        <v>32155</v>
      </c>
    </row>
    <row r="601" spans="1:13" ht="14.4" customHeight="1" x14ac:dyDescent="0.3">
      <c r="A601" s="661" t="s">
        <v>2643</v>
      </c>
      <c r="B601" s="662" t="s">
        <v>2564</v>
      </c>
      <c r="C601" s="662" t="s">
        <v>1858</v>
      </c>
      <c r="D601" s="662" t="s">
        <v>1859</v>
      </c>
      <c r="E601" s="662" t="s">
        <v>2566</v>
      </c>
      <c r="F601" s="665"/>
      <c r="G601" s="665"/>
      <c r="H601" s="678">
        <v>0</v>
      </c>
      <c r="I601" s="665">
        <v>36</v>
      </c>
      <c r="J601" s="665">
        <v>61757.280000000006</v>
      </c>
      <c r="K601" s="678">
        <v>1</v>
      </c>
      <c r="L601" s="665">
        <v>36</v>
      </c>
      <c r="M601" s="666">
        <v>61757.280000000006</v>
      </c>
    </row>
    <row r="602" spans="1:13" ht="14.4" customHeight="1" x14ac:dyDescent="0.3">
      <c r="A602" s="661" t="s">
        <v>2643</v>
      </c>
      <c r="B602" s="662" t="s">
        <v>2525</v>
      </c>
      <c r="C602" s="662" t="s">
        <v>2272</v>
      </c>
      <c r="D602" s="662" t="s">
        <v>2601</v>
      </c>
      <c r="E602" s="662" t="s">
        <v>2602</v>
      </c>
      <c r="F602" s="665"/>
      <c r="G602" s="665"/>
      <c r="H602" s="678">
        <v>0</v>
      </c>
      <c r="I602" s="665">
        <v>4</v>
      </c>
      <c r="J602" s="665">
        <v>343.76</v>
      </c>
      <c r="K602" s="678">
        <v>1</v>
      </c>
      <c r="L602" s="665">
        <v>4</v>
      </c>
      <c r="M602" s="666">
        <v>343.76</v>
      </c>
    </row>
    <row r="603" spans="1:13" ht="14.4" customHeight="1" x14ac:dyDescent="0.3">
      <c r="A603" s="661" t="s">
        <v>2643</v>
      </c>
      <c r="B603" s="662" t="s">
        <v>2525</v>
      </c>
      <c r="C603" s="662" t="s">
        <v>1481</v>
      </c>
      <c r="D603" s="662" t="s">
        <v>1482</v>
      </c>
      <c r="E603" s="662" t="s">
        <v>2526</v>
      </c>
      <c r="F603" s="665"/>
      <c r="G603" s="665"/>
      <c r="H603" s="678">
        <v>0</v>
      </c>
      <c r="I603" s="665">
        <v>5</v>
      </c>
      <c r="J603" s="665">
        <v>644.54999999999995</v>
      </c>
      <c r="K603" s="678">
        <v>1</v>
      </c>
      <c r="L603" s="665">
        <v>5</v>
      </c>
      <c r="M603" s="666">
        <v>644.54999999999995</v>
      </c>
    </row>
    <row r="604" spans="1:13" ht="14.4" customHeight="1" x14ac:dyDescent="0.3">
      <c r="A604" s="661" t="s">
        <v>2643</v>
      </c>
      <c r="B604" s="662" t="s">
        <v>2525</v>
      </c>
      <c r="C604" s="662" t="s">
        <v>3182</v>
      </c>
      <c r="D604" s="662" t="s">
        <v>3183</v>
      </c>
      <c r="E604" s="662" t="s">
        <v>3184</v>
      </c>
      <c r="F604" s="665"/>
      <c r="G604" s="665"/>
      <c r="H604" s="678">
        <v>0</v>
      </c>
      <c r="I604" s="665">
        <v>8</v>
      </c>
      <c r="J604" s="665">
        <v>1162.08</v>
      </c>
      <c r="K604" s="678">
        <v>1</v>
      </c>
      <c r="L604" s="665">
        <v>8</v>
      </c>
      <c r="M604" s="666">
        <v>1162.08</v>
      </c>
    </row>
    <row r="605" spans="1:13" ht="14.4" customHeight="1" x14ac:dyDescent="0.3">
      <c r="A605" s="661" t="s">
        <v>2643</v>
      </c>
      <c r="B605" s="662" t="s">
        <v>2567</v>
      </c>
      <c r="C605" s="662" t="s">
        <v>3060</v>
      </c>
      <c r="D605" s="662" t="s">
        <v>3061</v>
      </c>
      <c r="E605" s="662" t="s">
        <v>827</v>
      </c>
      <c r="F605" s="665">
        <v>3</v>
      </c>
      <c r="G605" s="665">
        <v>2101.29</v>
      </c>
      <c r="H605" s="678">
        <v>1</v>
      </c>
      <c r="I605" s="665"/>
      <c r="J605" s="665"/>
      <c r="K605" s="678">
        <v>0</v>
      </c>
      <c r="L605" s="665">
        <v>3</v>
      </c>
      <c r="M605" s="666">
        <v>2101.29</v>
      </c>
    </row>
    <row r="606" spans="1:13" ht="14.4" customHeight="1" x14ac:dyDescent="0.3">
      <c r="A606" s="661" t="s">
        <v>2643</v>
      </c>
      <c r="B606" s="662" t="s">
        <v>2567</v>
      </c>
      <c r="C606" s="662" t="s">
        <v>3064</v>
      </c>
      <c r="D606" s="662" t="s">
        <v>3065</v>
      </c>
      <c r="E606" s="662" t="s">
        <v>1114</v>
      </c>
      <c r="F606" s="665">
        <v>1</v>
      </c>
      <c r="G606" s="665">
        <v>934.66</v>
      </c>
      <c r="H606" s="678">
        <v>1</v>
      </c>
      <c r="I606" s="665"/>
      <c r="J606" s="665"/>
      <c r="K606" s="678">
        <v>0</v>
      </c>
      <c r="L606" s="665">
        <v>1</v>
      </c>
      <c r="M606" s="666">
        <v>934.66</v>
      </c>
    </row>
    <row r="607" spans="1:13" ht="14.4" customHeight="1" x14ac:dyDescent="0.3">
      <c r="A607" s="661" t="s">
        <v>2643</v>
      </c>
      <c r="B607" s="662" t="s">
        <v>2527</v>
      </c>
      <c r="C607" s="662" t="s">
        <v>2836</v>
      </c>
      <c r="D607" s="662" t="s">
        <v>2837</v>
      </c>
      <c r="E607" s="662" t="s">
        <v>1570</v>
      </c>
      <c r="F607" s="665"/>
      <c r="G607" s="665"/>
      <c r="H607" s="678">
        <v>0</v>
      </c>
      <c r="I607" s="665">
        <v>42</v>
      </c>
      <c r="J607" s="665">
        <v>16532.46</v>
      </c>
      <c r="K607" s="678">
        <v>1</v>
      </c>
      <c r="L607" s="665">
        <v>42</v>
      </c>
      <c r="M607" s="666">
        <v>16532.46</v>
      </c>
    </row>
    <row r="608" spans="1:13" ht="14.4" customHeight="1" x14ac:dyDescent="0.3">
      <c r="A608" s="661" t="s">
        <v>2643</v>
      </c>
      <c r="B608" s="662" t="s">
        <v>2527</v>
      </c>
      <c r="C608" s="662" t="s">
        <v>2838</v>
      </c>
      <c r="D608" s="662" t="s">
        <v>2839</v>
      </c>
      <c r="E608" s="662" t="s">
        <v>586</v>
      </c>
      <c r="F608" s="665"/>
      <c r="G608" s="665"/>
      <c r="H608" s="678">
        <v>0</v>
      </c>
      <c r="I608" s="665">
        <v>21</v>
      </c>
      <c r="J608" s="665">
        <v>2509.37</v>
      </c>
      <c r="K608" s="678">
        <v>1</v>
      </c>
      <c r="L608" s="665">
        <v>21</v>
      </c>
      <c r="M608" s="666">
        <v>2509.37</v>
      </c>
    </row>
    <row r="609" spans="1:13" ht="14.4" customHeight="1" x14ac:dyDescent="0.3">
      <c r="A609" s="661" t="s">
        <v>2643</v>
      </c>
      <c r="B609" s="662" t="s">
        <v>2527</v>
      </c>
      <c r="C609" s="662" t="s">
        <v>2840</v>
      </c>
      <c r="D609" s="662" t="s">
        <v>2841</v>
      </c>
      <c r="E609" s="662" t="s">
        <v>579</v>
      </c>
      <c r="F609" s="665"/>
      <c r="G609" s="665"/>
      <c r="H609" s="678">
        <v>0</v>
      </c>
      <c r="I609" s="665">
        <v>132</v>
      </c>
      <c r="J609" s="665">
        <v>4872.12</v>
      </c>
      <c r="K609" s="678">
        <v>1</v>
      </c>
      <c r="L609" s="665">
        <v>132</v>
      </c>
      <c r="M609" s="666">
        <v>4872.12</v>
      </c>
    </row>
    <row r="610" spans="1:13" ht="14.4" customHeight="1" x14ac:dyDescent="0.3">
      <c r="A610" s="661" t="s">
        <v>2643</v>
      </c>
      <c r="B610" s="662" t="s">
        <v>2527</v>
      </c>
      <c r="C610" s="662" t="s">
        <v>3673</v>
      </c>
      <c r="D610" s="662" t="s">
        <v>3674</v>
      </c>
      <c r="E610" s="662" t="s">
        <v>579</v>
      </c>
      <c r="F610" s="665">
        <v>1</v>
      </c>
      <c r="G610" s="665">
        <v>36.909999999999997</v>
      </c>
      <c r="H610" s="678">
        <v>1</v>
      </c>
      <c r="I610" s="665"/>
      <c r="J610" s="665"/>
      <c r="K610" s="678">
        <v>0</v>
      </c>
      <c r="L610" s="665">
        <v>1</v>
      </c>
      <c r="M610" s="666">
        <v>36.909999999999997</v>
      </c>
    </row>
    <row r="611" spans="1:13" ht="14.4" customHeight="1" x14ac:dyDescent="0.3">
      <c r="A611" s="661" t="s">
        <v>2643</v>
      </c>
      <c r="B611" s="662" t="s">
        <v>2527</v>
      </c>
      <c r="C611" s="662" t="s">
        <v>3312</v>
      </c>
      <c r="D611" s="662" t="s">
        <v>3313</v>
      </c>
      <c r="E611" s="662" t="s">
        <v>3314</v>
      </c>
      <c r="F611" s="665">
        <v>3</v>
      </c>
      <c r="G611" s="665">
        <v>5108.8500000000004</v>
      </c>
      <c r="H611" s="678">
        <v>1</v>
      </c>
      <c r="I611" s="665"/>
      <c r="J611" s="665"/>
      <c r="K611" s="678">
        <v>0</v>
      </c>
      <c r="L611" s="665">
        <v>3</v>
      </c>
      <c r="M611" s="666">
        <v>5108.8500000000004</v>
      </c>
    </row>
    <row r="612" spans="1:13" ht="14.4" customHeight="1" x14ac:dyDescent="0.3">
      <c r="A612" s="661" t="s">
        <v>2643</v>
      </c>
      <c r="B612" s="662" t="s">
        <v>2527</v>
      </c>
      <c r="C612" s="662" t="s">
        <v>3009</v>
      </c>
      <c r="D612" s="662" t="s">
        <v>597</v>
      </c>
      <c r="E612" s="662" t="s">
        <v>598</v>
      </c>
      <c r="F612" s="665">
        <v>1</v>
      </c>
      <c r="G612" s="665">
        <v>1704.6</v>
      </c>
      <c r="H612" s="678">
        <v>1</v>
      </c>
      <c r="I612" s="665"/>
      <c r="J612" s="665"/>
      <c r="K612" s="678">
        <v>0</v>
      </c>
      <c r="L612" s="665">
        <v>1</v>
      </c>
      <c r="M612" s="666">
        <v>1704.6</v>
      </c>
    </row>
    <row r="613" spans="1:13" ht="14.4" customHeight="1" x14ac:dyDescent="0.3">
      <c r="A613" s="661" t="s">
        <v>2643</v>
      </c>
      <c r="B613" s="662" t="s">
        <v>2527</v>
      </c>
      <c r="C613" s="662" t="s">
        <v>3007</v>
      </c>
      <c r="D613" s="662" t="s">
        <v>3008</v>
      </c>
      <c r="E613" s="662" t="s">
        <v>586</v>
      </c>
      <c r="F613" s="665">
        <v>1</v>
      </c>
      <c r="G613" s="665">
        <v>147.62</v>
      </c>
      <c r="H613" s="678">
        <v>1</v>
      </c>
      <c r="I613" s="665"/>
      <c r="J613" s="665"/>
      <c r="K613" s="678">
        <v>0</v>
      </c>
      <c r="L613" s="665">
        <v>1</v>
      </c>
      <c r="M613" s="666">
        <v>147.62</v>
      </c>
    </row>
    <row r="614" spans="1:13" ht="14.4" customHeight="1" x14ac:dyDescent="0.3">
      <c r="A614" s="661" t="s">
        <v>2643</v>
      </c>
      <c r="B614" s="662" t="s">
        <v>2527</v>
      </c>
      <c r="C614" s="662" t="s">
        <v>3490</v>
      </c>
      <c r="D614" s="662" t="s">
        <v>2837</v>
      </c>
      <c r="E614" s="662" t="s">
        <v>583</v>
      </c>
      <c r="F614" s="665">
        <v>3</v>
      </c>
      <c r="G614" s="665">
        <v>590.43000000000006</v>
      </c>
      <c r="H614" s="678">
        <v>1</v>
      </c>
      <c r="I614" s="665"/>
      <c r="J614" s="665"/>
      <c r="K614" s="678">
        <v>0</v>
      </c>
      <c r="L614" s="665">
        <v>3</v>
      </c>
      <c r="M614" s="666">
        <v>590.43000000000006</v>
      </c>
    </row>
    <row r="615" spans="1:13" ht="14.4" customHeight="1" x14ac:dyDescent="0.3">
      <c r="A615" s="661" t="s">
        <v>2643</v>
      </c>
      <c r="B615" s="662" t="s">
        <v>2527</v>
      </c>
      <c r="C615" s="662" t="s">
        <v>596</v>
      </c>
      <c r="D615" s="662" t="s">
        <v>597</v>
      </c>
      <c r="E615" s="662" t="s">
        <v>598</v>
      </c>
      <c r="F615" s="665">
        <v>1</v>
      </c>
      <c r="G615" s="665">
        <v>1704.6</v>
      </c>
      <c r="H615" s="678">
        <v>1</v>
      </c>
      <c r="I615" s="665"/>
      <c r="J615" s="665"/>
      <c r="K615" s="678">
        <v>0</v>
      </c>
      <c r="L615" s="665">
        <v>1</v>
      </c>
      <c r="M615" s="666">
        <v>1704.6</v>
      </c>
    </row>
    <row r="616" spans="1:13" ht="14.4" customHeight="1" x14ac:dyDescent="0.3">
      <c r="A616" s="661" t="s">
        <v>2643</v>
      </c>
      <c r="B616" s="662" t="s">
        <v>2527</v>
      </c>
      <c r="C616" s="662" t="s">
        <v>3491</v>
      </c>
      <c r="D616" s="662" t="s">
        <v>3313</v>
      </c>
      <c r="E616" s="662" t="s">
        <v>3314</v>
      </c>
      <c r="F616" s="665">
        <v>3</v>
      </c>
      <c r="G616" s="665">
        <v>5108.8500000000004</v>
      </c>
      <c r="H616" s="678">
        <v>1</v>
      </c>
      <c r="I616" s="665"/>
      <c r="J616" s="665"/>
      <c r="K616" s="678">
        <v>0</v>
      </c>
      <c r="L616" s="665">
        <v>3</v>
      </c>
      <c r="M616" s="666">
        <v>5108.8500000000004</v>
      </c>
    </row>
    <row r="617" spans="1:13" ht="14.4" customHeight="1" x14ac:dyDescent="0.3">
      <c r="A617" s="661" t="s">
        <v>2643</v>
      </c>
      <c r="B617" s="662" t="s">
        <v>2527</v>
      </c>
      <c r="C617" s="662" t="s">
        <v>3316</v>
      </c>
      <c r="D617" s="662" t="s">
        <v>3317</v>
      </c>
      <c r="E617" s="662" t="s">
        <v>1570</v>
      </c>
      <c r="F617" s="665">
        <v>1</v>
      </c>
      <c r="G617" s="665">
        <v>393.63</v>
      </c>
      <c r="H617" s="678">
        <v>1</v>
      </c>
      <c r="I617" s="665"/>
      <c r="J617" s="665"/>
      <c r="K617" s="678">
        <v>0</v>
      </c>
      <c r="L617" s="665">
        <v>1</v>
      </c>
      <c r="M617" s="666">
        <v>393.63</v>
      </c>
    </row>
    <row r="618" spans="1:13" ht="14.4" customHeight="1" x14ac:dyDescent="0.3">
      <c r="A618" s="661" t="s">
        <v>2643</v>
      </c>
      <c r="B618" s="662" t="s">
        <v>2527</v>
      </c>
      <c r="C618" s="662" t="s">
        <v>3010</v>
      </c>
      <c r="D618" s="662" t="s">
        <v>3011</v>
      </c>
      <c r="E618" s="662" t="s">
        <v>3012</v>
      </c>
      <c r="F618" s="665">
        <v>1</v>
      </c>
      <c r="G618" s="665">
        <v>2332.63</v>
      </c>
      <c r="H618" s="678">
        <v>1</v>
      </c>
      <c r="I618" s="665"/>
      <c r="J618" s="665"/>
      <c r="K618" s="678">
        <v>0</v>
      </c>
      <c r="L618" s="665">
        <v>1</v>
      </c>
      <c r="M618" s="666">
        <v>2332.63</v>
      </c>
    </row>
    <row r="619" spans="1:13" ht="14.4" customHeight="1" x14ac:dyDescent="0.3">
      <c r="A619" s="661" t="s">
        <v>2643</v>
      </c>
      <c r="B619" s="662" t="s">
        <v>2527</v>
      </c>
      <c r="C619" s="662" t="s">
        <v>3020</v>
      </c>
      <c r="D619" s="662" t="s">
        <v>3011</v>
      </c>
      <c r="E619" s="662" t="s">
        <v>1570</v>
      </c>
      <c r="F619" s="665">
        <v>6</v>
      </c>
      <c r="G619" s="665">
        <v>2361.7799999999997</v>
      </c>
      <c r="H619" s="678">
        <v>1</v>
      </c>
      <c r="I619" s="665"/>
      <c r="J619" s="665"/>
      <c r="K619" s="678">
        <v>0</v>
      </c>
      <c r="L619" s="665">
        <v>6</v>
      </c>
      <c r="M619" s="666">
        <v>2361.7799999999997</v>
      </c>
    </row>
    <row r="620" spans="1:13" ht="14.4" customHeight="1" x14ac:dyDescent="0.3">
      <c r="A620" s="661" t="s">
        <v>2643</v>
      </c>
      <c r="B620" s="662" t="s">
        <v>2527</v>
      </c>
      <c r="C620" s="662" t="s">
        <v>3247</v>
      </c>
      <c r="D620" s="662" t="s">
        <v>3248</v>
      </c>
      <c r="E620" s="662" t="s">
        <v>586</v>
      </c>
      <c r="F620" s="665">
        <v>2</v>
      </c>
      <c r="G620" s="665">
        <v>0</v>
      </c>
      <c r="H620" s="678"/>
      <c r="I620" s="665"/>
      <c r="J620" s="665"/>
      <c r="K620" s="678"/>
      <c r="L620" s="665">
        <v>2</v>
      </c>
      <c r="M620" s="666">
        <v>0</v>
      </c>
    </row>
    <row r="621" spans="1:13" ht="14.4" customHeight="1" x14ac:dyDescent="0.3">
      <c r="A621" s="661" t="s">
        <v>2643</v>
      </c>
      <c r="B621" s="662" t="s">
        <v>2527</v>
      </c>
      <c r="C621" s="662" t="s">
        <v>1569</v>
      </c>
      <c r="D621" s="662" t="s">
        <v>592</v>
      </c>
      <c r="E621" s="662" t="s">
        <v>1570</v>
      </c>
      <c r="F621" s="665">
        <v>1</v>
      </c>
      <c r="G621" s="665">
        <v>393.63</v>
      </c>
      <c r="H621" s="678">
        <v>1</v>
      </c>
      <c r="I621" s="665"/>
      <c r="J621" s="665"/>
      <c r="K621" s="678">
        <v>0</v>
      </c>
      <c r="L621" s="665">
        <v>1</v>
      </c>
      <c r="M621" s="666">
        <v>393.63</v>
      </c>
    </row>
    <row r="622" spans="1:13" ht="14.4" customHeight="1" x14ac:dyDescent="0.3">
      <c r="A622" s="661" t="s">
        <v>2643</v>
      </c>
      <c r="B622" s="662" t="s">
        <v>2527</v>
      </c>
      <c r="C622" s="662" t="s">
        <v>3492</v>
      </c>
      <c r="D622" s="662" t="s">
        <v>2843</v>
      </c>
      <c r="E622" s="662" t="s">
        <v>3098</v>
      </c>
      <c r="F622" s="665">
        <v>1</v>
      </c>
      <c r="G622" s="665">
        <v>0</v>
      </c>
      <c r="H622" s="678"/>
      <c r="I622" s="665"/>
      <c r="J622" s="665"/>
      <c r="K622" s="678"/>
      <c r="L622" s="665">
        <v>1</v>
      </c>
      <c r="M622" s="666">
        <v>0</v>
      </c>
    </row>
    <row r="623" spans="1:13" ht="14.4" customHeight="1" x14ac:dyDescent="0.3">
      <c r="A623" s="661" t="s">
        <v>2643</v>
      </c>
      <c r="B623" s="662" t="s">
        <v>2527</v>
      </c>
      <c r="C623" s="662" t="s">
        <v>3493</v>
      </c>
      <c r="D623" s="662" t="s">
        <v>3494</v>
      </c>
      <c r="E623" s="662" t="s">
        <v>579</v>
      </c>
      <c r="F623" s="665">
        <v>2</v>
      </c>
      <c r="G623" s="665">
        <v>244.5</v>
      </c>
      <c r="H623" s="678">
        <v>1</v>
      </c>
      <c r="I623" s="665"/>
      <c r="J623" s="665"/>
      <c r="K623" s="678">
        <v>0</v>
      </c>
      <c r="L623" s="665">
        <v>2</v>
      </c>
      <c r="M623" s="666">
        <v>244.5</v>
      </c>
    </row>
    <row r="624" spans="1:13" ht="14.4" customHeight="1" x14ac:dyDescent="0.3">
      <c r="A624" s="661" t="s">
        <v>2643</v>
      </c>
      <c r="B624" s="662" t="s">
        <v>2528</v>
      </c>
      <c r="C624" s="662" t="s">
        <v>588</v>
      </c>
      <c r="D624" s="662" t="s">
        <v>589</v>
      </c>
      <c r="E624" s="662" t="s">
        <v>590</v>
      </c>
      <c r="F624" s="665">
        <v>3</v>
      </c>
      <c r="G624" s="665">
        <v>2049.27</v>
      </c>
      <c r="H624" s="678">
        <v>1</v>
      </c>
      <c r="I624" s="665"/>
      <c r="J624" s="665"/>
      <c r="K624" s="678">
        <v>0</v>
      </c>
      <c r="L624" s="665">
        <v>3</v>
      </c>
      <c r="M624" s="666">
        <v>2049.27</v>
      </c>
    </row>
    <row r="625" spans="1:13" ht="14.4" customHeight="1" x14ac:dyDescent="0.3">
      <c r="A625" s="661" t="s">
        <v>2643</v>
      </c>
      <c r="B625" s="662" t="s">
        <v>2528</v>
      </c>
      <c r="C625" s="662" t="s">
        <v>3433</v>
      </c>
      <c r="D625" s="662" t="s">
        <v>3434</v>
      </c>
      <c r="E625" s="662" t="s">
        <v>2888</v>
      </c>
      <c r="F625" s="665">
        <v>1</v>
      </c>
      <c r="G625" s="665">
        <v>3497.47</v>
      </c>
      <c r="H625" s="678">
        <v>1</v>
      </c>
      <c r="I625" s="665"/>
      <c r="J625" s="665"/>
      <c r="K625" s="678">
        <v>0</v>
      </c>
      <c r="L625" s="665">
        <v>1</v>
      </c>
      <c r="M625" s="666">
        <v>3497.47</v>
      </c>
    </row>
    <row r="626" spans="1:13" ht="14.4" customHeight="1" x14ac:dyDescent="0.3">
      <c r="A626" s="661" t="s">
        <v>2643</v>
      </c>
      <c r="B626" s="662" t="s">
        <v>2528</v>
      </c>
      <c r="C626" s="662" t="s">
        <v>2887</v>
      </c>
      <c r="D626" s="662" t="s">
        <v>1486</v>
      </c>
      <c r="E626" s="662" t="s">
        <v>2888</v>
      </c>
      <c r="F626" s="665"/>
      <c r="G626" s="665"/>
      <c r="H626" s="678">
        <v>0</v>
      </c>
      <c r="I626" s="665">
        <v>4</v>
      </c>
      <c r="J626" s="665">
        <v>22150.16</v>
      </c>
      <c r="K626" s="678">
        <v>1</v>
      </c>
      <c r="L626" s="665">
        <v>4</v>
      </c>
      <c r="M626" s="666">
        <v>22150.16</v>
      </c>
    </row>
    <row r="627" spans="1:13" ht="14.4" customHeight="1" x14ac:dyDescent="0.3">
      <c r="A627" s="661" t="s">
        <v>2643</v>
      </c>
      <c r="B627" s="662" t="s">
        <v>2528</v>
      </c>
      <c r="C627" s="662" t="s">
        <v>1485</v>
      </c>
      <c r="D627" s="662" t="s">
        <v>1486</v>
      </c>
      <c r="E627" s="662" t="s">
        <v>2529</v>
      </c>
      <c r="F627" s="665"/>
      <c r="G627" s="665"/>
      <c r="H627" s="678">
        <v>0</v>
      </c>
      <c r="I627" s="665">
        <v>5</v>
      </c>
      <c r="J627" s="665">
        <v>5537.55</v>
      </c>
      <c r="K627" s="678">
        <v>1</v>
      </c>
      <c r="L627" s="665">
        <v>5</v>
      </c>
      <c r="M627" s="666">
        <v>5537.55</v>
      </c>
    </row>
    <row r="628" spans="1:13" ht="14.4" customHeight="1" x14ac:dyDescent="0.3">
      <c r="A628" s="661" t="s">
        <v>2643</v>
      </c>
      <c r="B628" s="662" t="s">
        <v>2528</v>
      </c>
      <c r="C628" s="662" t="s">
        <v>3429</v>
      </c>
      <c r="D628" s="662" t="s">
        <v>3430</v>
      </c>
      <c r="E628" s="662" t="s">
        <v>590</v>
      </c>
      <c r="F628" s="665">
        <v>3</v>
      </c>
      <c r="G628" s="665">
        <v>2358.48</v>
      </c>
      <c r="H628" s="678">
        <v>1</v>
      </c>
      <c r="I628" s="665"/>
      <c r="J628" s="665"/>
      <c r="K628" s="678">
        <v>0</v>
      </c>
      <c r="L628" s="665">
        <v>3</v>
      </c>
      <c r="M628" s="666">
        <v>2358.48</v>
      </c>
    </row>
    <row r="629" spans="1:13" ht="14.4" customHeight="1" x14ac:dyDescent="0.3">
      <c r="A629" s="661" t="s">
        <v>2643</v>
      </c>
      <c r="B629" s="662" t="s">
        <v>2528</v>
      </c>
      <c r="C629" s="662" t="s">
        <v>3431</v>
      </c>
      <c r="D629" s="662" t="s">
        <v>2890</v>
      </c>
      <c r="E629" s="662" t="s">
        <v>3432</v>
      </c>
      <c r="F629" s="665">
        <v>1</v>
      </c>
      <c r="G629" s="665">
        <v>959.45</v>
      </c>
      <c r="H629" s="678">
        <v>1</v>
      </c>
      <c r="I629" s="665"/>
      <c r="J629" s="665"/>
      <c r="K629" s="678">
        <v>0</v>
      </c>
      <c r="L629" s="665">
        <v>1</v>
      </c>
      <c r="M629" s="666">
        <v>959.45</v>
      </c>
    </row>
    <row r="630" spans="1:13" ht="14.4" customHeight="1" x14ac:dyDescent="0.3">
      <c r="A630" s="661" t="s">
        <v>2643</v>
      </c>
      <c r="B630" s="662" t="s">
        <v>2530</v>
      </c>
      <c r="C630" s="662" t="s">
        <v>1463</v>
      </c>
      <c r="D630" s="662" t="s">
        <v>1464</v>
      </c>
      <c r="E630" s="662" t="s">
        <v>2531</v>
      </c>
      <c r="F630" s="665"/>
      <c r="G630" s="665"/>
      <c r="H630" s="678">
        <v>0</v>
      </c>
      <c r="I630" s="665">
        <v>27</v>
      </c>
      <c r="J630" s="665">
        <v>2563.65</v>
      </c>
      <c r="K630" s="678">
        <v>1</v>
      </c>
      <c r="L630" s="665">
        <v>27</v>
      </c>
      <c r="M630" s="666">
        <v>2563.65</v>
      </c>
    </row>
    <row r="631" spans="1:13" ht="14.4" customHeight="1" x14ac:dyDescent="0.3">
      <c r="A631" s="661" t="s">
        <v>2643</v>
      </c>
      <c r="B631" s="662" t="s">
        <v>2530</v>
      </c>
      <c r="C631" s="662" t="s">
        <v>1473</v>
      </c>
      <c r="D631" s="662" t="s">
        <v>1474</v>
      </c>
      <c r="E631" s="662" t="s">
        <v>1475</v>
      </c>
      <c r="F631" s="665"/>
      <c r="G631" s="665"/>
      <c r="H631" s="678">
        <v>0</v>
      </c>
      <c r="I631" s="665">
        <v>25</v>
      </c>
      <c r="J631" s="665">
        <v>3165</v>
      </c>
      <c r="K631" s="678">
        <v>1</v>
      </c>
      <c r="L631" s="665">
        <v>25</v>
      </c>
      <c r="M631" s="666">
        <v>3165</v>
      </c>
    </row>
    <row r="632" spans="1:13" ht="14.4" customHeight="1" x14ac:dyDescent="0.3">
      <c r="A632" s="661" t="s">
        <v>2643</v>
      </c>
      <c r="B632" s="662" t="s">
        <v>2530</v>
      </c>
      <c r="C632" s="662" t="s">
        <v>1469</v>
      </c>
      <c r="D632" s="662" t="s">
        <v>1470</v>
      </c>
      <c r="E632" s="662" t="s">
        <v>1471</v>
      </c>
      <c r="F632" s="665"/>
      <c r="G632" s="665"/>
      <c r="H632" s="678">
        <v>0</v>
      </c>
      <c r="I632" s="665">
        <v>33</v>
      </c>
      <c r="J632" s="665">
        <v>5577</v>
      </c>
      <c r="K632" s="678">
        <v>1</v>
      </c>
      <c r="L632" s="665">
        <v>33</v>
      </c>
      <c r="M632" s="666">
        <v>5577</v>
      </c>
    </row>
    <row r="633" spans="1:13" ht="14.4" customHeight="1" x14ac:dyDescent="0.3">
      <c r="A633" s="661" t="s">
        <v>2643</v>
      </c>
      <c r="B633" s="662" t="s">
        <v>2530</v>
      </c>
      <c r="C633" s="662" t="s">
        <v>3543</v>
      </c>
      <c r="D633" s="662" t="s">
        <v>3107</v>
      </c>
      <c r="E633" s="662" t="s">
        <v>3544</v>
      </c>
      <c r="F633" s="665">
        <v>2</v>
      </c>
      <c r="G633" s="665">
        <v>1013.98</v>
      </c>
      <c r="H633" s="678">
        <v>1</v>
      </c>
      <c r="I633" s="665"/>
      <c r="J633" s="665"/>
      <c r="K633" s="678">
        <v>0</v>
      </c>
      <c r="L633" s="665">
        <v>2</v>
      </c>
      <c r="M633" s="666">
        <v>1013.98</v>
      </c>
    </row>
    <row r="634" spans="1:13" ht="14.4" customHeight="1" x14ac:dyDescent="0.3">
      <c r="A634" s="661" t="s">
        <v>2643</v>
      </c>
      <c r="B634" s="662" t="s">
        <v>2532</v>
      </c>
      <c r="C634" s="662" t="s">
        <v>2880</v>
      </c>
      <c r="D634" s="662" t="s">
        <v>2881</v>
      </c>
      <c r="E634" s="662" t="s">
        <v>2534</v>
      </c>
      <c r="F634" s="665">
        <v>6</v>
      </c>
      <c r="G634" s="665">
        <v>61.56</v>
      </c>
      <c r="H634" s="678">
        <v>1</v>
      </c>
      <c r="I634" s="665"/>
      <c r="J634" s="665"/>
      <c r="K634" s="678">
        <v>0</v>
      </c>
      <c r="L634" s="665">
        <v>6</v>
      </c>
      <c r="M634" s="666">
        <v>61.56</v>
      </c>
    </row>
    <row r="635" spans="1:13" ht="14.4" customHeight="1" x14ac:dyDescent="0.3">
      <c r="A635" s="661" t="s">
        <v>2643</v>
      </c>
      <c r="B635" s="662" t="s">
        <v>2532</v>
      </c>
      <c r="C635" s="662" t="s">
        <v>1833</v>
      </c>
      <c r="D635" s="662" t="s">
        <v>2570</v>
      </c>
      <c r="E635" s="662" t="s">
        <v>2571</v>
      </c>
      <c r="F635" s="665"/>
      <c r="G635" s="665"/>
      <c r="H635" s="678">
        <v>0</v>
      </c>
      <c r="I635" s="665">
        <v>24</v>
      </c>
      <c r="J635" s="665">
        <v>152.39999999999998</v>
      </c>
      <c r="K635" s="678">
        <v>1</v>
      </c>
      <c r="L635" s="665">
        <v>24</v>
      </c>
      <c r="M635" s="666">
        <v>152.39999999999998</v>
      </c>
    </row>
    <row r="636" spans="1:13" ht="14.4" customHeight="1" x14ac:dyDescent="0.3">
      <c r="A636" s="661" t="s">
        <v>2643</v>
      </c>
      <c r="B636" s="662" t="s">
        <v>2532</v>
      </c>
      <c r="C636" s="662" t="s">
        <v>1417</v>
      </c>
      <c r="D636" s="662" t="s">
        <v>2533</v>
      </c>
      <c r="E636" s="662" t="s">
        <v>2534</v>
      </c>
      <c r="F636" s="665"/>
      <c r="G636" s="665"/>
      <c r="H636" s="678">
        <v>0</v>
      </c>
      <c r="I636" s="665">
        <v>24</v>
      </c>
      <c r="J636" s="665">
        <v>238.5</v>
      </c>
      <c r="K636" s="678">
        <v>1</v>
      </c>
      <c r="L636" s="665">
        <v>24</v>
      </c>
      <c r="M636" s="666">
        <v>238.5</v>
      </c>
    </row>
    <row r="637" spans="1:13" ht="14.4" customHeight="1" x14ac:dyDescent="0.3">
      <c r="A637" s="661" t="s">
        <v>2643</v>
      </c>
      <c r="B637" s="662" t="s">
        <v>2532</v>
      </c>
      <c r="C637" s="662" t="s">
        <v>1906</v>
      </c>
      <c r="D637" s="662" t="s">
        <v>2603</v>
      </c>
      <c r="E637" s="662" t="s">
        <v>2571</v>
      </c>
      <c r="F637" s="665">
        <v>3</v>
      </c>
      <c r="G637" s="665">
        <v>15.419999999999998</v>
      </c>
      <c r="H637" s="678">
        <v>1</v>
      </c>
      <c r="I637" s="665"/>
      <c r="J637" s="665"/>
      <c r="K637" s="678">
        <v>0</v>
      </c>
      <c r="L637" s="665">
        <v>3</v>
      </c>
      <c r="M637" s="666">
        <v>15.419999999999998</v>
      </c>
    </row>
    <row r="638" spans="1:13" ht="14.4" customHeight="1" x14ac:dyDescent="0.3">
      <c r="A638" s="661" t="s">
        <v>2643</v>
      </c>
      <c r="B638" s="662" t="s">
        <v>2532</v>
      </c>
      <c r="C638" s="662" t="s">
        <v>1335</v>
      </c>
      <c r="D638" s="662" t="s">
        <v>2535</v>
      </c>
      <c r="E638" s="662" t="s">
        <v>2536</v>
      </c>
      <c r="F638" s="665"/>
      <c r="G638" s="665"/>
      <c r="H638" s="678">
        <v>0</v>
      </c>
      <c r="I638" s="665">
        <v>2</v>
      </c>
      <c r="J638" s="665">
        <v>33.840000000000003</v>
      </c>
      <c r="K638" s="678">
        <v>1</v>
      </c>
      <c r="L638" s="665">
        <v>2</v>
      </c>
      <c r="M638" s="666">
        <v>33.840000000000003</v>
      </c>
    </row>
    <row r="639" spans="1:13" ht="14.4" customHeight="1" x14ac:dyDescent="0.3">
      <c r="A639" s="661" t="s">
        <v>2643</v>
      </c>
      <c r="B639" s="662" t="s">
        <v>2532</v>
      </c>
      <c r="C639" s="662" t="s">
        <v>2787</v>
      </c>
      <c r="D639" s="662" t="s">
        <v>2788</v>
      </c>
      <c r="E639" s="662" t="s">
        <v>862</v>
      </c>
      <c r="F639" s="665"/>
      <c r="G639" s="665"/>
      <c r="H639" s="678">
        <v>0</v>
      </c>
      <c r="I639" s="665">
        <v>1</v>
      </c>
      <c r="J639" s="665">
        <v>56.42</v>
      </c>
      <c r="K639" s="678">
        <v>1</v>
      </c>
      <c r="L639" s="665">
        <v>1</v>
      </c>
      <c r="M639" s="666">
        <v>56.42</v>
      </c>
    </row>
    <row r="640" spans="1:13" ht="14.4" customHeight="1" x14ac:dyDescent="0.3">
      <c r="A640" s="661" t="s">
        <v>2643</v>
      </c>
      <c r="B640" s="662" t="s">
        <v>4082</v>
      </c>
      <c r="C640" s="662" t="s">
        <v>3054</v>
      </c>
      <c r="D640" s="662" t="s">
        <v>3055</v>
      </c>
      <c r="E640" s="662" t="s">
        <v>3056</v>
      </c>
      <c r="F640" s="665"/>
      <c r="G640" s="665"/>
      <c r="H640" s="678"/>
      <c r="I640" s="665">
        <v>9</v>
      </c>
      <c r="J640" s="665">
        <v>0</v>
      </c>
      <c r="K640" s="678"/>
      <c r="L640" s="665">
        <v>9</v>
      </c>
      <c r="M640" s="666">
        <v>0</v>
      </c>
    </row>
    <row r="641" spans="1:13" ht="14.4" customHeight="1" x14ac:dyDescent="0.3">
      <c r="A641" s="661" t="s">
        <v>2643</v>
      </c>
      <c r="B641" s="662" t="s">
        <v>2537</v>
      </c>
      <c r="C641" s="662" t="s">
        <v>2912</v>
      </c>
      <c r="D641" s="662" t="s">
        <v>1253</v>
      </c>
      <c r="E641" s="662" t="s">
        <v>1501</v>
      </c>
      <c r="F641" s="665"/>
      <c r="G641" s="665"/>
      <c r="H641" s="678">
        <v>0</v>
      </c>
      <c r="I641" s="665">
        <v>7</v>
      </c>
      <c r="J641" s="665">
        <v>924</v>
      </c>
      <c r="K641" s="678">
        <v>1</v>
      </c>
      <c r="L641" s="665">
        <v>7</v>
      </c>
      <c r="M641" s="666">
        <v>924</v>
      </c>
    </row>
    <row r="642" spans="1:13" ht="14.4" customHeight="1" x14ac:dyDescent="0.3">
      <c r="A642" s="661" t="s">
        <v>2643</v>
      </c>
      <c r="B642" s="662" t="s">
        <v>2537</v>
      </c>
      <c r="C642" s="662" t="s">
        <v>1365</v>
      </c>
      <c r="D642" s="662" t="s">
        <v>1366</v>
      </c>
      <c r="E642" s="662" t="s">
        <v>1285</v>
      </c>
      <c r="F642" s="665"/>
      <c r="G642" s="665"/>
      <c r="H642" s="678">
        <v>0</v>
      </c>
      <c r="I642" s="665">
        <v>37</v>
      </c>
      <c r="J642" s="665">
        <v>2441.63</v>
      </c>
      <c r="K642" s="678">
        <v>1</v>
      </c>
      <c r="L642" s="665">
        <v>37</v>
      </c>
      <c r="M642" s="666">
        <v>2441.63</v>
      </c>
    </row>
    <row r="643" spans="1:13" ht="14.4" customHeight="1" x14ac:dyDescent="0.3">
      <c r="A643" s="661" t="s">
        <v>2643</v>
      </c>
      <c r="B643" s="662" t="s">
        <v>2537</v>
      </c>
      <c r="C643" s="662" t="s">
        <v>1428</v>
      </c>
      <c r="D643" s="662" t="s">
        <v>1253</v>
      </c>
      <c r="E643" s="662" t="s">
        <v>1501</v>
      </c>
      <c r="F643" s="665"/>
      <c r="G643" s="665"/>
      <c r="H643" s="678">
        <v>0</v>
      </c>
      <c r="I643" s="665">
        <v>98</v>
      </c>
      <c r="J643" s="665">
        <v>12936</v>
      </c>
      <c r="K643" s="678">
        <v>1</v>
      </c>
      <c r="L643" s="665">
        <v>98</v>
      </c>
      <c r="M643" s="666">
        <v>12936</v>
      </c>
    </row>
    <row r="644" spans="1:13" ht="14.4" customHeight="1" x14ac:dyDescent="0.3">
      <c r="A644" s="661" t="s">
        <v>2643</v>
      </c>
      <c r="B644" s="662" t="s">
        <v>2537</v>
      </c>
      <c r="C644" s="662" t="s">
        <v>1252</v>
      </c>
      <c r="D644" s="662" t="s">
        <v>1253</v>
      </c>
      <c r="E644" s="662" t="s">
        <v>1254</v>
      </c>
      <c r="F644" s="665"/>
      <c r="G644" s="665"/>
      <c r="H644" s="678">
        <v>0</v>
      </c>
      <c r="I644" s="665">
        <v>1</v>
      </c>
      <c r="J644" s="665">
        <v>264</v>
      </c>
      <c r="K644" s="678">
        <v>1</v>
      </c>
      <c r="L644" s="665">
        <v>1</v>
      </c>
      <c r="M644" s="666">
        <v>264</v>
      </c>
    </row>
    <row r="645" spans="1:13" ht="14.4" customHeight="1" x14ac:dyDescent="0.3">
      <c r="A645" s="661" t="s">
        <v>2643</v>
      </c>
      <c r="B645" s="662" t="s">
        <v>2537</v>
      </c>
      <c r="C645" s="662" t="s">
        <v>3232</v>
      </c>
      <c r="D645" s="662" t="s">
        <v>3233</v>
      </c>
      <c r="E645" s="662" t="s">
        <v>1099</v>
      </c>
      <c r="F645" s="665">
        <v>3</v>
      </c>
      <c r="G645" s="665">
        <v>369.6</v>
      </c>
      <c r="H645" s="678">
        <v>1</v>
      </c>
      <c r="I645" s="665"/>
      <c r="J645" s="665"/>
      <c r="K645" s="678">
        <v>0</v>
      </c>
      <c r="L645" s="665">
        <v>3</v>
      </c>
      <c r="M645" s="666">
        <v>369.6</v>
      </c>
    </row>
    <row r="646" spans="1:13" ht="14.4" customHeight="1" x14ac:dyDescent="0.3">
      <c r="A646" s="661" t="s">
        <v>2643</v>
      </c>
      <c r="B646" s="662" t="s">
        <v>2537</v>
      </c>
      <c r="C646" s="662" t="s">
        <v>3445</v>
      </c>
      <c r="D646" s="662" t="s">
        <v>3446</v>
      </c>
      <c r="E646" s="662" t="s">
        <v>3447</v>
      </c>
      <c r="F646" s="665">
        <v>3</v>
      </c>
      <c r="G646" s="665">
        <v>0</v>
      </c>
      <c r="H646" s="678"/>
      <c r="I646" s="665"/>
      <c r="J646" s="665"/>
      <c r="K646" s="678"/>
      <c r="L646" s="665">
        <v>3</v>
      </c>
      <c r="M646" s="666">
        <v>0</v>
      </c>
    </row>
    <row r="647" spans="1:13" ht="14.4" customHeight="1" x14ac:dyDescent="0.3">
      <c r="A647" s="661" t="s">
        <v>2643</v>
      </c>
      <c r="B647" s="662" t="s">
        <v>2572</v>
      </c>
      <c r="C647" s="662" t="s">
        <v>1864</v>
      </c>
      <c r="D647" s="662" t="s">
        <v>1865</v>
      </c>
      <c r="E647" s="662" t="s">
        <v>1501</v>
      </c>
      <c r="F647" s="665"/>
      <c r="G647" s="665"/>
      <c r="H647" s="678">
        <v>0</v>
      </c>
      <c r="I647" s="665">
        <v>17</v>
      </c>
      <c r="J647" s="665">
        <v>2244</v>
      </c>
      <c r="K647" s="678">
        <v>1</v>
      </c>
      <c r="L647" s="665">
        <v>17</v>
      </c>
      <c r="M647" s="666">
        <v>2244</v>
      </c>
    </row>
    <row r="648" spans="1:13" ht="14.4" customHeight="1" x14ac:dyDescent="0.3">
      <c r="A648" s="661" t="s">
        <v>2643</v>
      </c>
      <c r="B648" s="662" t="s">
        <v>2572</v>
      </c>
      <c r="C648" s="662" t="s">
        <v>1885</v>
      </c>
      <c r="D648" s="662" t="s">
        <v>1865</v>
      </c>
      <c r="E648" s="662" t="s">
        <v>1886</v>
      </c>
      <c r="F648" s="665"/>
      <c r="G648" s="665"/>
      <c r="H648" s="678">
        <v>0</v>
      </c>
      <c r="I648" s="665">
        <v>7</v>
      </c>
      <c r="J648" s="665">
        <v>3079.86</v>
      </c>
      <c r="K648" s="678">
        <v>1</v>
      </c>
      <c r="L648" s="665">
        <v>7</v>
      </c>
      <c r="M648" s="666">
        <v>3079.86</v>
      </c>
    </row>
    <row r="649" spans="1:13" ht="14.4" customHeight="1" x14ac:dyDescent="0.3">
      <c r="A649" s="661" t="s">
        <v>2643</v>
      </c>
      <c r="B649" s="662" t="s">
        <v>2572</v>
      </c>
      <c r="C649" s="662" t="s">
        <v>3330</v>
      </c>
      <c r="D649" s="662" t="s">
        <v>3331</v>
      </c>
      <c r="E649" s="662" t="s">
        <v>3332</v>
      </c>
      <c r="F649" s="665">
        <v>3</v>
      </c>
      <c r="G649" s="665">
        <v>396</v>
      </c>
      <c r="H649" s="678">
        <v>1</v>
      </c>
      <c r="I649" s="665"/>
      <c r="J649" s="665"/>
      <c r="K649" s="678">
        <v>0</v>
      </c>
      <c r="L649" s="665">
        <v>3</v>
      </c>
      <c r="M649" s="666">
        <v>396</v>
      </c>
    </row>
    <row r="650" spans="1:13" ht="14.4" customHeight="1" x14ac:dyDescent="0.3">
      <c r="A650" s="661" t="s">
        <v>2643</v>
      </c>
      <c r="B650" s="662" t="s">
        <v>2538</v>
      </c>
      <c r="C650" s="662" t="s">
        <v>1352</v>
      </c>
      <c r="D650" s="662" t="s">
        <v>1353</v>
      </c>
      <c r="E650" s="662" t="s">
        <v>937</v>
      </c>
      <c r="F650" s="665"/>
      <c r="G650" s="665"/>
      <c r="H650" s="678">
        <v>0</v>
      </c>
      <c r="I650" s="665">
        <v>28</v>
      </c>
      <c r="J650" s="665">
        <v>3696</v>
      </c>
      <c r="K650" s="678">
        <v>1</v>
      </c>
      <c r="L650" s="665">
        <v>28</v>
      </c>
      <c r="M650" s="666">
        <v>3696</v>
      </c>
    </row>
    <row r="651" spans="1:13" ht="14.4" customHeight="1" x14ac:dyDescent="0.3">
      <c r="A651" s="661" t="s">
        <v>2643</v>
      </c>
      <c r="B651" s="662" t="s">
        <v>2538</v>
      </c>
      <c r="C651" s="662" t="s">
        <v>1447</v>
      </c>
      <c r="D651" s="662" t="s">
        <v>1448</v>
      </c>
      <c r="E651" s="662" t="s">
        <v>1449</v>
      </c>
      <c r="F651" s="665"/>
      <c r="G651" s="665"/>
      <c r="H651" s="678">
        <v>0</v>
      </c>
      <c r="I651" s="665">
        <v>54</v>
      </c>
      <c r="J651" s="665">
        <v>14256</v>
      </c>
      <c r="K651" s="678">
        <v>1</v>
      </c>
      <c r="L651" s="665">
        <v>54</v>
      </c>
      <c r="M651" s="666">
        <v>14256</v>
      </c>
    </row>
    <row r="652" spans="1:13" ht="14.4" customHeight="1" x14ac:dyDescent="0.3">
      <c r="A652" s="661" t="s">
        <v>2643</v>
      </c>
      <c r="B652" s="662" t="s">
        <v>2538</v>
      </c>
      <c r="C652" s="662" t="s">
        <v>3550</v>
      </c>
      <c r="D652" s="662" t="s">
        <v>2540</v>
      </c>
      <c r="E652" s="662" t="s">
        <v>1634</v>
      </c>
      <c r="F652" s="665">
        <v>1</v>
      </c>
      <c r="G652" s="665">
        <v>0</v>
      </c>
      <c r="H652" s="678"/>
      <c r="I652" s="665"/>
      <c r="J652" s="665"/>
      <c r="K652" s="678"/>
      <c r="L652" s="665">
        <v>1</v>
      </c>
      <c r="M652" s="666">
        <v>0</v>
      </c>
    </row>
    <row r="653" spans="1:13" ht="14.4" customHeight="1" x14ac:dyDescent="0.3">
      <c r="A653" s="661" t="s">
        <v>2643</v>
      </c>
      <c r="B653" s="662" t="s">
        <v>2538</v>
      </c>
      <c r="C653" s="662" t="s">
        <v>2741</v>
      </c>
      <c r="D653" s="662" t="s">
        <v>2742</v>
      </c>
      <c r="E653" s="662" t="s">
        <v>2539</v>
      </c>
      <c r="F653" s="665">
        <v>1</v>
      </c>
      <c r="G653" s="665">
        <v>123.2</v>
      </c>
      <c r="H653" s="678">
        <v>1</v>
      </c>
      <c r="I653" s="665"/>
      <c r="J653" s="665"/>
      <c r="K653" s="678">
        <v>0</v>
      </c>
      <c r="L653" s="665">
        <v>1</v>
      </c>
      <c r="M653" s="666">
        <v>123.2</v>
      </c>
    </row>
    <row r="654" spans="1:13" ht="14.4" customHeight="1" x14ac:dyDescent="0.3">
      <c r="A654" s="661" t="s">
        <v>2643</v>
      </c>
      <c r="B654" s="662" t="s">
        <v>2538</v>
      </c>
      <c r="C654" s="662" t="s">
        <v>1431</v>
      </c>
      <c r="D654" s="662" t="s">
        <v>1575</v>
      </c>
      <c r="E654" s="662" t="s">
        <v>2539</v>
      </c>
      <c r="F654" s="665"/>
      <c r="G654" s="665"/>
      <c r="H654" s="678">
        <v>0</v>
      </c>
      <c r="I654" s="665">
        <v>177</v>
      </c>
      <c r="J654" s="665">
        <v>21806.400000000001</v>
      </c>
      <c r="K654" s="678">
        <v>1</v>
      </c>
      <c r="L654" s="665">
        <v>177</v>
      </c>
      <c r="M654" s="666">
        <v>21806.400000000001</v>
      </c>
    </row>
    <row r="655" spans="1:13" ht="14.4" customHeight="1" x14ac:dyDescent="0.3">
      <c r="A655" s="661" t="s">
        <v>2643</v>
      </c>
      <c r="B655" s="662" t="s">
        <v>2538</v>
      </c>
      <c r="C655" s="662" t="s">
        <v>1410</v>
      </c>
      <c r="D655" s="662" t="s">
        <v>2540</v>
      </c>
      <c r="E655" s="662" t="s">
        <v>2541</v>
      </c>
      <c r="F655" s="665"/>
      <c r="G655" s="665"/>
      <c r="H655" s="678">
        <v>0</v>
      </c>
      <c r="I655" s="665">
        <v>233</v>
      </c>
      <c r="J655" s="665">
        <v>57408.869999999995</v>
      </c>
      <c r="K655" s="678">
        <v>1</v>
      </c>
      <c r="L655" s="665">
        <v>233</v>
      </c>
      <c r="M655" s="666">
        <v>57408.869999999995</v>
      </c>
    </row>
    <row r="656" spans="1:13" ht="14.4" customHeight="1" x14ac:dyDescent="0.3">
      <c r="A656" s="661" t="s">
        <v>2643</v>
      </c>
      <c r="B656" s="662" t="s">
        <v>2542</v>
      </c>
      <c r="C656" s="662" t="s">
        <v>2758</v>
      </c>
      <c r="D656" s="662" t="s">
        <v>2759</v>
      </c>
      <c r="E656" s="662" t="s">
        <v>1929</v>
      </c>
      <c r="F656" s="665">
        <v>4</v>
      </c>
      <c r="G656" s="665">
        <v>528</v>
      </c>
      <c r="H656" s="678">
        <v>1</v>
      </c>
      <c r="I656" s="665"/>
      <c r="J656" s="665"/>
      <c r="K656" s="678">
        <v>0</v>
      </c>
      <c r="L656" s="665">
        <v>4</v>
      </c>
      <c r="M656" s="666">
        <v>528</v>
      </c>
    </row>
    <row r="657" spans="1:13" ht="14.4" customHeight="1" x14ac:dyDescent="0.3">
      <c r="A657" s="661" t="s">
        <v>2643</v>
      </c>
      <c r="B657" s="662" t="s">
        <v>2542</v>
      </c>
      <c r="C657" s="662" t="s">
        <v>2954</v>
      </c>
      <c r="D657" s="662" t="s">
        <v>2952</v>
      </c>
      <c r="E657" s="662" t="s">
        <v>2250</v>
      </c>
      <c r="F657" s="665">
        <v>2</v>
      </c>
      <c r="G657" s="665">
        <v>791.96</v>
      </c>
      <c r="H657" s="678">
        <v>1</v>
      </c>
      <c r="I657" s="665"/>
      <c r="J657" s="665"/>
      <c r="K657" s="678">
        <v>0</v>
      </c>
      <c r="L657" s="665">
        <v>2</v>
      </c>
      <c r="M657" s="666">
        <v>791.96</v>
      </c>
    </row>
    <row r="658" spans="1:13" ht="14.4" customHeight="1" x14ac:dyDescent="0.3">
      <c r="A658" s="661" t="s">
        <v>2643</v>
      </c>
      <c r="B658" s="662" t="s">
        <v>2542</v>
      </c>
      <c r="C658" s="662" t="s">
        <v>3461</v>
      </c>
      <c r="D658" s="662" t="s">
        <v>3462</v>
      </c>
      <c r="E658" s="662" t="s">
        <v>1099</v>
      </c>
      <c r="F658" s="665">
        <v>2</v>
      </c>
      <c r="G658" s="665">
        <v>492.78</v>
      </c>
      <c r="H658" s="678">
        <v>1</v>
      </c>
      <c r="I658" s="665"/>
      <c r="J658" s="665"/>
      <c r="K658" s="678">
        <v>0</v>
      </c>
      <c r="L658" s="665">
        <v>2</v>
      </c>
      <c r="M658" s="666">
        <v>492.78</v>
      </c>
    </row>
    <row r="659" spans="1:13" ht="14.4" customHeight="1" x14ac:dyDescent="0.3">
      <c r="A659" s="661" t="s">
        <v>2643</v>
      </c>
      <c r="B659" s="662" t="s">
        <v>2542</v>
      </c>
      <c r="C659" s="662" t="s">
        <v>1397</v>
      </c>
      <c r="D659" s="662" t="s">
        <v>1398</v>
      </c>
      <c r="E659" s="662" t="s">
        <v>1285</v>
      </c>
      <c r="F659" s="665"/>
      <c r="G659" s="665"/>
      <c r="H659" s="678">
        <v>0</v>
      </c>
      <c r="I659" s="665">
        <v>943</v>
      </c>
      <c r="J659" s="665">
        <v>124476</v>
      </c>
      <c r="K659" s="678">
        <v>1</v>
      </c>
      <c r="L659" s="665">
        <v>943</v>
      </c>
      <c r="M659" s="666">
        <v>124476</v>
      </c>
    </row>
    <row r="660" spans="1:13" ht="14.4" customHeight="1" x14ac:dyDescent="0.3">
      <c r="A660" s="661" t="s">
        <v>2643</v>
      </c>
      <c r="B660" s="662" t="s">
        <v>2542</v>
      </c>
      <c r="C660" s="662" t="s">
        <v>570</v>
      </c>
      <c r="D660" s="662" t="s">
        <v>571</v>
      </c>
      <c r="E660" s="662" t="s">
        <v>2543</v>
      </c>
      <c r="F660" s="665">
        <v>5</v>
      </c>
      <c r="G660" s="665">
        <v>616</v>
      </c>
      <c r="H660" s="678">
        <v>1</v>
      </c>
      <c r="I660" s="665"/>
      <c r="J660" s="665"/>
      <c r="K660" s="678">
        <v>0</v>
      </c>
      <c r="L660" s="665">
        <v>5</v>
      </c>
      <c r="M660" s="666">
        <v>616</v>
      </c>
    </row>
    <row r="661" spans="1:13" ht="14.4" customHeight="1" x14ac:dyDescent="0.3">
      <c r="A661" s="661" t="s">
        <v>2643</v>
      </c>
      <c r="B661" s="662" t="s">
        <v>2542</v>
      </c>
      <c r="C661" s="662" t="s">
        <v>3484</v>
      </c>
      <c r="D661" s="662" t="s">
        <v>4089</v>
      </c>
      <c r="E661" s="662"/>
      <c r="F661" s="665"/>
      <c r="G661" s="665"/>
      <c r="H661" s="678"/>
      <c r="I661" s="665">
        <v>2</v>
      </c>
      <c r="J661" s="665">
        <v>0</v>
      </c>
      <c r="K661" s="678"/>
      <c r="L661" s="665">
        <v>2</v>
      </c>
      <c r="M661" s="666">
        <v>0</v>
      </c>
    </row>
    <row r="662" spans="1:13" ht="14.4" customHeight="1" x14ac:dyDescent="0.3">
      <c r="A662" s="661" t="s">
        <v>2643</v>
      </c>
      <c r="B662" s="662" t="s">
        <v>2542</v>
      </c>
      <c r="C662" s="662" t="s">
        <v>3456</v>
      </c>
      <c r="D662" s="662" t="s">
        <v>3457</v>
      </c>
      <c r="E662" s="662" t="s">
        <v>572</v>
      </c>
      <c r="F662" s="665">
        <v>3</v>
      </c>
      <c r="G662" s="665">
        <v>369.6</v>
      </c>
      <c r="H662" s="678">
        <v>1</v>
      </c>
      <c r="I662" s="665"/>
      <c r="J662" s="665"/>
      <c r="K662" s="678">
        <v>0</v>
      </c>
      <c r="L662" s="665">
        <v>3</v>
      </c>
      <c r="M662" s="666">
        <v>369.6</v>
      </c>
    </row>
    <row r="663" spans="1:13" ht="14.4" customHeight="1" x14ac:dyDescent="0.3">
      <c r="A663" s="661" t="s">
        <v>2643</v>
      </c>
      <c r="B663" s="662" t="s">
        <v>2542</v>
      </c>
      <c r="C663" s="662" t="s">
        <v>3458</v>
      </c>
      <c r="D663" s="662" t="s">
        <v>1911</v>
      </c>
      <c r="E663" s="662" t="s">
        <v>3459</v>
      </c>
      <c r="F663" s="665">
        <v>1</v>
      </c>
      <c r="G663" s="665">
        <v>0</v>
      </c>
      <c r="H663" s="678"/>
      <c r="I663" s="665"/>
      <c r="J663" s="665"/>
      <c r="K663" s="678"/>
      <c r="L663" s="665">
        <v>1</v>
      </c>
      <c r="M663" s="666">
        <v>0</v>
      </c>
    </row>
    <row r="664" spans="1:13" ht="14.4" customHeight="1" x14ac:dyDescent="0.3">
      <c r="A664" s="661" t="s">
        <v>2643</v>
      </c>
      <c r="B664" s="662" t="s">
        <v>2542</v>
      </c>
      <c r="C664" s="662" t="s">
        <v>3460</v>
      </c>
      <c r="D664" s="662" t="s">
        <v>3457</v>
      </c>
      <c r="E664" s="662" t="s">
        <v>1285</v>
      </c>
      <c r="F664" s="665">
        <v>3</v>
      </c>
      <c r="G664" s="665">
        <v>0</v>
      </c>
      <c r="H664" s="678"/>
      <c r="I664" s="665"/>
      <c r="J664" s="665"/>
      <c r="K664" s="678"/>
      <c r="L664" s="665">
        <v>3</v>
      </c>
      <c r="M664" s="666">
        <v>0</v>
      </c>
    </row>
    <row r="665" spans="1:13" ht="14.4" customHeight="1" x14ac:dyDescent="0.3">
      <c r="A665" s="661" t="s">
        <v>2643</v>
      </c>
      <c r="B665" s="662" t="s">
        <v>2542</v>
      </c>
      <c r="C665" s="662" t="s">
        <v>3463</v>
      </c>
      <c r="D665" s="662" t="s">
        <v>3464</v>
      </c>
      <c r="E665" s="662" t="s">
        <v>3465</v>
      </c>
      <c r="F665" s="665">
        <v>3</v>
      </c>
      <c r="G665" s="665">
        <v>369.6</v>
      </c>
      <c r="H665" s="678">
        <v>1</v>
      </c>
      <c r="I665" s="665"/>
      <c r="J665" s="665"/>
      <c r="K665" s="678">
        <v>0</v>
      </c>
      <c r="L665" s="665">
        <v>3</v>
      </c>
      <c r="M665" s="666">
        <v>369.6</v>
      </c>
    </row>
    <row r="666" spans="1:13" ht="14.4" customHeight="1" x14ac:dyDescent="0.3">
      <c r="A666" s="661" t="s">
        <v>2643</v>
      </c>
      <c r="B666" s="662" t="s">
        <v>2544</v>
      </c>
      <c r="C666" s="662" t="s">
        <v>1855</v>
      </c>
      <c r="D666" s="662" t="s">
        <v>575</v>
      </c>
      <c r="E666" s="662" t="s">
        <v>1856</v>
      </c>
      <c r="F666" s="665"/>
      <c r="G666" s="665"/>
      <c r="H666" s="678">
        <v>0</v>
      </c>
      <c r="I666" s="665">
        <v>13</v>
      </c>
      <c r="J666" s="665">
        <v>5202.34</v>
      </c>
      <c r="K666" s="678">
        <v>1</v>
      </c>
      <c r="L666" s="665">
        <v>13</v>
      </c>
      <c r="M666" s="666">
        <v>5202.34</v>
      </c>
    </row>
    <row r="667" spans="1:13" ht="14.4" customHeight="1" x14ac:dyDescent="0.3">
      <c r="A667" s="661" t="s">
        <v>2643</v>
      </c>
      <c r="B667" s="662" t="s">
        <v>2544</v>
      </c>
      <c r="C667" s="662" t="s">
        <v>3057</v>
      </c>
      <c r="D667" s="662" t="s">
        <v>3058</v>
      </c>
      <c r="E667" s="662" t="s">
        <v>2677</v>
      </c>
      <c r="F667" s="665">
        <v>36</v>
      </c>
      <c r="G667" s="665">
        <v>4802.0399999999991</v>
      </c>
      <c r="H667" s="678">
        <v>1</v>
      </c>
      <c r="I667" s="665"/>
      <c r="J667" s="665"/>
      <c r="K667" s="678">
        <v>0</v>
      </c>
      <c r="L667" s="665">
        <v>36</v>
      </c>
      <c r="M667" s="666">
        <v>4802.0399999999991</v>
      </c>
    </row>
    <row r="668" spans="1:13" ht="14.4" customHeight="1" x14ac:dyDescent="0.3">
      <c r="A668" s="661" t="s">
        <v>2643</v>
      </c>
      <c r="B668" s="662" t="s">
        <v>2544</v>
      </c>
      <c r="C668" s="662" t="s">
        <v>3986</v>
      </c>
      <c r="D668" s="662" t="s">
        <v>3987</v>
      </c>
      <c r="E668" s="662" t="s">
        <v>1479</v>
      </c>
      <c r="F668" s="665">
        <v>3</v>
      </c>
      <c r="G668" s="665">
        <v>631.5</v>
      </c>
      <c r="H668" s="678">
        <v>1</v>
      </c>
      <c r="I668" s="665"/>
      <c r="J668" s="665"/>
      <c r="K668" s="678">
        <v>0</v>
      </c>
      <c r="L668" s="665">
        <v>3</v>
      </c>
      <c r="M668" s="666">
        <v>631.5</v>
      </c>
    </row>
    <row r="669" spans="1:13" ht="14.4" customHeight="1" x14ac:dyDescent="0.3">
      <c r="A669" s="661" t="s">
        <v>2643</v>
      </c>
      <c r="B669" s="662" t="s">
        <v>2544</v>
      </c>
      <c r="C669" s="662" t="s">
        <v>1477</v>
      </c>
      <c r="D669" s="662" t="s">
        <v>2545</v>
      </c>
      <c r="E669" s="662" t="s">
        <v>1479</v>
      </c>
      <c r="F669" s="665"/>
      <c r="G669" s="665"/>
      <c r="H669" s="678">
        <v>0</v>
      </c>
      <c r="I669" s="665">
        <v>40</v>
      </c>
      <c r="J669" s="665">
        <v>8420</v>
      </c>
      <c r="K669" s="678">
        <v>1</v>
      </c>
      <c r="L669" s="665">
        <v>40</v>
      </c>
      <c r="M669" s="666">
        <v>8420</v>
      </c>
    </row>
    <row r="670" spans="1:13" ht="14.4" customHeight="1" x14ac:dyDescent="0.3">
      <c r="A670" s="661" t="s">
        <v>2643</v>
      </c>
      <c r="B670" s="662" t="s">
        <v>2544</v>
      </c>
      <c r="C670" s="662" t="s">
        <v>1455</v>
      </c>
      <c r="D670" s="662" t="s">
        <v>2546</v>
      </c>
      <c r="E670" s="662" t="s">
        <v>1457</v>
      </c>
      <c r="F670" s="665"/>
      <c r="G670" s="665"/>
      <c r="H670" s="678">
        <v>0</v>
      </c>
      <c r="I670" s="665">
        <v>151</v>
      </c>
      <c r="J670" s="665">
        <v>26850.82</v>
      </c>
      <c r="K670" s="678">
        <v>1</v>
      </c>
      <c r="L670" s="665">
        <v>151</v>
      </c>
      <c r="M670" s="666">
        <v>26850.82</v>
      </c>
    </row>
    <row r="671" spans="1:13" ht="14.4" customHeight="1" x14ac:dyDescent="0.3">
      <c r="A671" s="661" t="s">
        <v>2643</v>
      </c>
      <c r="B671" s="662" t="s">
        <v>2544</v>
      </c>
      <c r="C671" s="662" t="s">
        <v>3527</v>
      </c>
      <c r="D671" s="662" t="s">
        <v>3058</v>
      </c>
      <c r="E671" s="662" t="s">
        <v>3528</v>
      </c>
      <c r="F671" s="665">
        <v>1</v>
      </c>
      <c r="G671" s="665">
        <v>0</v>
      </c>
      <c r="H671" s="678"/>
      <c r="I671" s="665"/>
      <c r="J671" s="665"/>
      <c r="K671" s="678"/>
      <c r="L671" s="665">
        <v>1</v>
      </c>
      <c r="M671" s="666">
        <v>0</v>
      </c>
    </row>
    <row r="672" spans="1:13" ht="14.4" customHeight="1" x14ac:dyDescent="0.3">
      <c r="A672" s="661" t="s">
        <v>2643</v>
      </c>
      <c r="B672" s="662" t="s">
        <v>4084</v>
      </c>
      <c r="C672" s="662" t="s">
        <v>3363</v>
      </c>
      <c r="D672" s="662" t="s">
        <v>3364</v>
      </c>
      <c r="E672" s="662" t="s">
        <v>812</v>
      </c>
      <c r="F672" s="665"/>
      <c r="G672" s="665"/>
      <c r="H672" s="678"/>
      <c r="I672" s="665">
        <v>4</v>
      </c>
      <c r="J672" s="665">
        <v>0</v>
      </c>
      <c r="K672" s="678"/>
      <c r="L672" s="665">
        <v>4</v>
      </c>
      <c r="M672" s="666">
        <v>0</v>
      </c>
    </row>
    <row r="673" spans="1:13" ht="14.4" customHeight="1" x14ac:dyDescent="0.3">
      <c r="A673" s="661" t="s">
        <v>2643</v>
      </c>
      <c r="B673" s="662" t="s">
        <v>4084</v>
      </c>
      <c r="C673" s="662" t="s">
        <v>3577</v>
      </c>
      <c r="D673" s="662" t="s">
        <v>3364</v>
      </c>
      <c r="E673" s="662" t="s">
        <v>3578</v>
      </c>
      <c r="F673" s="665"/>
      <c r="G673" s="665"/>
      <c r="H673" s="678"/>
      <c r="I673" s="665">
        <v>4</v>
      </c>
      <c r="J673" s="665">
        <v>0</v>
      </c>
      <c r="K673" s="678"/>
      <c r="L673" s="665">
        <v>4</v>
      </c>
      <c r="M673" s="666">
        <v>0</v>
      </c>
    </row>
    <row r="674" spans="1:13" ht="14.4" customHeight="1" x14ac:dyDescent="0.3">
      <c r="A674" s="661" t="s">
        <v>2643</v>
      </c>
      <c r="B674" s="662" t="s">
        <v>4088</v>
      </c>
      <c r="C674" s="662" t="s">
        <v>3513</v>
      </c>
      <c r="D674" s="662" t="s">
        <v>3514</v>
      </c>
      <c r="E674" s="662" t="s">
        <v>929</v>
      </c>
      <c r="F674" s="665">
        <v>1</v>
      </c>
      <c r="G674" s="665">
        <v>1228</v>
      </c>
      <c r="H674" s="678">
        <v>1</v>
      </c>
      <c r="I674" s="665"/>
      <c r="J674" s="665"/>
      <c r="K674" s="678">
        <v>0</v>
      </c>
      <c r="L674" s="665">
        <v>1</v>
      </c>
      <c r="M674" s="666">
        <v>1228</v>
      </c>
    </row>
    <row r="675" spans="1:13" ht="14.4" customHeight="1" x14ac:dyDescent="0.3">
      <c r="A675" s="661" t="s">
        <v>2643</v>
      </c>
      <c r="B675" s="662" t="s">
        <v>4088</v>
      </c>
      <c r="C675" s="662" t="s">
        <v>3517</v>
      </c>
      <c r="D675" s="662" t="s">
        <v>3518</v>
      </c>
      <c r="E675" s="662" t="s">
        <v>572</v>
      </c>
      <c r="F675" s="665">
        <v>1</v>
      </c>
      <c r="G675" s="665">
        <v>614</v>
      </c>
      <c r="H675" s="678">
        <v>1</v>
      </c>
      <c r="I675" s="665"/>
      <c r="J675" s="665"/>
      <c r="K675" s="678">
        <v>0</v>
      </c>
      <c r="L675" s="665">
        <v>1</v>
      </c>
      <c r="M675" s="666">
        <v>614</v>
      </c>
    </row>
    <row r="676" spans="1:13" ht="14.4" customHeight="1" x14ac:dyDescent="0.3">
      <c r="A676" s="661" t="s">
        <v>2643</v>
      </c>
      <c r="B676" s="662" t="s">
        <v>4088</v>
      </c>
      <c r="C676" s="662" t="s">
        <v>3519</v>
      </c>
      <c r="D676" s="662" t="s">
        <v>3520</v>
      </c>
      <c r="E676" s="662" t="s">
        <v>1285</v>
      </c>
      <c r="F676" s="665">
        <v>2</v>
      </c>
      <c r="G676" s="665">
        <v>1315.7</v>
      </c>
      <c r="H676" s="678">
        <v>1</v>
      </c>
      <c r="I676" s="665"/>
      <c r="J676" s="665"/>
      <c r="K676" s="678">
        <v>0</v>
      </c>
      <c r="L676" s="665">
        <v>2</v>
      </c>
      <c r="M676" s="666">
        <v>1315.7</v>
      </c>
    </row>
    <row r="677" spans="1:13" ht="14.4" customHeight="1" x14ac:dyDescent="0.3">
      <c r="A677" s="661" t="s">
        <v>2643</v>
      </c>
      <c r="B677" s="662" t="s">
        <v>4088</v>
      </c>
      <c r="C677" s="662" t="s">
        <v>3521</v>
      </c>
      <c r="D677" s="662" t="s">
        <v>3522</v>
      </c>
      <c r="E677" s="662" t="s">
        <v>572</v>
      </c>
      <c r="F677" s="665">
        <v>1</v>
      </c>
      <c r="G677" s="665">
        <v>614</v>
      </c>
      <c r="H677" s="678">
        <v>1</v>
      </c>
      <c r="I677" s="665"/>
      <c r="J677" s="665"/>
      <c r="K677" s="678">
        <v>0</v>
      </c>
      <c r="L677" s="665">
        <v>1</v>
      </c>
      <c r="M677" s="666">
        <v>614</v>
      </c>
    </row>
    <row r="678" spans="1:13" ht="14.4" customHeight="1" x14ac:dyDescent="0.3">
      <c r="A678" s="661" t="s">
        <v>2643</v>
      </c>
      <c r="B678" s="662" t="s">
        <v>4090</v>
      </c>
      <c r="C678" s="662" t="s">
        <v>3497</v>
      </c>
      <c r="D678" s="662" t="s">
        <v>3498</v>
      </c>
      <c r="E678" s="662" t="s">
        <v>1174</v>
      </c>
      <c r="F678" s="665">
        <v>1</v>
      </c>
      <c r="G678" s="665">
        <v>189.43</v>
      </c>
      <c r="H678" s="678">
        <v>1</v>
      </c>
      <c r="I678" s="665"/>
      <c r="J678" s="665"/>
      <c r="K678" s="678">
        <v>0</v>
      </c>
      <c r="L678" s="665">
        <v>1</v>
      </c>
      <c r="M678" s="666">
        <v>189.43</v>
      </c>
    </row>
    <row r="679" spans="1:13" ht="14.4" customHeight="1" x14ac:dyDescent="0.3">
      <c r="A679" s="661" t="s">
        <v>2644</v>
      </c>
      <c r="B679" s="662" t="s">
        <v>2516</v>
      </c>
      <c r="C679" s="662" t="s">
        <v>1439</v>
      </c>
      <c r="D679" s="662" t="s">
        <v>2517</v>
      </c>
      <c r="E679" s="662" t="s">
        <v>2518</v>
      </c>
      <c r="F679" s="665"/>
      <c r="G679" s="665"/>
      <c r="H679" s="678">
        <v>0</v>
      </c>
      <c r="I679" s="665">
        <v>18</v>
      </c>
      <c r="J679" s="665">
        <v>8018.0999999999995</v>
      </c>
      <c r="K679" s="678">
        <v>1</v>
      </c>
      <c r="L679" s="665">
        <v>18</v>
      </c>
      <c r="M679" s="666">
        <v>8018.0999999999995</v>
      </c>
    </row>
    <row r="680" spans="1:13" ht="14.4" customHeight="1" x14ac:dyDescent="0.3">
      <c r="A680" s="661" t="s">
        <v>2644</v>
      </c>
      <c r="B680" s="662" t="s">
        <v>2516</v>
      </c>
      <c r="C680" s="662" t="s">
        <v>1435</v>
      </c>
      <c r="D680" s="662" t="s">
        <v>2519</v>
      </c>
      <c r="E680" s="662" t="s">
        <v>2520</v>
      </c>
      <c r="F680" s="665"/>
      <c r="G680" s="665"/>
      <c r="H680" s="678">
        <v>0</v>
      </c>
      <c r="I680" s="665">
        <v>6</v>
      </c>
      <c r="J680" s="665">
        <v>2162.2199999999998</v>
      </c>
      <c r="K680" s="678">
        <v>1</v>
      </c>
      <c r="L680" s="665">
        <v>6</v>
      </c>
      <c r="M680" s="666">
        <v>2162.2199999999998</v>
      </c>
    </row>
    <row r="681" spans="1:13" ht="14.4" customHeight="1" x14ac:dyDescent="0.3">
      <c r="A681" s="661" t="s">
        <v>2644</v>
      </c>
      <c r="B681" s="662" t="s">
        <v>2522</v>
      </c>
      <c r="C681" s="662" t="s">
        <v>1420</v>
      </c>
      <c r="D681" s="662" t="s">
        <v>1421</v>
      </c>
      <c r="E681" s="662" t="s">
        <v>1422</v>
      </c>
      <c r="F681" s="665"/>
      <c r="G681" s="665"/>
      <c r="H681" s="678">
        <v>0</v>
      </c>
      <c r="I681" s="665">
        <v>2</v>
      </c>
      <c r="J681" s="665">
        <v>464.58</v>
      </c>
      <c r="K681" s="678">
        <v>1</v>
      </c>
      <c r="L681" s="665">
        <v>2</v>
      </c>
      <c r="M681" s="666">
        <v>464.58</v>
      </c>
    </row>
    <row r="682" spans="1:13" ht="14.4" customHeight="1" x14ac:dyDescent="0.3">
      <c r="A682" s="661" t="s">
        <v>2644</v>
      </c>
      <c r="B682" s="662" t="s">
        <v>2522</v>
      </c>
      <c r="C682" s="662" t="s">
        <v>3318</v>
      </c>
      <c r="D682" s="662" t="s">
        <v>1872</v>
      </c>
      <c r="E682" s="662" t="s">
        <v>1031</v>
      </c>
      <c r="F682" s="665"/>
      <c r="G682" s="665"/>
      <c r="H682" s="678"/>
      <c r="I682" s="665">
        <v>3</v>
      </c>
      <c r="J682" s="665">
        <v>0</v>
      </c>
      <c r="K682" s="678"/>
      <c r="L682" s="665">
        <v>3</v>
      </c>
      <c r="M682" s="666">
        <v>0</v>
      </c>
    </row>
    <row r="683" spans="1:13" ht="14.4" customHeight="1" x14ac:dyDescent="0.3">
      <c r="A683" s="661" t="s">
        <v>2644</v>
      </c>
      <c r="B683" s="662" t="s">
        <v>2522</v>
      </c>
      <c r="C683" s="662" t="s">
        <v>1871</v>
      </c>
      <c r="D683" s="662" t="s">
        <v>1872</v>
      </c>
      <c r="E683" s="662" t="s">
        <v>1873</v>
      </c>
      <c r="F683" s="665"/>
      <c r="G683" s="665"/>
      <c r="H683" s="678">
        <v>0</v>
      </c>
      <c r="I683" s="665">
        <v>1</v>
      </c>
      <c r="J683" s="665">
        <v>87.11</v>
      </c>
      <c r="K683" s="678">
        <v>1</v>
      </c>
      <c r="L683" s="665">
        <v>1</v>
      </c>
      <c r="M683" s="666">
        <v>87.11</v>
      </c>
    </row>
    <row r="684" spans="1:13" ht="14.4" customHeight="1" x14ac:dyDescent="0.3">
      <c r="A684" s="661" t="s">
        <v>2644</v>
      </c>
      <c r="B684" s="662" t="s">
        <v>2522</v>
      </c>
      <c r="C684" s="662" t="s">
        <v>1424</v>
      </c>
      <c r="D684" s="662" t="s">
        <v>1425</v>
      </c>
      <c r="E684" s="662" t="s">
        <v>1426</v>
      </c>
      <c r="F684" s="665"/>
      <c r="G684" s="665"/>
      <c r="H684" s="678">
        <v>0</v>
      </c>
      <c r="I684" s="665">
        <v>13</v>
      </c>
      <c r="J684" s="665">
        <v>2264.8599999999997</v>
      </c>
      <c r="K684" s="678">
        <v>1</v>
      </c>
      <c r="L684" s="665">
        <v>13</v>
      </c>
      <c r="M684" s="666">
        <v>2264.8599999999997</v>
      </c>
    </row>
    <row r="685" spans="1:13" ht="14.4" customHeight="1" x14ac:dyDescent="0.3">
      <c r="A685" s="661" t="s">
        <v>2644</v>
      </c>
      <c r="B685" s="662" t="s">
        <v>2522</v>
      </c>
      <c r="C685" s="662" t="s">
        <v>3319</v>
      </c>
      <c r="D685" s="662" t="s">
        <v>1421</v>
      </c>
      <c r="E685" s="662" t="s">
        <v>2171</v>
      </c>
      <c r="F685" s="665"/>
      <c r="G685" s="665"/>
      <c r="H685" s="678"/>
      <c r="I685" s="665">
        <v>19</v>
      </c>
      <c r="J685" s="665">
        <v>0</v>
      </c>
      <c r="K685" s="678"/>
      <c r="L685" s="665">
        <v>19</v>
      </c>
      <c r="M685" s="666">
        <v>0</v>
      </c>
    </row>
    <row r="686" spans="1:13" ht="14.4" customHeight="1" x14ac:dyDescent="0.3">
      <c r="A686" s="661" t="s">
        <v>2644</v>
      </c>
      <c r="B686" s="662" t="s">
        <v>2522</v>
      </c>
      <c r="C686" s="662" t="s">
        <v>3029</v>
      </c>
      <c r="D686" s="662" t="s">
        <v>1421</v>
      </c>
      <c r="E686" s="662" t="s">
        <v>3030</v>
      </c>
      <c r="F686" s="665"/>
      <c r="G686" s="665"/>
      <c r="H686" s="678"/>
      <c r="I686" s="665">
        <v>3</v>
      </c>
      <c r="J686" s="665">
        <v>0</v>
      </c>
      <c r="K686" s="678"/>
      <c r="L686" s="665">
        <v>3</v>
      </c>
      <c r="M686" s="666">
        <v>0</v>
      </c>
    </row>
    <row r="687" spans="1:13" ht="14.4" customHeight="1" x14ac:dyDescent="0.3">
      <c r="A687" s="661" t="s">
        <v>2644</v>
      </c>
      <c r="B687" s="662" t="s">
        <v>2523</v>
      </c>
      <c r="C687" s="662" t="s">
        <v>1316</v>
      </c>
      <c r="D687" s="662" t="s">
        <v>1317</v>
      </c>
      <c r="E687" s="662" t="s">
        <v>1318</v>
      </c>
      <c r="F687" s="665"/>
      <c r="G687" s="665"/>
      <c r="H687" s="678">
        <v>0</v>
      </c>
      <c r="I687" s="665">
        <v>1</v>
      </c>
      <c r="J687" s="665">
        <v>848.49</v>
      </c>
      <c r="K687" s="678">
        <v>1</v>
      </c>
      <c r="L687" s="665">
        <v>1</v>
      </c>
      <c r="M687" s="666">
        <v>848.49</v>
      </c>
    </row>
    <row r="688" spans="1:13" ht="14.4" customHeight="1" x14ac:dyDescent="0.3">
      <c r="A688" s="661" t="s">
        <v>2644</v>
      </c>
      <c r="B688" s="662" t="s">
        <v>2564</v>
      </c>
      <c r="C688" s="662" t="s">
        <v>1851</v>
      </c>
      <c r="D688" s="662" t="s">
        <v>1852</v>
      </c>
      <c r="E688" s="662" t="s">
        <v>2565</v>
      </c>
      <c r="F688" s="665"/>
      <c r="G688" s="665"/>
      <c r="H688" s="678">
        <v>0</v>
      </c>
      <c r="I688" s="665">
        <v>4</v>
      </c>
      <c r="J688" s="665">
        <v>5144.8</v>
      </c>
      <c r="K688" s="678">
        <v>1</v>
      </c>
      <c r="L688" s="665">
        <v>4</v>
      </c>
      <c r="M688" s="666">
        <v>5144.8</v>
      </c>
    </row>
    <row r="689" spans="1:13" ht="14.4" customHeight="1" x14ac:dyDescent="0.3">
      <c r="A689" s="661" t="s">
        <v>2644</v>
      </c>
      <c r="B689" s="662" t="s">
        <v>2564</v>
      </c>
      <c r="C689" s="662" t="s">
        <v>1858</v>
      </c>
      <c r="D689" s="662" t="s">
        <v>1859</v>
      </c>
      <c r="E689" s="662" t="s">
        <v>2566</v>
      </c>
      <c r="F689" s="665"/>
      <c r="G689" s="665"/>
      <c r="H689" s="678">
        <v>0</v>
      </c>
      <c r="I689" s="665">
        <v>9</v>
      </c>
      <c r="J689" s="665">
        <v>15439.320000000002</v>
      </c>
      <c r="K689" s="678">
        <v>1</v>
      </c>
      <c r="L689" s="665">
        <v>9</v>
      </c>
      <c r="M689" s="666">
        <v>15439.320000000002</v>
      </c>
    </row>
    <row r="690" spans="1:13" ht="14.4" customHeight="1" x14ac:dyDescent="0.3">
      <c r="A690" s="661" t="s">
        <v>2644</v>
      </c>
      <c r="B690" s="662" t="s">
        <v>2525</v>
      </c>
      <c r="C690" s="662" t="s">
        <v>3182</v>
      </c>
      <c r="D690" s="662" t="s">
        <v>3183</v>
      </c>
      <c r="E690" s="662" t="s">
        <v>3184</v>
      </c>
      <c r="F690" s="665"/>
      <c r="G690" s="665"/>
      <c r="H690" s="678">
        <v>0</v>
      </c>
      <c r="I690" s="665">
        <v>4</v>
      </c>
      <c r="J690" s="665">
        <v>581.04</v>
      </c>
      <c r="K690" s="678">
        <v>1</v>
      </c>
      <c r="L690" s="665">
        <v>4</v>
      </c>
      <c r="M690" s="666">
        <v>581.04</v>
      </c>
    </row>
    <row r="691" spans="1:13" ht="14.4" customHeight="1" x14ac:dyDescent="0.3">
      <c r="A691" s="661" t="s">
        <v>2644</v>
      </c>
      <c r="B691" s="662" t="s">
        <v>2567</v>
      </c>
      <c r="C691" s="662" t="s">
        <v>1898</v>
      </c>
      <c r="D691" s="662" t="s">
        <v>1899</v>
      </c>
      <c r="E691" s="662" t="s">
        <v>572</v>
      </c>
      <c r="F691" s="665"/>
      <c r="G691" s="665"/>
      <c r="H691" s="678">
        <v>0</v>
      </c>
      <c r="I691" s="665">
        <v>35</v>
      </c>
      <c r="J691" s="665">
        <v>32713.1</v>
      </c>
      <c r="K691" s="678">
        <v>1</v>
      </c>
      <c r="L691" s="665">
        <v>35</v>
      </c>
      <c r="M691" s="666">
        <v>32713.1</v>
      </c>
    </row>
    <row r="692" spans="1:13" ht="14.4" customHeight="1" x14ac:dyDescent="0.3">
      <c r="A692" s="661" t="s">
        <v>2644</v>
      </c>
      <c r="B692" s="662" t="s">
        <v>2567</v>
      </c>
      <c r="C692" s="662" t="s">
        <v>3064</v>
      </c>
      <c r="D692" s="662" t="s">
        <v>3065</v>
      </c>
      <c r="E692" s="662" t="s">
        <v>1114</v>
      </c>
      <c r="F692" s="665">
        <v>2</v>
      </c>
      <c r="G692" s="665">
        <v>1869.32</v>
      </c>
      <c r="H692" s="678">
        <v>1</v>
      </c>
      <c r="I692" s="665"/>
      <c r="J692" s="665"/>
      <c r="K692" s="678">
        <v>0</v>
      </c>
      <c r="L692" s="665">
        <v>2</v>
      </c>
      <c r="M692" s="666">
        <v>1869.32</v>
      </c>
    </row>
    <row r="693" spans="1:13" ht="14.4" customHeight="1" x14ac:dyDescent="0.3">
      <c r="A693" s="661" t="s">
        <v>2644</v>
      </c>
      <c r="B693" s="662" t="s">
        <v>2567</v>
      </c>
      <c r="C693" s="662" t="s">
        <v>2855</v>
      </c>
      <c r="D693" s="662" t="s">
        <v>1117</v>
      </c>
      <c r="E693" s="662" t="s">
        <v>929</v>
      </c>
      <c r="F693" s="665">
        <v>14</v>
      </c>
      <c r="G693" s="665">
        <v>26170.620000000003</v>
      </c>
      <c r="H693" s="678">
        <v>1</v>
      </c>
      <c r="I693" s="665"/>
      <c r="J693" s="665"/>
      <c r="K693" s="678">
        <v>0</v>
      </c>
      <c r="L693" s="665">
        <v>14</v>
      </c>
      <c r="M693" s="666">
        <v>26170.620000000003</v>
      </c>
    </row>
    <row r="694" spans="1:13" ht="14.4" customHeight="1" x14ac:dyDescent="0.3">
      <c r="A694" s="661" t="s">
        <v>2644</v>
      </c>
      <c r="B694" s="662" t="s">
        <v>2567</v>
      </c>
      <c r="C694" s="662" t="s">
        <v>3328</v>
      </c>
      <c r="D694" s="662" t="s">
        <v>1654</v>
      </c>
      <c r="E694" s="662" t="s">
        <v>3329</v>
      </c>
      <c r="F694" s="665">
        <v>5</v>
      </c>
      <c r="G694" s="665">
        <v>0</v>
      </c>
      <c r="H694" s="678"/>
      <c r="I694" s="665"/>
      <c r="J694" s="665"/>
      <c r="K694" s="678"/>
      <c r="L694" s="665">
        <v>5</v>
      </c>
      <c r="M694" s="666">
        <v>0</v>
      </c>
    </row>
    <row r="695" spans="1:13" ht="14.4" customHeight="1" x14ac:dyDescent="0.3">
      <c r="A695" s="661" t="s">
        <v>2644</v>
      </c>
      <c r="B695" s="662" t="s">
        <v>2567</v>
      </c>
      <c r="C695" s="662" t="s">
        <v>3622</v>
      </c>
      <c r="D695" s="662" t="s">
        <v>3623</v>
      </c>
      <c r="E695" s="662" t="s">
        <v>827</v>
      </c>
      <c r="F695" s="665">
        <v>1</v>
      </c>
      <c r="G695" s="665">
        <v>700.43</v>
      </c>
      <c r="H695" s="678">
        <v>1</v>
      </c>
      <c r="I695" s="665"/>
      <c r="J695" s="665"/>
      <c r="K695" s="678">
        <v>0</v>
      </c>
      <c r="L695" s="665">
        <v>1</v>
      </c>
      <c r="M695" s="666">
        <v>700.43</v>
      </c>
    </row>
    <row r="696" spans="1:13" ht="14.4" customHeight="1" x14ac:dyDescent="0.3">
      <c r="A696" s="661" t="s">
        <v>2644</v>
      </c>
      <c r="B696" s="662" t="s">
        <v>2527</v>
      </c>
      <c r="C696" s="662" t="s">
        <v>2836</v>
      </c>
      <c r="D696" s="662" t="s">
        <v>2837</v>
      </c>
      <c r="E696" s="662" t="s">
        <v>1570</v>
      </c>
      <c r="F696" s="665"/>
      <c r="G696" s="665"/>
      <c r="H696" s="678">
        <v>0</v>
      </c>
      <c r="I696" s="665">
        <v>21</v>
      </c>
      <c r="J696" s="665">
        <v>8266.23</v>
      </c>
      <c r="K696" s="678">
        <v>1</v>
      </c>
      <c r="L696" s="665">
        <v>21</v>
      </c>
      <c r="M696" s="666">
        <v>8266.23</v>
      </c>
    </row>
    <row r="697" spans="1:13" ht="14.4" customHeight="1" x14ac:dyDescent="0.3">
      <c r="A697" s="661" t="s">
        <v>2644</v>
      </c>
      <c r="B697" s="662" t="s">
        <v>2527</v>
      </c>
      <c r="C697" s="662" t="s">
        <v>2838</v>
      </c>
      <c r="D697" s="662" t="s">
        <v>2839</v>
      </c>
      <c r="E697" s="662" t="s">
        <v>586</v>
      </c>
      <c r="F697" s="665"/>
      <c r="G697" s="665"/>
      <c r="H697" s="678">
        <v>0</v>
      </c>
      <c r="I697" s="665">
        <v>25</v>
      </c>
      <c r="J697" s="665">
        <v>3099.8100000000004</v>
      </c>
      <c r="K697" s="678">
        <v>1</v>
      </c>
      <c r="L697" s="665">
        <v>25</v>
      </c>
      <c r="M697" s="666">
        <v>3099.8100000000004</v>
      </c>
    </row>
    <row r="698" spans="1:13" ht="14.4" customHeight="1" x14ac:dyDescent="0.3">
      <c r="A698" s="661" t="s">
        <v>2644</v>
      </c>
      <c r="B698" s="662" t="s">
        <v>2527</v>
      </c>
      <c r="C698" s="662" t="s">
        <v>2840</v>
      </c>
      <c r="D698" s="662" t="s">
        <v>2841</v>
      </c>
      <c r="E698" s="662" t="s">
        <v>579</v>
      </c>
      <c r="F698" s="665"/>
      <c r="G698" s="665"/>
      <c r="H698" s="678">
        <v>0</v>
      </c>
      <c r="I698" s="665">
        <v>36</v>
      </c>
      <c r="J698" s="665">
        <v>1328.76</v>
      </c>
      <c r="K698" s="678">
        <v>1</v>
      </c>
      <c r="L698" s="665">
        <v>36</v>
      </c>
      <c r="M698" s="666">
        <v>1328.76</v>
      </c>
    </row>
    <row r="699" spans="1:13" ht="14.4" customHeight="1" x14ac:dyDescent="0.3">
      <c r="A699" s="661" t="s">
        <v>2644</v>
      </c>
      <c r="B699" s="662" t="s">
        <v>2527</v>
      </c>
      <c r="C699" s="662" t="s">
        <v>3609</v>
      </c>
      <c r="D699" s="662" t="s">
        <v>1909</v>
      </c>
      <c r="E699" s="662" t="s">
        <v>3012</v>
      </c>
      <c r="F699" s="665">
        <v>1</v>
      </c>
      <c r="G699" s="665">
        <v>0</v>
      </c>
      <c r="H699" s="678"/>
      <c r="I699" s="665"/>
      <c r="J699" s="665"/>
      <c r="K699" s="678"/>
      <c r="L699" s="665">
        <v>1</v>
      </c>
      <c r="M699" s="666">
        <v>0</v>
      </c>
    </row>
    <row r="700" spans="1:13" ht="14.4" customHeight="1" x14ac:dyDescent="0.3">
      <c r="A700" s="661" t="s">
        <v>2644</v>
      </c>
      <c r="B700" s="662" t="s">
        <v>2527</v>
      </c>
      <c r="C700" s="662" t="s">
        <v>3610</v>
      </c>
      <c r="D700" s="662" t="s">
        <v>3611</v>
      </c>
      <c r="E700" s="662" t="s">
        <v>3612</v>
      </c>
      <c r="F700" s="665">
        <v>3</v>
      </c>
      <c r="G700" s="665">
        <v>0</v>
      </c>
      <c r="H700" s="678"/>
      <c r="I700" s="665"/>
      <c r="J700" s="665"/>
      <c r="K700" s="678"/>
      <c r="L700" s="665">
        <v>3</v>
      </c>
      <c r="M700" s="666">
        <v>0</v>
      </c>
    </row>
    <row r="701" spans="1:13" ht="14.4" customHeight="1" x14ac:dyDescent="0.3">
      <c r="A701" s="661" t="s">
        <v>2644</v>
      </c>
      <c r="B701" s="662" t="s">
        <v>2527</v>
      </c>
      <c r="C701" s="662" t="s">
        <v>3315</v>
      </c>
      <c r="D701" s="662" t="s">
        <v>2843</v>
      </c>
      <c r="E701" s="662" t="s">
        <v>2991</v>
      </c>
      <c r="F701" s="665">
        <v>4</v>
      </c>
      <c r="G701" s="665">
        <v>0</v>
      </c>
      <c r="H701" s="678"/>
      <c r="I701" s="665"/>
      <c r="J701" s="665"/>
      <c r="K701" s="678"/>
      <c r="L701" s="665">
        <v>4</v>
      </c>
      <c r="M701" s="666">
        <v>0</v>
      </c>
    </row>
    <row r="702" spans="1:13" ht="14.4" customHeight="1" x14ac:dyDescent="0.3">
      <c r="A702" s="661" t="s">
        <v>2644</v>
      </c>
      <c r="B702" s="662" t="s">
        <v>2527</v>
      </c>
      <c r="C702" s="662" t="s">
        <v>3354</v>
      </c>
      <c r="D702" s="662" t="s">
        <v>592</v>
      </c>
      <c r="E702" s="662" t="s">
        <v>583</v>
      </c>
      <c r="F702" s="665">
        <v>1</v>
      </c>
      <c r="G702" s="665">
        <v>0</v>
      </c>
      <c r="H702" s="678"/>
      <c r="I702" s="665"/>
      <c r="J702" s="665"/>
      <c r="K702" s="678"/>
      <c r="L702" s="665">
        <v>1</v>
      </c>
      <c r="M702" s="666">
        <v>0</v>
      </c>
    </row>
    <row r="703" spans="1:13" ht="14.4" customHeight="1" x14ac:dyDescent="0.3">
      <c r="A703" s="661" t="s">
        <v>2644</v>
      </c>
      <c r="B703" s="662" t="s">
        <v>2527</v>
      </c>
      <c r="C703" s="662" t="s">
        <v>3010</v>
      </c>
      <c r="D703" s="662" t="s">
        <v>3011</v>
      </c>
      <c r="E703" s="662" t="s">
        <v>3012</v>
      </c>
      <c r="F703" s="665">
        <v>4</v>
      </c>
      <c r="G703" s="665">
        <v>9330.52</v>
      </c>
      <c r="H703" s="678">
        <v>1</v>
      </c>
      <c r="I703" s="665"/>
      <c r="J703" s="665"/>
      <c r="K703" s="678">
        <v>0</v>
      </c>
      <c r="L703" s="665">
        <v>4</v>
      </c>
      <c r="M703" s="666">
        <v>9330.52</v>
      </c>
    </row>
    <row r="704" spans="1:13" ht="14.4" customHeight="1" x14ac:dyDescent="0.3">
      <c r="A704" s="661" t="s">
        <v>2644</v>
      </c>
      <c r="B704" s="662" t="s">
        <v>2527</v>
      </c>
      <c r="C704" s="662" t="s">
        <v>3613</v>
      </c>
      <c r="D704" s="662" t="s">
        <v>3311</v>
      </c>
      <c r="E704" s="662" t="s">
        <v>3025</v>
      </c>
      <c r="F704" s="665">
        <v>1</v>
      </c>
      <c r="G704" s="665">
        <v>0</v>
      </c>
      <c r="H704" s="678"/>
      <c r="I704" s="665"/>
      <c r="J704" s="665"/>
      <c r="K704" s="678"/>
      <c r="L704" s="665">
        <v>1</v>
      </c>
      <c r="M704" s="666">
        <v>0</v>
      </c>
    </row>
    <row r="705" spans="1:13" ht="14.4" customHeight="1" x14ac:dyDescent="0.3">
      <c r="A705" s="661" t="s">
        <v>2644</v>
      </c>
      <c r="B705" s="662" t="s">
        <v>2528</v>
      </c>
      <c r="C705" s="662" t="s">
        <v>588</v>
      </c>
      <c r="D705" s="662" t="s">
        <v>589</v>
      </c>
      <c r="E705" s="662" t="s">
        <v>590</v>
      </c>
      <c r="F705" s="665">
        <v>6</v>
      </c>
      <c r="G705" s="665">
        <v>4098.54</v>
      </c>
      <c r="H705" s="678">
        <v>1</v>
      </c>
      <c r="I705" s="665"/>
      <c r="J705" s="665"/>
      <c r="K705" s="678">
        <v>0</v>
      </c>
      <c r="L705" s="665">
        <v>6</v>
      </c>
      <c r="M705" s="666">
        <v>4098.54</v>
      </c>
    </row>
    <row r="706" spans="1:13" ht="14.4" customHeight="1" x14ac:dyDescent="0.3">
      <c r="A706" s="661" t="s">
        <v>2644</v>
      </c>
      <c r="B706" s="662" t="s">
        <v>2528</v>
      </c>
      <c r="C706" s="662" t="s">
        <v>2887</v>
      </c>
      <c r="D706" s="662" t="s">
        <v>1486</v>
      </c>
      <c r="E706" s="662" t="s">
        <v>2888</v>
      </c>
      <c r="F706" s="665"/>
      <c r="G706" s="665"/>
      <c r="H706" s="678">
        <v>0</v>
      </c>
      <c r="I706" s="665">
        <v>4</v>
      </c>
      <c r="J706" s="665">
        <v>22150.16</v>
      </c>
      <c r="K706" s="678">
        <v>1</v>
      </c>
      <c r="L706" s="665">
        <v>4</v>
      </c>
      <c r="M706" s="666">
        <v>22150.16</v>
      </c>
    </row>
    <row r="707" spans="1:13" ht="14.4" customHeight="1" x14ac:dyDescent="0.3">
      <c r="A707" s="661" t="s">
        <v>2644</v>
      </c>
      <c r="B707" s="662" t="s">
        <v>2528</v>
      </c>
      <c r="C707" s="662" t="s">
        <v>1485</v>
      </c>
      <c r="D707" s="662" t="s">
        <v>1486</v>
      </c>
      <c r="E707" s="662" t="s">
        <v>2529</v>
      </c>
      <c r="F707" s="665"/>
      <c r="G707" s="665"/>
      <c r="H707" s="678">
        <v>0</v>
      </c>
      <c r="I707" s="665">
        <v>6</v>
      </c>
      <c r="J707" s="665">
        <v>6645.0599999999995</v>
      </c>
      <c r="K707" s="678">
        <v>1</v>
      </c>
      <c r="L707" s="665">
        <v>6</v>
      </c>
      <c r="M707" s="666">
        <v>6645.0599999999995</v>
      </c>
    </row>
    <row r="708" spans="1:13" ht="14.4" customHeight="1" x14ac:dyDescent="0.3">
      <c r="A708" s="661" t="s">
        <v>2644</v>
      </c>
      <c r="B708" s="662" t="s">
        <v>2530</v>
      </c>
      <c r="C708" s="662" t="s">
        <v>1463</v>
      </c>
      <c r="D708" s="662" t="s">
        <v>1464</v>
      </c>
      <c r="E708" s="662" t="s">
        <v>2531</v>
      </c>
      <c r="F708" s="665"/>
      <c r="G708" s="665"/>
      <c r="H708" s="678">
        <v>0</v>
      </c>
      <c r="I708" s="665">
        <v>6</v>
      </c>
      <c r="J708" s="665">
        <v>569.70000000000005</v>
      </c>
      <c r="K708" s="678">
        <v>1</v>
      </c>
      <c r="L708" s="665">
        <v>6</v>
      </c>
      <c r="M708" s="666">
        <v>569.70000000000005</v>
      </c>
    </row>
    <row r="709" spans="1:13" ht="14.4" customHeight="1" x14ac:dyDescent="0.3">
      <c r="A709" s="661" t="s">
        <v>2644</v>
      </c>
      <c r="B709" s="662" t="s">
        <v>2530</v>
      </c>
      <c r="C709" s="662" t="s">
        <v>1473</v>
      </c>
      <c r="D709" s="662" t="s">
        <v>1474</v>
      </c>
      <c r="E709" s="662" t="s">
        <v>1475</v>
      </c>
      <c r="F709" s="665"/>
      <c r="G709" s="665"/>
      <c r="H709" s="678">
        <v>0</v>
      </c>
      <c r="I709" s="665">
        <v>10</v>
      </c>
      <c r="J709" s="665">
        <v>1266</v>
      </c>
      <c r="K709" s="678">
        <v>1</v>
      </c>
      <c r="L709" s="665">
        <v>10</v>
      </c>
      <c r="M709" s="666">
        <v>1266</v>
      </c>
    </row>
    <row r="710" spans="1:13" ht="14.4" customHeight="1" x14ac:dyDescent="0.3">
      <c r="A710" s="661" t="s">
        <v>2644</v>
      </c>
      <c r="B710" s="662" t="s">
        <v>2530</v>
      </c>
      <c r="C710" s="662" t="s">
        <v>1469</v>
      </c>
      <c r="D710" s="662" t="s">
        <v>1470</v>
      </c>
      <c r="E710" s="662" t="s">
        <v>1471</v>
      </c>
      <c r="F710" s="665"/>
      <c r="G710" s="665"/>
      <c r="H710" s="678">
        <v>0</v>
      </c>
      <c r="I710" s="665">
        <v>9</v>
      </c>
      <c r="J710" s="665">
        <v>1521</v>
      </c>
      <c r="K710" s="678">
        <v>1</v>
      </c>
      <c r="L710" s="665">
        <v>9</v>
      </c>
      <c r="M710" s="666">
        <v>1521</v>
      </c>
    </row>
    <row r="711" spans="1:13" ht="14.4" customHeight="1" x14ac:dyDescent="0.3">
      <c r="A711" s="661" t="s">
        <v>2644</v>
      </c>
      <c r="B711" s="662" t="s">
        <v>2530</v>
      </c>
      <c r="C711" s="662" t="s">
        <v>3626</v>
      </c>
      <c r="D711" s="662" t="s">
        <v>3627</v>
      </c>
      <c r="E711" s="662" t="s">
        <v>2740</v>
      </c>
      <c r="F711" s="665">
        <v>1</v>
      </c>
      <c r="G711" s="665">
        <v>253.18</v>
      </c>
      <c r="H711" s="678">
        <v>1</v>
      </c>
      <c r="I711" s="665"/>
      <c r="J711" s="665"/>
      <c r="K711" s="678">
        <v>0</v>
      </c>
      <c r="L711" s="665">
        <v>1</v>
      </c>
      <c r="M711" s="666">
        <v>253.18</v>
      </c>
    </row>
    <row r="712" spans="1:13" ht="14.4" customHeight="1" x14ac:dyDescent="0.3">
      <c r="A712" s="661" t="s">
        <v>2644</v>
      </c>
      <c r="B712" s="662" t="s">
        <v>2530</v>
      </c>
      <c r="C712" s="662" t="s">
        <v>3630</v>
      </c>
      <c r="D712" s="662" t="s">
        <v>3631</v>
      </c>
      <c r="E712" s="662" t="s">
        <v>3632</v>
      </c>
      <c r="F712" s="665">
        <v>2</v>
      </c>
      <c r="G712" s="665">
        <v>563.34</v>
      </c>
      <c r="H712" s="678">
        <v>1</v>
      </c>
      <c r="I712" s="665"/>
      <c r="J712" s="665"/>
      <c r="K712" s="678">
        <v>0</v>
      </c>
      <c r="L712" s="665">
        <v>2</v>
      </c>
      <c r="M712" s="666">
        <v>563.34</v>
      </c>
    </row>
    <row r="713" spans="1:13" ht="14.4" customHeight="1" x14ac:dyDescent="0.3">
      <c r="A713" s="661" t="s">
        <v>2644</v>
      </c>
      <c r="B713" s="662" t="s">
        <v>2530</v>
      </c>
      <c r="C713" s="662" t="s">
        <v>3628</v>
      </c>
      <c r="D713" s="662" t="s">
        <v>1464</v>
      </c>
      <c r="E713" s="662" t="s">
        <v>3629</v>
      </c>
      <c r="F713" s="665">
        <v>5</v>
      </c>
      <c r="G713" s="665">
        <v>0</v>
      </c>
      <c r="H713" s="678"/>
      <c r="I713" s="665"/>
      <c r="J713" s="665"/>
      <c r="K713" s="678"/>
      <c r="L713" s="665">
        <v>5</v>
      </c>
      <c r="M713" s="666">
        <v>0</v>
      </c>
    </row>
    <row r="714" spans="1:13" ht="14.4" customHeight="1" x14ac:dyDescent="0.3">
      <c r="A714" s="661" t="s">
        <v>2644</v>
      </c>
      <c r="B714" s="662" t="s">
        <v>2532</v>
      </c>
      <c r="C714" s="662" t="s">
        <v>3585</v>
      </c>
      <c r="D714" s="662" t="s">
        <v>2885</v>
      </c>
      <c r="E714" s="662" t="s">
        <v>2571</v>
      </c>
      <c r="F714" s="665">
        <v>2</v>
      </c>
      <c r="G714" s="665">
        <v>13.36</v>
      </c>
      <c r="H714" s="678">
        <v>1</v>
      </c>
      <c r="I714" s="665"/>
      <c r="J714" s="665"/>
      <c r="K714" s="678">
        <v>0</v>
      </c>
      <c r="L714" s="665">
        <v>2</v>
      </c>
      <c r="M714" s="666">
        <v>13.36</v>
      </c>
    </row>
    <row r="715" spans="1:13" ht="14.4" customHeight="1" x14ac:dyDescent="0.3">
      <c r="A715" s="661" t="s">
        <v>2644</v>
      </c>
      <c r="B715" s="662" t="s">
        <v>2532</v>
      </c>
      <c r="C715" s="662" t="s">
        <v>2877</v>
      </c>
      <c r="D715" s="662" t="s">
        <v>2878</v>
      </c>
      <c r="E715" s="662" t="s">
        <v>2879</v>
      </c>
      <c r="F715" s="665">
        <v>4</v>
      </c>
      <c r="G715" s="665">
        <v>225.68</v>
      </c>
      <c r="H715" s="678">
        <v>1</v>
      </c>
      <c r="I715" s="665"/>
      <c r="J715" s="665"/>
      <c r="K715" s="678">
        <v>0</v>
      </c>
      <c r="L715" s="665">
        <v>4</v>
      </c>
      <c r="M715" s="666">
        <v>225.68</v>
      </c>
    </row>
    <row r="716" spans="1:13" ht="14.4" customHeight="1" x14ac:dyDescent="0.3">
      <c r="A716" s="661" t="s">
        <v>2644</v>
      </c>
      <c r="B716" s="662" t="s">
        <v>2532</v>
      </c>
      <c r="C716" s="662" t="s">
        <v>2880</v>
      </c>
      <c r="D716" s="662" t="s">
        <v>2881</v>
      </c>
      <c r="E716" s="662" t="s">
        <v>2534</v>
      </c>
      <c r="F716" s="665">
        <v>2</v>
      </c>
      <c r="G716" s="665">
        <v>20.52</v>
      </c>
      <c r="H716" s="678">
        <v>1</v>
      </c>
      <c r="I716" s="665"/>
      <c r="J716" s="665"/>
      <c r="K716" s="678">
        <v>0</v>
      </c>
      <c r="L716" s="665">
        <v>2</v>
      </c>
      <c r="M716" s="666">
        <v>20.52</v>
      </c>
    </row>
    <row r="717" spans="1:13" ht="14.4" customHeight="1" x14ac:dyDescent="0.3">
      <c r="A717" s="661" t="s">
        <v>2644</v>
      </c>
      <c r="B717" s="662" t="s">
        <v>2532</v>
      </c>
      <c r="C717" s="662" t="s">
        <v>1836</v>
      </c>
      <c r="D717" s="662" t="s">
        <v>2568</v>
      </c>
      <c r="E717" s="662" t="s">
        <v>2569</v>
      </c>
      <c r="F717" s="665"/>
      <c r="G717" s="665"/>
      <c r="H717" s="678">
        <v>0</v>
      </c>
      <c r="I717" s="665">
        <v>3</v>
      </c>
      <c r="J717" s="665">
        <v>45.25</v>
      </c>
      <c r="K717" s="678">
        <v>1</v>
      </c>
      <c r="L717" s="665">
        <v>3</v>
      </c>
      <c r="M717" s="666">
        <v>45.25</v>
      </c>
    </row>
    <row r="718" spans="1:13" ht="14.4" customHeight="1" x14ac:dyDescent="0.3">
      <c r="A718" s="661" t="s">
        <v>2644</v>
      </c>
      <c r="B718" s="662" t="s">
        <v>2532</v>
      </c>
      <c r="C718" s="662" t="s">
        <v>2882</v>
      </c>
      <c r="D718" s="662" t="s">
        <v>2883</v>
      </c>
      <c r="E718" s="662" t="s">
        <v>2536</v>
      </c>
      <c r="F718" s="665">
        <v>9</v>
      </c>
      <c r="G718" s="665">
        <v>157.94999999999999</v>
      </c>
      <c r="H718" s="678">
        <v>1</v>
      </c>
      <c r="I718" s="665"/>
      <c r="J718" s="665"/>
      <c r="K718" s="678">
        <v>0</v>
      </c>
      <c r="L718" s="665">
        <v>9</v>
      </c>
      <c r="M718" s="666">
        <v>157.94999999999999</v>
      </c>
    </row>
    <row r="719" spans="1:13" ht="14.4" customHeight="1" x14ac:dyDescent="0.3">
      <c r="A719" s="661" t="s">
        <v>2644</v>
      </c>
      <c r="B719" s="662" t="s">
        <v>2532</v>
      </c>
      <c r="C719" s="662" t="s">
        <v>1833</v>
      </c>
      <c r="D719" s="662" t="s">
        <v>2570</v>
      </c>
      <c r="E719" s="662" t="s">
        <v>2571</v>
      </c>
      <c r="F719" s="665"/>
      <c r="G719" s="665"/>
      <c r="H719" s="678">
        <v>0</v>
      </c>
      <c r="I719" s="665">
        <v>2</v>
      </c>
      <c r="J719" s="665">
        <v>13.36</v>
      </c>
      <c r="K719" s="678">
        <v>1</v>
      </c>
      <c r="L719" s="665">
        <v>2</v>
      </c>
      <c r="M719" s="666">
        <v>13.36</v>
      </c>
    </row>
    <row r="720" spans="1:13" ht="14.4" customHeight="1" x14ac:dyDescent="0.3">
      <c r="A720" s="661" t="s">
        <v>2644</v>
      </c>
      <c r="B720" s="662" t="s">
        <v>2532</v>
      </c>
      <c r="C720" s="662" t="s">
        <v>1417</v>
      </c>
      <c r="D720" s="662" t="s">
        <v>2533</v>
      </c>
      <c r="E720" s="662" t="s">
        <v>2534</v>
      </c>
      <c r="F720" s="665"/>
      <c r="G720" s="665"/>
      <c r="H720" s="678">
        <v>0</v>
      </c>
      <c r="I720" s="665">
        <v>10</v>
      </c>
      <c r="J720" s="665">
        <v>102.6</v>
      </c>
      <c r="K720" s="678">
        <v>1</v>
      </c>
      <c r="L720" s="665">
        <v>10</v>
      </c>
      <c r="M720" s="666">
        <v>102.6</v>
      </c>
    </row>
    <row r="721" spans="1:13" ht="14.4" customHeight="1" x14ac:dyDescent="0.3">
      <c r="A721" s="661" t="s">
        <v>2644</v>
      </c>
      <c r="B721" s="662" t="s">
        <v>2532</v>
      </c>
      <c r="C721" s="662" t="s">
        <v>1906</v>
      </c>
      <c r="D721" s="662" t="s">
        <v>2603</v>
      </c>
      <c r="E721" s="662" t="s">
        <v>2571</v>
      </c>
      <c r="F721" s="665">
        <v>2</v>
      </c>
      <c r="G721" s="665">
        <v>9.84</v>
      </c>
      <c r="H721" s="678">
        <v>1</v>
      </c>
      <c r="I721" s="665"/>
      <c r="J721" s="665"/>
      <c r="K721" s="678">
        <v>0</v>
      </c>
      <c r="L721" s="665">
        <v>2</v>
      </c>
      <c r="M721" s="666">
        <v>9.84</v>
      </c>
    </row>
    <row r="722" spans="1:13" ht="14.4" customHeight="1" x14ac:dyDescent="0.3">
      <c r="A722" s="661" t="s">
        <v>2644</v>
      </c>
      <c r="B722" s="662" t="s">
        <v>2532</v>
      </c>
      <c r="C722" s="662" t="s">
        <v>1335</v>
      </c>
      <c r="D722" s="662" t="s">
        <v>2535</v>
      </c>
      <c r="E722" s="662" t="s">
        <v>2536</v>
      </c>
      <c r="F722" s="665"/>
      <c r="G722" s="665"/>
      <c r="H722" s="678">
        <v>0</v>
      </c>
      <c r="I722" s="665">
        <v>14</v>
      </c>
      <c r="J722" s="665">
        <v>240.66000000000003</v>
      </c>
      <c r="K722" s="678">
        <v>1</v>
      </c>
      <c r="L722" s="665">
        <v>14</v>
      </c>
      <c r="M722" s="666">
        <v>240.66000000000003</v>
      </c>
    </row>
    <row r="723" spans="1:13" ht="14.4" customHeight="1" x14ac:dyDescent="0.3">
      <c r="A723" s="661" t="s">
        <v>2644</v>
      </c>
      <c r="B723" s="662" t="s">
        <v>4082</v>
      </c>
      <c r="C723" s="662" t="s">
        <v>3054</v>
      </c>
      <c r="D723" s="662" t="s">
        <v>3055</v>
      </c>
      <c r="E723" s="662" t="s">
        <v>3056</v>
      </c>
      <c r="F723" s="665"/>
      <c r="G723" s="665"/>
      <c r="H723" s="678"/>
      <c r="I723" s="665">
        <v>5</v>
      </c>
      <c r="J723" s="665">
        <v>0</v>
      </c>
      <c r="K723" s="678"/>
      <c r="L723" s="665">
        <v>5</v>
      </c>
      <c r="M723" s="666">
        <v>0</v>
      </c>
    </row>
    <row r="724" spans="1:13" ht="14.4" customHeight="1" x14ac:dyDescent="0.3">
      <c r="A724" s="661" t="s">
        <v>2644</v>
      </c>
      <c r="B724" s="662" t="s">
        <v>2537</v>
      </c>
      <c r="C724" s="662" t="s">
        <v>2912</v>
      </c>
      <c r="D724" s="662" t="s">
        <v>1253</v>
      </c>
      <c r="E724" s="662" t="s">
        <v>1501</v>
      </c>
      <c r="F724" s="665"/>
      <c r="G724" s="665"/>
      <c r="H724" s="678">
        <v>0</v>
      </c>
      <c r="I724" s="665">
        <v>11</v>
      </c>
      <c r="J724" s="665">
        <v>1452</v>
      </c>
      <c r="K724" s="678">
        <v>1</v>
      </c>
      <c r="L724" s="665">
        <v>11</v>
      </c>
      <c r="M724" s="666">
        <v>1452</v>
      </c>
    </row>
    <row r="725" spans="1:13" ht="14.4" customHeight="1" x14ac:dyDescent="0.3">
      <c r="A725" s="661" t="s">
        <v>2644</v>
      </c>
      <c r="B725" s="662" t="s">
        <v>2537</v>
      </c>
      <c r="C725" s="662" t="s">
        <v>1365</v>
      </c>
      <c r="D725" s="662" t="s">
        <v>1366</v>
      </c>
      <c r="E725" s="662" t="s">
        <v>1285</v>
      </c>
      <c r="F725" s="665"/>
      <c r="G725" s="665"/>
      <c r="H725" s="678">
        <v>0</v>
      </c>
      <c r="I725" s="665">
        <v>1</v>
      </c>
      <c r="J725" s="665">
        <v>65.989999999999995</v>
      </c>
      <c r="K725" s="678">
        <v>1</v>
      </c>
      <c r="L725" s="665">
        <v>1</v>
      </c>
      <c r="M725" s="666">
        <v>65.989999999999995</v>
      </c>
    </row>
    <row r="726" spans="1:13" ht="14.4" customHeight="1" x14ac:dyDescent="0.3">
      <c r="A726" s="661" t="s">
        <v>2644</v>
      </c>
      <c r="B726" s="662" t="s">
        <v>2537</v>
      </c>
      <c r="C726" s="662" t="s">
        <v>1428</v>
      </c>
      <c r="D726" s="662" t="s">
        <v>1253</v>
      </c>
      <c r="E726" s="662" t="s">
        <v>1501</v>
      </c>
      <c r="F726" s="665"/>
      <c r="G726" s="665"/>
      <c r="H726" s="678">
        <v>0</v>
      </c>
      <c r="I726" s="665">
        <v>63</v>
      </c>
      <c r="J726" s="665">
        <v>8316</v>
      </c>
      <c r="K726" s="678">
        <v>1</v>
      </c>
      <c r="L726" s="665">
        <v>63</v>
      </c>
      <c r="M726" s="666">
        <v>8316</v>
      </c>
    </row>
    <row r="727" spans="1:13" ht="14.4" customHeight="1" x14ac:dyDescent="0.3">
      <c r="A727" s="661" t="s">
        <v>2644</v>
      </c>
      <c r="B727" s="662" t="s">
        <v>2537</v>
      </c>
      <c r="C727" s="662" t="s">
        <v>2914</v>
      </c>
      <c r="D727" s="662" t="s">
        <v>1253</v>
      </c>
      <c r="E727" s="662" t="s">
        <v>1501</v>
      </c>
      <c r="F727" s="665"/>
      <c r="G727" s="665"/>
      <c r="H727" s="678">
        <v>0</v>
      </c>
      <c r="I727" s="665">
        <v>3</v>
      </c>
      <c r="J727" s="665">
        <v>396</v>
      </c>
      <c r="K727" s="678">
        <v>1</v>
      </c>
      <c r="L727" s="665">
        <v>3</v>
      </c>
      <c r="M727" s="666">
        <v>396</v>
      </c>
    </row>
    <row r="728" spans="1:13" ht="14.4" customHeight="1" x14ac:dyDescent="0.3">
      <c r="A728" s="661" t="s">
        <v>2644</v>
      </c>
      <c r="B728" s="662" t="s">
        <v>2537</v>
      </c>
      <c r="C728" s="662" t="s">
        <v>3589</v>
      </c>
      <c r="D728" s="662" t="s">
        <v>3590</v>
      </c>
      <c r="E728" s="662" t="s">
        <v>1099</v>
      </c>
      <c r="F728" s="665">
        <v>1</v>
      </c>
      <c r="G728" s="665">
        <v>123.2</v>
      </c>
      <c r="H728" s="678">
        <v>1</v>
      </c>
      <c r="I728" s="665"/>
      <c r="J728" s="665"/>
      <c r="K728" s="678">
        <v>0</v>
      </c>
      <c r="L728" s="665">
        <v>1</v>
      </c>
      <c r="M728" s="666">
        <v>123.2</v>
      </c>
    </row>
    <row r="729" spans="1:13" ht="14.4" customHeight="1" x14ac:dyDescent="0.3">
      <c r="A729" s="661" t="s">
        <v>2644</v>
      </c>
      <c r="B729" s="662" t="s">
        <v>2572</v>
      </c>
      <c r="C729" s="662" t="s">
        <v>1864</v>
      </c>
      <c r="D729" s="662" t="s">
        <v>1865</v>
      </c>
      <c r="E729" s="662" t="s">
        <v>1501</v>
      </c>
      <c r="F729" s="665"/>
      <c r="G729" s="665"/>
      <c r="H729" s="678">
        <v>0</v>
      </c>
      <c r="I729" s="665">
        <v>9</v>
      </c>
      <c r="J729" s="665">
        <v>1188</v>
      </c>
      <c r="K729" s="678">
        <v>1</v>
      </c>
      <c r="L729" s="665">
        <v>9</v>
      </c>
      <c r="M729" s="666">
        <v>1188</v>
      </c>
    </row>
    <row r="730" spans="1:13" ht="14.4" customHeight="1" x14ac:dyDescent="0.3">
      <c r="A730" s="661" t="s">
        <v>2644</v>
      </c>
      <c r="B730" s="662" t="s">
        <v>2572</v>
      </c>
      <c r="C730" s="662" t="s">
        <v>1885</v>
      </c>
      <c r="D730" s="662" t="s">
        <v>1865</v>
      </c>
      <c r="E730" s="662" t="s">
        <v>1886</v>
      </c>
      <c r="F730" s="665"/>
      <c r="G730" s="665"/>
      <c r="H730" s="678">
        <v>0</v>
      </c>
      <c r="I730" s="665">
        <v>3</v>
      </c>
      <c r="J730" s="665">
        <v>1319.94</v>
      </c>
      <c r="K730" s="678">
        <v>1</v>
      </c>
      <c r="L730" s="665">
        <v>3</v>
      </c>
      <c r="M730" s="666">
        <v>1319.94</v>
      </c>
    </row>
    <row r="731" spans="1:13" ht="14.4" customHeight="1" x14ac:dyDescent="0.3">
      <c r="A731" s="661" t="s">
        <v>2644</v>
      </c>
      <c r="B731" s="662" t="s">
        <v>2538</v>
      </c>
      <c r="C731" s="662" t="s">
        <v>1352</v>
      </c>
      <c r="D731" s="662" t="s">
        <v>1353</v>
      </c>
      <c r="E731" s="662" t="s">
        <v>937</v>
      </c>
      <c r="F731" s="665"/>
      <c r="G731" s="665"/>
      <c r="H731" s="678">
        <v>0</v>
      </c>
      <c r="I731" s="665">
        <v>26</v>
      </c>
      <c r="J731" s="665">
        <v>3432</v>
      </c>
      <c r="K731" s="678">
        <v>1</v>
      </c>
      <c r="L731" s="665">
        <v>26</v>
      </c>
      <c r="M731" s="666">
        <v>3432</v>
      </c>
    </row>
    <row r="732" spans="1:13" ht="14.4" customHeight="1" x14ac:dyDescent="0.3">
      <c r="A732" s="661" t="s">
        <v>2644</v>
      </c>
      <c r="B732" s="662" t="s">
        <v>2538</v>
      </c>
      <c r="C732" s="662" t="s">
        <v>3125</v>
      </c>
      <c r="D732" s="662" t="s">
        <v>1353</v>
      </c>
      <c r="E732" s="662" t="s">
        <v>3126</v>
      </c>
      <c r="F732" s="665"/>
      <c r="G732" s="665"/>
      <c r="H732" s="678">
        <v>0</v>
      </c>
      <c r="I732" s="665">
        <v>7</v>
      </c>
      <c r="J732" s="665">
        <v>3079.86</v>
      </c>
      <c r="K732" s="678">
        <v>1</v>
      </c>
      <c r="L732" s="665">
        <v>7</v>
      </c>
      <c r="M732" s="666">
        <v>3079.86</v>
      </c>
    </row>
    <row r="733" spans="1:13" ht="14.4" customHeight="1" x14ac:dyDescent="0.3">
      <c r="A733" s="661" t="s">
        <v>2644</v>
      </c>
      <c r="B733" s="662" t="s">
        <v>2538</v>
      </c>
      <c r="C733" s="662" t="s">
        <v>1447</v>
      </c>
      <c r="D733" s="662" t="s">
        <v>1448</v>
      </c>
      <c r="E733" s="662" t="s">
        <v>1449</v>
      </c>
      <c r="F733" s="665"/>
      <c r="G733" s="665"/>
      <c r="H733" s="678">
        <v>0</v>
      </c>
      <c r="I733" s="665">
        <v>81</v>
      </c>
      <c r="J733" s="665">
        <v>21384</v>
      </c>
      <c r="K733" s="678">
        <v>1</v>
      </c>
      <c r="L733" s="665">
        <v>81</v>
      </c>
      <c r="M733" s="666">
        <v>21384</v>
      </c>
    </row>
    <row r="734" spans="1:13" ht="14.4" customHeight="1" x14ac:dyDescent="0.3">
      <c r="A734" s="661" t="s">
        <v>2644</v>
      </c>
      <c r="B734" s="662" t="s">
        <v>2538</v>
      </c>
      <c r="C734" s="662" t="s">
        <v>3639</v>
      </c>
      <c r="D734" s="662" t="s">
        <v>1448</v>
      </c>
      <c r="E734" s="662" t="s">
        <v>2563</v>
      </c>
      <c r="F734" s="665">
        <v>7</v>
      </c>
      <c r="G734" s="665">
        <v>0</v>
      </c>
      <c r="H734" s="678"/>
      <c r="I734" s="665"/>
      <c r="J734" s="665"/>
      <c r="K734" s="678"/>
      <c r="L734" s="665">
        <v>7</v>
      </c>
      <c r="M734" s="666">
        <v>0</v>
      </c>
    </row>
    <row r="735" spans="1:13" ht="14.4" customHeight="1" x14ac:dyDescent="0.3">
      <c r="A735" s="661" t="s">
        <v>2644</v>
      </c>
      <c r="B735" s="662" t="s">
        <v>2538</v>
      </c>
      <c r="C735" s="662" t="s">
        <v>1574</v>
      </c>
      <c r="D735" s="662" t="s">
        <v>1575</v>
      </c>
      <c r="E735" s="662" t="s">
        <v>1576</v>
      </c>
      <c r="F735" s="665">
        <v>1</v>
      </c>
      <c r="G735" s="665">
        <v>439.98</v>
      </c>
      <c r="H735" s="678">
        <v>1</v>
      </c>
      <c r="I735" s="665"/>
      <c r="J735" s="665"/>
      <c r="K735" s="678">
        <v>0</v>
      </c>
      <c r="L735" s="665">
        <v>1</v>
      </c>
      <c r="M735" s="666">
        <v>439.98</v>
      </c>
    </row>
    <row r="736" spans="1:13" ht="14.4" customHeight="1" x14ac:dyDescent="0.3">
      <c r="A736" s="661" t="s">
        <v>2644</v>
      </c>
      <c r="B736" s="662" t="s">
        <v>2538</v>
      </c>
      <c r="C736" s="662" t="s">
        <v>3132</v>
      </c>
      <c r="D736" s="662" t="s">
        <v>3133</v>
      </c>
      <c r="E736" s="662" t="s">
        <v>586</v>
      </c>
      <c r="F736" s="665">
        <v>6</v>
      </c>
      <c r="G736" s="665">
        <v>1584</v>
      </c>
      <c r="H736" s="678">
        <v>1</v>
      </c>
      <c r="I736" s="665"/>
      <c r="J736" s="665"/>
      <c r="K736" s="678">
        <v>0</v>
      </c>
      <c r="L736" s="665">
        <v>6</v>
      </c>
      <c r="M736" s="666">
        <v>1584</v>
      </c>
    </row>
    <row r="737" spans="1:13" ht="14.4" customHeight="1" x14ac:dyDescent="0.3">
      <c r="A737" s="661" t="s">
        <v>2644</v>
      </c>
      <c r="B737" s="662" t="s">
        <v>2538</v>
      </c>
      <c r="C737" s="662" t="s">
        <v>1431</v>
      </c>
      <c r="D737" s="662" t="s">
        <v>1575</v>
      </c>
      <c r="E737" s="662" t="s">
        <v>2539</v>
      </c>
      <c r="F737" s="665"/>
      <c r="G737" s="665"/>
      <c r="H737" s="678">
        <v>0</v>
      </c>
      <c r="I737" s="665">
        <v>78</v>
      </c>
      <c r="J737" s="665">
        <v>9609.5999999999985</v>
      </c>
      <c r="K737" s="678">
        <v>1</v>
      </c>
      <c r="L737" s="665">
        <v>78</v>
      </c>
      <c r="M737" s="666">
        <v>9609.5999999999985</v>
      </c>
    </row>
    <row r="738" spans="1:13" ht="14.4" customHeight="1" x14ac:dyDescent="0.3">
      <c r="A738" s="661" t="s">
        <v>2644</v>
      </c>
      <c r="B738" s="662" t="s">
        <v>2538</v>
      </c>
      <c r="C738" s="662" t="s">
        <v>1410</v>
      </c>
      <c r="D738" s="662" t="s">
        <v>2540</v>
      </c>
      <c r="E738" s="662" t="s">
        <v>2541</v>
      </c>
      <c r="F738" s="665"/>
      <c r="G738" s="665"/>
      <c r="H738" s="678">
        <v>0</v>
      </c>
      <c r="I738" s="665">
        <v>110</v>
      </c>
      <c r="J738" s="665">
        <v>27102.899999999994</v>
      </c>
      <c r="K738" s="678">
        <v>1</v>
      </c>
      <c r="L738" s="665">
        <v>110</v>
      </c>
      <c r="M738" s="666">
        <v>27102.899999999994</v>
      </c>
    </row>
    <row r="739" spans="1:13" ht="14.4" customHeight="1" x14ac:dyDescent="0.3">
      <c r="A739" s="661" t="s">
        <v>2644</v>
      </c>
      <c r="B739" s="662" t="s">
        <v>2538</v>
      </c>
      <c r="C739" s="662" t="s">
        <v>3637</v>
      </c>
      <c r="D739" s="662" t="s">
        <v>3128</v>
      </c>
      <c r="E739" s="662" t="s">
        <v>3638</v>
      </c>
      <c r="F739" s="665">
        <v>2</v>
      </c>
      <c r="G739" s="665">
        <v>0</v>
      </c>
      <c r="H739" s="678"/>
      <c r="I739" s="665"/>
      <c r="J739" s="665"/>
      <c r="K739" s="678"/>
      <c r="L739" s="665">
        <v>2</v>
      </c>
      <c r="M739" s="666">
        <v>0</v>
      </c>
    </row>
    <row r="740" spans="1:13" ht="14.4" customHeight="1" x14ac:dyDescent="0.3">
      <c r="A740" s="661" t="s">
        <v>2644</v>
      </c>
      <c r="B740" s="662" t="s">
        <v>2538</v>
      </c>
      <c r="C740" s="662" t="s">
        <v>3640</v>
      </c>
      <c r="D740" s="662" t="s">
        <v>3128</v>
      </c>
      <c r="E740" s="662" t="s">
        <v>3641</v>
      </c>
      <c r="F740" s="665">
        <v>2</v>
      </c>
      <c r="G740" s="665">
        <v>1478.34</v>
      </c>
      <c r="H740" s="678">
        <v>1</v>
      </c>
      <c r="I740" s="665"/>
      <c r="J740" s="665"/>
      <c r="K740" s="678">
        <v>0</v>
      </c>
      <c r="L740" s="665">
        <v>2</v>
      </c>
      <c r="M740" s="666">
        <v>1478.34</v>
      </c>
    </row>
    <row r="741" spans="1:13" ht="14.4" customHeight="1" x14ac:dyDescent="0.3">
      <c r="A741" s="661" t="s">
        <v>2644</v>
      </c>
      <c r="B741" s="662" t="s">
        <v>2542</v>
      </c>
      <c r="C741" s="662" t="s">
        <v>2758</v>
      </c>
      <c r="D741" s="662" t="s">
        <v>2759</v>
      </c>
      <c r="E741" s="662" t="s">
        <v>1929</v>
      </c>
      <c r="F741" s="665">
        <v>2</v>
      </c>
      <c r="G741" s="665">
        <v>264</v>
      </c>
      <c r="H741" s="678">
        <v>1</v>
      </c>
      <c r="I741" s="665"/>
      <c r="J741" s="665"/>
      <c r="K741" s="678">
        <v>0</v>
      </c>
      <c r="L741" s="665">
        <v>2</v>
      </c>
      <c r="M741" s="666">
        <v>264</v>
      </c>
    </row>
    <row r="742" spans="1:13" ht="14.4" customHeight="1" x14ac:dyDescent="0.3">
      <c r="A742" s="661" t="s">
        <v>2644</v>
      </c>
      <c r="B742" s="662" t="s">
        <v>2542</v>
      </c>
      <c r="C742" s="662" t="s">
        <v>3597</v>
      </c>
      <c r="D742" s="662" t="s">
        <v>571</v>
      </c>
      <c r="E742" s="662" t="s">
        <v>3038</v>
      </c>
      <c r="F742" s="665">
        <v>3</v>
      </c>
      <c r="G742" s="665">
        <v>0</v>
      </c>
      <c r="H742" s="678"/>
      <c r="I742" s="665"/>
      <c r="J742" s="665"/>
      <c r="K742" s="678"/>
      <c r="L742" s="665">
        <v>3</v>
      </c>
      <c r="M742" s="666">
        <v>0</v>
      </c>
    </row>
    <row r="743" spans="1:13" ht="14.4" customHeight="1" x14ac:dyDescent="0.3">
      <c r="A743" s="661" t="s">
        <v>2644</v>
      </c>
      <c r="B743" s="662" t="s">
        <v>2542</v>
      </c>
      <c r="C743" s="662" t="s">
        <v>2760</v>
      </c>
      <c r="D743" s="662" t="s">
        <v>571</v>
      </c>
      <c r="E743" s="662" t="s">
        <v>2761</v>
      </c>
      <c r="F743" s="665">
        <v>3</v>
      </c>
      <c r="G743" s="665">
        <v>2178.81</v>
      </c>
      <c r="H743" s="678">
        <v>1</v>
      </c>
      <c r="I743" s="665"/>
      <c r="J743" s="665"/>
      <c r="K743" s="678">
        <v>0</v>
      </c>
      <c r="L743" s="665">
        <v>3</v>
      </c>
      <c r="M743" s="666">
        <v>2178.81</v>
      </c>
    </row>
    <row r="744" spans="1:13" ht="14.4" customHeight="1" x14ac:dyDescent="0.3">
      <c r="A744" s="661" t="s">
        <v>2644</v>
      </c>
      <c r="B744" s="662" t="s">
        <v>2542</v>
      </c>
      <c r="C744" s="662" t="s">
        <v>3461</v>
      </c>
      <c r="D744" s="662" t="s">
        <v>3462</v>
      </c>
      <c r="E744" s="662" t="s">
        <v>1099</v>
      </c>
      <c r="F744" s="665">
        <v>1</v>
      </c>
      <c r="G744" s="665">
        <v>246.39</v>
      </c>
      <c r="H744" s="678">
        <v>1</v>
      </c>
      <c r="I744" s="665"/>
      <c r="J744" s="665"/>
      <c r="K744" s="678">
        <v>0</v>
      </c>
      <c r="L744" s="665">
        <v>1</v>
      </c>
      <c r="M744" s="666">
        <v>246.39</v>
      </c>
    </row>
    <row r="745" spans="1:13" ht="14.4" customHeight="1" x14ac:dyDescent="0.3">
      <c r="A745" s="661" t="s">
        <v>2644</v>
      </c>
      <c r="B745" s="662" t="s">
        <v>2542</v>
      </c>
      <c r="C745" s="662" t="s">
        <v>1397</v>
      </c>
      <c r="D745" s="662" t="s">
        <v>1398</v>
      </c>
      <c r="E745" s="662" t="s">
        <v>1285</v>
      </c>
      <c r="F745" s="665"/>
      <c r="G745" s="665"/>
      <c r="H745" s="678">
        <v>0</v>
      </c>
      <c r="I745" s="665">
        <v>293</v>
      </c>
      <c r="J745" s="665">
        <v>38676</v>
      </c>
      <c r="K745" s="678">
        <v>1</v>
      </c>
      <c r="L745" s="665">
        <v>293</v>
      </c>
      <c r="M745" s="666">
        <v>38676</v>
      </c>
    </row>
    <row r="746" spans="1:13" ht="14.4" customHeight="1" x14ac:dyDescent="0.3">
      <c r="A746" s="661" t="s">
        <v>2644</v>
      </c>
      <c r="B746" s="662" t="s">
        <v>2542</v>
      </c>
      <c r="C746" s="662" t="s">
        <v>1910</v>
      </c>
      <c r="D746" s="662" t="s">
        <v>1911</v>
      </c>
      <c r="E746" s="662" t="s">
        <v>1912</v>
      </c>
      <c r="F746" s="665">
        <v>2</v>
      </c>
      <c r="G746" s="665">
        <v>264</v>
      </c>
      <c r="H746" s="678">
        <v>1</v>
      </c>
      <c r="I746" s="665"/>
      <c r="J746" s="665"/>
      <c r="K746" s="678">
        <v>0</v>
      </c>
      <c r="L746" s="665">
        <v>2</v>
      </c>
      <c r="M746" s="666">
        <v>264</v>
      </c>
    </row>
    <row r="747" spans="1:13" ht="14.4" customHeight="1" x14ac:dyDescent="0.3">
      <c r="A747" s="661" t="s">
        <v>2644</v>
      </c>
      <c r="B747" s="662" t="s">
        <v>2542</v>
      </c>
      <c r="C747" s="662" t="s">
        <v>570</v>
      </c>
      <c r="D747" s="662" t="s">
        <v>571</v>
      </c>
      <c r="E747" s="662" t="s">
        <v>2543</v>
      </c>
      <c r="F747" s="665">
        <v>4</v>
      </c>
      <c r="G747" s="665">
        <v>492.8</v>
      </c>
      <c r="H747" s="678">
        <v>1</v>
      </c>
      <c r="I747" s="665"/>
      <c r="J747" s="665"/>
      <c r="K747" s="678">
        <v>0</v>
      </c>
      <c r="L747" s="665">
        <v>4</v>
      </c>
      <c r="M747" s="666">
        <v>492.8</v>
      </c>
    </row>
    <row r="748" spans="1:13" ht="14.4" customHeight="1" x14ac:dyDescent="0.3">
      <c r="A748" s="661" t="s">
        <v>2644</v>
      </c>
      <c r="B748" s="662" t="s">
        <v>2542</v>
      </c>
      <c r="C748" s="662" t="s">
        <v>3598</v>
      </c>
      <c r="D748" s="662" t="s">
        <v>2956</v>
      </c>
      <c r="E748" s="662" t="s">
        <v>2761</v>
      </c>
      <c r="F748" s="665">
        <v>3</v>
      </c>
      <c r="G748" s="665">
        <v>2178.81</v>
      </c>
      <c r="H748" s="678">
        <v>1</v>
      </c>
      <c r="I748" s="665"/>
      <c r="J748" s="665"/>
      <c r="K748" s="678">
        <v>0</v>
      </c>
      <c r="L748" s="665">
        <v>3</v>
      </c>
      <c r="M748" s="666">
        <v>2178.81</v>
      </c>
    </row>
    <row r="749" spans="1:13" ht="14.4" customHeight="1" x14ac:dyDescent="0.3">
      <c r="A749" s="661" t="s">
        <v>2644</v>
      </c>
      <c r="B749" s="662" t="s">
        <v>2542</v>
      </c>
      <c r="C749" s="662" t="s">
        <v>3599</v>
      </c>
      <c r="D749" s="662" t="s">
        <v>3462</v>
      </c>
      <c r="E749" s="662" t="s">
        <v>1501</v>
      </c>
      <c r="F749" s="665">
        <v>2</v>
      </c>
      <c r="G749" s="665">
        <v>0</v>
      </c>
      <c r="H749" s="678"/>
      <c r="I749" s="665"/>
      <c r="J749" s="665"/>
      <c r="K749" s="678"/>
      <c r="L749" s="665">
        <v>2</v>
      </c>
      <c r="M749" s="666">
        <v>0</v>
      </c>
    </row>
    <row r="750" spans="1:13" ht="14.4" customHeight="1" x14ac:dyDescent="0.3">
      <c r="A750" s="661" t="s">
        <v>2644</v>
      </c>
      <c r="B750" s="662" t="s">
        <v>2544</v>
      </c>
      <c r="C750" s="662" t="s">
        <v>574</v>
      </c>
      <c r="D750" s="662" t="s">
        <v>575</v>
      </c>
      <c r="E750" s="662" t="s">
        <v>576</v>
      </c>
      <c r="F750" s="665">
        <v>2</v>
      </c>
      <c r="G750" s="665">
        <v>266.77999999999997</v>
      </c>
      <c r="H750" s="678">
        <v>1</v>
      </c>
      <c r="I750" s="665"/>
      <c r="J750" s="665"/>
      <c r="K750" s="678">
        <v>0</v>
      </c>
      <c r="L750" s="665">
        <v>2</v>
      </c>
      <c r="M750" s="666">
        <v>266.77999999999997</v>
      </c>
    </row>
    <row r="751" spans="1:13" ht="14.4" customHeight="1" x14ac:dyDescent="0.3">
      <c r="A751" s="661" t="s">
        <v>2644</v>
      </c>
      <c r="B751" s="662" t="s">
        <v>2544</v>
      </c>
      <c r="C751" s="662" t="s">
        <v>1855</v>
      </c>
      <c r="D751" s="662" t="s">
        <v>575</v>
      </c>
      <c r="E751" s="662" t="s">
        <v>1856</v>
      </c>
      <c r="F751" s="665"/>
      <c r="G751" s="665"/>
      <c r="H751" s="678">
        <v>0</v>
      </c>
      <c r="I751" s="665">
        <v>10</v>
      </c>
      <c r="J751" s="665">
        <v>4001.7999999999997</v>
      </c>
      <c r="K751" s="678">
        <v>1</v>
      </c>
      <c r="L751" s="665">
        <v>10</v>
      </c>
      <c r="M751" s="666">
        <v>4001.7999999999997</v>
      </c>
    </row>
    <row r="752" spans="1:13" ht="14.4" customHeight="1" x14ac:dyDescent="0.3">
      <c r="A752" s="661" t="s">
        <v>2644</v>
      </c>
      <c r="B752" s="662" t="s">
        <v>2544</v>
      </c>
      <c r="C752" s="662" t="s">
        <v>1477</v>
      </c>
      <c r="D752" s="662" t="s">
        <v>2545</v>
      </c>
      <c r="E752" s="662" t="s">
        <v>1479</v>
      </c>
      <c r="F752" s="665"/>
      <c r="G752" s="665"/>
      <c r="H752" s="678">
        <v>0</v>
      </c>
      <c r="I752" s="665">
        <v>11</v>
      </c>
      <c r="J752" s="665">
        <v>2315.5</v>
      </c>
      <c r="K752" s="678">
        <v>1</v>
      </c>
      <c r="L752" s="665">
        <v>11</v>
      </c>
      <c r="M752" s="666">
        <v>2315.5</v>
      </c>
    </row>
    <row r="753" spans="1:13" ht="14.4" customHeight="1" x14ac:dyDescent="0.3">
      <c r="A753" s="661" t="s">
        <v>2644</v>
      </c>
      <c r="B753" s="662" t="s">
        <v>2544</v>
      </c>
      <c r="C753" s="662" t="s">
        <v>1455</v>
      </c>
      <c r="D753" s="662" t="s">
        <v>2546</v>
      </c>
      <c r="E753" s="662" t="s">
        <v>1457</v>
      </c>
      <c r="F753" s="665"/>
      <c r="G753" s="665"/>
      <c r="H753" s="678">
        <v>0</v>
      </c>
      <c r="I753" s="665">
        <v>77</v>
      </c>
      <c r="J753" s="665">
        <v>13692.14</v>
      </c>
      <c r="K753" s="678">
        <v>1</v>
      </c>
      <c r="L753" s="665">
        <v>77</v>
      </c>
      <c r="M753" s="666">
        <v>13692.14</v>
      </c>
    </row>
    <row r="754" spans="1:13" ht="14.4" customHeight="1" x14ac:dyDescent="0.3">
      <c r="A754" s="661" t="s">
        <v>2644</v>
      </c>
      <c r="B754" s="662" t="s">
        <v>2544</v>
      </c>
      <c r="C754" s="662" t="s">
        <v>3619</v>
      </c>
      <c r="D754" s="662" t="s">
        <v>3620</v>
      </c>
      <c r="E754" s="662" t="s">
        <v>3621</v>
      </c>
      <c r="F754" s="665">
        <v>1</v>
      </c>
      <c r="G754" s="665">
        <v>0</v>
      </c>
      <c r="H754" s="678"/>
      <c r="I754" s="665"/>
      <c r="J754" s="665"/>
      <c r="K754" s="678"/>
      <c r="L754" s="665">
        <v>1</v>
      </c>
      <c r="M754" s="666">
        <v>0</v>
      </c>
    </row>
    <row r="755" spans="1:13" ht="14.4" customHeight="1" x14ac:dyDescent="0.3">
      <c r="A755" s="661" t="s">
        <v>2644</v>
      </c>
      <c r="B755" s="662" t="s">
        <v>4084</v>
      </c>
      <c r="C755" s="662" t="s">
        <v>3277</v>
      </c>
      <c r="D755" s="662" t="s">
        <v>3278</v>
      </c>
      <c r="E755" s="662" t="s">
        <v>3279</v>
      </c>
      <c r="F755" s="665"/>
      <c r="G755" s="665"/>
      <c r="H755" s="678"/>
      <c r="I755" s="665">
        <v>7</v>
      </c>
      <c r="J755" s="665">
        <v>0</v>
      </c>
      <c r="K755" s="678"/>
      <c r="L755" s="665">
        <v>7</v>
      </c>
      <c r="M755" s="666">
        <v>0</v>
      </c>
    </row>
    <row r="756" spans="1:13" ht="14.4" customHeight="1" x14ac:dyDescent="0.3">
      <c r="A756" s="661" t="s">
        <v>2644</v>
      </c>
      <c r="B756" s="662" t="s">
        <v>4088</v>
      </c>
      <c r="C756" s="662" t="s">
        <v>3616</v>
      </c>
      <c r="D756" s="662" t="s">
        <v>3617</v>
      </c>
      <c r="E756" s="662" t="s">
        <v>3332</v>
      </c>
      <c r="F756" s="665">
        <v>2</v>
      </c>
      <c r="G756" s="665">
        <v>0</v>
      </c>
      <c r="H756" s="678"/>
      <c r="I756" s="665"/>
      <c r="J756" s="665"/>
      <c r="K756" s="678"/>
      <c r="L756" s="665">
        <v>2</v>
      </c>
      <c r="M756" s="666">
        <v>0</v>
      </c>
    </row>
    <row r="757" spans="1:13" ht="14.4" customHeight="1" x14ac:dyDescent="0.3">
      <c r="A757" s="661" t="s">
        <v>2644</v>
      </c>
      <c r="B757" s="662" t="s">
        <v>4088</v>
      </c>
      <c r="C757" s="662" t="s">
        <v>3618</v>
      </c>
      <c r="D757" s="662" t="s">
        <v>3617</v>
      </c>
      <c r="E757" s="662" t="s">
        <v>1501</v>
      </c>
      <c r="F757" s="665">
        <v>4</v>
      </c>
      <c r="G757" s="665">
        <v>5262.88</v>
      </c>
      <c r="H757" s="678">
        <v>1</v>
      </c>
      <c r="I757" s="665"/>
      <c r="J757" s="665"/>
      <c r="K757" s="678">
        <v>0</v>
      </c>
      <c r="L757" s="665">
        <v>4</v>
      </c>
      <c r="M757" s="666">
        <v>5262.88</v>
      </c>
    </row>
    <row r="758" spans="1:13" ht="14.4" customHeight="1" thickBot="1" x14ac:dyDescent="0.35">
      <c r="A758" s="667" t="s">
        <v>2644</v>
      </c>
      <c r="B758" s="668" t="s">
        <v>2550</v>
      </c>
      <c r="C758" s="668" t="s">
        <v>1861</v>
      </c>
      <c r="D758" s="668" t="s">
        <v>1862</v>
      </c>
      <c r="E758" s="668" t="s">
        <v>1576</v>
      </c>
      <c r="F758" s="671"/>
      <c r="G758" s="671"/>
      <c r="H758" s="679">
        <v>0</v>
      </c>
      <c r="I758" s="671">
        <v>3</v>
      </c>
      <c r="J758" s="671">
        <v>401.82</v>
      </c>
      <c r="K758" s="679">
        <v>1</v>
      </c>
      <c r="L758" s="671">
        <v>3</v>
      </c>
      <c r="M758" s="672">
        <v>401.82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543</v>
      </c>
      <c r="B5" s="646" t="s">
        <v>544</v>
      </c>
      <c r="C5" s="647" t="s">
        <v>545</v>
      </c>
      <c r="D5" s="647" t="s">
        <v>545</v>
      </c>
      <c r="E5" s="647"/>
      <c r="F5" s="647" t="s">
        <v>545</v>
      </c>
      <c r="G5" s="647" t="s">
        <v>545</v>
      </c>
      <c r="H5" s="647" t="s">
        <v>545</v>
      </c>
      <c r="I5" s="648" t="s">
        <v>545</v>
      </c>
      <c r="J5" s="649" t="s">
        <v>74</v>
      </c>
    </row>
    <row r="6" spans="1:10" ht="14.4" customHeight="1" x14ac:dyDescent="0.3">
      <c r="A6" s="645" t="s">
        <v>543</v>
      </c>
      <c r="B6" s="646" t="s">
        <v>350</v>
      </c>
      <c r="C6" s="647">
        <v>0.10800999999999999</v>
      </c>
      <c r="D6" s="647">
        <v>0.27888000000000002</v>
      </c>
      <c r="E6" s="647"/>
      <c r="F6" s="647">
        <v>0</v>
      </c>
      <c r="G6" s="647">
        <v>0.16267999487541668</v>
      </c>
      <c r="H6" s="647">
        <v>-0.16267999487541668</v>
      </c>
      <c r="I6" s="648">
        <v>0</v>
      </c>
      <c r="J6" s="649" t="s">
        <v>1</v>
      </c>
    </row>
    <row r="7" spans="1:10" ht="14.4" customHeight="1" x14ac:dyDescent="0.3">
      <c r="A7" s="645" t="s">
        <v>543</v>
      </c>
      <c r="B7" s="646" t="s">
        <v>351</v>
      </c>
      <c r="C7" s="647">
        <v>2.24E-2</v>
      </c>
      <c r="D7" s="647">
        <v>0</v>
      </c>
      <c r="E7" s="647"/>
      <c r="F7" s="647" t="s">
        <v>545</v>
      </c>
      <c r="G7" s="647" t="s">
        <v>545</v>
      </c>
      <c r="H7" s="647" t="s">
        <v>545</v>
      </c>
      <c r="I7" s="648" t="s">
        <v>545</v>
      </c>
      <c r="J7" s="649" t="s">
        <v>1</v>
      </c>
    </row>
    <row r="8" spans="1:10" ht="14.4" customHeight="1" x14ac:dyDescent="0.3">
      <c r="A8" s="645" t="s">
        <v>543</v>
      </c>
      <c r="B8" s="646" t="s">
        <v>352</v>
      </c>
      <c r="C8" s="647">
        <v>3.6767199999990003</v>
      </c>
      <c r="D8" s="647">
        <v>3.8370100000000003</v>
      </c>
      <c r="E8" s="647"/>
      <c r="F8" s="647">
        <v>3.9803999999999999</v>
      </c>
      <c r="G8" s="647">
        <v>5.2499998346366654</v>
      </c>
      <c r="H8" s="647">
        <v>-1.2695998346366655</v>
      </c>
      <c r="I8" s="648">
        <v>0.75817145245214468</v>
      </c>
      <c r="J8" s="649" t="s">
        <v>1</v>
      </c>
    </row>
    <row r="9" spans="1:10" ht="14.4" customHeight="1" x14ac:dyDescent="0.3">
      <c r="A9" s="645" t="s">
        <v>543</v>
      </c>
      <c r="B9" s="646" t="s">
        <v>353</v>
      </c>
      <c r="C9" s="647">
        <v>30.5185</v>
      </c>
      <c r="D9" s="647">
        <v>18.02685</v>
      </c>
      <c r="E9" s="647"/>
      <c r="F9" s="647">
        <v>18.58023</v>
      </c>
      <c r="G9" s="647">
        <v>27.416665803106415</v>
      </c>
      <c r="H9" s="647">
        <v>-8.836435803106415</v>
      </c>
      <c r="I9" s="648">
        <v>0.67769838000851246</v>
      </c>
      <c r="J9" s="649" t="s">
        <v>1</v>
      </c>
    </row>
    <row r="10" spans="1:10" ht="14.4" customHeight="1" x14ac:dyDescent="0.3">
      <c r="A10" s="645" t="s">
        <v>543</v>
      </c>
      <c r="B10" s="646" t="s">
        <v>354</v>
      </c>
      <c r="C10" s="647">
        <v>0.48860000000000003</v>
      </c>
      <c r="D10" s="647">
        <v>0.24509999999999998</v>
      </c>
      <c r="E10" s="647"/>
      <c r="F10" s="647">
        <v>0.24509999999999998</v>
      </c>
      <c r="G10" s="647">
        <v>0.7147583108195833</v>
      </c>
      <c r="H10" s="647">
        <v>-0.46965831081958331</v>
      </c>
      <c r="I10" s="648">
        <v>0.34291311662952773</v>
      </c>
      <c r="J10" s="649" t="s">
        <v>1</v>
      </c>
    </row>
    <row r="11" spans="1:10" ht="14.4" customHeight="1" x14ac:dyDescent="0.3">
      <c r="A11" s="645" t="s">
        <v>543</v>
      </c>
      <c r="B11" s="646" t="s">
        <v>355</v>
      </c>
      <c r="C11" s="647">
        <v>0.68965999999999994</v>
      </c>
      <c r="D11" s="647">
        <v>1.23</v>
      </c>
      <c r="E11" s="647"/>
      <c r="F11" s="647">
        <v>1.9670000000000001</v>
      </c>
      <c r="G11" s="647">
        <v>1.8663749412134167</v>
      </c>
      <c r="H11" s="647">
        <v>0.10062505878658334</v>
      </c>
      <c r="I11" s="648">
        <v>1.0539147073637638</v>
      </c>
      <c r="J11" s="649" t="s">
        <v>1</v>
      </c>
    </row>
    <row r="12" spans="1:10" ht="14.4" customHeight="1" x14ac:dyDescent="0.3">
      <c r="A12" s="645" t="s">
        <v>543</v>
      </c>
      <c r="B12" s="646" t="s">
        <v>356</v>
      </c>
      <c r="C12" s="647">
        <v>6.2151199999980005</v>
      </c>
      <c r="D12" s="647">
        <v>7.4226400000000003</v>
      </c>
      <c r="E12" s="647"/>
      <c r="F12" s="647">
        <v>7.8673300000000008</v>
      </c>
      <c r="G12" s="647">
        <v>8.166666409435333</v>
      </c>
      <c r="H12" s="647">
        <v>-0.29933640943533213</v>
      </c>
      <c r="I12" s="648">
        <v>0.96334656095545979</v>
      </c>
      <c r="J12" s="649" t="s">
        <v>1</v>
      </c>
    </row>
    <row r="13" spans="1:10" ht="14.4" customHeight="1" x14ac:dyDescent="0.3">
      <c r="A13" s="645" t="s">
        <v>543</v>
      </c>
      <c r="B13" s="646" t="s">
        <v>357</v>
      </c>
      <c r="C13" s="647" t="s">
        <v>545</v>
      </c>
      <c r="D13" s="647" t="s">
        <v>545</v>
      </c>
      <c r="E13" s="647"/>
      <c r="F13" s="647">
        <v>0.25686999999999999</v>
      </c>
      <c r="G13" s="647">
        <v>0</v>
      </c>
      <c r="H13" s="647">
        <v>0.25686999999999999</v>
      </c>
      <c r="I13" s="648" t="s">
        <v>545</v>
      </c>
      <c r="J13" s="649" t="s">
        <v>1</v>
      </c>
    </row>
    <row r="14" spans="1:10" ht="14.4" customHeight="1" x14ac:dyDescent="0.3">
      <c r="A14" s="645" t="s">
        <v>543</v>
      </c>
      <c r="B14" s="646" t="s">
        <v>546</v>
      </c>
      <c r="C14" s="647">
        <v>41.719009999997006</v>
      </c>
      <c r="D14" s="647">
        <v>31.040480000000002</v>
      </c>
      <c r="E14" s="647"/>
      <c r="F14" s="647">
        <v>32.896929999999998</v>
      </c>
      <c r="G14" s="647">
        <v>43.577145294086833</v>
      </c>
      <c r="H14" s="647">
        <v>-10.680215294086835</v>
      </c>
      <c r="I14" s="648">
        <v>0.75491246106164556</v>
      </c>
      <c r="J14" s="649" t="s">
        <v>547</v>
      </c>
    </row>
    <row r="16" spans="1:10" ht="14.4" customHeight="1" x14ac:dyDescent="0.3">
      <c r="A16" s="645" t="s">
        <v>543</v>
      </c>
      <c r="B16" s="646" t="s">
        <v>544</v>
      </c>
      <c r="C16" s="647" t="s">
        <v>545</v>
      </c>
      <c r="D16" s="647" t="s">
        <v>545</v>
      </c>
      <c r="E16" s="647"/>
      <c r="F16" s="647" t="s">
        <v>545</v>
      </c>
      <c r="G16" s="647" t="s">
        <v>545</v>
      </c>
      <c r="H16" s="647" t="s">
        <v>545</v>
      </c>
      <c r="I16" s="648" t="s">
        <v>545</v>
      </c>
      <c r="J16" s="649" t="s">
        <v>74</v>
      </c>
    </row>
    <row r="17" spans="1:10" ht="14.4" customHeight="1" x14ac:dyDescent="0.3">
      <c r="A17" s="645" t="s">
        <v>548</v>
      </c>
      <c r="B17" s="646" t="s">
        <v>549</v>
      </c>
      <c r="C17" s="647" t="s">
        <v>545</v>
      </c>
      <c r="D17" s="647" t="s">
        <v>545</v>
      </c>
      <c r="E17" s="647"/>
      <c r="F17" s="647" t="s">
        <v>545</v>
      </c>
      <c r="G17" s="647" t="s">
        <v>545</v>
      </c>
      <c r="H17" s="647" t="s">
        <v>545</v>
      </c>
      <c r="I17" s="648" t="s">
        <v>545</v>
      </c>
      <c r="J17" s="649" t="s">
        <v>0</v>
      </c>
    </row>
    <row r="18" spans="1:10" ht="14.4" customHeight="1" x14ac:dyDescent="0.3">
      <c r="A18" s="645" t="s">
        <v>548</v>
      </c>
      <c r="B18" s="646" t="s">
        <v>350</v>
      </c>
      <c r="C18" s="647">
        <v>0.10800999999999999</v>
      </c>
      <c r="D18" s="647">
        <v>0.27888000000000002</v>
      </c>
      <c r="E18" s="647"/>
      <c r="F18" s="647">
        <v>0</v>
      </c>
      <c r="G18" s="647">
        <v>0.16267999487541668</v>
      </c>
      <c r="H18" s="647">
        <v>-0.16267999487541668</v>
      </c>
      <c r="I18" s="648">
        <v>0</v>
      </c>
      <c r="J18" s="649" t="s">
        <v>1</v>
      </c>
    </row>
    <row r="19" spans="1:10" ht="14.4" customHeight="1" x14ac:dyDescent="0.3">
      <c r="A19" s="645" t="s">
        <v>548</v>
      </c>
      <c r="B19" s="646" t="s">
        <v>351</v>
      </c>
      <c r="C19" s="647">
        <v>2.24E-2</v>
      </c>
      <c r="D19" s="647">
        <v>0</v>
      </c>
      <c r="E19" s="647"/>
      <c r="F19" s="647" t="s">
        <v>545</v>
      </c>
      <c r="G19" s="647" t="s">
        <v>545</v>
      </c>
      <c r="H19" s="647" t="s">
        <v>545</v>
      </c>
      <c r="I19" s="648" t="s">
        <v>545</v>
      </c>
      <c r="J19" s="649" t="s">
        <v>1</v>
      </c>
    </row>
    <row r="20" spans="1:10" ht="14.4" customHeight="1" x14ac:dyDescent="0.3">
      <c r="A20" s="645" t="s">
        <v>548</v>
      </c>
      <c r="B20" s="646" t="s">
        <v>352</v>
      </c>
      <c r="C20" s="647">
        <v>1.41658</v>
      </c>
      <c r="D20" s="647">
        <v>1.9147200000000002</v>
      </c>
      <c r="E20" s="647"/>
      <c r="F20" s="647">
        <v>1.41062</v>
      </c>
      <c r="G20" s="647">
        <v>1.9190836686227497</v>
      </c>
      <c r="H20" s="647">
        <v>-0.50846366862274972</v>
      </c>
      <c r="I20" s="648">
        <v>0.73504872302537283</v>
      </c>
      <c r="J20" s="649" t="s">
        <v>1</v>
      </c>
    </row>
    <row r="21" spans="1:10" ht="14.4" customHeight="1" x14ac:dyDescent="0.3">
      <c r="A21" s="645" t="s">
        <v>548</v>
      </c>
      <c r="B21" s="646" t="s">
        <v>353</v>
      </c>
      <c r="C21" s="647">
        <v>20.621739999999999</v>
      </c>
      <c r="D21" s="647">
        <v>9.8065500000000014</v>
      </c>
      <c r="E21" s="647"/>
      <c r="F21" s="647">
        <v>6.3808299999999996</v>
      </c>
      <c r="G21" s="647">
        <v>15.428041256080833</v>
      </c>
      <c r="H21" s="647">
        <v>-9.0472112560808338</v>
      </c>
      <c r="I21" s="648">
        <v>0.41358652690178987</v>
      </c>
      <c r="J21" s="649" t="s">
        <v>1</v>
      </c>
    </row>
    <row r="22" spans="1:10" ht="14.4" customHeight="1" x14ac:dyDescent="0.3">
      <c r="A22" s="645" t="s">
        <v>548</v>
      </c>
      <c r="B22" s="646" t="s">
        <v>354</v>
      </c>
      <c r="C22" s="647">
        <v>0.32640000000000002</v>
      </c>
      <c r="D22" s="647">
        <v>0.24509999999999998</v>
      </c>
      <c r="E22" s="647"/>
      <c r="F22" s="647">
        <v>0.24509999999999998</v>
      </c>
      <c r="G22" s="647">
        <v>0.61955831381850002</v>
      </c>
      <c r="H22" s="647">
        <v>-0.37445831381850003</v>
      </c>
      <c r="I22" s="648">
        <v>0.39560440806513358</v>
      </c>
      <c r="J22" s="649" t="s">
        <v>1</v>
      </c>
    </row>
    <row r="23" spans="1:10" ht="14.4" customHeight="1" x14ac:dyDescent="0.3">
      <c r="A23" s="645" t="s">
        <v>548</v>
      </c>
      <c r="B23" s="646" t="s">
        <v>355</v>
      </c>
      <c r="C23" s="647">
        <v>0.32999999999999996</v>
      </c>
      <c r="D23" s="647">
        <v>0.73799999999999999</v>
      </c>
      <c r="E23" s="647"/>
      <c r="F23" s="647">
        <v>0.997</v>
      </c>
      <c r="G23" s="647">
        <v>1.0275416343015833</v>
      </c>
      <c r="H23" s="647">
        <v>-3.0541634301583298E-2</v>
      </c>
      <c r="I23" s="648">
        <v>0.97027698607819202</v>
      </c>
      <c r="J23" s="649" t="s">
        <v>1</v>
      </c>
    </row>
    <row r="24" spans="1:10" ht="14.4" customHeight="1" x14ac:dyDescent="0.3">
      <c r="A24" s="645" t="s">
        <v>548</v>
      </c>
      <c r="B24" s="646" t="s">
        <v>356</v>
      </c>
      <c r="C24" s="647">
        <v>2.6792999999990004</v>
      </c>
      <c r="D24" s="647">
        <v>3.2596000000000003</v>
      </c>
      <c r="E24" s="647"/>
      <c r="F24" s="647">
        <v>3.8812300000000004</v>
      </c>
      <c r="G24" s="647">
        <v>3.9986514458578331</v>
      </c>
      <c r="H24" s="647">
        <v>-0.11742144585783265</v>
      </c>
      <c r="I24" s="648">
        <v>0.97063473837424152</v>
      </c>
      <c r="J24" s="649" t="s">
        <v>1</v>
      </c>
    </row>
    <row r="25" spans="1:10" ht="14.4" customHeight="1" x14ac:dyDescent="0.3">
      <c r="A25" s="645" t="s">
        <v>548</v>
      </c>
      <c r="B25" s="646" t="s">
        <v>357</v>
      </c>
      <c r="C25" s="647" t="s">
        <v>545</v>
      </c>
      <c r="D25" s="647" t="s">
        <v>545</v>
      </c>
      <c r="E25" s="647"/>
      <c r="F25" s="647">
        <v>0.25686999999999999</v>
      </c>
      <c r="G25" s="647">
        <v>0</v>
      </c>
      <c r="H25" s="647">
        <v>0.25686999999999999</v>
      </c>
      <c r="I25" s="648" t="s">
        <v>545</v>
      </c>
      <c r="J25" s="649" t="s">
        <v>1</v>
      </c>
    </row>
    <row r="26" spans="1:10" ht="14.4" customHeight="1" x14ac:dyDescent="0.3">
      <c r="A26" s="645" t="s">
        <v>548</v>
      </c>
      <c r="B26" s="646" t="s">
        <v>550</v>
      </c>
      <c r="C26" s="647">
        <v>25.504429999998997</v>
      </c>
      <c r="D26" s="647">
        <v>16.242850000000001</v>
      </c>
      <c r="E26" s="647"/>
      <c r="F26" s="647">
        <v>13.17165</v>
      </c>
      <c r="G26" s="647">
        <v>23.155556313556922</v>
      </c>
      <c r="H26" s="647">
        <v>-9.9839063135569219</v>
      </c>
      <c r="I26" s="648">
        <v>0.56883323473806469</v>
      </c>
      <c r="J26" s="649" t="s">
        <v>551</v>
      </c>
    </row>
    <row r="27" spans="1:10" ht="14.4" customHeight="1" x14ac:dyDescent="0.3">
      <c r="A27" s="645" t="s">
        <v>545</v>
      </c>
      <c r="B27" s="646" t="s">
        <v>545</v>
      </c>
      <c r="C27" s="647" t="s">
        <v>545</v>
      </c>
      <c r="D27" s="647" t="s">
        <v>545</v>
      </c>
      <c r="E27" s="647"/>
      <c r="F27" s="647" t="s">
        <v>545</v>
      </c>
      <c r="G27" s="647" t="s">
        <v>545</v>
      </c>
      <c r="H27" s="647" t="s">
        <v>545</v>
      </c>
      <c r="I27" s="648" t="s">
        <v>545</v>
      </c>
      <c r="J27" s="649" t="s">
        <v>552</v>
      </c>
    </row>
    <row r="28" spans="1:10" ht="14.4" customHeight="1" x14ac:dyDescent="0.3">
      <c r="A28" s="645" t="s">
        <v>553</v>
      </c>
      <c r="B28" s="646" t="s">
        <v>554</v>
      </c>
      <c r="C28" s="647" t="s">
        <v>545</v>
      </c>
      <c r="D28" s="647" t="s">
        <v>545</v>
      </c>
      <c r="E28" s="647"/>
      <c r="F28" s="647" t="s">
        <v>545</v>
      </c>
      <c r="G28" s="647" t="s">
        <v>545</v>
      </c>
      <c r="H28" s="647" t="s">
        <v>545</v>
      </c>
      <c r="I28" s="648" t="s">
        <v>545</v>
      </c>
      <c r="J28" s="649" t="s">
        <v>0</v>
      </c>
    </row>
    <row r="29" spans="1:10" ht="14.4" customHeight="1" x14ac:dyDescent="0.3">
      <c r="A29" s="645" t="s">
        <v>553</v>
      </c>
      <c r="B29" s="646" t="s">
        <v>352</v>
      </c>
      <c r="C29" s="647">
        <v>0.12617</v>
      </c>
      <c r="D29" s="647">
        <v>9.2960000000000001E-2</v>
      </c>
      <c r="E29" s="647"/>
      <c r="F29" s="647">
        <v>0.13533999999999999</v>
      </c>
      <c r="G29" s="647">
        <v>5.8217056035833332E-2</v>
      </c>
      <c r="H29" s="647">
        <v>7.7122943964166663E-2</v>
      </c>
      <c r="I29" s="648">
        <v>2.3247482647816562</v>
      </c>
      <c r="J29" s="649" t="s">
        <v>1</v>
      </c>
    </row>
    <row r="30" spans="1:10" ht="14.4" customHeight="1" x14ac:dyDescent="0.3">
      <c r="A30" s="645" t="s">
        <v>553</v>
      </c>
      <c r="B30" s="646" t="s">
        <v>353</v>
      </c>
      <c r="C30" s="647">
        <v>0.17670000000000002</v>
      </c>
      <c r="D30" s="647">
        <v>0.56552000000000002</v>
      </c>
      <c r="E30" s="647"/>
      <c r="F30" s="647">
        <v>0.28100000000000003</v>
      </c>
      <c r="G30" s="647">
        <v>0.53050630787058328</v>
      </c>
      <c r="H30" s="647">
        <v>-0.24950630787058325</v>
      </c>
      <c r="I30" s="648">
        <v>0.52968267451505935</v>
      </c>
      <c r="J30" s="649" t="s">
        <v>1</v>
      </c>
    </row>
    <row r="31" spans="1:10" ht="14.4" customHeight="1" x14ac:dyDescent="0.3">
      <c r="A31" s="645" t="s">
        <v>553</v>
      </c>
      <c r="B31" s="646" t="s">
        <v>355</v>
      </c>
      <c r="C31" s="647" t="s">
        <v>545</v>
      </c>
      <c r="D31" s="647">
        <v>0.03</v>
      </c>
      <c r="E31" s="647"/>
      <c r="F31" s="647">
        <v>0</v>
      </c>
      <c r="G31" s="647">
        <v>1.7499999448750001E-2</v>
      </c>
      <c r="H31" s="647">
        <v>-1.7499999448750001E-2</v>
      </c>
      <c r="I31" s="648">
        <v>0</v>
      </c>
      <c r="J31" s="649" t="s">
        <v>1</v>
      </c>
    </row>
    <row r="32" spans="1:10" ht="14.4" customHeight="1" x14ac:dyDescent="0.3">
      <c r="A32" s="645" t="s">
        <v>553</v>
      </c>
      <c r="B32" s="646" t="s">
        <v>356</v>
      </c>
      <c r="C32" s="647">
        <v>0.27800000000000002</v>
      </c>
      <c r="D32" s="647">
        <v>0.28399999999999997</v>
      </c>
      <c r="E32" s="647"/>
      <c r="F32" s="647">
        <v>0.28399999999999997</v>
      </c>
      <c r="G32" s="647">
        <v>0.46810392881933338</v>
      </c>
      <c r="H32" s="647">
        <v>-0.18410392881933341</v>
      </c>
      <c r="I32" s="648">
        <v>0.60670287625295904</v>
      </c>
      <c r="J32" s="649" t="s">
        <v>1</v>
      </c>
    </row>
    <row r="33" spans="1:10" ht="14.4" customHeight="1" x14ac:dyDescent="0.3">
      <c r="A33" s="645" t="s">
        <v>553</v>
      </c>
      <c r="B33" s="646" t="s">
        <v>555</v>
      </c>
      <c r="C33" s="647">
        <v>0.58087</v>
      </c>
      <c r="D33" s="647">
        <v>0.97248000000000001</v>
      </c>
      <c r="E33" s="647"/>
      <c r="F33" s="647">
        <v>0.70033999999999996</v>
      </c>
      <c r="G33" s="647">
        <v>1.0743272921745</v>
      </c>
      <c r="H33" s="647">
        <v>-0.3739872921745</v>
      </c>
      <c r="I33" s="648">
        <v>0.65188700417586121</v>
      </c>
      <c r="J33" s="649" t="s">
        <v>551</v>
      </c>
    </row>
    <row r="34" spans="1:10" ht="14.4" customHeight="1" x14ac:dyDescent="0.3">
      <c r="A34" s="645" t="s">
        <v>545</v>
      </c>
      <c r="B34" s="646" t="s">
        <v>545</v>
      </c>
      <c r="C34" s="647" t="s">
        <v>545</v>
      </c>
      <c r="D34" s="647" t="s">
        <v>545</v>
      </c>
      <c r="E34" s="647"/>
      <c r="F34" s="647" t="s">
        <v>545</v>
      </c>
      <c r="G34" s="647" t="s">
        <v>545</v>
      </c>
      <c r="H34" s="647" t="s">
        <v>545</v>
      </c>
      <c r="I34" s="648" t="s">
        <v>545</v>
      </c>
      <c r="J34" s="649" t="s">
        <v>552</v>
      </c>
    </row>
    <row r="35" spans="1:10" ht="14.4" customHeight="1" x14ac:dyDescent="0.3">
      <c r="A35" s="645" t="s">
        <v>556</v>
      </c>
      <c r="B35" s="646" t="s">
        <v>557</v>
      </c>
      <c r="C35" s="647" t="s">
        <v>545</v>
      </c>
      <c r="D35" s="647" t="s">
        <v>545</v>
      </c>
      <c r="E35" s="647"/>
      <c r="F35" s="647" t="s">
        <v>545</v>
      </c>
      <c r="G35" s="647" t="s">
        <v>545</v>
      </c>
      <c r="H35" s="647" t="s">
        <v>545</v>
      </c>
      <c r="I35" s="648" t="s">
        <v>545</v>
      </c>
      <c r="J35" s="649" t="s">
        <v>0</v>
      </c>
    </row>
    <row r="36" spans="1:10" ht="14.4" customHeight="1" x14ac:dyDescent="0.3">
      <c r="A36" s="645" t="s">
        <v>556</v>
      </c>
      <c r="B36" s="646" t="s">
        <v>352</v>
      </c>
      <c r="C36" s="647">
        <v>1.5326500000000003</v>
      </c>
      <c r="D36" s="647">
        <v>1.4399100000000002</v>
      </c>
      <c r="E36" s="647"/>
      <c r="F36" s="647">
        <v>1.4365899999999998</v>
      </c>
      <c r="G36" s="647">
        <v>2.6052508331739164</v>
      </c>
      <c r="H36" s="647">
        <v>-1.1686608331739166</v>
      </c>
      <c r="I36" s="648">
        <v>0.55142099244618059</v>
      </c>
      <c r="J36" s="649" t="s">
        <v>1</v>
      </c>
    </row>
    <row r="37" spans="1:10" ht="14.4" customHeight="1" x14ac:dyDescent="0.3">
      <c r="A37" s="645" t="s">
        <v>556</v>
      </c>
      <c r="B37" s="646" t="s">
        <v>353</v>
      </c>
      <c r="C37" s="647">
        <v>7.2927099999999996</v>
      </c>
      <c r="D37" s="647">
        <v>5.2007399999999997</v>
      </c>
      <c r="E37" s="647"/>
      <c r="F37" s="647">
        <v>8.6292600000000004</v>
      </c>
      <c r="G37" s="647">
        <v>8.0307090289352487</v>
      </c>
      <c r="H37" s="647">
        <v>0.59855097106475164</v>
      </c>
      <c r="I37" s="648">
        <v>1.0745327677678431</v>
      </c>
      <c r="J37" s="649" t="s">
        <v>1</v>
      </c>
    </row>
    <row r="38" spans="1:10" ht="14.4" customHeight="1" x14ac:dyDescent="0.3">
      <c r="A38" s="645" t="s">
        <v>556</v>
      </c>
      <c r="B38" s="646" t="s">
        <v>354</v>
      </c>
      <c r="C38" s="647">
        <v>0.16220000000000001</v>
      </c>
      <c r="D38" s="647">
        <v>0</v>
      </c>
      <c r="E38" s="647"/>
      <c r="F38" s="647">
        <v>0</v>
      </c>
      <c r="G38" s="647">
        <v>9.5199997001083322E-2</v>
      </c>
      <c r="H38" s="647">
        <v>-9.5199997001083322E-2</v>
      </c>
      <c r="I38" s="648">
        <v>0</v>
      </c>
      <c r="J38" s="649" t="s">
        <v>1</v>
      </c>
    </row>
    <row r="39" spans="1:10" ht="14.4" customHeight="1" x14ac:dyDescent="0.3">
      <c r="A39" s="645" t="s">
        <v>556</v>
      </c>
      <c r="B39" s="646" t="s">
        <v>355</v>
      </c>
      <c r="C39" s="647">
        <v>0.15229999999999999</v>
      </c>
      <c r="D39" s="647">
        <v>0.23699999999999999</v>
      </c>
      <c r="E39" s="647"/>
      <c r="F39" s="647">
        <v>0.36099999999999999</v>
      </c>
      <c r="G39" s="647">
        <v>0.63758331325091677</v>
      </c>
      <c r="H39" s="647">
        <v>-0.27658331325091678</v>
      </c>
      <c r="I39" s="648">
        <v>0.56620051450112341</v>
      </c>
      <c r="J39" s="649" t="s">
        <v>1</v>
      </c>
    </row>
    <row r="40" spans="1:10" ht="14.4" customHeight="1" x14ac:dyDescent="0.3">
      <c r="A40" s="645" t="s">
        <v>556</v>
      </c>
      <c r="B40" s="646" t="s">
        <v>356</v>
      </c>
      <c r="C40" s="647">
        <v>2.7578199999990001</v>
      </c>
      <c r="D40" s="647">
        <v>3.2320000000000002</v>
      </c>
      <c r="E40" s="647"/>
      <c r="F40" s="647">
        <v>3.0270000000000001</v>
      </c>
      <c r="G40" s="647">
        <v>3.0239953335952499</v>
      </c>
      <c r="H40" s="647">
        <v>3.004666404750278E-3</v>
      </c>
      <c r="I40" s="648">
        <v>1.0009936081485873</v>
      </c>
      <c r="J40" s="649" t="s">
        <v>1</v>
      </c>
    </row>
    <row r="41" spans="1:10" ht="14.4" customHeight="1" x14ac:dyDescent="0.3">
      <c r="A41" s="645" t="s">
        <v>556</v>
      </c>
      <c r="B41" s="646" t="s">
        <v>558</v>
      </c>
      <c r="C41" s="647">
        <v>11.897679999999001</v>
      </c>
      <c r="D41" s="647">
        <v>10.10965</v>
      </c>
      <c r="E41" s="647"/>
      <c r="F41" s="647">
        <v>13.453850000000003</v>
      </c>
      <c r="G41" s="647">
        <v>14.392738505956414</v>
      </c>
      <c r="H41" s="647">
        <v>-0.93888850595641138</v>
      </c>
      <c r="I41" s="648">
        <v>0.9347665139912148</v>
      </c>
      <c r="J41" s="649" t="s">
        <v>551</v>
      </c>
    </row>
    <row r="42" spans="1:10" ht="14.4" customHeight="1" x14ac:dyDescent="0.3">
      <c r="A42" s="645" t="s">
        <v>545</v>
      </c>
      <c r="B42" s="646" t="s">
        <v>545</v>
      </c>
      <c r="C42" s="647" t="s">
        <v>545</v>
      </c>
      <c r="D42" s="647" t="s">
        <v>545</v>
      </c>
      <c r="E42" s="647"/>
      <c r="F42" s="647" t="s">
        <v>545</v>
      </c>
      <c r="G42" s="647" t="s">
        <v>545</v>
      </c>
      <c r="H42" s="647" t="s">
        <v>545</v>
      </c>
      <c r="I42" s="648" t="s">
        <v>545</v>
      </c>
      <c r="J42" s="649" t="s">
        <v>552</v>
      </c>
    </row>
    <row r="43" spans="1:10" ht="14.4" customHeight="1" x14ac:dyDescent="0.3">
      <c r="A43" s="645" t="s">
        <v>559</v>
      </c>
      <c r="B43" s="646" t="s">
        <v>560</v>
      </c>
      <c r="C43" s="647" t="s">
        <v>545</v>
      </c>
      <c r="D43" s="647" t="s">
        <v>545</v>
      </c>
      <c r="E43" s="647"/>
      <c r="F43" s="647" t="s">
        <v>545</v>
      </c>
      <c r="G43" s="647" t="s">
        <v>545</v>
      </c>
      <c r="H43" s="647" t="s">
        <v>545</v>
      </c>
      <c r="I43" s="648" t="s">
        <v>545</v>
      </c>
      <c r="J43" s="649" t="s">
        <v>0</v>
      </c>
    </row>
    <row r="44" spans="1:10" ht="14.4" customHeight="1" x14ac:dyDescent="0.3">
      <c r="A44" s="645" t="s">
        <v>559</v>
      </c>
      <c r="B44" s="646" t="s">
        <v>350</v>
      </c>
      <c r="C44" s="647">
        <v>0</v>
      </c>
      <c r="D44" s="647" t="s">
        <v>545</v>
      </c>
      <c r="E44" s="647"/>
      <c r="F44" s="647" t="s">
        <v>545</v>
      </c>
      <c r="G44" s="647" t="s">
        <v>545</v>
      </c>
      <c r="H44" s="647" t="s">
        <v>545</v>
      </c>
      <c r="I44" s="648" t="s">
        <v>545</v>
      </c>
      <c r="J44" s="649" t="s">
        <v>1</v>
      </c>
    </row>
    <row r="45" spans="1:10" ht="14.4" customHeight="1" x14ac:dyDescent="0.3">
      <c r="A45" s="645" t="s">
        <v>559</v>
      </c>
      <c r="B45" s="646" t="s">
        <v>352</v>
      </c>
      <c r="C45" s="647">
        <v>0.60131999999899999</v>
      </c>
      <c r="D45" s="647">
        <v>0.38941999999999999</v>
      </c>
      <c r="E45" s="647"/>
      <c r="F45" s="647">
        <v>0.99785000000000013</v>
      </c>
      <c r="G45" s="647">
        <v>0.66744827680416663</v>
      </c>
      <c r="H45" s="647">
        <v>0.3304017231958335</v>
      </c>
      <c r="I45" s="648">
        <v>1.4950222132235356</v>
      </c>
      <c r="J45" s="649" t="s">
        <v>1</v>
      </c>
    </row>
    <row r="46" spans="1:10" ht="14.4" customHeight="1" x14ac:dyDescent="0.3">
      <c r="A46" s="645" t="s">
        <v>559</v>
      </c>
      <c r="B46" s="646" t="s">
        <v>353</v>
      </c>
      <c r="C46" s="647">
        <v>2.4273500000000001</v>
      </c>
      <c r="D46" s="647">
        <v>2.45404</v>
      </c>
      <c r="E46" s="647"/>
      <c r="F46" s="647">
        <v>3.2891400000000002</v>
      </c>
      <c r="G46" s="647">
        <v>3.42740921021975</v>
      </c>
      <c r="H46" s="647">
        <v>-0.13826921021974981</v>
      </c>
      <c r="I46" s="648">
        <v>0.95965780514113619</v>
      </c>
      <c r="J46" s="649" t="s">
        <v>1</v>
      </c>
    </row>
    <row r="47" spans="1:10" ht="14.4" customHeight="1" x14ac:dyDescent="0.3">
      <c r="A47" s="645" t="s">
        <v>559</v>
      </c>
      <c r="B47" s="646" t="s">
        <v>355</v>
      </c>
      <c r="C47" s="647">
        <v>0.20736000000000002</v>
      </c>
      <c r="D47" s="647">
        <v>0.22500000000000001</v>
      </c>
      <c r="E47" s="647"/>
      <c r="F47" s="647">
        <v>0.60899999999999999</v>
      </c>
      <c r="G47" s="647">
        <v>0.18374999421216667</v>
      </c>
      <c r="H47" s="647">
        <v>0.42525000578783334</v>
      </c>
      <c r="I47" s="648">
        <v>3.3142858186804567</v>
      </c>
      <c r="J47" s="649" t="s">
        <v>1</v>
      </c>
    </row>
    <row r="48" spans="1:10" ht="14.4" customHeight="1" x14ac:dyDescent="0.3">
      <c r="A48" s="645" t="s">
        <v>559</v>
      </c>
      <c r="B48" s="646" t="s">
        <v>356</v>
      </c>
      <c r="C48" s="647">
        <v>0.5</v>
      </c>
      <c r="D48" s="647">
        <v>0.64703999999999995</v>
      </c>
      <c r="E48" s="647"/>
      <c r="F48" s="647">
        <v>0.67510000000000003</v>
      </c>
      <c r="G48" s="647">
        <v>0.67591570116291666</v>
      </c>
      <c r="H48" s="647">
        <v>-8.1570116291662664E-4</v>
      </c>
      <c r="I48" s="648">
        <v>0.99879319098296837</v>
      </c>
      <c r="J48" s="649" t="s">
        <v>1</v>
      </c>
    </row>
    <row r="49" spans="1:10" ht="14.4" customHeight="1" x14ac:dyDescent="0.3">
      <c r="A49" s="645" t="s">
        <v>559</v>
      </c>
      <c r="B49" s="646" t="s">
        <v>561</v>
      </c>
      <c r="C49" s="647">
        <v>3.7360299999989999</v>
      </c>
      <c r="D49" s="647">
        <v>3.7155</v>
      </c>
      <c r="E49" s="647"/>
      <c r="F49" s="647">
        <v>5.5710899999999999</v>
      </c>
      <c r="G49" s="647">
        <v>4.9545231823989999</v>
      </c>
      <c r="H49" s="647">
        <v>0.61656681760099996</v>
      </c>
      <c r="I49" s="648">
        <v>1.1244452381999868</v>
      </c>
      <c r="J49" s="649" t="s">
        <v>551</v>
      </c>
    </row>
    <row r="50" spans="1:10" ht="14.4" customHeight="1" x14ac:dyDescent="0.3">
      <c r="A50" s="645" t="s">
        <v>545</v>
      </c>
      <c r="B50" s="646" t="s">
        <v>545</v>
      </c>
      <c r="C50" s="647" t="s">
        <v>545</v>
      </c>
      <c r="D50" s="647" t="s">
        <v>545</v>
      </c>
      <c r="E50" s="647"/>
      <c r="F50" s="647" t="s">
        <v>545</v>
      </c>
      <c r="G50" s="647" t="s">
        <v>545</v>
      </c>
      <c r="H50" s="647" t="s">
        <v>545</v>
      </c>
      <c r="I50" s="648" t="s">
        <v>545</v>
      </c>
      <c r="J50" s="649" t="s">
        <v>552</v>
      </c>
    </row>
    <row r="51" spans="1:10" ht="14.4" customHeight="1" x14ac:dyDescent="0.3">
      <c r="A51" s="645" t="s">
        <v>562</v>
      </c>
      <c r="B51" s="646" t="s">
        <v>563</v>
      </c>
      <c r="C51" s="647" t="s">
        <v>545</v>
      </c>
      <c r="D51" s="647" t="s">
        <v>545</v>
      </c>
      <c r="E51" s="647"/>
      <c r="F51" s="647" t="s">
        <v>545</v>
      </c>
      <c r="G51" s="647" t="s">
        <v>545</v>
      </c>
      <c r="H51" s="647" t="s">
        <v>545</v>
      </c>
      <c r="I51" s="648" t="s">
        <v>545</v>
      </c>
      <c r="J51" s="649" t="s">
        <v>0</v>
      </c>
    </row>
    <row r="52" spans="1:10" ht="14.4" customHeight="1" x14ac:dyDescent="0.3">
      <c r="A52" s="645" t="s">
        <v>562</v>
      </c>
      <c r="B52" s="646" t="s">
        <v>352</v>
      </c>
      <c r="C52" s="647">
        <v>0</v>
      </c>
      <c r="D52" s="647" t="s">
        <v>545</v>
      </c>
      <c r="E52" s="647"/>
      <c r="F52" s="647" t="s">
        <v>545</v>
      </c>
      <c r="G52" s="647" t="s">
        <v>545</v>
      </c>
      <c r="H52" s="647" t="s">
        <v>545</v>
      </c>
      <c r="I52" s="648" t="s">
        <v>545</v>
      </c>
      <c r="J52" s="649" t="s">
        <v>1</v>
      </c>
    </row>
    <row r="53" spans="1:10" ht="14.4" customHeight="1" x14ac:dyDescent="0.3">
      <c r="A53" s="645" t="s">
        <v>562</v>
      </c>
      <c r="B53" s="646" t="s">
        <v>564</v>
      </c>
      <c r="C53" s="647">
        <v>0</v>
      </c>
      <c r="D53" s="647" t="s">
        <v>545</v>
      </c>
      <c r="E53" s="647"/>
      <c r="F53" s="647" t="s">
        <v>545</v>
      </c>
      <c r="G53" s="647" t="s">
        <v>545</v>
      </c>
      <c r="H53" s="647" t="s">
        <v>545</v>
      </c>
      <c r="I53" s="648" t="s">
        <v>545</v>
      </c>
      <c r="J53" s="649" t="s">
        <v>551</v>
      </c>
    </row>
    <row r="54" spans="1:10" ht="14.4" customHeight="1" x14ac:dyDescent="0.3">
      <c r="A54" s="645" t="s">
        <v>545</v>
      </c>
      <c r="B54" s="646" t="s">
        <v>545</v>
      </c>
      <c r="C54" s="647" t="s">
        <v>545</v>
      </c>
      <c r="D54" s="647" t="s">
        <v>545</v>
      </c>
      <c r="E54" s="647"/>
      <c r="F54" s="647" t="s">
        <v>545</v>
      </c>
      <c r="G54" s="647" t="s">
        <v>545</v>
      </c>
      <c r="H54" s="647" t="s">
        <v>545</v>
      </c>
      <c r="I54" s="648" t="s">
        <v>545</v>
      </c>
      <c r="J54" s="649" t="s">
        <v>552</v>
      </c>
    </row>
    <row r="55" spans="1:10" ht="14.4" customHeight="1" x14ac:dyDescent="0.3">
      <c r="A55" s="645" t="s">
        <v>543</v>
      </c>
      <c r="B55" s="646" t="s">
        <v>546</v>
      </c>
      <c r="C55" s="647">
        <v>41.719009999996992</v>
      </c>
      <c r="D55" s="647">
        <v>31.040480000000002</v>
      </c>
      <c r="E55" s="647"/>
      <c r="F55" s="647">
        <v>32.896930000000005</v>
      </c>
      <c r="G55" s="647">
        <v>43.577145294086826</v>
      </c>
      <c r="H55" s="647">
        <v>-10.680215294086821</v>
      </c>
      <c r="I55" s="648">
        <v>0.75491246106164589</v>
      </c>
      <c r="J55" s="649" t="s">
        <v>547</v>
      </c>
    </row>
  </sheetData>
  <mergeCells count="3">
    <mergeCell ref="A1:I1"/>
    <mergeCell ref="F3:I3"/>
    <mergeCell ref="C4:D4"/>
  </mergeCells>
  <conditionalFormatting sqref="F15 F56:F65537">
    <cfRule type="cellIs" dxfId="38" priority="18" stopIfTrue="1" operator="greaterThan">
      <formula>1</formula>
    </cfRule>
  </conditionalFormatting>
  <conditionalFormatting sqref="H5:H14">
    <cfRule type="expression" dxfId="37" priority="14">
      <formula>$H5&gt;0</formula>
    </cfRule>
  </conditionalFormatting>
  <conditionalFormatting sqref="I5:I14">
    <cfRule type="expression" dxfId="36" priority="15">
      <formula>$I5&gt;1</formula>
    </cfRule>
  </conditionalFormatting>
  <conditionalFormatting sqref="B5:B14">
    <cfRule type="expression" dxfId="35" priority="11">
      <formula>OR($J5="NS",$J5="SumaNS",$J5="Účet")</formula>
    </cfRule>
  </conditionalFormatting>
  <conditionalFormatting sqref="F5:I14 B5:D14">
    <cfRule type="expression" dxfId="34" priority="17">
      <formula>AND($J5&lt;&gt;"",$J5&lt;&gt;"mezeraKL")</formula>
    </cfRule>
  </conditionalFormatting>
  <conditionalFormatting sqref="B5:D14 F5:I14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2" priority="13">
      <formula>OR($J5="SumaNS",$J5="NS")</formula>
    </cfRule>
  </conditionalFormatting>
  <conditionalFormatting sqref="A5:A14">
    <cfRule type="expression" dxfId="31" priority="9">
      <formula>AND($J5&lt;&gt;"mezeraKL",$J5&lt;&gt;"")</formula>
    </cfRule>
  </conditionalFormatting>
  <conditionalFormatting sqref="A5:A14">
    <cfRule type="expression" dxfId="30" priority="10">
      <formula>AND($J5&lt;&gt;"",$J5&lt;&gt;"mezeraKL")</formula>
    </cfRule>
  </conditionalFormatting>
  <conditionalFormatting sqref="H16:H55">
    <cfRule type="expression" dxfId="29" priority="5">
      <formula>$H16&gt;0</formula>
    </cfRule>
  </conditionalFormatting>
  <conditionalFormatting sqref="A16:A55">
    <cfRule type="expression" dxfId="28" priority="2">
      <formula>AND($J16&lt;&gt;"mezeraKL",$J16&lt;&gt;"")</formula>
    </cfRule>
  </conditionalFormatting>
  <conditionalFormatting sqref="I16:I55">
    <cfRule type="expression" dxfId="27" priority="6">
      <formula>$I16&gt;1</formula>
    </cfRule>
  </conditionalFormatting>
  <conditionalFormatting sqref="B16:B55">
    <cfRule type="expression" dxfId="26" priority="1">
      <formula>OR($J16="NS",$J16="SumaNS",$J16="Účet")</formula>
    </cfRule>
  </conditionalFormatting>
  <conditionalFormatting sqref="A16:D55 F16:I55">
    <cfRule type="expression" dxfId="25" priority="8">
      <formula>AND($J16&lt;&gt;"",$J16&lt;&gt;"mezeraKL")</formula>
    </cfRule>
  </conditionalFormatting>
  <conditionalFormatting sqref="B16:D55 F16:I55">
    <cfRule type="expression" dxfId="24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5 F16:I55">
    <cfRule type="expression" dxfId="23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4299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1.6856389629022344</v>
      </c>
      <c r="J3" s="207">
        <f>SUBTOTAL(9,J5:J1048576)</f>
        <v>19516</v>
      </c>
      <c r="K3" s="208">
        <f>SUBTOTAL(9,K5:K1048576)</f>
        <v>32896.930000000008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543</v>
      </c>
      <c r="B5" s="737" t="s">
        <v>544</v>
      </c>
      <c r="C5" s="740" t="s">
        <v>548</v>
      </c>
      <c r="D5" s="755" t="s">
        <v>2388</v>
      </c>
      <c r="E5" s="740" t="s">
        <v>4287</v>
      </c>
      <c r="F5" s="755" t="s">
        <v>4288</v>
      </c>
      <c r="G5" s="740" t="s">
        <v>4092</v>
      </c>
      <c r="H5" s="740" t="s">
        <v>4093</v>
      </c>
      <c r="I5" s="229">
        <v>2.4</v>
      </c>
      <c r="J5" s="229">
        <v>10</v>
      </c>
      <c r="K5" s="750">
        <v>24</v>
      </c>
    </row>
    <row r="6" spans="1:11" ht="14.4" customHeight="1" x14ac:dyDescent="0.3">
      <c r="A6" s="661" t="s">
        <v>543</v>
      </c>
      <c r="B6" s="662" t="s">
        <v>544</v>
      </c>
      <c r="C6" s="663" t="s">
        <v>548</v>
      </c>
      <c r="D6" s="664" t="s">
        <v>2388</v>
      </c>
      <c r="E6" s="663" t="s">
        <v>4287</v>
      </c>
      <c r="F6" s="664" t="s">
        <v>4288</v>
      </c>
      <c r="G6" s="663" t="s">
        <v>4094</v>
      </c>
      <c r="H6" s="663" t="s">
        <v>4095</v>
      </c>
      <c r="I6" s="665">
        <v>15.925000000000001</v>
      </c>
      <c r="J6" s="665">
        <v>6</v>
      </c>
      <c r="K6" s="666">
        <v>95.550000000000011</v>
      </c>
    </row>
    <row r="7" spans="1:11" ht="14.4" customHeight="1" x14ac:dyDescent="0.3">
      <c r="A7" s="661" t="s">
        <v>543</v>
      </c>
      <c r="B7" s="662" t="s">
        <v>544</v>
      </c>
      <c r="C7" s="663" t="s">
        <v>548</v>
      </c>
      <c r="D7" s="664" t="s">
        <v>2388</v>
      </c>
      <c r="E7" s="663" t="s">
        <v>4287</v>
      </c>
      <c r="F7" s="664" t="s">
        <v>4288</v>
      </c>
      <c r="G7" s="663" t="s">
        <v>4096</v>
      </c>
      <c r="H7" s="663" t="s">
        <v>4097</v>
      </c>
      <c r="I7" s="665">
        <v>8.52</v>
      </c>
      <c r="J7" s="665">
        <v>1</v>
      </c>
      <c r="K7" s="666">
        <v>8.52</v>
      </c>
    </row>
    <row r="8" spans="1:11" ht="14.4" customHeight="1" x14ac:dyDescent="0.3">
      <c r="A8" s="661" t="s">
        <v>543</v>
      </c>
      <c r="B8" s="662" t="s">
        <v>544</v>
      </c>
      <c r="C8" s="663" t="s">
        <v>548</v>
      </c>
      <c r="D8" s="664" t="s">
        <v>2388</v>
      </c>
      <c r="E8" s="663" t="s">
        <v>4287</v>
      </c>
      <c r="F8" s="664" t="s">
        <v>4288</v>
      </c>
      <c r="G8" s="663" t="s">
        <v>4098</v>
      </c>
      <c r="H8" s="663" t="s">
        <v>4099</v>
      </c>
      <c r="I8" s="665">
        <v>0.4</v>
      </c>
      <c r="J8" s="665">
        <v>100</v>
      </c>
      <c r="K8" s="666">
        <v>40</v>
      </c>
    </row>
    <row r="9" spans="1:11" ht="14.4" customHeight="1" x14ac:dyDescent="0.3">
      <c r="A9" s="661" t="s">
        <v>543</v>
      </c>
      <c r="B9" s="662" t="s">
        <v>544</v>
      </c>
      <c r="C9" s="663" t="s">
        <v>548</v>
      </c>
      <c r="D9" s="664" t="s">
        <v>2388</v>
      </c>
      <c r="E9" s="663" t="s">
        <v>4287</v>
      </c>
      <c r="F9" s="664" t="s">
        <v>4288</v>
      </c>
      <c r="G9" s="663" t="s">
        <v>4100</v>
      </c>
      <c r="H9" s="663" t="s">
        <v>4101</v>
      </c>
      <c r="I9" s="665">
        <v>28.73</v>
      </c>
      <c r="J9" s="665">
        <v>4</v>
      </c>
      <c r="K9" s="666">
        <v>114.92</v>
      </c>
    </row>
    <row r="10" spans="1:11" ht="14.4" customHeight="1" x14ac:dyDescent="0.3">
      <c r="A10" s="661" t="s">
        <v>543</v>
      </c>
      <c r="B10" s="662" t="s">
        <v>544</v>
      </c>
      <c r="C10" s="663" t="s">
        <v>548</v>
      </c>
      <c r="D10" s="664" t="s">
        <v>2388</v>
      </c>
      <c r="E10" s="663" t="s">
        <v>4287</v>
      </c>
      <c r="F10" s="664" t="s">
        <v>4288</v>
      </c>
      <c r="G10" s="663" t="s">
        <v>4102</v>
      </c>
      <c r="H10" s="663" t="s">
        <v>4103</v>
      </c>
      <c r="I10" s="665">
        <v>1</v>
      </c>
      <c r="J10" s="665">
        <v>80</v>
      </c>
      <c r="K10" s="666">
        <v>80</v>
      </c>
    </row>
    <row r="11" spans="1:11" ht="14.4" customHeight="1" x14ac:dyDescent="0.3">
      <c r="A11" s="661" t="s">
        <v>543</v>
      </c>
      <c r="B11" s="662" t="s">
        <v>544</v>
      </c>
      <c r="C11" s="663" t="s">
        <v>548</v>
      </c>
      <c r="D11" s="664" t="s">
        <v>2388</v>
      </c>
      <c r="E11" s="663" t="s">
        <v>4287</v>
      </c>
      <c r="F11" s="664" t="s">
        <v>4288</v>
      </c>
      <c r="G11" s="663" t="s">
        <v>4104</v>
      </c>
      <c r="H11" s="663" t="s">
        <v>4105</v>
      </c>
      <c r="I11" s="665">
        <v>0.43</v>
      </c>
      <c r="J11" s="665">
        <v>300</v>
      </c>
      <c r="K11" s="666">
        <v>129</v>
      </c>
    </row>
    <row r="12" spans="1:11" ht="14.4" customHeight="1" x14ac:dyDescent="0.3">
      <c r="A12" s="661" t="s">
        <v>543</v>
      </c>
      <c r="B12" s="662" t="s">
        <v>544</v>
      </c>
      <c r="C12" s="663" t="s">
        <v>548</v>
      </c>
      <c r="D12" s="664" t="s">
        <v>2388</v>
      </c>
      <c r="E12" s="663" t="s">
        <v>4287</v>
      </c>
      <c r="F12" s="664" t="s">
        <v>4288</v>
      </c>
      <c r="G12" s="663" t="s">
        <v>4106</v>
      </c>
      <c r="H12" s="663" t="s">
        <v>4107</v>
      </c>
      <c r="I12" s="665">
        <v>1.47</v>
      </c>
      <c r="J12" s="665">
        <v>100</v>
      </c>
      <c r="K12" s="666">
        <v>147</v>
      </c>
    </row>
    <row r="13" spans="1:11" ht="14.4" customHeight="1" x14ac:dyDescent="0.3">
      <c r="A13" s="661" t="s">
        <v>543</v>
      </c>
      <c r="B13" s="662" t="s">
        <v>544</v>
      </c>
      <c r="C13" s="663" t="s">
        <v>548</v>
      </c>
      <c r="D13" s="664" t="s">
        <v>2388</v>
      </c>
      <c r="E13" s="663" t="s">
        <v>4287</v>
      </c>
      <c r="F13" s="664" t="s">
        <v>4288</v>
      </c>
      <c r="G13" s="663" t="s">
        <v>4108</v>
      </c>
      <c r="H13" s="663" t="s">
        <v>4109</v>
      </c>
      <c r="I13" s="665">
        <v>1.38</v>
      </c>
      <c r="J13" s="665">
        <v>40</v>
      </c>
      <c r="K13" s="666">
        <v>55.2</v>
      </c>
    </row>
    <row r="14" spans="1:11" ht="14.4" customHeight="1" x14ac:dyDescent="0.3">
      <c r="A14" s="661" t="s">
        <v>543</v>
      </c>
      <c r="B14" s="662" t="s">
        <v>544</v>
      </c>
      <c r="C14" s="663" t="s">
        <v>548</v>
      </c>
      <c r="D14" s="664" t="s">
        <v>2388</v>
      </c>
      <c r="E14" s="663" t="s">
        <v>4287</v>
      </c>
      <c r="F14" s="664" t="s">
        <v>4288</v>
      </c>
      <c r="G14" s="663" t="s">
        <v>4110</v>
      </c>
      <c r="H14" s="663" t="s">
        <v>4111</v>
      </c>
      <c r="I14" s="665">
        <v>0.6</v>
      </c>
      <c r="J14" s="665">
        <v>10</v>
      </c>
      <c r="K14" s="666">
        <v>6</v>
      </c>
    </row>
    <row r="15" spans="1:11" ht="14.4" customHeight="1" x14ac:dyDescent="0.3">
      <c r="A15" s="661" t="s">
        <v>543</v>
      </c>
      <c r="B15" s="662" t="s">
        <v>544</v>
      </c>
      <c r="C15" s="663" t="s">
        <v>548</v>
      </c>
      <c r="D15" s="664" t="s">
        <v>2388</v>
      </c>
      <c r="E15" s="663" t="s">
        <v>4287</v>
      </c>
      <c r="F15" s="664" t="s">
        <v>4288</v>
      </c>
      <c r="G15" s="663" t="s">
        <v>4112</v>
      </c>
      <c r="H15" s="663" t="s">
        <v>4113</v>
      </c>
      <c r="I15" s="665">
        <v>8.5785714285714274</v>
      </c>
      <c r="J15" s="665">
        <v>26</v>
      </c>
      <c r="K15" s="666">
        <v>223.03</v>
      </c>
    </row>
    <row r="16" spans="1:11" ht="14.4" customHeight="1" x14ac:dyDescent="0.3">
      <c r="A16" s="661" t="s">
        <v>543</v>
      </c>
      <c r="B16" s="662" t="s">
        <v>544</v>
      </c>
      <c r="C16" s="663" t="s">
        <v>548</v>
      </c>
      <c r="D16" s="664" t="s">
        <v>2388</v>
      </c>
      <c r="E16" s="663" t="s">
        <v>4287</v>
      </c>
      <c r="F16" s="664" t="s">
        <v>4288</v>
      </c>
      <c r="G16" s="663" t="s">
        <v>4114</v>
      </c>
      <c r="H16" s="663" t="s">
        <v>4115</v>
      </c>
      <c r="I16" s="665">
        <v>28.633333333333336</v>
      </c>
      <c r="J16" s="665">
        <v>9</v>
      </c>
      <c r="K16" s="666">
        <v>258.39999999999998</v>
      </c>
    </row>
    <row r="17" spans="1:11" ht="14.4" customHeight="1" x14ac:dyDescent="0.3">
      <c r="A17" s="661" t="s">
        <v>543</v>
      </c>
      <c r="B17" s="662" t="s">
        <v>544</v>
      </c>
      <c r="C17" s="663" t="s">
        <v>548</v>
      </c>
      <c r="D17" s="664" t="s">
        <v>2388</v>
      </c>
      <c r="E17" s="663" t="s">
        <v>4287</v>
      </c>
      <c r="F17" s="664" t="s">
        <v>4288</v>
      </c>
      <c r="G17" s="663" t="s">
        <v>4116</v>
      </c>
      <c r="H17" s="663" t="s">
        <v>4117</v>
      </c>
      <c r="I17" s="665">
        <v>1.17</v>
      </c>
      <c r="J17" s="665">
        <v>4</v>
      </c>
      <c r="K17" s="666">
        <v>4.68</v>
      </c>
    </row>
    <row r="18" spans="1:11" ht="14.4" customHeight="1" x14ac:dyDescent="0.3">
      <c r="A18" s="661" t="s">
        <v>543</v>
      </c>
      <c r="B18" s="662" t="s">
        <v>544</v>
      </c>
      <c r="C18" s="663" t="s">
        <v>548</v>
      </c>
      <c r="D18" s="664" t="s">
        <v>2388</v>
      </c>
      <c r="E18" s="663" t="s">
        <v>4287</v>
      </c>
      <c r="F18" s="664" t="s">
        <v>4288</v>
      </c>
      <c r="G18" s="663" t="s">
        <v>4118</v>
      </c>
      <c r="H18" s="663" t="s">
        <v>4119</v>
      </c>
      <c r="I18" s="665">
        <v>0.95</v>
      </c>
      <c r="J18" s="665">
        <v>200</v>
      </c>
      <c r="K18" s="666">
        <v>190</v>
      </c>
    </row>
    <row r="19" spans="1:11" ht="14.4" customHeight="1" x14ac:dyDescent="0.3">
      <c r="A19" s="661" t="s">
        <v>543</v>
      </c>
      <c r="B19" s="662" t="s">
        <v>544</v>
      </c>
      <c r="C19" s="663" t="s">
        <v>548</v>
      </c>
      <c r="D19" s="664" t="s">
        <v>2388</v>
      </c>
      <c r="E19" s="663" t="s">
        <v>4287</v>
      </c>
      <c r="F19" s="664" t="s">
        <v>4288</v>
      </c>
      <c r="G19" s="663" t="s">
        <v>4120</v>
      </c>
      <c r="H19" s="663" t="s">
        <v>4121</v>
      </c>
      <c r="I19" s="665">
        <v>7.1</v>
      </c>
      <c r="J19" s="665">
        <v>2</v>
      </c>
      <c r="K19" s="666">
        <v>14.2</v>
      </c>
    </row>
    <row r="20" spans="1:11" ht="14.4" customHeight="1" x14ac:dyDescent="0.3">
      <c r="A20" s="661" t="s">
        <v>543</v>
      </c>
      <c r="B20" s="662" t="s">
        <v>544</v>
      </c>
      <c r="C20" s="663" t="s">
        <v>548</v>
      </c>
      <c r="D20" s="664" t="s">
        <v>2388</v>
      </c>
      <c r="E20" s="663" t="s">
        <v>4287</v>
      </c>
      <c r="F20" s="664" t="s">
        <v>4288</v>
      </c>
      <c r="G20" s="663" t="s">
        <v>4122</v>
      </c>
      <c r="H20" s="663" t="s">
        <v>4123</v>
      </c>
      <c r="I20" s="665">
        <v>8.2799999999999994</v>
      </c>
      <c r="J20" s="665">
        <v>1</v>
      </c>
      <c r="K20" s="666">
        <v>8.2799999999999994</v>
      </c>
    </row>
    <row r="21" spans="1:11" ht="14.4" customHeight="1" x14ac:dyDescent="0.3">
      <c r="A21" s="661" t="s">
        <v>543</v>
      </c>
      <c r="B21" s="662" t="s">
        <v>544</v>
      </c>
      <c r="C21" s="663" t="s">
        <v>548</v>
      </c>
      <c r="D21" s="664" t="s">
        <v>2388</v>
      </c>
      <c r="E21" s="663" t="s">
        <v>4287</v>
      </c>
      <c r="F21" s="664" t="s">
        <v>4288</v>
      </c>
      <c r="G21" s="663" t="s">
        <v>4124</v>
      </c>
      <c r="H21" s="663" t="s">
        <v>4125</v>
      </c>
      <c r="I21" s="665">
        <v>5.92</v>
      </c>
      <c r="J21" s="665">
        <v>2</v>
      </c>
      <c r="K21" s="666">
        <v>11.84</v>
      </c>
    </row>
    <row r="22" spans="1:11" ht="14.4" customHeight="1" x14ac:dyDescent="0.3">
      <c r="A22" s="661" t="s">
        <v>543</v>
      </c>
      <c r="B22" s="662" t="s">
        <v>544</v>
      </c>
      <c r="C22" s="663" t="s">
        <v>548</v>
      </c>
      <c r="D22" s="664" t="s">
        <v>2388</v>
      </c>
      <c r="E22" s="663" t="s">
        <v>4289</v>
      </c>
      <c r="F22" s="664" t="s">
        <v>4290</v>
      </c>
      <c r="G22" s="663" t="s">
        <v>4126</v>
      </c>
      <c r="H22" s="663" t="s">
        <v>4127</v>
      </c>
      <c r="I22" s="665">
        <v>5.2050000000000001</v>
      </c>
      <c r="J22" s="665">
        <v>40</v>
      </c>
      <c r="K22" s="666">
        <v>208.2</v>
      </c>
    </row>
    <row r="23" spans="1:11" ht="14.4" customHeight="1" x14ac:dyDescent="0.3">
      <c r="A23" s="661" t="s">
        <v>543</v>
      </c>
      <c r="B23" s="662" t="s">
        <v>544</v>
      </c>
      <c r="C23" s="663" t="s">
        <v>548</v>
      </c>
      <c r="D23" s="664" t="s">
        <v>2388</v>
      </c>
      <c r="E23" s="663" t="s">
        <v>4289</v>
      </c>
      <c r="F23" s="664" t="s">
        <v>4290</v>
      </c>
      <c r="G23" s="663" t="s">
        <v>4128</v>
      </c>
      <c r="H23" s="663" t="s">
        <v>4129</v>
      </c>
      <c r="I23" s="665">
        <v>2.8949999999999996</v>
      </c>
      <c r="J23" s="665">
        <v>70</v>
      </c>
      <c r="K23" s="666">
        <v>199.2</v>
      </c>
    </row>
    <row r="24" spans="1:11" ht="14.4" customHeight="1" x14ac:dyDescent="0.3">
      <c r="A24" s="661" t="s">
        <v>543</v>
      </c>
      <c r="B24" s="662" t="s">
        <v>544</v>
      </c>
      <c r="C24" s="663" t="s">
        <v>548</v>
      </c>
      <c r="D24" s="664" t="s">
        <v>2388</v>
      </c>
      <c r="E24" s="663" t="s">
        <v>4289</v>
      </c>
      <c r="F24" s="664" t="s">
        <v>4290</v>
      </c>
      <c r="G24" s="663" t="s">
        <v>4130</v>
      </c>
      <c r="H24" s="663" t="s">
        <v>4131</v>
      </c>
      <c r="I24" s="665">
        <v>1.0900000000000001</v>
      </c>
      <c r="J24" s="665">
        <v>100</v>
      </c>
      <c r="K24" s="666">
        <v>109</v>
      </c>
    </row>
    <row r="25" spans="1:11" ht="14.4" customHeight="1" x14ac:dyDescent="0.3">
      <c r="A25" s="661" t="s">
        <v>543</v>
      </c>
      <c r="B25" s="662" t="s">
        <v>544</v>
      </c>
      <c r="C25" s="663" t="s">
        <v>548</v>
      </c>
      <c r="D25" s="664" t="s">
        <v>2388</v>
      </c>
      <c r="E25" s="663" t="s">
        <v>4289</v>
      </c>
      <c r="F25" s="664" t="s">
        <v>4290</v>
      </c>
      <c r="G25" s="663" t="s">
        <v>4132</v>
      </c>
      <c r="H25" s="663" t="s">
        <v>4133</v>
      </c>
      <c r="I25" s="665">
        <v>0.47333333333333333</v>
      </c>
      <c r="J25" s="665">
        <v>300</v>
      </c>
      <c r="K25" s="666">
        <v>142</v>
      </c>
    </row>
    <row r="26" spans="1:11" ht="14.4" customHeight="1" x14ac:dyDescent="0.3">
      <c r="A26" s="661" t="s">
        <v>543</v>
      </c>
      <c r="B26" s="662" t="s">
        <v>544</v>
      </c>
      <c r="C26" s="663" t="s">
        <v>548</v>
      </c>
      <c r="D26" s="664" t="s">
        <v>2388</v>
      </c>
      <c r="E26" s="663" t="s">
        <v>4289</v>
      </c>
      <c r="F26" s="664" t="s">
        <v>4290</v>
      </c>
      <c r="G26" s="663" t="s">
        <v>4134</v>
      </c>
      <c r="H26" s="663" t="s">
        <v>4135</v>
      </c>
      <c r="I26" s="665">
        <v>0.67</v>
      </c>
      <c r="J26" s="665">
        <v>100</v>
      </c>
      <c r="K26" s="666">
        <v>67</v>
      </c>
    </row>
    <row r="27" spans="1:11" ht="14.4" customHeight="1" x14ac:dyDescent="0.3">
      <c r="A27" s="661" t="s">
        <v>543</v>
      </c>
      <c r="B27" s="662" t="s">
        <v>544</v>
      </c>
      <c r="C27" s="663" t="s">
        <v>548</v>
      </c>
      <c r="D27" s="664" t="s">
        <v>2388</v>
      </c>
      <c r="E27" s="663" t="s">
        <v>4289</v>
      </c>
      <c r="F27" s="664" t="s">
        <v>4290</v>
      </c>
      <c r="G27" s="663" t="s">
        <v>4136</v>
      </c>
      <c r="H27" s="663" t="s">
        <v>4137</v>
      </c>
      <c r="I27" s="665">
        <v>3.13</v>
      </c>
      <c r="J27" s="665">
        <v>20</v>
      </c>
      <c r="K27" s="666">
        <v>62.6</v>
      </c>
    </row>
    <row r="28" spans="1:11" ht="14.4" customHeight="1" x14ac:dyDescent="0.3">
      <c r="A28" s="661" t="s">
        <v>543</v>
      </c>
      <c r="B28" s="662" t="s">
        <v>544</v>
      </c>
      <c r="C28" s="663" t="s">
        <v>548</v>
      </c>
      <c r="D28" s="664" t="s">
        <v>2388</v>
      </c>
      <c r="E28" s="663" t="s">
        <v>4289</v>
      </c>
      <c r="F28" s="664" t="s">
        <v>4290</v>
      </c>
      <c r="G28" s="663" t="s">
        <v>4138</v>
      </c>
      <c r="H28" s="663" t="s">
        <v>4139</v>
      </c>
      <c r="I28" s="665">
        <v>68.540000000000006</v>
      </c>
      <c r="J28" s="665">
        <v>1</v>
      </c>
      <c r="K28" s="666">
        <v>68.540000000000006</v>
      </c>
    </row>
    <row r="29" spans="1:11" ht="14.4" customHeight="1" x14ac:dyDescent="0.3">
      <c r="A29" s="661" t="s">
        <v>543</v>
      </c>
      <c r="B29" s="662" t="s">
        <v>544</v>
      </c>
      <c r="C29" s="663" t="s">
        <v>548</v>
      </c>
      <c r="D29" s="664" t="s">
        <v>2388</v>
      </c>
      <c r="E29" s="663" t="s">
        <v>4289</v>
      </c>
      <c r="F29" s="664" t="s">
        <v>4290</v>
      </c>
      <c r="G29" s="663" t="s">
        <v>4140</v>
      </c>
      <c r="H29" s="663" t="s">
        <v>4141</v>
      </c>
      <c r="I29" s="665">
        <v>1.9833333333333334</v>
      </c>
      <c r="J29" s="665">
        <v>300</v>
      </c>
      <c r="K29" s="666">
        <v>595</v>
      </c>
    </row>
    <row r="30" spans="1:11" ht="14.4" customHeight="1" x14ac:dyDescent="0.3">
      <c r="A30" s="661" t="s">
        <v>543</v>
      </c>
      <c r="B30" s="662" t="s">
        <v>544</v>
      </c>
      <c r="C30" s="663" t="s">
        <v>548</v>
      </c>
      <c r="D30" s="664" t="s">
        <v>2388</v>
      </c>
      <c r="E30" s="663" t="s">
        <v>4289</v>
      </c>
      <c r="F30" s="664" t="s">
        <v>4290</v>
      </c>
      <c r="G30" s="663" t="s">
        <v>4142</v>
      </c>
      <c r="H30" s="663" t="s">
        <v>4143</v>
      </c>
      <c r="I30" s="665">
        <v>3.0666666666666664</v>
      </c>
      <c r="J30" s="665">
        <v>110</v>
      </c>
      <c r="K30" s="666">
        <v>336</v>
      </c>
    </row>
    <row r="31" spans="1:11" ht="14.4" customHeight="1" x14ac:dyDescent="0.3">
      <c r="A31" s="661" t="s">
        <v>543</v>
      </c>
      <c r="B31" s="662" t="s">
        <v>544</v>
      </c>
      <c r="C31" s="663" t="s">
        <v>548</v>
      </c>
      <c r="D31" s="664" t="s">
        <v>2388</v>
      </c>
      <c r="E31" s="663" t="s">
        <v>4289</v>
      </c>
      <c r="F31" s="664" t="s">
        <v>4290</v>
      </c>
      <c r="G31" s="663" t="s">
        <v>4144</v>
      </c>
      <c r="H31" s="663" t="s">
        <v>4145</v>
      </c>
      <c r="I31" s="665">
        <v>1.92</v>
      </c>
      <c r="J31" s="665">
        <v>10</v>
      </c>
      <c r="K31" s="666">
        <v>19.2</v>
      </c>
    </row>
    <row r="32" spans="1:11" ht="14.4" customHeight="1" x14ac:dyDescent="0.3">
      <c r="A32" s="661" t="s">
        <v>543</v>
      </c>
      <c r="B32" s="662" t="s">
        <v>544</v>
      </c>
      <c r="C32" s="663" t="s">
        <v>548</v>
      </c>
      <c r="D32" s="664" t="s">
        <v>2388</v>
      </c>
      <c r="E32" s="663" t="s">
        <v>4289</v>
      </c>
      <c r="F32" s="664" t="s">
        <v>4290</v>
      </c>
      <c r="G32" s="663" t="s">
        <v>4146</v>
      </c>
      <c r="H32" s="663" t="s">
        <v>4147</v>
      </c>
      <c r="I32" s="665">
        <v>0.01</v>
      </c>
      <c r="J32" s="665">
        <v>80</v>
      </c>
      <c r="K32" s="666">
        <v>0.8</v>
      </c>
    </row>
    <row r="33" spans="1:11" ht="14.4" customHeight="1" x14ac:dyDescent="0.3">
      <c r="A33" s="661" t="s">
        <v>543</v>
      </c>
      <c r="B33" s="662" t="s">
        <v>544</v>
      </c>
      <c r="C33" s="663" t="s">
        <v>548</v>
      </c>
      <c r="D33" s="664" t="s">
        <v>2388</v>
      </c>
      <c r="E33" s="663" t="s">
        <v>4289</v>
      </c>
      <c r="F33" s="664" t="s">
        <v>4290</v>
      </c>
      <c r="G33" s="663" t="s">
        <v>4148</v>
      </c>
      <c r="H33" s="663" t="s">
        <v>4149</v>
      </c>
      <c r="I33" s="665">
        <v>2.04</v>
      </c>
      <c r="J33" s="665">
        <v>10</v>
      </c>
      <c r="K33" s="666">
        <v>20.399999999999999</v>
      </c>
    </row>
    <row r="34" spans="1:11" ht="14.4" customHeight="1" x14ac:dyDescent="0.3">
      <c r="A34" s="661" t="s">
        <v>543</v>
      </c>
      <c r="B34" s="662" t="s">
        <v>544</v>
      </c>
      <c r="C34" s="663" t="s">
        <v>548</v>
      </c>
      <c r="D34" s="664" t="s">
        <v>2388</v>
      </c>
      <c r="E34" s="663" t="s">
        <v>4289</v>
      </c>
      <c r="F34" s="664" t="s">
        <v>4290</v>
      </c>
      <c r="G34" s="663" t="s">
        <v>4150</v>
      </c>
      <c r="H34" s="663" t="s">
        <v>4151</v>
      </c>
      <c r="I34" s="665">
        <v>2</v>
      </c>
      <c r="J34" s="665">
        <v>5</v>
      </c>
      <c r="K34" s="666">
        <v>10</v>
      </c>
    </row>
    <row r="35" spans="1:11" ht="14.4" customHeight="1" x14ac:dyDescent="0.3">
      <c r="A35" s="661" t="s">
        <v>543</v>
      </c>
      <c r="B35" s="662" t="s">
        <v>544</v>
      </c>
      <c r="C35" s="663" t="s">
        <v>548</v>
      </c>
      <c r="D35" s="664" t="s">
        <v>2388</v>
      </c>
      <c r="E35" s="663" t="s">
        <v>4289</v>
      </c>
      <c r="F35" s="664" t="s">
        <v>4290</v>
      </c>
      <c r="G35" s="663" t="s">
        <v>4152</v>
      </c>
      <c r="H35" s="663" t="s">
        <v>4153</v>
      </c>
      <c r="I35" s="665">
        <v>2.9712499999999995</v>
      </c>
      <c r="J35" s="665">
        <v>300</v>
      </c>
      <c r="K35" s="666">
        <v>901.5</v>
      </c>
    </row>
    <row r="36" spans="1:11" ht="14.4" customHeight="1" x14ac:dyDescent="0.3">
      <c r="A36" s="661" t="s">
        <v>543</v>
      </c>
      <c r="B36" s="662" t="s">
        <v>544</v>
      </c>
      <c r="C36" s="663" t="s">
        <v>548</v>
      </c>
      <c r="D36" s="664" t="s">
        <v>2388</v>
      </c>
      <c r="E36" s="663" t="s">
        <v>4289</v>
      </c>
      <c r="F36" s="664" t="s">
        <v>4290</v>
      </c>
      <c r="G36" s="663" t="s">
        <v>4154</v>
      </c>
      <c r="H36" s="663" t="s">
        <v>4155</v>
      </c>
      <c r="I36" s="665">
        <v>2.17</v>
      </c>
      <c r="J36" s="665">
        <v>40</v>
      </c>
      <c r="K36" s="666">
        <v>86.8</v>
      </c>
    </row>
    <row r="37" spans="1:11" ht="14.4" customHeight="1" x14ac:dyDescent="0.3">
      <c r="A37" s="661" t="s">
        <v>543</v>
      </c>
      <c r="B37" s="662" t="s">
        <v>544</v>
      </c>
      <c r="C37" s="663" t="s">
        <v>548</v>
      </c>
      <c r="D37" s="664" t="s">
        <v>2388</v>
      </c>
      <c r="E37" s="663" t="s">
        <v>4289</v>
      </c>
      <c r="F37" s="664" t="s">
        <v>4290</v>
      </c>
      <c r="G37" s="663" t="s">
        <v>4156</v>
      </c>
      <c r="H37" s="663" t="s">
        <v>4157</v>
      </c>
      <c r="I37" s="665">
        <v>2.1800000000000002</v>
      </c>
      <c r="J37" s="665">
        <v>20</v>
      </c>
      <c r="K37" s="666">
        <v>43.6</v>
      </c>
    </row>
    <row r="38" spans="1:11" ht="14.4" customHeight="1" x14ac:dyDescent="0.3">
      <c r="A38" s="661" t="s">
        <v>543</v>
      </c>
      <c r="B38" s="662" t="s">
        <v>544</v>
      </c>
      <c r="C38" s="663" t="s">
        <v>548</v>
      </c>
      <c r="D38" s="664" t="s">
        <v>2388</v>
      </c>
      <c r="E38" s="663" t="s">
        <v>4289</v>
      </c>
      <c r="F38" s="664" t="s">
        <v>4290</v>
      </c>
      <c r="G38" s="663" t="s">
        <v>4158</v>
      </c>
      <c r="H38" s="663" t="s">
        <v>4159</v>
      </c>
      <c r="I38" s="665">
        <v>6.05</v>
      </c>
      <c r="J38" s="665">
        <v>5</v>
      </c>
      <c r="K38" s="666">
        <v>30.25</v>
      </c>
    </row>
    <row r="39" spans="1:11" ht="14.4" customHeight="1" x14ac:dyDescent="0.3">
      <c r="A39" s="661" t="s">
        <v>543</v>
      </c>
      <c r="B39" s="662" t="s">
        <v>544</v>
      </c>
      <c r="C39" s="663" t="s">
        <v>548</v>
      </c>
      <c r="D39" s="664" t="s">
        <v>2388</v>
      </c>
      <c r="E39" s="663" t="s">
        <v>4289</v>
      </c>
      <c r="F39" s="664" t="s">
        <v>4290</v>
      </c>
      <c r="G39" s="663" t="s">
        <v>4160</v>
      </c>
      <c r="H39" s="663" t="s">
        <v>4161</v>
      </c>
      <c r="I39" s="665">
        <v>1.63</v>
      </c>
      <c r="J39" s="665">
        <v>50</v>
      </c>
      <c r="K39" s="666">
        <v>81.5</v>
      </c>
    </row>
    <row r="40" spans="1:11" ht="14.4" customHeight="1" x14ac:dyDescent="0.3">
      <c r="A40" s="661" t="s">
        <v>543</v>
      </c>
      <c r="B40" s="662" t="s">
        <v>544</v>
      </c>
      <c r="C40" s="663" t="s">
        <v>548</v>
      </c>
      <c r="D40" s="664" t="s">
        <v>2388</v>
      </c>
      <c r="E40" s="663" t="s">
        <v>4289</v>
      </c>
      <c r="F40" s="664" t="s">
        <v>4290</v>
      </c>
      <c r="G40" s="663" t="s">
        <v>4162</v>
      </c>
      <c r="H40" s="663" t="s">
        <v>4163</v>
      </c>
      <c r="I40" s="665">
        <v>17.983333333333334</v>
      </c>
      <c r="J40" s="665">
        <v>50</v>
      </c>
      <c r="K40" s="666">
        <v>899.2</v>
      </c>
    </row>
    <row r="41" spans="1:11" ht="14.4" customHeight="1" x14ac:dyDescent="0.3">
      <c r="A41" s="661" t="s">
        <v>543</v>
      </c>
      <c r="B41" s="662" t="s">
        <v>544</v>
      </c>
      <c r="C41" s="663" t="s">
        <v>548</v>
      </c>
      <c r="D41" s="664" t="s">
        <v>2388</v>
      </c>
      <c r="E41" s="663" t="s">
        <v>4289</v>
      </c>
      <c r="F41" s="664" t="s">
        <v>4290</v>
      </c>
      <c r="G41" s="663" t="s">
        <v>4164</v>
      </c>
      <c r="H41" s="663" t="s">
        <v>4165</v>
      </c>
      <c r="I41" s="665">
        <v>17.98</v>
      </c>
      <c r="J41" s="665">
        <v>6</v>
      </c>
      <c r="K41" s="666">
        <v>107.88</v>
      </c>
    </row>
    <row r="42" spans="1:11" ht="14.4" customHeight="1" x14ac:dyDescent="0.3">
      <c r="A42" s="661" t="s">
        <v>543</v>
      </c>
      <c r="B42" s="662" t="s">
        <v>544</v>
      </c>
      <c r="C42" s="663" t="s">
        <v>548</v>
      </c>
      <c r="D42" s="664" t="s">
        <v>2388</v>
      </c>
      <c r="E42" s="663" t="s">
        <v>4289</v>
      </c>
      <c r="F42" s="664" t="s">
        <v>4290</v>
      </c>
      <c r="G42" s="663" t="s">
        <v>4166</v>
      </c>
      <c r="H42" s="663" t="s">
        <v>4167</v>
      </c>
      <c r="I42" s="665">
        <v>11.5</v>
      </c>
      <c r="J42" s="665">
        <v>10</v>
      </c>
      <c r="K42" s="666">
        <v>115</v>
      </c>
    </row>
    <row r="43" spans="1:11" ht="14.4" customHeight="1" x14ac:dyDescent="0.3">
      <c r="A43" s="661" t="s">
        <v>543</v>
      </c>
      <c r="B43" s="662" t="s">
        <v>544</v>
      </c>
      <c r="C43" s="663" t="s">
        <v>548</v>
      </c>
      <c r="D43" s="664" t="s">
        <v>2388</v>
      </c>
      <c r="E43" s="663" t="s">
        <v>4289</v>
      </c>
      <c r="F43" s="664" t="s">
        <v>4290</v>
      </c>
      <c r="G43" s="663" t="s">
        <v>4168</v>
      </c>
      <c r="H43" s="663" t="s">
        <v>4169</v>
      </c>
      <c r="I43" s="665">
        <v>17.98</v>
      </c>
      <c r="J43" s="665">
        <v>4</v>
      </c>
      <c r="K43" s="666">
        <v>71.92</v>
      </c>
    </row>
    <row r="44" spans="1:11" ht="14.4" customHeight="1" x14ac:dyDescent="0.3">
      <c r="A44" s="661" t="s">
        <v>543</v>
      </c>
      <c r="B44" s="662" t="s">
        <v>544</v>
      </c>
      <c r="C44" s="663" t="s">
        <v>548</v>
      </c>
      <c r="D44" s="664" t="s">
        <v>2388</v>
      </c>
      <c r="E44" s="663" t="s">
        <v>4289</v>
      </c>
      <c r="F44" s="664" t="s">
        <v>4290</v>
      </c>
      <c r="G44" s="663" t="s">
        <v>4170</v>
      </c>
      <c r="H44" s="663" t="s">
        <v>4171</v>
      </c>
      <c r="I44" s="665">
        <v>12.104000000000001</v>
      </c>
      <c r="J44" s="665">
        <v>25</v>
      </c>
      <c r="K44" s="666">
        <v>302.60000000000002</v>
      </c>
    </row>
    <row r="45" spans="1:11" ht="14.4" customHeight="1" x14ac:dyDescent="0.3">
      <c r="A45" s="661" t="s">
        <v>543</v>
      </c>
      <c r="B45" s="662" t="s">
        <v>544</v>
      </c>
      <c r="C45" s="663" t="s">
        <v>548</v>
      </c>
      <c r="D45" s="664" t="s">
        <v>2388</v>
      </c>
      <c r="E45" s="663" t="s">
        <v>4289</v>
      </c>
      <c r="F45" s="664" t="s">
        <v>4290</v>
      </c>
      <c r="G45" s="663" t="s">
        <v>4172</v>
      </c>
      <c r="H45" s="663" t="s">
        <v>4173</v>
      </c>
      <c r="I45" s="665">
        <v>2.5174999999999996</v>
      </c>
      <c r="J45" s="665">
        <v>200</v>
      </c>
      <c r="K45" s="666">
        <v>503.5</v>
      </c>
    </row>
    <row r="46" spans="1:11" ht="14.4" customHeight="1" x14ac:dyDescent="0.3">
      <c r="A46" s="661" t="s">
        <v>543</v>
      </c>
      <c r="B46" s="662" t="s">
        <v>544</v>
      </c>
      <c r="C46" s="663" t="s">
        <v>548</v>
      </c>
      <c r="D46" s="664" t="s">
        <v>2388</v>
      </c>
      <c r="E46" s="663" t="s">
        <v>4289</v>
      </c>
      <c r="F46" s="664" t="s">
        <v>4290</v>
      </c>
      <c r="G46" s="663" t="s">
        <v>4174</v>
      </c>
      <c r="H46" s="663" t="s">
        <v>4175</v>
      </c>
      <c r="I46" s="665">
        <v>13.2</v>
      </c>
      <c r="J46" s="665">
        <v>2</v>
      </c>
      <c r="K46" s="666">
        <v>26.4</v>
      </c>
    </row>
    <row r="47" spans="1:11" ht="14.4" customHeight="1" x14ac:dyDescent="0.3">
      <c r="A47" s="661" t="s">
        <v>543</v>
      </c>
      <c r="B47" s="662" t="s">
        <v>544</v>
      </c>
      <c r="C47" s="663" t="s">
        <v>548</v>
      </c>
      <c r="D47" s="664" t="s">
        <v>2388</v>
      </c>
      <c r="E47" s="663" t="s">
        <v>4289</v>
      </c>
      <c r="F47" s="664" t="s">
        <v>4290</v>
      </c>
      <c r="G47" s="663" t="s">
        <v>4176</v>
      </c>
      <c r="H47" s="663" t="s">
        <v>4177</v>
      </c>
      <c r="I47" s="665">
        <v>21.24</v>
      </c>
      <c r="J47" s="665">
        <v>10</v>
      </c>
      <c r="K47" s="666">
        <v>212.4</v>
      </c>
    </row>
    <row r="48" spans="1:11" ht="14.4" customHeight="1" x14ac:dyDescent="0.3">
      <c r="A48" s="661" t="s">
        <v>543</v>
      </c>
      <c r="B48" s="662" t="s">
        <v>544</v>
      </c>
      <c r="C48" s="663" t="s">
        <v>548</v>
      </c>
      <c r="D48" s="664" t="s">
        <v>2388</v>
      </c>
      <c r="E48" s="663" t="s">
        <v>4289</v>
      </c>
      <c r="F48" s="664" t="s">
        <v>4290</v>
      </c>
      <c r="G48" s="663" t="s">
        <v>4178</v>
      </c>
      <c r="H48" s="663" t="s">
        <v>4179</v>
      </c>
      <c r="I48" s="665">
        <v>2.6</v>
      </c>
      <c r="J48" s="665">
        <v>2</v>
      </c>
      <c r="K48" s="666">
        <v>5.2</v>
      </c>
    </row>
    <row r="49" spans="1:11" ht="14.4" customHeight="1" x14ac:dyDescent="0.3">
      <c r="A49" s="661" t="s">
        <v>543</v>
      </c>
      <c r="B49" s="662" t="s">
        <v>544</v>
      </c>
      <c r="C49" s="663" t="s">
        <v>548</v>
      </c>
      <c r="D49" s="664" t="s">
        <v>2388</v>
      </c>
      <c r="E49" s="663" t="s">
        <v>4289</v>
      </c>
      <c r="F49" s="664" t="s">
        <v>4290</v>
      </c>
      <c r="G49" s="663" t="s">
        <v>4180</v>
      </c>
      <c r="H49" s="663" t="s">
        <v>4181</v>
      </c>
      <c r="I49" s="665">
        <v>2.6</v>
      </c>
      <c r="J49" s="665">
        <v>5</v>
      </c>
      <c r="K49" s="666">
        <v>13</v>
      </c>
    </row>
    <row r="50" spans="1:11" ht="14.4" customHeight="1" x14ac:dyDescent="0.3">
      <c r="A50" s="661" t="s">
        <v>543</v>
      </c>
      <c r="B50" s="662" t="s">
        <v>544</v>
      </c>
      <c r="C50" s="663" t="s">
        <v>548</v>
      </c>
      <c r="D50" s="664" t="s">
        <v>2388</v>
      </c>
      <c r="E50" s="663" t="s">
        <v>4289</v>
      </c>
      <c r="F50" s="664" t="s">
        <v>4290</v>
      </c>
      <c r="G50" s="663" t="s">
        <v>4182</v>
      </c>
      <c r="H50" s="663" t="s">
        <v>4183</v>
      </c>
      <c r="I50" s="665">
        <v>9.1999999999999993</v>
      </c>
      <c r="J50" s="665">
        <v>100</v>
      </c>
      <c r="K50" s="666">
        <v>920</v>
      </c>
    </row>
    <row r="51" spans="1:11" ht="14.4" customHeight="1" x14ac:dyDescent="0.3">
      <c r="A51" s="661" t="s">
        <v>543</v>
      </c>
      <c r="B51" s="662" t="s">
        <v>544</v>
      </c>
      <c r="C51" s="663" t="s">
        <v>548</v>
      </c>
      <c r="D51" s="664" t="s">
        <v>2388</v>
      </c>
      <c r="E51" s="663" t="s">
        <v>4289</v>
      </c>
      <c r="F51" s="664" t="s">
        <v>4290</v>
      </c>
      <c r="G51" s="663" t="s">
        <v>4184</v>
      </c>
      <c r="H51" s="663" t="s">
        <v>4185</v>
      </c>
      <c r="I51" s="665">
        <v>172.5</v>
      </c>
      <c r="J51" s="665">
        <v>1</v>
      </c>
      <c r="K51" s="666">
        <v>172.5</v>
      </c>
    </row>
    <row r="52" spans="1:11" ht="14.4" customHeight="1" x14ac:dyDescent="0.3">
      <c r="A52" s="661" t="s">
        <v>543</v>
      </c>
      <c r="B52" s="662" t="s">
        <v>544</v>
      </c>
      <c r="C52" s="663" t="s">
        <v>548</v>
      </c>
      <c r="D52" s="664" t="s">
        <v>2388</v>
      </c>
      <c r="E52" s="663" t="s">
        <v>4289</v>
      </c>
      <c r="F52" s="664" t="s">
        <v>4290</v>
      </c>
      <c r="G52" s="663" t="s">
        <v>4186</v>
      </c>
      <c r="H52" s="663" t="s">
        <v>4187</v>
      </c>
      <c r="I52" s="665">
        <v>24.82</v>
      </c>
      <c r="J52" s="665">
        <v>2</v>
      </c>
      <c r="K52" s="666">
        <v>49.64</v>
      </c>
    </row>
    <row r="53" spans="1:11" ht="14.4" customHeight="1" x14ac:dyDescent="0.3">
      <c r="A53" s="661" t="s">
        <v>543</v>
      </c>
      <c r="B53" s="662" t="s">
        <v>544</v>
      </c>
      <c r="C53" s="663" t="s">
        <v>548</v>
      </c>
      <c r="D53" s="664" t="s">
        <v>2388</v>
      </c>
      <c r="E53" s="663" t="s">
        <v>4291</v>
      </c>
      <c r="F53" s="664" t="s">
        <v>4292</v>
      </c>
      <c r="G53" s="663" t="s">
        <v>4188</v>
      </c>
      <c r="H53" s="663" t="s">
        <v>4189</v>
      </c>
      <c r="I53" s="665">
        <v>8.17</v>
      </c>
      <c r="J53" s="665">
        <v>30</v>
      </c>
      <c r="K53" s="666">
        <v>245.10000000000002</v>
      </c>
    </row>
    <row r="54" spans="1:11" ht="14.4" customHeight="1" x14ac:dyDescent="0.3">
      <c r="A54" s="661" t="s">
        <v>543</v>
      </c>
      <c r="B54" s="662" t="s">
        <v>544</v>
      </c>
      <c r="C54" s="663" t="s">
        <v>548</v>
      </c>
      <c r="D54" s="664" t="s">
        <v>2388</v>
      </c>
      <c r="E54" s="663" t="s">
        <v>4293</v>
      </c>
      <c r="F54" s="664" t="s">
        <v>4294</v>
      </c>
      <c r="G54" s="663" t="s">
        <v>4190</v>
      </c>
      <c r="H54" s="663" t="s">
        <v>4191</v>
      </c>
      <c r="I54" s="665">
        <v>0.3</v>
      </c>
      <c r="J54" s="665">
        <v>100</v>
      </c>
      <c r="K54" s="666">
        <v>30</v>
      </c>
    </row>
    <row r="55" spans="1:11" ht="14.4" customHeight="1" x14ac:dyDescent="0.3">
      <c r="A55" s="661" t="s">
        <v>543</v>
      </c>
      <c r="B55" s="662" t="s">
        <v>544</v>
      </c>
      <c r="C55" s="663" t="s">
        <v>548</v>
      </c>
      <c r="D55" s="664" t="s">
        <v>2388</v>
      </c>
      <c r="E55" s="663" t="s">
        <v>4293</v>
      </c>
      <c r="F55" s="664" t="s">
        <v>4294</v>
      </c>
      <c r="G55" s="663" t="s">
        <v>4192</v>
      </c>
      <c r="H55" s="663" t="s">
        <v>4193</v>
      </c>
      <c r="I55" s="665">
        <v>0.3</v>
      </c>
      <c r="J55" s="665">
        <v>300</v>
      </c>
      <c r="K55" s="666">
        <v>90</v>
      </c>
    </row>
    <row r="56" spans="1:11" ht="14.4" customHeight="1" x14ac:dyDescent="0.3">
      <c r="A56" s="661" t="s">
        <v>543</v>
      </c>
      <c r="B56" s="662" t="s">
        <v>544</v>
      </c>
      <c r="C56" s="663" t="s">
        <v>548</v>
      </c>
      <c r="D56" s="664" t="s">
        <v>2388</v>
      </c>
      <c r="E56" s="663" t="s">
        <v>4293</v>
      </c>
      <c r="F56" s="664" t="s">
        <v>4294</v>
      </c>
      <c r="G56" s="663" t="s">
        <v>4194</v>
      </c>
      <c r="H56" s="663" t="s">
        <v>4195</v>
      </c>
      <c r="I56" s="665">
        <v>0.3</v>
      </c>
      <c r="J56" s="665">
        <v>200</v>
      </c>
      <c r="K56" s="666">
        <v>60</v>
      </c>
    </row>
    <row r="57" spans="1:11" ht="14.4" customHeight="1" x14ac:dyDescent="0.3">
      <c r="A57" s="661" t="s">
        <v>543</v>
      </c>
      <c r="B57" s="662" t="s">
        <v>544</v>
      </c>
      <c r="C57" s="663" t="s">
        <v>548</v>
      </c>
      <c r="D57" s="664" t="s">
        <v>2388</v>
      </c>
      <c r="E57" s="663" t="s">
        <v>4293</v>
      </c>
      <c r="F57" s="664" t="s">
        <v>4294</v>
      </c>
      <c r="G57" s="663" t="s">
        <v>4196</v>
      </c>
      <c r="H57" s="663" t="s">
        <v>4197</v>
      </c>
      <c r="I57" s="665">
        <v>0.48499999999999999</v>
      </c>
      <c r="J57" s="665">
        <v>200</v>
      </c>
      <c r="K57" s="666">
        <v>97</v>
      </c>
    </row>
    <row r="58" spans="1:11" ht="14.4" customHeight="1" x14ac:dyDescent="0.3">
      <c r="A58" s="661" t="s">
        <v>543</v>
      </c>
      <c r="B58" s="662" t="s">
        <v>544</v>
      </c>
      <c r="C58" s="663" t="s">
        <v>548</v>
      </c>
      <c r="D58" s="664" t="s">
        <v>2388</v>
      </c>
      <c r="E58" s="663" t="s">
        <v>4293</v>
      </c>
      <c r="F58" s="664" t="s">
        <v>4294</v>
      </c>
      <c r="G58" s="663" t="s">
        <v>4198</v>
      </c>
      <c r="H58" s="663" t="s">
        <v>4199</v>
      </c>
      <c r="I58" s="665">
        <v>1.8</v>
      </c>
      <c r="J58" s="665">
        <v>400</v>
      </c>
      <c r="K58" s="666">
        <v>720</v>
      </c>
    </row>
    <row r="59" spans="1:11" ht="14.4" customHeight="1" x14ac:dyDescent="0.3">
      <c r="A59" s="661" t="s">
        <v>543</v>
      </c>
      <c r="B59" s="662" t="s">
        <v>544</v>
      </c>
      <c r="C59" s="663" t="s">
        <v>548</v>
      </c>
      <c r="D59" s="664" t="s">
        <v>2388</v>
      </c>
      <c r="E59" s="663" t="s">
        <v>4295</v>
      </c>
      <c r="F59" s="664" t="s">
        <v>4296</v>
      </c>
      <c r="G59" s="663" t="s">
        <v>4200</v>
      </c>
      <c r="H59" s="663" t="s">
        <v>4201</v>
      </c>
      <c r="I59" s="665">
        <v>11.01</v>
      </c>
      <c r="J59" s="665">
        <v>3</v>
      </c>
      <c r="K59" s="666">
        <v>33.03</v>
      </c>
    </row>
    <row r="60" spans="1:11" ht="14.4" customHeight="1" x14ac:dyDescent="0.3">
      <c r="A60" s="661" t="s">
        <v>543</v>
      </c>
      <c r="B60" s="662" t="s">
        <v>544</v>
      </c>
      <c r="C60" s="663" t="s">
        <v>548</v>
      </c>
      <c r="D60" s="664" t="s">
        <v>2388</v>
      </c>
      <c r="E60" s="663" t="s">
        <v>4295</v>
      </c>
      <c r="F60" s="664" t="s">
        <v>4296</v>
      </c>
      <c r="G60" s="663" t="s">
        <v>4202</v>
      </c>
      <c r="H60" s="663" t="s">
        <v>4203</v>
      </c>
      <c r="I60" s="665">
        <v>0.71</v>
      </c>
      <c r="J60" s="665">
        <v>2200</v>
      </c>
      <c r="K60" s="666">
        <v>1562</v>
      </c>
    </row>
    <row r="61" spans="1:11" ht="14.4" customHeight="1" x14ac:dyDescent="0.3">
      <c r="A61" s="661" t="s">
        <v>543</v>
      </c>
      <c r="B61" s="662" t="s">
        <v>544</v>
      </c>
      <c r="C61" s="663" t="s">
        <v>548</v>
      </c>
      <c r="D61" s="664" t="s">
        <v>2388</v>
      </c>
      <c r="E61" s="663" t="s">
        <v>4295</v>
      </c>
      <c r="F61" s="664" t="s">
        <v>4296</v>
      </c>
      <c r="G61" s="663" t="s">
        <v>4204</v>
      </c>
      <c r="H61" s="663" t="s">
        <v>4205</v>
      </c>
      <c r="I61" s="665">
        <v>0.71</v>
      </c>
      <c r="J61" s="665">
        <v>1620</v>
      </c>
      <c r="K61" s="666">
        <v>1150.1999999999998</v>
      </c>
    </row>
    <row r="62" spans="1:11" ht="14.4" customHeight="1" x14ac:dyDescent="0.3">
      <c r="A62" s="661" t="s">
        <v>543</v>
      </c>
      <c r="B62" s="662" t="s">
        <v>544</v>
      </c>
      <c r="C62" s="663" t="s">
        <v>548</v>
      </c>
      <c r="D62" s="664" t="s">
        <v>2388</v>
      </c>
      <c r="E62" s="663" t="s">
        <v>4295</v>
      </c>
      <c r="F62" s="664" t="s">
        <v>4296</v>
      </c>
      <c r="G62" s="663" t="s">
        <v>4206</v>
      </c>
      <c r="H62" s="663" t="s">
        <v>4207</v>
      </c>
      <c r="I62" s="665">
        <v>0.71</v>
      </c>
      <c r="J62" s="665">
        <v>1000</v>
      </c>
      <c r="K62" s="666">
        <v>710</v>
      </c>
    </row>
    <row r="63" spans="1:11" ht="14.4" customHeight="1" x14ac:dyDescent="0.3">
      <c r="A63" s="661" t="s">
        <v>543</v>
      </c>
      <c r="B63" s="662" t="s">
        <v>544</v>
      </c>
      <c r="C63" s="663" t="s">
        <v>548</v>
      </c>
      <c r="D63" s="664" t="s">
        <v>2388</v>
      </c>
      <c r="E63" s="663" t="s">
        <v>4295</v>
      </c>
      <c r="F63" s="664" t="s">
        <v>4296</v>
      </c>
      <c r="G63" s="663" t="s">
        <v>4208</v>
      </c>
      <c r="H63" s="663" t="s">
        <v>4209</v>
      </c>
      <c r="I63" s="665">
        <v>0.71</v>
      </c>
      <c r="J63" s="665">
        <v>600</v>
      </c>
      <c r="K63" s="666">
        <v>426</v>
      </c>
    </row>
    <row r="64" spans="1:11" ht="14.4" customHeight="1" x14ac:dyDescent="0.3">
      <c r="A64" s="661" t="s">
        <v>543</v>
      </c>
      <c r="B64" s="662" t="s">
        <v>544</v>
      </c>
      <c r="C64" s="663" t="s">
        <v>548</v>
      </c>
      <c r="D64" s="664" t="s">
        <v>2388</v>
      </c>
      <c r="E64" s="663" t="s">
        <v>4297</v>
      </c>
      <c r="F64" s="664" t="s">
        <v>4298</v>
      </c>
      <c r="G64" s="663" t="s">
        <v>4210</v>
      </c>
      <c r="H64" s="663" t="s">
        <v>4211</v>
      </c>
      <c r="I64" s="665">
        <v>15.61</v>
      </c>
      <c r="J64" s="665">
        <v>3</v>
      </c>
      <c r="K64" s="666">
        <v>46.83</v>
      </c>
    </row>
    <row r="65" spans="1:11" ht="14.4" customHeight="1" x14ac:dyDescent="0.3">
      <c r="A65" s="661" t="s">
        <v>543</v>
      </c>
      <c r="B65" s="662" t="s">
        <v>544</v>
      </c>
      <c r="C65" s="663" t="s">
        <v>548</v>
      </c>
      <c r="D65" s="664" t="s">
        <v>2388</v>
      </c>
      <c r="E65" s="663" t="s">
        <v>4297</v>
      </c>
      <c r="F65" s="664" t="s">
        <v>4298</v>
      </c>
      <c r="G65" s="663" t="s">
        <v>4212</v>
      </c>
      <c r="H65" s="663" t="s">
        <v>4213</v>
      </c>
      <c r="I65" s="665">
        <v>35.01</v>
      </c>
      <c r="J65" s="665">
        <v>3</v>
      </c>
      <c r="K65" s="666">
        <v>105.02</v>
      </c>
    </row>
    <row r="66" spans="1:11" ht="14.4" customHeight="1" x14ac:dyDescent="0.3">
      <c r="A66" s="661" t="s">
        <v>543</v>
      </c>
      <c r="B66" s="662" t="s">
        <v>544</v>
      </c>
      <c r="C66" s="663" t="s">
        <v>548</v>
      </c>
      <c r="D66" s="664" t="s">
        <v>2388</v>
      </c>
      <c r="E66" s="663" t="s">
        <v>4297</v>
      </c>
      <c r="F66" s="664" t="s">
        <v>4298</v>
      </c>
      <c r="G66" s="663" t="s">
        <v>4214</v>
      </c>
      <c r="H66" s="663" t="s">
        <v>4215</v>
      </c>
      <c r="I66" s="665">
        <v>35.01</v>
      </c>
      <c r="J66" s="665">
        <v>3</v>
      </c>
      <c r="K66" s="666">
        <v>105.02</v>
      </c>
    </row>
    <row r="67" spans="1:11" ht="14.4" customHeight="1" x14ac:dyDescent="0.3">
      <c r="A67" s="661" t="s">
        <v>543</v>
      </c>
      <c r="B67" s="662" t="s">
        <v>544</v>
      </c>
      <c r="C67" s="663" t="s">
        <v>556</v>
      </c>
      <c r="D67" s="664" t="s">
        <v>2390</v>
      </c>
      <c r="E67" s="663" t="s">
        <v>4287</v>
      </c>
      <c r="F67" s="664" t="s">
        <v>4288</v>
      </c>
      <c r="G67" s="663" t="s">
        <v>4216</v>
      </c>
      <c r="H67" s="663" t="s">
        <v>4217</v>
      </c>
      <c r="I67" s="665">
        <v>2.5099999999999998</v>
      </c>
      <c r="J67" s="665">
        <v>20</v>
      </c>
      <c r="K67" s="666">
        <v>50.2</v>
      </c>
    </row>
    <row r="68" spans="1:11" ht="14.4" customHeight="1" x14ac:dyDescent="0.3">
      <c r="A68" s="661" t="s">
        <v>543</v>
      </c>
      <c r="B68" s="662" t="s">
        <v>544</v>
      </c>
      <c r="C68" s="663" t="s">
        <v>556</v>
      </c>
      <c r="D68" s="664" t="s">
        <v>2390</v>
      </c>
      <c r="E68" s="663" t="s">
        <v>4287</v>
      </c>
      <c r="F68" s="664" t="s">
        <v>4288</v>
      </c>
      <c r="G68" s="663" t="s">
        <v>4218</v>
      </c>
      <c r="H68" s="663" t="s">
        <v>4219</v>
      </c>
      <c r="I68" s="665">
        <v>3.97</v>
      </c>
      <c r="J68" s="665">
        <v>20</v>
      </c>
      <c r="K68" s="666">
        <v>79.400000000000006</v>
      </c>
    </row>
    <row r="69" spans="1:11" ht="14.4" customHeight="1" x14ac:dyDescent="0.3">
      <c r="A69" s="661" t="s">
        <v>543</v>
      </c>
      <c r="B69" s="662" t="s">
        <v>544</v>
      </c>
      <c r="C69" s="663" t="s">
        <v>556</v>
      </c>
      <c r="D69" s="664" t="s">
        <v>2390</v>
      </c>
      <c r="E69" s="663" t="s">
        <v>4287</v>
      </c>
      <c r="F69" s="664" t="s">
        <v>4288</v>
      </c>
      <c r="G69" s="663" t="s">
        <v>4220</v>
      </c>
      <c r="H69" s="663" t="s">
        <v>4221</v>
      </c>
      <c r="I69" s="665">
        <v>0.51</v>
      </c>
      <c r="J69" s="665">
        <v>300</v>
      </c>
      <c r="K69" s="666">
        <v>153</v>
      </c>
    </row>
    <row r="70" spans="1:11" ht="14.4" customHeight="1" x14ac:dyDescent="0.3">
      <c r="A70" s="661" t="s">
        <v>543</v>
      </c>
      <c r="B70" s="662" t="s">
        <v>544</v>
      </c>
      <c r="C70" s="663" t="s">
        <v>556</v>
      </c>
      <c r="D70" s="664" t="s">
        <v>2390</v>
      </c>
      <c r="E70" s="663" t="s">
        <v>4287</v>
      </c>
      <c r="F70" s="664" t="s">
        <v>4288</v>
      </c>
      <c r="G70" s="663" t="s">
        <v>4222</v>
      </c>
      <c r="H70" s="663" t="s">
        <v>4223</v>
      </c>
      <c r="I70" s="665">
        <v>67.760000000000005</v>
      </c>
      <c r="J70" s="665">
        <v>1</v>
      </c>
      <c r="K70" s="666">
        <v>67.760000000000005</v>
      </c>
    </row>
    <row r="71" spans="1:11" ht="14.4" customHeight="1" x14ac:dyDescent="0.3">
      <c r="A71" s="661" t="s">
        <v>543</v>
      </c>
      <c r="B71" s="662" t="s">
        <v>544</v>
      </c>
      <c r="C71" s="663" t="s">
        <v>556</v>
      </c>
      <c r="D71" s="664" t="s">
        <v>2390</v>
      </c>
      <c r="E71" s="663" t="s">
        <v>4287</v>
      </c>
      <c r="F71" s="664" t="s">
        <v>4288</v>
      </c>
      <c r="G71" s="663" t="s">
        <v>4224</v>
      </c>
      <c r="H71" s="663" t="s">
        <v>4225</v>
      </c>
      <c r="I71" s="665">
        <v>15.555</v>
      </c>
      <c r="J71" s="665">
        <v>8</v>
      </c>
      <c r="K71" s="666">
        <v>124.44</v>
      </c>
    </row>
    <row r="72" spans="1:11" ht="14.4" customHeight="1" x14ac:dyDescent="0.3">
      <c r="A72" s="661" t="s">
        <v>543</v>
      </c>
      <c r="B72" s="662" t="s">
        <v>544</v>
      </c>
      <c r="C72" s="663" t="s">
        <v>556</v>
      </c>
      <c r="D72" s="664" t="s">
        <v>2390</v>
      </c>
      <c r="E72" s="663" t="s">
        <v>4287</v>
      </c>
      <c r="F72" s="664" t="s">
        <v>4288</v>
      </c>
      <c r="G72" s="663" t="s">
        <v>4096</v>
      </c>
      <c r="H72" s="663" t="s">
        <v>4097</v>
      </c>
      <c r="I72" s="665">
        <v>11.41</v>
      </c>
      <c r="J72" s="665">
        <v>4</v>
      </c>
      <c r="K72" s="666">
        <v>45.64</v>
      </c>
    </row>
    <row r="73" spans="1:11" ht="14.4" customHeight="1" x14ac:dyDescent="0.3">
      <c r="A73" s="661" t="s">
        <v>543</v>
      </c>
      <c r="B73" s="662" t="s">
        <v>544</v>
      </c>
      <c r="C73" s="663" t="s">
        <v>556</v>
      </c>
      <c r="D73" s="664" t="s">
        <v>2390</v>
      </c>
      <c r="E73" s="663" t="s">
        <v>4287</v>
      </c>
      <c r="F73" s="664" t="s">
        <v>4288</v>
      </c>
      <c r="G73" s="663" t="s">
        <v>4098</v>
      </c>
      <c r="H73" s="663" t="s">
        <v>4099</v>
      </c>
      <c r="I73" s="665">
        <v>0.42</v>
      </c>
      <c r="J73" s="665">
        <v>100</v>
      </c>
      <c r="K73" s="666">
        <v>42</v>
      </c>
    </row>
    <row r="74" spans="1:11" ht="14.4" customHeight="1" x14ac:dyDescent="0.3">
      <c r="A74" s="661" t="s">
        <v>543</v>
      </c>
      <c r="B74" s="662" t="s">
        <v>544</v>
      </c>
      <c r="C74" s="663" t="s">
        <v>556</v>
      </c>
      <c r="D74" s="664" t="s">
        <v>2390</v>
      </c>
      <c r="E74" s="663" t="s">
        <v>4287</v>
      </c>
      <c r="F74" s="664" t="s">
        <v>4288</v>
      </c>
      <c r="G74" s="663" t="s">
        <v>4100</v>
      </c>
      <c r="H74" s="663" t="s">
        <v>4101</v>
      </c>
      <c r="I74" s="665">
        <v>28.273333333333337</v>
      </c>
      <c r="J74" s="665">
        <v>6</v>
      </c>
      <c r="K74" s="666">
        <v>169.64000000000001</v>
      </c>
    </row>
    <row r="75" spans="1:11" ht="14.4" customHeight="1" x14ac:dyDescent="0.3">
      <c r="A75" s="661" t="s">
        <v>543</v>
      </c>
      <c r="B75" s="662" t="s">
        <v>544</v>
      </c>
      <c r="C75" s="663" t="s">
        <v>556</v>
      </c>
      <c r="D75" s="664" t="s">
        <v>2390</v>
      </c>
      <c r="E75" s="663" t="s">
        <v>4287</v>
      </c>
      <c r="F75" s="664" t="s">
        <v>4288</v>
      </c>
      <c r="G75" s="663" t="s">
        <v>4226</v>
      </c>
      <c r="H75" s="663" t="s">
        <v>4227</v>
      </c>
      <c r="I75" s="665">
        <v>0.88</v>
      </c>
      <c r="J75" s="665">
        <v>200</v>
      </c>
      <c r="K75" s="666">
        <v>176</v>
      </c>
    </row>
    <row r="76" spans="1:11" ht="14.4" customHeight="1" x14ac:dyDescent="0.3">
      <c r="A76" s="661" t="s">
        <v>543</v>
      </c>
      <c r="B76" s="662" t="s">
        <v>544</v>
      </c>
      <c r="C76" s="663" t="s">
        <v>556</v>
      </c>
      <c r="D76" s="664" t="s">
        <v>2390</v>
      </c>
      <c r="E76" s="663" t="s">
        <v>4287</v>
      </c>
      <c r="F76" s="664" t="s">
        <v>4288</v>
      </c>
      <c r="G76" s="663" t="s">
        <v>4112</v>
      </c>
      <c r="H76" s="663" t="s">
        <v>4113</v>
      </c>
      <c r="I76" s="665">
        <v>8.58</v>
      </c>
      <c r="J76" s="665">
        <v>26</v>
      </c>
      <c r="K76" s="666">
        <v>223.08</v>
      </c>
    </row>
    <row r="77" spans="1:11" ht="14.4" customHeight="1" x14ac:dyDescent="0.3">
      <c r="A77" s="661" t="s">
        <v>543</v>
      </c>
      <c r="B77" s="662" t="s">
        <v>544</v>
      </c>
      <c r="C77" s="663" t="s">
        <v>556</v>
      </c>
      <c r="D77" s="664" t="s">
        <v>2390</v>
      </c>
      <c r="E77" s="663" t="s">
        <v>4287</v>
      </c>
      <c r="F77" s="664" t="s">
        <v>4288</v>
      </c>
      <c r="G77" s="663" t="s">
        <v>4228</v>
      </c>
      <c r="H77" s="663" t="s">
        <v>4229</v>
      </c>
      <c r="I77" s="665">
        <v>13.02</v>
      </c>
      <c r="J77" s="665">
        <v>7</v>
      </c>
      <c r="K77" s="666">
        <v>91.139999999999986</v>
      </c>
    </row>
    <row r="78" spans="1:11" ht="14.4" customHeight="1" x14ac:dyDescent="0.3">
      <c r="A78" s="661" t="s">
        <v>543</v>
      </c>
      <c r="B78" s="662" t="s">
        <v>544</v>
      </c>
      <c r="C78" s="663" t="s">
        <v>556</v>
      </c>
      <c r="D78" s="664" t="s">
        <v>2390</v>
      </c>
      <c r="E78" s="663" t="s">
        <v>4287</v>
      </c>
      <c r="F78" s="664" t="s">
        <v>4288</v>
      </c>
      <c r="G78" s="663" t="s">
        <v>4114</v>
      </c>
      <c r="H78" s="663" t="s">
        <v>4115</v>
      </c>
      <c r="I78" s="665">
        <v>28.98</v>
      </c>
      <c r="J78" s="665">
        <v>4</v>
      </c>
      <c r="K78" s="666">
        <v>115.92</v>
      </c>
    </row>
    <row r="79" spans="1:11" ht="14.4" customHeight="1" x14ac:dyDescent="0.3">
      <c r="A79" s="661" t="s">
        <v>543</v>
      </c>
      <c r="B79" s="662" t="s">
        <v>544</v>
      </c>
      <c r="C79" s="663" t="s">
        <v>556</v>
      </c>
      <c r="D79" s="664" t="s">
        <v>2390</v>
      </c>
      <c r="E79" s="663" t="s">
        <v>4287</v>
      </c>
      <c r="F79" s="664" t="s">
        <v>4288</v>
      </c>
      <c r="G79" s="663" t="s">
        <v>4230</v>
      </c>
      <c r="H79" s="663" t="s">
        <v>4231</v>
      </c>
      <c r="I79" s="665">
        <v>98.37</v>
      </c>
      <c r="J79" s="665">
        <v>1</v>
      </c>
      <c r="K79" s="666">
        <v>98.37</v>
      </c>
    </row>
    <row r="80" spans="1:11" ht="14.4" customHeight="1" x14ac:dyDescent="0.3">
      <c r="A80" s="661" t="s">
        <v>543</v>
      </c>
      <c r="B80" s="662" t="s">
        <v>544</v>
      </c>
      <c r="C80" s="663" t="s">
        <v>556</v>
      </c>
      <c r="D80" s="664" t="s">
        <v>2390</v>
      </c>
      <c r="E80" s="663" t="s">
        <v>4289</v>
      </c>
      <c r="F80" s="664" t="s">
        <v>4290</v>
      </c>
      <c r="G80" s="663" t="s">
        <v>4126</v>
      </c>
      <c r="H80" s="663" t="s">
        <v>4127</v>
      </c>
      <c r="I80" s="665">
        <v>5.21</v>
      </c>
      <c r="J80" s="665">
        <v>20</v>
      </c>
      <c r="K80" s="666">
        <v>104.2</v>
      </c>
    </row>
    <row r="81" spans="1:11" ht="14.4" customHeight="1" x14ac:dyDescent="0.3">
      <c r="A81" s="661" t="s">
        <v>543</v>
      </c>
      <c r="B81" s="662" t="s">
        <v>544</v>
      </c>
      <c r="C81" s="663" t="s">
        <v>556</v>
      </c>
      <c r="D81" s="664" t="s">
        <v>2390</v>
      </c>
      <c r="E81" s="663" t="s">
        <v>4289</v>
      </c>
      <c r="F81" s="664" t="s">
        <v>4290</v>
      </c>
      <c r="G81" s="663" t="s">
        <v>4128</v>
      </c>
      <c r="H81" s="663" t="s">
        <v>4129</v>
      </c>
      <c r="I81" s="665">
        <v>3.03</v>
      </c>
      <c r="J81" s="665">
        <v>30</v>
      </c>
      <c r="K81" s="666">
        <v>90.9</v>
      </c>
    </row>
    <row r="82" spans="1:11" ht="14.4" customHeight="1" x14ac:dyDescent="0.3">
      <c r="A82" s="661" t="s">
        <v>543</v>
      </c>
      <c r="B82" s="662" t="s">
        <v>544</v>
      </c>
      <c r="C82" s="663" t="s">
        <v>556</v>
      </c>
      <c r="D82" s="664" t="s">
        <v>2390</v>
      </c>
      <c r="E82" s="663" t="s">
        <v>4289</v>
      </c>
      <c r="F82" s="664" t="s">
        <v>4290</v>
      </c>
      <c r="G82" s="663" t="s">
        <v>4132</v>
      </c>
      <c r="H82" s="663" t="s">
        <v>4133</v>
      </c>
      <c r="I82" s="665">
        <v>0.48</v>
      </c>
      <c r="J82" s="665">
        <v>100</v>
      </c>
      <c r="K82" s="666">
        <v>48</v>
      </c>
    </row>
    <row r="83" spans="1:11" ht="14.4" customHeight="1" x14ac:dyDescent="0.3">
      <c r="A83" s="661" t="s">
        <v>543</v>
      </c>
      <c r="B83" s="662" t="s">
        <v>544</v>
      </c>
      <c r="C83" s="663" t="s">
        <v>556</v>
      </c>
      <c r="D83" s="664" t="s">
        <v>2390</v>
      </c>
      <c r="E83" s="663" t="s">
        <v>4289</v>
      </c>
      <c r="F83" s="664" t="s">
        <v>4290</v>
      </c>
      <c r="G83" s="663" t="s">
        <v>4134</v>
      </c>
      <c r="H83" s="663" t="s">
        <v>4135</v>
      </c>
      <c r="I83" s="665">
        <v>0.67</v>
      </c>
      <c r="J83" s="665">
        <v>100</v>
      </c>
      <c r="K83" s="666">
        <v>67</v>
      </c>
    </row>
    <row r="84" spans="1:11" ht="14.4" customHeight="1" x14ac:dyDescent="0.3">
      <c r="A84" s="661" t="s">
        <v>543</v>
      </c>
      <c r="B84" s="662" t="s">
        <v>544</v>
      </c>
      <c r="C84" s="663" t="s">
        <v>556</v>
      </c>
      <c r="D84" s="664" t="s">
        <v>2390</v>
      </c>
      <c r="E84" s="663" t="s">
        <v>4289</v>
      </c>
      <c r="F84" s="664" t="s">
        <v>4290</v>
      </c>
      <c r="G84" s="663" t="s">
        <v>4232</v>
      </c>
      <c r="H84" s="663" t="s">
        <v>4233</v>
      </c>
      <c r="I84" s="665">
        <v>6.29</v>
      </c>
      <c r="J84" s="665">
        <v>1</v>
      </c>
      <c r="K84" s="666">
        <v>6.29</v>
      </c>
    </row>
    <row r="85" spans="1:11" ht="14.4" customHeight="1" x14ac:dyDescent="0.3">
      <c r="A85" s="661" t="s">
        <v>543</v>
      </c>
      <c r="B85" s="662" t="s">
        <v>544</v>
      </c>
      <c r="C85" s="663" t="s">
        <v>556</v>
      </c>
      <c r="D85" s="664" t="s">
        <v>2390</v>
      </c>
      <c r="E85" s="663" t="s">
        <v>4289</v>
      </c>
      <c r="F85" s="664" t="s">
        <v>4290</v>
      </c>
      <c r="G85" s="663" t="s">
        <v>4234</v>
      </c>
      <c r="H85" s="663" t="s">
        <v>4235</v>
      </c>
      <c r="I85" s="665">
        <v>6.29</v>
      </c>
      <c r="J85" s="665">
        <v>1</v>
      </c>
      <c r="K85" s="666">
        <v>6.29</v>
      </c>
    </row>
    <row r="86" spans="1:11" ht="14.4" customHeight="1" x14ac:dyDescent="0.3">
      <c r="A86" s="661" t="s">
        <v>543</v>
      </c>
      <c r="B86" s="662" t="s">
        <v>544</v>
      </c>
      <c r="C86" s="663" t="s">
        <v>556</v>
      </c>
      <c r="D86" s="664" t="s">
        <v>2390</v>
      </c>
      <c r="E86" s="663" t="s">
        <v>4289</v>
      </c>
      <c r="F86" s="664" t="s">
        <v>4290</v>
      </c>
      <c r="G86" s="663" t="s">
        <v>4140</v>
      </c>
      <c r="H86" s="663" t="s">
        <v>4141</v>
      </c>
      <c r="I86" s="665">
        <v>1.9866666666666666</v>
      </c>
      <c r="J86" s="665">
        <v>150</v>
      </c>
      <c r="K86" s="666">
        <v>298</v>
      </c>
    </row>
    <row r="87" spans="1:11" ht="14.4" customHeight="1" x14ac:dyDescent="0.3">
      <c r="A87" s="661" t="s">
        <v>543</v>
      </c>
      <c r="B87" s="662" t="s">
        <v>544</v>
      </c>
      <c r="C87" s="663" t="s">
        <v>556</v>
      </c>
      <c r="D87" s="664" t="s">
        <v>2390</v>
      </c>
      <c r="E87" s="663" t="s">
        <v>4289</v>
      </c>
      <c r="F87" s="664" t="s">
        <v>4290</v>
      </c>
      <c r="G87" s="663" t="s">
        <v>4142</v>
      </c>
      <c r="H87" s="663" t="s">
        <v>4143</v>
      </c>
      <c r="I87" s="665">
        <v>3.0966666666666662</v>
      </c>
      <c r="J87" s="665">
        <v>150</v>
      </c>
      <c r="K87" s="666">
        <v>464.5</v>
      </c>
    </row>
    <row r="88" spans="1:11" ht="14.4" customHeight="1" x14ac:dyDescent="0.3">
      <c r="A88" s="661" t="s">
        <v>543</v>
      </c>
      <c r="B88" s="662" t="s">
        <v>544</v>
      </c>
      <c r="C88" s="663" t="s">
        <v>556</v>
      </c>
      <c r="D88" s="664" t="s">
        <v>2390</v>
      </c>
      <c r="E88" s="663" t="s">
        <v>4289</v>
      </c>
      <c r="F88" s="664" t="s">
        <v>4290</v>
      </c>
      <c r="G88" s="663" t="s">
        <v>4146</v>
      </c>
      <c r="H88" s="663" t="s">
        <v>4147</v>
      </c>
      <c r="I88" s="665">
        <v>0.01</v>
      </c>
      <c r="J88" s="665">
        <v>100</v>
      </c>
      <c r="K88" s="666">
        <v>1</v>
      </c>
    </row>
    <row r="89" spans="1:11" ht="14.4" customHeight="1" x14ac:dyDescent="0.3">
      <c r="A89" s="661" t="s">
        <v>543</v>
      </c>
      <c r="B89" s="662" t="s">
        <v>544</v>
      </c>
      <c r="C89" s="663" t="s">
        <v>556</v>
      </c>
      <c r="D89" s="664" t="s">
        <v>2390</v>
      </c>
      <c r="E89" s="663" t="s">
        <v>4289</v>
      </c>
      <c r="F89" s="664" t="s">
        <v>4290</v>
      </c>
      <c r="G89" s="663" t="s">
        <v>4154</v>
      </c>
      <c r="H89" s="663" t="s">
        <v>4155</v>
      </c>
      <c r="I89" s="665">
        <v>2.17</v>
      </c>
      <c r="J89" s="665">
        <v>20</v>
      </c>
      <c r="K89" s="666">
        <v>43.4</v>
      </c>
    </row>
    <row r="90" spans="1:11" ht="14.4" customHeight="1" x14ac:dyDescent="0.3">
      <c r="A90" s="661" t="s">
        <v>543</v>
      </c>
      <c r="B90" s="662" t="s">
        <v>544</v>
      </c>
      <c r="C90" s="663" t="s">
        <v>556</v>
      </c>
      <c r="D90" s="664" t="s">
        <v>2390</v>
      </c>
      <c r="E90" s="663" t="s">
        <v>4289</v>
      </c>
      <c r="F90" s="664" t="s">
        <v>4290</v>
      </c>
      <c r="G90" s="663" t="s">
        <v>4156</v>
      </c>
      <c r="H90" s="663" t="s">
        <v>4157</v>
      </c>
      <c r="I90" s="665">
        <v>2.1800000000000002</v>
      </c>
      <c r="J90" s="665">
        <v>10</v>
      </c>
      <c r="K90" s="666">
        <v>21.8</v>
      </c>
    </row>
    <row r="91" spans="1:11" ht="14.4" customHeight="1" x14ac:dyDescent="0.3">
      <c r="A91" s="661" t="s">
        <v>543</v>
      </c>
      <c r="B91" s="662" t="s">
        <v>544</v>
      </c>
      <c r="C91" s="663" t="s">
        <v>556</v>
      </c>
      <c r="D91" s="664" t="s">
        <v>2390</v>
      </c>
      <c r="E91" s="663" t="s">
        <v>4289</v>
      </c>
      <c r="F91" s="664" t="s">
        <v>4290</v>
      </c>
      <c r="G91" s="663" t="s">
        <v>4162</v>
      </c>
      <c r="H91" s="663" t="s">
        <v>4163</v>
      </c>
      <c r="I91" s="665">
        <v>17.98</v>
      </c>
      <c r="J91" s="665">
        <v>40</v>
      </c>
      <c r="K91" s="666">
        <v>719.2</v>
      </c>
    </row>
    <row r="92" spans="1:11" ht="14.4" customHeight="1" x14ac:dyDescent="0.3">
      <c r="A92" s="661" t="s">
        <v>543</v>
      </c>
      <c r="B92" s="662" t="s">
        <v>544</v>
      </c>
      <c r="C92" s="663" t="s">
        <v>556</v>
      </c>
      <c r="D92" s="664" t="s">
        <v>2390</v>
      </c>
      <c r="E92" s="663" t="s">
        <v>4289</v>
      </c>
      <c r="F92" s="664" t="s">
        <v>4290</v>
      </c>
      <c r="G92" s="663" t="s">
        <v>4164</v>
      </c>
      <c r="H92" s="663" t="s">
        <v>4165</v>
      </c>
      <c r="I92" s="665">
        <v>17.98</v>
      </c>
      <c r="J92" s="665">
        <v>5</v>
      </c>
      <c r="K92" s="666">
        <v>89.9</v>
      </c>
    </row>
    <row r="93" spans="1:11" ht="14.4" customHeight="1" x14ac:dyDescent="0.3">
      <c r="A93" s="661" t="s">
        <v>543</v>
      </c>
      <c r="B93" s="662" t="s">
        <v>544</v>
      </c>
      <c r="C93" s="663" t="s">
        <v>556</v>
      </c>
      <c r="D93" s="664" t="s">
        <v>2390</v>
      </c>
      <c r="E93" s="663" t="s">
        <v>4289</v>
      </c>
      <c r="F93" s="664" t="s">
        <v>4290</v>
      </c>
      <c r="G93" s="663" t="s">
        <v>4170</v>
      </c>
      <c r="H93" s="663" t="s">
        <v>4171</v>
      </c>
      <c r="I93" s="665">
        <v>12.1</v>
      </c>
      <c r="J93" s="665">
        <v>10</v>
      </c>
      <c r="K93" s="666">
        <v>121</v>
      </c>
    </row>
    <row r="94" spans="1:11" ht="14.4" customHeight="1" x14ac:dyDescent="0.3">
      <c r="A94" s="661" t="s">
        <v>543</v>
      </c>
      <c r="B94" s="662" t="s">
        <v>544</v>
      </c>
      <c r="C94" s="663" t="s">
        <v>556</v>
      </c>
      <c r="D94" s="664" t="s">
        <v>2390</v>
      </c>
      <c r="E94" s="663" t="s">
        <v>4289</v>
      </c>
      <c r="F94" s="664" t="s">
        <v>4290</v>
      </c>
      <c r="G94" s="663" t="s">
        <v>4172</v>
      </c>
      <c r="H94" s="663" t="s">
        <v>4173</v>
      </c>
      <c r="I94" s="665">
        <v>2.5166666666666662</v>
      </c>
      <c r="J94" s="665">
        <v>150</v>
      </c>
      <c r="K94" s="666">
        <v>377.5</v>
      </c>
    </row>
    <row r="95" spans="1:11" ht="14.4" customHeight="1" x14ac:dyDescent="0.3">
      <c r="A95" s="661" t="s">
        <v>543</v>
      </c>
      <c r="B95" s="662" t="s">
        <v>544</v>
      </c>
      <c r="C95" s="663" t="s">
        <v>556</v>
      </c>
      <c r="D95" s="664" t="s">
        <v>2390</v>
      </c>
      <c r="E95" s="663" t="s">
        <v>4289</v>
      </c>
      <c r="F95" s="664" t="s">
        <v>4290</v>
      </c>
      <c r="G95" s="663" t="s">
        <v>4236</v>
      </c>
      <c r="H95" s="663" t="s">
        <v>4237</v>
      </c>
      <c r="I95" s="665">
        <v>13.2</v>
      </c>
      <c r="J95" s="665">
        <v>2</v>
      </c>
      <c r="K95" s="666">
        <v>26.4</v>
      </c>
    </row>
    <row r="96" spans="1:11" ht="14.4" customHeight="1" x14ac:dyDescent="0.3">
      <c r="A96" s="661" t="s">
        <v>543</v>
      </c>
      <c r="B96" s="662" t="s">
        <v>544</v>
      </c>
      <c r="C96" s="663" t="s">
        <v>556</v>
      </c>
      <c r="D96" s="664" t="s">
        <v>2390</v>
      </c>
      <c r="E96" s="663" t="s">
        <v>4289</v>
      </c>
      <c r="F96" s="664" t="s">
        <v>4290</v>
      </c>
      <c r="G96" s="663" t="s">
        <v>4238</v>
      </c>
      <c r="H96" s="663" t="s">
        <v>4239</v>
      </c>
      <c r="I96" s="665">
        <v>4.03</v>
      </c>
      <c r="J96" s="665">
        <v>5</v>
      </c>
      <c r="K96" s="666">
        <v>20.149999999999999</v>
      </c>
    </row>
    <row r="97" spans="1:11" ht="14.4" customHeight="1" x14ac:dyDescent="0.3">
      <c r="A97" s="661" t="s">
        <v>543</v>
      </c>
      <c r="B97" s="662" t="s">
        <v>544</v>
      </c>
      <c r="C97" s="663" t="s">
        <v>556</v>
      </c>
      <c r="D97" s="664" t="s">
        <v>2390</v>
      </c>
      <c r="E97" s="663" t="s">
        <v>4289</v>
      </c>
      <c r="F97" s="664" t="s">
        <v>4290</v>
      </c>
      <c r="G97" s="663" t="s">
        <v>4178</v>
      </c>
      <c r="H97" s="663" t="s">
        <v>4179</v>
      </c>
      <c r="I97" s="665">
        <v>2.82</v>
      </c>
      <c r="J97" s="665">
        <v>1</v>
      </c>
      <c r="K97" s="666">
        <v>2.82</v>
      </c>
    </row>
    <row r="98" spans="1:11" ht="14.4" customHeight="1" x14ac:dyDescent="0.3">
      <c r="A98" s="661" t="s">
        <v>543</v>
      </c>
      <c r="B98" s="662" t="s">
        <v>544</v>
      </c>
      <c r="C98" s="663" t="s">
        <v>556</v>
      </c>
      <c r="D98" s="664" t="s">
        <v>2390</v>
      </c>
      <c r="E98" s="663" t="s">
        <v>4289</v>
      </c>
      <c r="F98" s="664" t="s">
        <v>4290</v>
      </c>
      <c r="G98" s="663" t="s">
        <v>4182</v>
      </c>
      <c r="H98" s="663" t="s">
        <v>4183</v>
      </c>
      <c r="I98" s="665">
        <v>9.1999999999999993</v>
      </c>
      <c r="J98" s="665">
        <v>100</v>
      </c>
      <c r="K98" s="666">
        <v>920</v>
      </c>
    </row>
    <row r="99" spans="1:11" ht="14.4" customHeight="1" x14ac:dyDescent="0.3">
      <c r="A99" s="661" t="s">
        <v>543</v>
      </c>
      <c r="B99" s="662" t="s">
        <v>544</v>
      </c>
      <c r="C99" s="663" t="s">
        <v>556</v>
      </c>
      <c r="D99" s="664" t="s">
        <v>2390</v>
      </c>
      <c r="E99" s="663" t="s">
        <v>4289</v>
      </c>
      <c r="F99" s="664" t="s">
        <v>4290</v>
      </c>
      <c r="G99" s="663" t="s">
        <v>4184</v>
      </c>
      <c r="H99" s="663" t="s">
        <v>4185</v>
      </c>
      <c r="I99" s="665">
        <v>172.5</v>
      </c>
      <c r="J99" s="665">
        <v>1</v>
      </c>
      <c r="K99" s="666">
        <v>172.5</v>
      </c>
    </row>
    <row r="100" spans="1:11" ht="14.4" customHeight="1" x14ac:dyDescent="0.3">
      <c r="A100" s="661" t="s">
        <v>543</v>
      </c>
      <c r="B100" s="662" t="s">
        <v>544</v>
      </c>
      <c r="C100" s="663" t="s">
        <v>556</v>
      </c>
      <c r="D100" s="664" t="s">
        <v>2390</v>
      </c>
      <c r="E100" s="663" t="s">
        <v>4289</v>
      </c>
      <c r="F100" s="664" t="s">
        <v>4290</v>
      </c>
      <c r="G100" s="663" t="s">
        <v>4186</v>
      </c>
      <c r="H100" s="663" t="s">
        <v>4187</v>
      </c>
      <c r="I100" s="665">
        <v>24.32</v>
      </c>
      <c r="J100" s="665">
        <v>3</v>
      </c>
      <c r="K100" s="666">
        <v>72.959999999999994</v>
      </c>
    </row>
    <row r="101" spans="1:11" ht="14.4" customHeight="1" x14ac:dyDescent="0.3">
      <c r="A101" s="661" t="s">
        <v>543</v>
      </c>
      <c r="B101" s="662" t="s">
        <v>544</v>
      </c>
      <c r="C101" s="663" t="s">
        <v>556</v>
      </c>
      <c r="D101" s="664" t="s">
        <v>2390</v>
      </c>
      <c r="E101" s="663" t="s">
        <v>4289</v>
      </c>
      <c r="F101" s="664" t="s">
        <v>4290</v>
      </c>
      <c r="G101" s="663" t="s">
        <v>4240</v>
      </c>
      <c r="H101" s="663" t="s">
        <v>4241</v>
      </c>
      <c r="I101" s="665">
        <v>4858.1499999999996</v>
      </c>
      <c r="J101" s="665">
        <v>1</v>
      </c>
      <c r="K101" s="666">
        <v>4858.1499999999996</v>
      </c>
    </row>
    <row r="102" spans="1:11" ht="14.4" customHeight="1" x14ac:dyDescent="0.3">
      <c r="A102" s="661" t="s">
        <v>543</v>
      </c>
      <c r="B102" s="662" t="s">
        <v>544</v>
      </c>
      <c r="C102" s="663" t="s">
        <v>556</v>
      </c>
      <c r="D102" s="664" t="s">
        <v>2390</v>
      </c>
      <c r="E102" s="663" t="s">
        <v>4289</v>
      </c>
      <c r="F102" s="664" t="s">
        <v>4290</v>
      </c>
      <c r="G102" s="663" t="s">
        <v>4242</v>
      </c>
      <c r="H102" s="663" t="s">
        <v>4243</v>
      </c>
      <c r="I102" s="665">
        <v>9.5</v>
      </c>
      <c r="J102" s="665">
        <v>1</v>
      </c>
      <c r="K102" s="666">
        <v>9.5</v>
      </c>
    </row>
    <row r="103" spans="1:11" ht="14.4" customHeight="1" x14ac:dyDescent="0.3">
      <c r="A103" s="661" t="s">
        <v>543</v>
      </c>
      <c r="B103" s="662" t="s">
        <v>544</v>
      </c>
      <c r="C103" s="663" t="s">
        <v>556</v>
      </c>
      <c r="D103" s="664" t="s">
        <v>2390</v>
      </c>
      <c r="E103" s="663" t="s">
        <v>4289</v>
      </c>
      <c r="F103" s="664" t="s">
        <v>4290</v>
      </c>
      <c r="G103" s="663" t="s">
        <v>4244</v>
      </c>
      <c r="H103" s="663" t="s">
        <v>4245</v>
      </c>
      <c r="I103" s="665">
        <v>9.5</v>
      </c>
      <c r="J103" s="665">
        <v>1</v>
      </c>
      <c r="K103" s="666">
        <v>9.5</v>
      </c>
    </row>
    <row r="104" spans="1:11" ht="14.4" customHeight="1" x14ac:dyDescent="0.3">
      <c r="A104" s="661" t="s">
        <v>543</v>
      </c>
      <c r="B104" s="662" t="s">
        <v>544</v>
      </c>
      <c r="C104" s="663" t="s">
        <v>556</v>
      </c>
      <c r="D104" s="664" t="s">
        <v>2390</v>
      </c>
      <c r="E104" s="663" t="s">
        <v>4289</v>
      </c>
      <c r="F104" s="664" t="s">
        <v>4290</v>
      </c>
      <c r="G104" s="663" t="s">
        <v>4246</v>
      </c>
      <c r="H104" s="663" t="s">
        <v>4247</v>
      </c>
      <c r="I104" s="665">
        <v>9.5</v>
      </c>
      <c r="J104" s="665">
        <v>1</v>
      </c>
      <c r="K104" s="666">
        <v>9.5</v>
      </c>
    </row>
    <row r="105" spans="1:11" ht="14.4" customHeight="1" x14ac:dyDescent="0.3">
      <c r="A105" s="661" t="s">
        <v>543</v>
      </c>
      <c r="B105" s="662" t="s">
        <v>544</v>
      </c>
      <c r="C105" s="663" t="s">
        <v>556</v>
      </c>
      <c r="D105" s="664" t="s">
        <v>2390</v>
      </c>
      <c r="E105" s="663" t="s">
        <v>4289</v>
      </c>
      <c r="F105" s="664" t="s">
        <v>4290</v>
      </c>
      <c r="G105" s="663" t="s">
        <v>4248</v>
      </c>
      <c r="H105" s="663" t="s">
        <v>4249</v>
      </c>
      <c r="I105" s="665">
        <v>3.44</v>
      </c>
      <c r="J105" s="665">
        <v>20</v>
      </c>
      <c r="K105" s="666">
        <v>68.8</v>
      </c>
    </row>
    <row r="106" spans="1:11" ht="14.4" customHeight="1" x14ac:dyDescent="0.3">
      <c r="A106" s="661" t="s">
        <v>543</v>
      </c>
      <c r="B106" s="662" t="s">
        <v>544</v>
      </c>
      <c r="C106" s="663" t="s">
        <v>556</v>
      </c>
      <c r="D106" s="664" t="s">
        <v>2390</v>
      </c>
      <c r="E106" s="663" t="s">
        <v>4293</v>
      </c>
      <c r="F106" s="664" t="s">
        <v>4294</v>
      </c>
      <c r="G106" s="663" t="s">
        <v>4198</v>
      </c>
      <c r="H106" s="663" t="s">
        <v>4199</v>
      </c>
      <c r="I106" s="665">
        <v>1.8050000000000002</v>
      </c>
      <c r="J106" s="665">
        <v>200</v>
      </c>
      <c r="K106" s="666">
        <v>361</v>
      </c>
    </row>
    <row r="107" spans="1:11" ht="14.4" customHeight="1" x14ac:dyDescent="0.3">
      <c r="A107" s="661" t="s">
        <v>543</v>
      </c>
      <c r="B107" s="662" t="s">
        <v>544</v>
      </c>
      <c r="C107" s="663" t="s">
        <v>556</v>
      </c>
      <c r="D107" s="664" t="s">
        <v>2390</v>
      </c>
      <c r="E107" s="663" t="s">
        <v>4295</v>
      </c>
      <c r="F107" s="664" t="s">
        <v>4296</v>
      </c>
      <c r="G107" s="663" t="s">
        <v>4250</v>
      </c>
      <c r="H107" s="663" t="s">
        <v>4251</v>
      </c>
      <c r="I107" s="665">
        <v>7.5</v>
      </c>
      <c r="J107" s="665">
        <v>2</v>
      </c>
      <c r="K107" s="666">
        <v>15</v>
      </c>
    </row>
    <row r="108" spans="1:11" ht="14.4" customHeight="1" x14ac:dyDescent="0.3">
      <c r="A108" s="661" t="s">
        <v>543</v>
      </c>
      <c r="B108" s="662" t="s">
        <v>544</v>
      </c>
      <c r="C108" s="663" t="s">
        <v>556</v>
      </c>
      <c r="D108" s="664" t="s">
        <v>2390</v>
      </c>
      <c r="E108" s="663" t="s">
        <v>4295</v>
      </c>
      <c r="F108" s="664" t="s">
        <v>4296</v>
      </c>
      <c r="G108" s="663" t="s">
        <v>4252</v>
      </c>
      <c r="H108" s="663" t="s">
        <v>4253</v>
      </c>
      <c r="I108" s="665">
        <v>7.5</v>
      </c>
      <c r="J108" s="665">
        <v>2</v>
      </c>
      <c r="K108" s="666">
        <v>15</v>
      </c>
    </row>
    <row r="109" spans="1:11" ht="14.4" customHeight="1" x14ac:dyDescent="0.3">
      <c r="A109" s="661" t="s">
        <v>543</v>
      </c>
      <c r="B109" s="662" t="s">
        <v>544</v>
      </c>
      <c r="C109" s="663" t="s">
        <v>556</v>
      </c>
      <c r="D109" s="664" t="s">
        <v>2390</v>
      </c>
      <c r="E109" s="663" t="s">
        <v>4295</v>
      </c>
      <c r="F109" s="664" t="s">
        <v>4296</v>
      </c>
      <c r="G109" s="663" t="s">
        <v>4254</v>
      </c>
      <c r="H109" s="663" t="s">
        <v>4255</v>
      </c>
      <c r="I109" s="665">
        <v>7.5</v>
      </c>
      <c r="J109" s="665">
        <v>2</v>
      </c>
      <c r="K109" s="666">
        <v>15</v>
      </c>
    </row>
    <row r="110" spans="1:11" ht="14.4" customHeight="1" x14ac:dyDescent="0.3">
      <c r="A110" s="661" t="s">
        <v>543</v>
      </c>
      <c r="B110" s="662" t="s">
        <v>544</v>
      </c>
      <c r="C110" s="663" t="s">
        <v>556</v>
      </c>
      <c r="D110" s="664" t="s">
        <v>2390</v>
      </c>
      <c r="E110" s="663" t="s">
        <v>4295</v>
      </c>
      <c r="F110" s="664" t="s">
        <v>4296</v>
      </c>
      <c r="G110" s="663" t="s">
        <v>4202</v>
      </c>
      <c r="H110" s="663" t="s">
        <v>4203</v>
      </c>
      <c r="I110" s="665">
        <v>0.71</v>
      </c>
      <c r="J110" s="665">
        <v>4200</v>
      </c>
      <c r="K110" s="666">
        <v>2982</v>
      </c>
    </row>
    <row r="111" spans="1:11" ht="14.4" customHeight="1" x14ac:dyDescent="0.3">
      <c r="A111" s="661" t="s">
        <v>543</v>
      </c>
      <c r="B111" s="662" t="s">
        <v>544</v>
      </c>
      <c r="C111" s="663" t="s">
        <v>559</v>
      </c>
      <c r="D111" s="664" t="s">
        <v>2391</v>
      </c>
      <c r="E111" s="663" t="s">
        <v>4287</v>
      </c>
      <c r="F111" s="664" t="s">
        <v>4288</v>
      </c>
      <c r="G111" s="663" t="s">
        <v>4256</v>
      </c>
      <c r="H111" s="663" t="s">
        <v>4257</v>
      </c>
      <c r="I111" s="665">
        <v>0.32</v>
      </c>
      <c r="J111" s="665">
        <v>100</v>
      </c>
      <c r="K111" s="666">
        <v>32</v>
      </c>
    </row>
    <row r="112" spans="1:11" ht="14.4" customHeight="1" x14ac:dyDescent="0.3">
      <c r="A112" s="661" t="s">
        <v>543</v>
      </c>
      <c r="B112" s="662" t="s">
        <v>544</v>
      </c>
      <c r="C112" s="663" t="s">
        <v>559</v>
      </c>
      <c r="D112" s="664" t="s">
        <v>2391</v>
      </c>
      <c r="E112" s="663" t="s">
        <v>4287</v>
      </c>
      <c r="F112" s="664" t="s">
        <v>4288</v>
      </c>
      <c r="G112" s="663" t="s">
        <v>4096</v>
      </c>
      <c r="H112" s="663" t="s">
        <v>4097</v>
      </c>
      <c r="I112" s="665">
        <v>8.52</v>
      </c>
      <c r="J112" s="665">
        <v>2</v>
      </c>
      <c r="K112" s="666">
        <v>17.04</v>
      </c>
    </row>
    <row r="113" spans="1:11" ht="14.4" customHeight="1" x14ac:dyDescent="0.3">
      <c r="A113" s="661" t="s">
        <v>543</v>
      </c>
      <c r="B113" s="662" t="s">
        <v>544</v>
      </c>
      <c r="C113" s="663" t="s">
        <v>559</v>
      </c>
      <c r="D113" s="664" t="s">
        <v>2391</v>
      </c>
      <c r="E113" s="663" t="s">
        <v>4287</v>
      </c>
      <c r="F113" s="664" t="s">
        <v>4288</v>
      </c>
      <c r="G113" s="663" t="s">
        <v>4100</v>
      </c>
      <c r="H113" s="663" t="s">
        <v>4101</v>
      </c>
      <c r="I113" s="665">
        <v>27.36</v>
      </c>
      <c r="J113" s="665">
        <v>2</v>
      </c>
      <c r="K113" s="666">
        <v>54.72</v>
      </c>
    </row>
    <row r="114" spans="1:11" ht="14.4" customHeight="1" x14ac:dyDescent="0.3">
      <c r="A114" s="661" t="s">
        <v>543</v>
      </c>
      <c r="B114" s="662" t="s">
        <v>544</v>
      </c>
      <c r="C114" s="663" t="s">
        <v>559</v>
      </c>
      <c r="D114" s="664" t="s">
        <v>2391</v>
      </c>
      <c r="E114" s="663" t="s">
        <v>4287</v>
      </c>
      <c r="F114" s="664" t="s">
        <v>4288</v>
      </c>
      <c r="G114" s="663" t="s">
        <v>4110</v>
      </c>
      <c r="H114" s="663" t="s">
        <v>4111</v>
      </c>
      <c r="I114" s="665">
        <v>0.6</v>
      </c>
      <c r="J114" s="665">
        <v>10</v>
      </c>
      <c r="K114" s="666">
        <v>6</v>
      </c>
    </row>
    <row r="115" spans="1:11" ht="14.4" customHeight="1" x14ac:dyDescent="0.3">
      <c r="A115" s="661" t="s">
        <v>543</v>
      </c>
      <c r="B115" s="662" t="s">
        <v>544</v>
      </c>
      <c r="C115" s="663" t="s">
        <v>559</v>
      </c>
      <c r="D115" s="664" t="s">
        <v>2391</v>
      </c>
      <c r="E115" s="663" t="s">
        <v>4287</v>
      </c>
      <c r="F115" s="664" t="s">
        <v>4288</v>
      </c>
      <c r="G115" s="663" t="s">
        <v>4228</v>
      </c>
      <c r="H115" s="663" t="s">
        <v>4229</v>
      </c>
      <c r="I115" s="665">
        <v>13.017499999999998</v>
      </c>
      <c r="J115" s="665">
        <v>26</v>
      </c>
      <c r="K115" s="666">
        <v>338.46000000000004</v>
      </c>
    </row>
    <row r="116" spans="1:11" ht="14.4" customHeight="1" x14ac:dyDescent="0.3">
      <c r="A116" s="661" t="s">
        <v>543</v>
      </c>
      <c r="B116" s="662" t="s">
        <v>544</v>
      </c>
      <c r="C116" s="663" t="s">
        <v>559</v>
      </c>
      <c r="D116" s="664" t="s">
        <v>2391</v>
      </c>
      <c r="E116" s="663" t="s">
        <v>4287</v>
      </c>
      <c r="F116" s="664" t="s">
        <v>4288</v>
      </c>
      <c r="G116" s="663" t="s">
        <v>4114</v>
      </c>
      <c r="H116" s="663" t="s">
        <v>4115</v>
      </c>
      <c r="I116" s="665">
        <v>28.63</v>
      </c>
      <c r="J116" s="665">
        <v>5</v>
      </c>
      <c r="K116" s="666">
        <v>141.05000000000001</v>
      </c>
    </row>
    <row r="117" spans="1:11" ht="14.4" customHeight="1" x14ac:dyDescent="0.3">
      <c r="A117" s="661" t="s">
        <v>543</v>
      </c>
      <c r="B117" s="662" t="s">
        <v>544</v>
      </c>
      <c r="C117" s="663" t="s">
        <v>559</v>
      </c>
      <c r="D117" s="664" t="s">
        <v>2391</v>
      </c>
      <c r="E117" s="663" t="s">
        <v>4287</v>
      </c>
      <c r="F117" s="664" t="s">
        <v>4288</v>
      </c>
      <c r="G117" s="663" t="s">
        <v>4116</v>
      </c>
      <c r="H117" s="663" t="s">
        <v>4117</v>
      </c>
      <c r="I117" s="665">
        <v>1.17</v>
      </c>
      <c r="J117" s="665">
        <v>20</v>
      </c>
      <c r="K117" s="666">
        <v>23.4</v>
      </c>
    </row>
    <row r="118" spans="1:11" ht="14.4" customHeight="1" x14ac:dyDescent="0.3">
      <c r="A118" s="661" t="s">
        <v>543</v>
      </c>
      <c r="B118" s="662" t="s">
        <v>544</v>
      </c>
      <c r="C118" s="663" t="s">
        <v>559</v>
      </c>
      <c r="D118" s="664" t="s">
        <v>2391</v>
      </c>
      <c r="E118" s="663" t="s">
        <v>4287</v>
      </c>
      <c r="F118" s="664" t="s">
        <v>4288</v>
      </c>
      <c r="G118" s="663" t="s">
        <v>4258</v>
      </c>
      <c r="H118" s="663" t="s">
        <v>4259</v>
      </c>
      <c r="I118" s="665">
        <v>19.8</v>
      </c>
      <c r="J118" s="665">
        <v>8</v>
      </c>
      <c r="K118" s="666">
        <v>158.4</v>
      </c>
    </row>
    <row r="119" spans="1:11" ht="14.4" customHeight="1" x14ac:dyDescent="0.3">
      <c r="A119" s="661" t="s">
        <v>543</v>
      </c>
      <c r="B119" s="662" t="s">
        <v>544</v>
      </c>
      <c r="C119" s="663" t="s">
        <v>559</v>
      </c>
      <c r="D119" s="664" t="s">
        <v>2391</v>
      </c>
      <c r="E119" s="663" t="s">
        <v>4287</v>
      </c>
      <c r="F119" s="664" t="s">
        <v>4288</v>
      </c>
      <c r="G119" s="663" t="s">
        <v>4120</v>
      </c>
      <c r="H119" s="663" t="s">
        <v>4121</v>
      </c>
      <c r="I119" s="665">
        <v>7.1</v>
      </c>
      <c r="J119" s="665">
        <v>9</v>
      </c>
      <c r="K119" s="666">
        <v>63.9</v>
      </c>
    </row>
    <row r="120" spans="1:11" ht="14.4" customHeight="1" x14ac:dyDescent="0.3">
      <c r="A120" s="661" t="s">
        <v>543</v>
      </c>
      <c r="B120" s="662" t="s">
        <v>544</v>
      </c>
      <c r="C120" s="663" t="s">
        <v>559</v>
      </c>
      <c r="D120" s="664" t="s">
        <v>2391</v>
      </c>
      <c r="E120" s="663" t="s">
        <v>4287</v>
      </c>
      <c r="F120" s="664" t="s">
        <v>4288</v>
      </c>
      <c r="G120" s="663" t="s">
        <v>4122</v>
      </c>
      <c r="H120" s="663" t="s">
        <v>4123</v>
      </c>
      <c r="I120" s="665">
        <v>8.2799999999999994</v>
      </c>
      <c r="J120" s="665">
        <v>8</v>
      </c>
      <c r="K120" s="666">
        <v>66.239999999999995</v>
      </c>
    </row>
    <row r="121" spans="1:11" ht="14.4" customHeight="1" x14ac:dyDescent="0.3">
      <c r="A121" s="661" t="s">
        <v>543</v>
      </c>
      <c r="B121" s="662" t="s">
        <v>544</v>
      </c>
      <c r="C121" s="663" t="s">
        <v>559</v>
      </c>
      <c r="D121" s="664" t="s">
        <v>2391</v>
      </c>
      <c r="E121" s="663" t="s">
        <v>4287</v>
      </c>
      <c r="F121" s="664" t="s">
        <v>4288</v>
      </c>
      <c r="G121" s="663" t="s">
        <v>4124</v>
      </c>
      <c r="H121" s="663" t="s">
        <v>4125</v>
      </c>
      <c r="I121" s="665">
        <v>5.92</v>
      </c>
      <c r="J121" s="665">
        <v>6</v>
      </c>
      <c r="K121" s="666">
        <v>35.520000000000003</v>
      </c>
    </row>
    <row r="122" spans="1:11" ht="14.4" customHeight="1" x14ac:dyDescent="0.3">
      <c r="A122" s="661" t="s">
        <v>543</v>
      </c>
      <c r="B122" s="662" t="s">
        <v>544</v>
      </c>
      <c r="C122" s="663" t="s">
        <v>559</v>
      </c>
      <c r="D122" s="664" t="s">
        <v>2391</v>
      </c>
      <c r="E122" s="663" t="s">
        <v>4287</v>
      </c>
      <c r="F122" s="664" t="s">
        <v>4288</v>
      </c>
      <c r="G122" s="663" t="s">
        <v>4260</v>
      </c>
      <c r="H122" s="663" t="s">
        <v>4261</v>
      </c>
      <c r="I122" s="665">
        <v>2.5499999999999998</v>
      </c>
      <c r="J122" s="665">
        <v>24</v>
      </c>
      <c r="K122" s="666">
        <v>61.12</v>
      </c>
    </row>
    <row r="123" spans="1:11" ht="14.4" customHeight="1" x14ac:dyDescent="0.3">
      <c r="A123" s="661" t="s">
        <v>543</v>
      </c>
      <c r="B123" s="662" t="s">
        <v>544</v>
      </c>
      <c r="C123" s="663" t="s">
        <v>559</v>
      </c>
      <c r="D123" s="664" t="s">
        <v>2391</v>
      </c>
      <c r="E123" s="663" t="s">
        <v>4289</v>
      </c>
      <c r="F123" s="664" t="s">
        <v>4290</v>
      </c>
      <c r="G123" s="663" t="s">
        <v>4128</v>
      </c>
      <c r="H123" s="663" t="s">
        <v>4129</v>
      </c>
      <c r="I123" s="665">
        <v>2.9266666666666663</v>
      </c>
      <c r="J123" s="665">
        <v>156</v>
      </c>
      <c r="K123" s="666">
        <v>468.94</v>
      </c>
    </row>
    <row r="124" spans="1:11" ht="14.4" customHeight="1" x14ac:dyDescent="0.3">
      <c r="A124" s="661" t="s">
        <v>543</v>
      </c>
      <c r="B124" s="662" t="s">
        <v>544</v>
      </c>
      <c r="C124" s="663" t="s">
        <v>559</v>
      </c>
      <c r="D124" s="664" t="s">
        <v>2391</v>
      </c>
      <c r="E124" s="663" t="s">
        <v>4289</v>
      </c>
      <c r="F124" s="664" t="s">
        <v>4290</v>
      </c>
      <c r="G124" s="663" t="s">
        <v>4262</v>
      </c>
      <c r="H124" s="663" t="s">
        <v>4263</v>
      </c>
      <c r="I124" s="665">
        <v>15.29</v>
      </c>
      <c r="J124" s="665">
        <v>50</v>
      </c>
      <c r="K124" s="666">
        <v>764.72</v>
      </c>
    </row>
    <row r="125" spans="1:11" ht="14.4" customHeight="1" x14ac:dyDescent="0.3">
      <c r="A125" s="661" t="s">
        <v>543</v>
      </c>
      <c r="B125" s="662" t="s">
        <v>544</v>
      </c>
      <c r="C125" s="663" t="s">
        <v>559</v>
      </c>
      <c r="D125" s="664" t="s">
        <v>2391</v>
      </c>
      <c r="E125" s="663" t="s">
        <v>4289</v>
      </c>
      <c r="F125" s="664" t="s">
        <v>4290</v>
      </c>
      <c r="G125" s="663" t="s">
        <v>4132</v>
      </c>
      <c r="H125" s="663" t="s">
        <v>4133</v>
      </c>
      <c r="I125" s="665">
        <v>0.47499999999999998</v>
      </c>
      <c r="J125" s="665">
        <v>200</v>
      </c>
      <c r="K125" s="666">
        <v>95</v>
      </c>
    </row>
    <row r="126" spans="1:11" ht="14.4" customHeight="1" x14ac:dyDescent="0.3">
      <c r="A126" s="661" t="s">
        <v>543</v>
      </c>
      <c r="B126" s="662" t="s">
        <v>544</v>
      </c>
      <c r="C126" s="663" t="s">
        <v>559</v>
      </c>
      <c r="D126" s="664" t="s">
        <v>2391</v>
      </c>
      <c r="E126" s="663" t="s">
        <v>4289</v>
      </c>
      <c r="F126" s="664" t="s">
        <v>4290</v>
      </c>
      <c r="G126" s="663" t="s">
        <v>4134</v>
      </c>
      <c r="H126" s="663" t="s">
        <v>4135</v>
      </c>
      <c r="I126" s="665">
        <v>0.67</v>
      </c>
      <c r="J126" s="665">
        <v>200</v>
      </c>
      <c r="K126" s="666">
        <v>134</v>
      </c>
    </row>
    <row r="127" spans="1:11" ht="14.4" customHeight="1" x14ac:dyDescent="0.3">
      <c r="A127" s="661" t="s">
        <v>543</v>
      </c>
      <c r="B127" s="662" t="s">
        <v>544</v>
      </c>
      <c r="C127" s="663" t="s">
        <v>559</v>
      </c>
      <c r="D127" s="664" t="s">
        <v>2391</v>
      </c>
      <c r="E127" s="663" t="s">
        <v>4289</v>
      </c>
      <c r="F127" s="664" t="s">
        <v>4290</v>
      </c>
      <c r="G127" s="663" t="s">
        <v>4264</v>
      </c>
      <c r="H127" s="663" t="s">
        <v>4265</v>
      </c>
      <c r="I127" s="665">
        <v>75</v>
      </c>
      <c r="J127" s="665">
        <v>2</v>
      </c>
      <c r="K127" s="666">
        <v>150</v>
      </c>
    </row>
    <row r="128" spans="1:11" ht="14.4" customHeight="1" x14ac:dyDescent="0.3">
      <c r="A128" s="661" t="s">
        <v>543</v>
      </c>
      <c r="B128" s="662" t="s">
        <v>544</v>
      </c>
      <c r="C128" s="663" t="s">
        <v>559</v>
      </c>
      <c r="D128" s="664" t="s">
        <v>2391</v>
      </c>
      <c r="E128" s="663" t="s">
        <v>4289</v>
      </c>
      <c r="F128" s="664" t="s">
        <v>4290</v>
      </c>
      <c r="G128" s="663" t="s">
        <v>4266</v>
      </c>
      <c r="H128" s="663" t="s">
        <v>4267</v>
      </c>
      <c r="I128" s="665">
        <v>75.009999999999991</v>
      </c>
      <c r="J128" s="665">
        <v>2</v>
      </c>
      <c r="K128" s="666">
        <v>150.01999999999998</v>
      </c>
    </row>
    <row r="129" spans="1:11" ht="14.4" customHeight="1" x14ac:dyDescent="0.3">
      <c r="A129" s="661" t="s">
        <v>543</v>
      </c>
      <c r="B129" s="662" t="s">
        <v>544</v>
      </c>
      <c r="C129" s="663" t="s">
        <v>559</v>
      </c>
      <c r="D129" s="664" t="s">
        <v>2391</v>
      </c>
      <c r="E129" s="663" t="s">
        <v>4289</v>
      </c>
      <c r="F129" s="664" t="s">
        <v>4290</v>
      </c>
      <c r="G129" s="663" t="s">
        <v>4142</v>
      </c>
      <c r="H129" s="663" t="s">
        <v>4143</v>
      </c>
      <c r="I129" s="665">
        <v>3.0449999999999999</v>
      </c>
      <c r="J129" s="665">
        <v>100</v>
      </c>
      <c r="K129" s="666">
        <v>304.5</v>
      </c>
    </row>
    <row r="130" spans="1:11" ht="14.4" customHeight="1" x14ac:dyDescent="0.3">
      <c r="A130" s="661" t="s">
        <v>543</v>
      </c>
      <c r="B130" s="662" t="s">
        <v>544</v>
      </c>
      <c r="C130" s="663" t="s">
        <v>559</v>
      </c>
      <c r="D130" s="664" t="s">
        <v>2391</v>
      </c>
      <c r="E130" s="663" t="s">
        <v>4289</v>
      </c>
      <c r="F130" s="664" t="s">
        <v>4290</v>
      </c>
      <c r="G130" s="663" t="s">
        <v>4144</v>
      </c>
      <c r="H130" s="663" t="s">
        <v>4145</v>
      </c>
      <c r="I130" s="665">
        <v>1.92</v>
      </c>
      <c r="J130" s="665">
        <v>50</v>
      </c>
      <c r="K130" s="666">
        <v>96</v>
      </c>
    </row>
    <row r="131" spans="1:11" ht="14.4" customHeight="1" x14ac:dyDescent="0.3">
      <c r="A131" s="661" t="s">
        <v>543</v>
      </c>
      <c r="B131" s="662" t="s">
        <v>544</v>
      </c>
      <c r="C131" s="663" t="s">
        <v>559</v>
      </c>
      <c r="D131" s="664" t="s">
        <v>2391</v>
      </c>
      <c r="E131" s="663" t="s">
        <v>4289</v>
      </c>
      <c r="F131" s="664" t="s">
        <v>4290</v>
      </c>
      <c r="G131" s="663" t="s">
        <v>4146</v>
      </c>
      <c r="H131" s="663" t="s">
        <v>4147</v>
      </c>
      <c r="I131" s="665">
        <v>0.01</v>
      </c>
      <c r="J131" s="665">
        <v>220</v>
      </c>
      <c r="K131" s="666">
        <v>2.2000000000000002</v>
      </c>
    </row>
    <row r="132" spans="1:11" ht="14.4" customHeight="1" x14ac:dyDescent="0.3">
      <c r="A132" s="661" t="s">
        <v>543</v>
      </c>
      <c r="B132" s="662" t="s">
        <v>544</v>
      </c>
      <c r="C132" s="663" t="s">
        <v>559</v>
      </c>
      <c r="D132" s="664" t="s">
        <v>2391</v>
      </c>
      <c r="E132" s="663" t="s">
        <v>4289</v>
      </c>
      <c r="F132" s="664" t="s">
        <v>4290</v>
      </c>
      <c r="G132" s="663" t="s">
        <v>4152</v>
      </c>
      <c r="H132" s="663" t="s">
        <v>4153</v>
      </c>
      <c r="I132" s="665">
        <v>3.01</v>
      </c>
      <c r="J132" s="665">
        <v>100</v>
      </c>
      <c r="K132" s="666">
        <v>301</v>
      </c>
    </row>
    <row r="133" spans="1:11" ht="14.4" customHeight="1" x14ac:dyDescent="0.3">
      <c r="A133" s="661" t="s">
        <v>543</v>
      </c>
      <c r="B133" s="662" t="s">
        <v>544</v>
      </c>
      <c r="C133" s="663" t="s">
        <v>559</v>
      </c>
      <c r="D133" s="664" t="s">
        <v>2391</v>
      </c>
      <c r="E133" s="663" t="s">
        <v>4289</v>
      </c>
      <c r="F133" s="664" t="s">
        <v>4290</v>
      </c>
      <c r="G133" s="663" t="s">
        <v>4268</v>
      </c>
      <c r="H133" s="663" t="s">
        <v>4269</v>
      </c>
      <c r="I133" s="665">
        <v>15</v>
      </c>
      <c r="J133" s="665">
        <v>20</v>
      </c>
      <c r="K133" s="666">
        <v>300</v>
      </c>
    </row>
    <row r="134" spans="1:11" ht="14.4" customHeight="1" x14ac:dyDescent="0.3">
      <c r="A134" s="661" t="s">
        <v>543</v>
      </c>
      <c r="B134" s="662" t="s">
        <v>544</v>
      </c>
      <c r="C134" s="663" t="s">
        <v>559</v>
      </c>
      <c r="D134" s="664" t="s">
        <v>2391</v>
      </c>
      <c r="E134" s="663" t="s">
        <v>4289</v>
      </c>
      <c r="F134" s="664" t="s">
        <v>4290</v>
      </c>
      <c r="G134" s="663" t="s">
        <v>4170</v>
      </c>
      <c r="H134" s="663" t="s">
        <v>4171</v>
      </c>
      <c r="I134" s="665">
        <v>12.1</v>
      </c>
      <c r="J134" s="665">
        <v>4</v>
      </c>
      <c r="K134" s="666">
        <v>48.4</v>
      </c>
    </row>
    <row r="135" spans="1:11" ht="14.4" customHeight="1" x14ac:dyDescent="0.3">
      <c r="A135" s="661" t="s">
        <v>543</v>
      </c>
      <c r="B135" s="662" t="s">
        <v>544</v>
      </c>
      <c r="C135" s="663" t="s">
        <v>559</v>
      </c>
      <c r="D135" s="664" t="s">
        <v>2391</v>
      </c>
      <c r="E135" s="663" t="s">
        <v>4289</v>
      </c>
      <c r="F135" s="664" t="s">
        <v>4290</v>
      </c>
      <c r="G135" s="663" t="s">
        <v>4172</v>
      </c>
      <c r="H135" s="663" t="s">
        <v>4173</v>
      </c>
      <c r="I135" s="665">
        <v>2.52</v>
      </c>
      <c r="J135" s="665">
        <v>10</v>
      </c>
      <c r="K135" s="666">
        <v>25.2</v>
      </c>
    </row>
    <row r="136" spans="1:11" ht="14.4" customHeight="1" x14ac:dyDescent="0.3">
      <c r="A136" s="661" t="s">
        <v>543</v>
      </c>
      <c r="B136" s="662" t="s">
        <v>544</v>
      </c>
      <c r="C136" s="663" t="s">
        <v>559</v>
      </c>
      <c r="D136" s="664" t="s">
        <v>2391</v>
      </c>
      <c r="E136" s="663" t="s">
        <v>4289</v>
      </c>
      <c r="F136" s="664" t="s">
        <v>4290</v>
      </c>
      <c r="G136" s="663" t="s">
        <v>4238</v>
      </c>
      <c r="H136" s="663" t="s">
        <v>4239</v>
      </c>
      <c r="I136" s="665">
        <v>4.03</v>
      </c>
      <c r="J136" s="665">
        <v>6</v>
      </c>
      <c r="K136" s="666">
        <v>24.18</v>
      </c>
    </row>
    <row r="137" spans="1:11" ht="14.4" customHeight="1" x14ac:dyDescent="0.3">
      <c r="A137" s="661" t="s">
        <v>543</v>
      </c>
      <c r="B137" s="662" t="s">
        <v>544</v>
      </c>
      <c r="C137" s="663" t="s">
        <v>559</v>
      </c>
      <c r="D137" s="664" t="s">
        <v>2391</v>
      </c>
      <c r="E137" s="663" t="s">
        <v>4289</v>
      </c>
      <c r="F137" s="664" t="s">
        <v>4290</v>
      </c>
      <c r="G137" s="663" t="s">
        <v>4270</v>
      </c>
      <c r="H137" s="663" t="s">
        <v>4271</v>
      </c>
      <c r="I137" s="665">
        <v>75</v>
      </c>
      <c r="J137" s="665">
        <v>2</v>
      </c>
      <c r="K137" s="666">
        <v>150</v>
      </c>
    </row>
    <row r="138" spans="1:11" ht="14.4" customHeight="1" x14ac:dyDescent="0.3">
      <c r="A138" s="661" t="s">
        <v>543</v>
      </c>
      <c r="B138" s="662" t="s">
        <v>544</v>
      </c>
      <c r="C138" s="663" t="s">
        <v>559</v>
      </c>
      <c r="D138" s="664" t="s">
        <v>2391</v>
      </c>
      <c r="E138" s="663" t="s">
        <v>4289</v>
      </c>
      <c r="F138" s="664" t="s">
        <v>4290</v>
      </c>
      <c r="G138" s="663" t="s">
        <v>4272</v>
      </c>
      <c r="H138" s="663" t="s">
        <v>4273</v>
      </c>
      <c r="I138" s="665">
        <v>9.5</v>
      </c>
      <c r="J138" s="665">
        <v>1</v>
      </c>
      <c r="K138" s="666">
        <v>9.5</v>
      </c>
    </row>
    <row r="139" spans="1:11" ht="14.4" customHeight="1" x14ac:dyDescent="0.3">
      <c r="A139" s="661" t="s">
        <v>543</v>
      </c>
      <c r="B139" s="662" t="s">
        <v>544</v>
      </c>
      <c r="C139" s="663" t="s">
        <v>559</v>
      </c>
      <c r="D139" s="664" t="s">
        <v>2391</v>
      </c>
      <c r="E139" s="663" t="s">
        <v>4289</v>
      </c>
      <c r="F139" s="664" t="s">
        <v>4290</v>
      </c>
      <c r="G139" s="663" t="s">
        <v>4242</v>
      </c>
      <c r="H139" s="663" t="s">
        <v>4243</v>
      </c>
      <c r="I139" s="665">
        <v>9.5</v>
      </c>
      <c r="J139" s="665">
        <v>2</v>
      </c>
      <c r="K139" s="666">
        <v>19</v>
      </c>
    </row>
    <row r="140" spans="1:11" ht="14.4" customHeight="1" x14ac:dyDescent="0.3">
      <c r="A140" s="661" t="s">
        <v>543</v>
      </c>
      <c r="B140" s="662" t="s">
        <v>544</v>
      </c>
      <c r="C140" s="663" t="s">
        <v>559</v>
      </c>
      <c r="D140" s="664" t="s">
        <v>2391</v>
      </c>
      <c r="E140" s="663" t="s">
        <v>4289</v>
      </c>
      <c r="F140" s="664" t="s">
        <v>4290</v>
      </c>
      <c r="G140" s="663" t="s">
        <v>4244</v>
      </c>
      <c r="H140" s="663" t="s">
        <v>4245</v>
      </c>
      <c r="I140" s="665">
        <v>9.5</v>
      </c>
      <c r="J140" s="665">
        <v>2</v>
      </c>
      <c r="K140" s="666">
        <v>19</v>
      </c>
    </row>
    <row r="141" spans="1:11" ht="14.4" customHeight="1" x14ac:dyDescent="0.3">
      <c r="A141" s="661" t="s">
        <v>543</v>
      </c>
      <c r="B141" s="662" t="s">
        <v>544</v>
      </c>
      <c r="C141" s="663" t="s">
        <v>559</v>
      </c>
      <c r="D141" s="664" t="s">
        <v>2391</v>
      </c>
      <c r="E141" s="663" t="s">
        <v>4289</v>
      </c>
      <c r="F141" s="664" t="s">
        <v>4290</v>
      </c>
      <c r="G141" s="663" t="s">
        <v>4274</v>
      </c>
      <c r="H141" s="663" t="s">
        <v>4275</v>
      </c>
      <c r="I141" s="665">
        <v>2.27</v>
      </c>
      <c r="J141" s="665">
        <v>100</v>
      </c>
      <c r="K141" s="666">
        <v>227.48</v>
      </c>
    </row>
    <row r="142" spans="1:11" ht="14.4" customHeight="1" x14ac:dyDescent="0.3">
      <c r="A142" s="661" t="s">
        <v>543</v>
      </c>
      <c r="B142" s="662" t="s">
        <v>544</v>
      </c>
      <c r="C142" s="663" t="s">
        <v>559</v>
      </c>
      <c r="D142" s="664" t="s">
        <v>2391</v>
      </c>
      <c r="E142" s="663" t="s">
        <v>4293</v>
      </c>
      <c r="F142" s="664" t="s">
        <v>4294</v>
      </c>
      <c r="G142" s="663" t="s">
        <v>4190</v>
      </c>
      <c r="H142" s="663" t="s">
        <v>4191</v>
      </c>
      <c r="I142" s="665">
        <v>0.3</v>
      </c>
      <c r="J142" s="665">
        <v>200</v>
      </c>
      <c r="K142" s="666">
        <v>60</v>
      </c>
    </row>
    <row r="143" spans="1:11" ht="14.4" customHeight="1" x14ac:dyDescent="0.3">
      <c r="A143" s="661" t="s">
        <v>543</v>
      </c>
      <c r="B143" s="662" t="s">
        <v>544</v>
      </c>
      <c r="C143" s="663" t="s">
        <v>559</v>
      </c>
      <c r="D143" s="664" t="s">
        <v>2391</v>
      </c>
      <c r="E143" s="663" t="s">
        <v>4293</v>
      </c>
      <c r="F143" s="664" t="s">
        <v>4294</v>
      </c>
      <c r="G143" s="663" t="s">
        <v>4192</v>
      </c>
      <c r="H143" s="663" t="s">
        <v>4193</v>
      </c>
      <c r="I143" s="665">
        <v>0.3</v>
      </c>
      <c r="J143" s="665">
        <v>300</v>
      </c>
      <c r="K143" s="666">
        <v>90</v>
      </c>
    </row>
    <row r="144" spans="1:11" ht="14.4" customHeight="1" x14ac:dyDescent="0.3">
      <c r="A144" s="661" t="s">
        <v>543</v>
      </c>
      <c r="B144" s="662" t="s">
        <v>544</v>
      </c>
      <c r="C144" s="663" t="s">
        <v>559</v>
      </c>
      <c r="D144" s="664" t="s">
        <v>2391</v>
      </c>
      <c r="E144" s="663" t="s">
        <v>4293</v>
      </c>
      <c r="F144" s="664" t="s">
        <v>4294</v>
      </c>
      <c r="G144" s="663" t="s">
        <v>4194</v>
      </c>
      <c r="H144" s="663" t="s">
        <v>4195</v>
      </c>
      <c r="I144" s="665">
        <v>0.31</v>
      </c>
      <c r="J144" s="665">
        <v>100</v>
      </c>
      <c r="K144" s="666">
        <v>31</v>
      </c>
    </row>
    <row r="145" spans="1:11" ht="14.4" customHeight="1" x14ac:dyDescent="0.3">
      <c r="A145" s="661" t="s">
        <v>543</v>
      </c>
      <c r="B145" s="662" t="s">
        <v>544</v>
      </c>
      <c r="C145" s="663" t="s">
        <v>559</v>
      </c>
      <c r="D145" s="664" t="s">
        <v>2391</v>
      </c>
      <c r="E145" s="663" t="s">
        <v>4293</v>
      </c>
      <c r="F145" s="664" t="s">
        <v>4294</v>
      </c>
      <c r="G145" s="663" t="s">
        <v>4276</v>
      </c>
      <c r="H145" s="663" t="s">
        <v>4277</v>
      </c>
      <c r="I145" s="665">
        <v>0.68</v>
      </c>
      <c r="J145" s="665">
        <v>100</v>
      </c>
      <c r="K145" s="666">
        <v>68</v>
      </c>
    </row>
    <row r="146" spans="1:11" ht="14.4" customHeight="1" x14ac:dyDescent="0.3">
      <c r="A146" s="661" t="s">
        <v>543</v>
      </c>
      <c r="B146" s="662" t="s">
        <v>544</v>
      </c>
      <c r="C146" s="663" t="s">
        <v>559</v>
      </c>
      <c r="D146" s="664" t="s">
        <v>2391</v>
      </c>
      <c r="E146" s="663" t="s">
        <v>4293</v>
      </c>
      <c r="F146" s="664" t="s">
        <v>4294</v>
      </c>
      <c r="G146" s="663" t="s">
        <v>4278</v>
      </c>
      <c r="H146" s="663" t="s">
        <v>4279</v>
      </c>
      <c r="I146" s="665">
        <v>1.8</v>
      </c>
      <c r="J146" s="665">
        <v>100</v>
      </c>
      <c r="K146" s="666">
        <v>180</v>
      </c>
    </row>
    <row r="147" spans="1:11" ht="14.4" customHeight="1" x14ac:dyDescent="0.3">
      <c r="A147" s="661" t="s">
        <v>543</v>
      </c>
      <c r="B147" s="662" t="s">
        <v>544</v>
      </c>
      <c r="C147" s="663" t="s">
        <v>559</v>
      </c>
      <c r="D147" s="664" t="s">
        <v>2391</v>
      </c>
      <c r="E147" s="663" t="s">
        <v>4293</v>
      </c>
      <c r="F147" s="664" t="s">
        <v>4294</v>
      </c>
      <c r="G147" s="663" t="s">
        <v>4198</v>
      </c>
      <c r="H147" s="663" t="s">
        <v>4199</v>
      </c>
      <c r="I147" s="665">
        <v>1.8</v>
      </c>
      <c r="J147" s="665">
        <v>100</v>
      </c>
      <c r="K147" s="666">
        <v>180</v>
      </c>
    </row>
    <row r="148" spans="1:11" ht="14.4" customHeight="1" x14ac:dyDescent="0.3">
      <c r="A148" s="661" t="s">
        <v>543</v>
      </c>
      <c r="B148" s="662" t="s">
        <v>544</v>
      </c>
      <c r="C148" s="663" t="s">
        <v>559</v>
      </c>
      <c r="D148" s="664" t="s">
        <v>2391</v>
      </c>
      <c r="E148" s="663" t="s">
        <v>4295</v>
      </c>
      <c r="F148" s="664" t="s">
        <v>4296</v>
      </c>
      <c r="G148" s="663" t="s">
        <v>4280</v>
      </c>
      <c r="H148" s="663" t="s">
        <v>4281</v>
      </c>
      <c r="I148" s="665">
        <v>0.73</v>
      </c>
      <c r="J148" s="665">
        <v>100</v>
      </c>
      <c r="K148" s="666">
        <v>72.599999999999994</v>
      </c>
    </row>
    <row r="149" spans="1:11" ht="14.4" customHeight="1" x14ac:dyDescent="0.3">
      <c r="A149" s="661" t="s">
        <v>543</v>
      </c>
      <c r="B149" s="662" t="s">
        <v>544</v>
      </c>
      <c r="C149" s="663" t="s">
        <v>559</v>
      </c>
      <c r="D149" s="664" t="s">
        <v>2391</v>
      </c>
      <c r="E149" s="663" t="s">
        <v>4295</v>
      </c>
      <c r="F149" s="664" t="s">
        <v>4296</v>
      </c>
      <c r="G149" s="663" t="s">
        <v>4282</v>
      </c>
      <c r="H149" s="663" t="s">
        <v>4283</v>
      </c>
      <c r="I149" s="665">
        <v>0.72499999999999998</v>
      </c>
      <c r="J149" s="665">
        <v>400</v>
      </c>
      <c r="K149" s="666">
        <v>290</v>
      </c>
    </row>
    <row r="150" spans="1:11" ht="14.4" customHeight="1" x14ac:dyDescent="0.3">
      <c r="A150" s="661" t="s">
        <v>543</v>
      </c>
      <c r="B150" s="662" t="s">
        <v>544</v>
      </c>
      <c r="C150" s="663" t="s">
        <v>559</v>
      </c>
      <c r="D150" s="664" t="s">
        <v>2391</v>
      </c>
      <c r="E150" s="663" t="s">
        <v>4295</v>
      </c>
      <c r="F150" s="664" t="s">
        <v>4296</v>
      </c>
      <c r="G150" s="663" t="s">
        <v>4284</v>
      </c>
      <c r="H150" s="663" t="s">
        <v>4285</v>
      </c>
      <c r="I150" s="665">
        <v>0.72499999999999998</v>
      </c>
      <c r="J150" s="665">
        <v>400</v>
      </c>
      <c r="K150" s="666">
        <v>290</v>
      </c>
    </row>
    <row r="151" spans="1:11" ht="14.4" customHeight="1" x14ac:dyDescent="0.3">
      <c r="A151" s="661" t="s">
        <v>543</v>
      </c>
      <c r="B151" s="662" t="s">
        <v>544</v>
      </c>
      <c r="C151" s="663" t="s">
        <v>559</v>
      </c>
      <c r="D151" s="664" t="s">
        <v>2391</v>
      </c>
      <c r="E151" s="663" t="s">
        <v>4295</v>
      </c>
      <c r="F151" s="664" t="s">
        <v>4296</v>
      </c>
      <c r="G151" s="663" t="s">
        <v>4252</v>
      </c>
      <c r="H151" s="663" t="s">
        <v>4286</v>
      </c>
      <c r="I151" s="665">
        <v>7.5</v>
      </c>
      <c r="J151" s="665">
        <v>3</v>
      </c>
      <c r="K151" s="666">
        <v>22.5</v>
      </c>
    </row>
    <row r="152" spans="1:11" ht="14.4" customHeight="1" x14ac:dyDescent="0.3">
      <c r="A152" s="661" t="s">
        <v>543</v>
      </c>
      <c r="B152" s="662" t="s">
        <v>544</v>
      </c>
      <c r="C152" s="663" t="s">
        <v>553</v>
      </c>
      <c r="D152" s="664" t="s">
        <v>2389</v>
      </c>
      <c r="E152" s="663" t="s">
        <v>4287</v>
      </c>
      <c r="F152" s="664" t="s">
        <v>4288</v>
      </c>
      <c r="G152" s="663" t="s">
        <v>4226</v>
      </c>
      <c r="H152" s="663" t="s">
        <v>4227</v>
      </c>
      <c r="I152" s="665">
        <v>0.88</v>
      </c>
      <c r="J152" s="665">
        <v>100</v>
      </c>
      <c r="K152" s="666">
        <v>88</v>
      </c>
    </row>
    <row r="153" spans="1:11" ht="14.4" customHeight="1" x14ac:dyDescent="0.3">
      <c r="A153" s="661" t="s">
        <v>543</v>
      </c>
      <c r="B153" s="662" t="s">
        <v>544</v>
      </c>
      <c r="C153" s="663" t="s">
        <v>553</v>
      </c>
      <c r="D153" s="664" t="s">
        <v>2389</v>
      </c>
      <c r="E153" s="663" t="s">
        <v>4287</v>
      </c>
      <c r="F153" s="664" t="s">
        <v>4288</v>
      </c>
      <c r="G153" s="663" t="s">
        <v>4112</v>
      </c>
      <c r="H153" s="663" t="s">
        <v>4113</v>
      </c>
      <c r="I153" s="665">
        <v>8.58</v>
      </c>
      <c r="J153" s="665">
        <v>4</v>
      </c>
      <c r="K153" s="666">
        <v>34.32</v>
      </c>
    </row>
    <row r="154" spans="1:11" ht="14.4" customHeight="1" x14ac:dyDescent="0.3">
      <c r="A154" s="661" t="s">
        <v>543</v>
      </c>
      <c r="B154" s="662" t="s">
        <v>544</v>
      </c>
      <c r="C154" s="663" t="s">
        <v>553</v>
      </c>
      <c r="D154" s="664" t="s">
        <v>2389</v>
      </c>
      <c r="E154" s="663" t="s">
        <v>4287</v>
      </c>
      <c r="F154" s="664" t="s">
        <v>4288</v>
      </c>
      <c r="G154" s="663" t="s">
        <v>4228</v>
      </c>
      <c r="H154" s="663" t="s">
        <v>4229</v>
      </c>
      <c r="I154" s="665">
        <v>13.02</v>
      </c>
      <c r="J154" s="665">
        <v>1</v>
      </c>
      <c r="K154" s="666">
        <v>13.02</v>
      </c>
    </row>
    <row r="155" spans="1:11" ht="14.4" customHeight="1" x14ac:dyDescent="0.3">
      <c r="A155" s="661" t="s">
        <v>543</v>
      </c>
      <c r="B155" s="662" t="s">
        <v>544</v>
      </c>
      <c r="C155" s="663" t="s">
        <v>553</v>
      </c>
      <c r="D155" s="664" t="s">
        <v>2389</v>
      </c>
      <c r="E155" s="663" t="s">
        <v>4289</v>
      </c>
      <c r="F155" s="664" t="s">
        <v>4290</v>
      </c>
      <c r="G155" s="663" t="s">
        <v>4142</v>
      </c>
      <c r="H155" s="663" t="s">
        <v>4143</v>
      </c>
      <c r="I155" s="665">
        <v>3.1</v>
      </c>
      <c r="J155" s="665">
        <v>50</v>
      </c>
      <c r="K155" s="666">
        <v>155</v>
      </c>
    </row>
    <row r="156" spans="1:11" ht="14.4" customHeight="1" x14ac:dyDescent="0.3">
      <c r="A156" s="661" t="s">
        <v>543</v>
      </c>
      <c r="B156" s="662" t="s">
        <v>544</v>
      </c>
      <c r="C156" s="663" t="s">
        <v>553</v>
      </c>
      <c r="D156" s="664" t="s">
        <v>2389</v>
      </c>
      <c r="E156" s="663" t="s">
        <v>4289</v>
      </c>
      <c r="F156" s="664" t="s">
        <v>4290</v>
      </c>
      <c r="G156" s="663" t="s">
        <v>4172</v>
      </c>
      <c r="H156" s="663" t="s">
        <v>4173</v>
      </c>
      <c r="I156" s="665">
        <v>2.52</v>
      </c>
      <c r="J156" s="665">
        <v>50</v>
      </c>
      <c r="K156" s="666">
        <v>126</v>
      </c>
    </row>
    <row r="157" spans="1:11" ht="14.4" customHeight="1" x14ac:dyDescent="0.3">
      <c r="A157" s="661" t="s">
        <v>543</v>
      </c>
      <c r="B157" s="662" t="s">
        <v>544</v>
      </c>
      <c r="C157" s="663" t="s">
        <v>553</v>
      </c>
      <c r="D157" s="664" t="s">
        <v>2389</v>
      </c>
      <c r="E157" s="663" t="s">
        <v>4295</v>
      </c>
      <c r="F157" s="664" t="s">
        <v>4296</v>
      </c>
      <c r="G157" s="663" t="s">
        <v>4202</v>
      </c>
      <c r="H157" s="663" t="s">
        <v>4203</v>
      </c>
      <c r="I157" s="665">
        <v>0.71</v>
      </c>
      <c r="J157" s="665">
        <v>200</v>
      </c>
      <c r="K157" s="666">
        <v>142</v>
      </c>
    </row>
    <row r="158" spans="1:11" ht="14.4" customHeight="1" thickBot="1" x14ac:dyDescent="0.35">
      <c r="A158" s="667" t="s">
        <v>543</v>
      </c>
      <c r="B158" s="668" t="s">
        <v>544</v>
      </c>
      <c r="C158" s="669" t="s">
        <v>553</v>
      </c>
      <c r="D158" s="670" t="s">
        <v>2389</v>
      </c>
      <c r="E158" s="669" t="s">
        <v>4295</v>
      </c>
      <c r="F158" s="670" t="s">
        <v>4296</v>
      </c>
      <c r="G158" s="669" t="s">
        <v>4208</v>
      </c>
      <c r="H158" s="669" t="s">
        <v>4209</v>
      </c>
      <c r="I158" s="671">
        <v>0.71</v>
      </c>
      <c r="J158" s="671">
        <v>200</v>
      </c>
      <c r="K158" s="672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7" width="13.109375" hidden="1" customWidth="1"/>
    <col min="18" max="18" width="13.109375" customWidth="1"/>
    <col min="19" max="19" width="13.109375" hidden="1" customWidth="1"/>
    <col min="20" max="20" width="13.109375" customWidth="1"/>
    <col min="21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63.6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15.4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31.2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3.9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2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63767.000000000007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15438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30848.5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3897.6000000000004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2088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996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8336.5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2162.4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397.1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241.60000000000002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155.5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4530.2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1969.7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2221.5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105.5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233.5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288</v>
      </c>
      <c r="C14" s="413">
        <f xml:space="preserve">
IF($A$4&lt;=12,SUMIFS('ON Data'!G:G,'ON Data'!$D:$D,$A$4,'ON Data'!$E:$E,5),SUMIFS('ON Data'!G:G,'ON Data'!$E:$E,5))</f>
        <v>288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1004658</v>
      </c>
      <c r="C18" s="410">
        <f t="shared" ref="C18:G18" si="0" xml:space="preserve">
C19-C16-C17</f>
        <v>0</v>
      </c>
      <c r="D18" s="411">
        <f t="shared" si="0"/>
        <v>364742</v>
      </c>
      <c r="E18" s="411">
        <f t="shared" si="0"/>
        <v>0</v>
      </c>
      <c r="F18" s="411">
        <f t="shared" si="0"/>
        <v>454724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70331</v>
      </c>
      <c r="S18" s="411">
        <f t="shared" si="1"/>
        <v>0</v>
      </c>
      <c r="T18" s="411">
        <f t="shared" si="1"/>
        <v>21936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10152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59211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23562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1004658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364742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454724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70331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21936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10152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59211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23562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17311349</v>
      </c>
      <c r="C20" s="422">
        <f xml:space="preserve">
IF($A$4&lt;=12,SUMIFS('ON Data'!G:G,'ON Data'!$D:$D,$A$4,'ON Data'!$E:$E,6),SUMIFS('ON Data'!G:G,'ON Data'!$E:$E,6))</f>
        <v>61300</v>
      </c>
      <c r="D20" s="423">
        <f xml:space="preserve">
IF($A$4&lt;=12,SUMIFS('ON Data'!H:H,'ON Data'!$D:$D,$A$4,'ON Data'!$E:$E,6),SUMIFS('ON Data'!H:H,'ON Data'!$E:$E,6))</f>
        <v>6273189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7942664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853467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360741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196913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1272695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350380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17311349</v>
      </c>
      <c r="C23" s="413">
        <f t="shared" ref="C23:G23" si="4" xml:space="preserve">
IF(C21="","",C20-C21)</f>
        <v>61300</v>
      </c>
      <c r="D23" s="414">
        <f t="shared" si="4"/>
        <v>6273189</v>
      </c>
      <c r="E23" s="414">
        <f t="shared" si="4"/>
        <v>0</v>
      </c>
      <c r="F23" s="414">
        <f t="shared" si="4"/>
        <v>7942664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853467</v>
      </c>
      <c r="S23" s="414">
        <f t="shared" si="5"/>
        <v>0</v>
      </c>
      <c r="T23" s="414">
        <f t="shared" si="5"/>
        <v>360741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196913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1272695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350380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152358</v>
      </c>
      <c r="C25" s="783">
        <f xml:space="preserve">
IF($A$4&lt;=12,SUMIFS('ON Data'!H:H,'ON Data'!$D:$D,$A$4,'ON Data'!$E:$E,10),SUMIFS('ON Data'!H:H,'ON Data'!$E:$E,10))</f>
        <v>125283</v>
      </c>
      <c r="D25" s="758"/>
      <c r="E25" s="759"/>
      <c r="F25" s="759">
        <f xml:space="preserve">
IF($A$4&lt;=12,SUMIFS('ON Data'!K:K,'ON Data'!$D:$D,$A$4,'ON Data'!$E:$E,10),SUMIFS('ON Data'!K:K,'ON Data'!$E:$E,10))</f>
        <v>27075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79605.869891610637</v>
      </c>
      <c r="C26" s="783">
        <f xml:space="preserve">
IF($A$4&lt;=12,SUMIFS('ON Data'!H:H,'ON Data'!$D:$D,$A$4,'ON Data'!$E:$E,11),SUMIFS('ON Data'!H:H,'ON Data'!$E:$E,11))</f>
        <v>31772.536558277294</v>
      </c>
      <c r="D26" s="758"/>
      <c r="E26" s="759"/>
      <c r="F26" s="760">
        <f xml:space="preserve">
IF($A$4&lt;=12,SUMIFS('ON Data'!K:K,'ON Data'!$D:$D,$A$4,'ON Data'!$E:$E,11),SUMIFS('ON Data'!K:K,'ON Data'!$E:$E,11))</f>
        <v>47833.333333333336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1.9139040903321181</v>
      </c>
      <c r="C27" s="784">
        <f xml:space="preserve">
IF(C26=0,0,C25/C26)</f>
        <v>3.9431223808714644</v>
      </c>
      <c r="D27" s="761"/>
      <c r="E27" s="762"/>
      <c r="F27" s="762">
        <f xml:space="preserve">
IF(F26=0,0,F25/F26)</f>
        <v>0.56602787456445991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-72752.130108389363</v>
      </c>
      <c r="C28" s="785">
        <f xml:space="preserve">
C26-C25</f>
        <v>-93510.463441722706</v>
      </c>
      <c r="D28" s="763"/>
      <c r="E28" s="764"/>
      <c r="F28" s="764">
        <f xml:space="preserve">
F26-F25</f>
        <v>20758.333333333336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4300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18385434.699999999</v>
      </c>
      <c r="G3" s="379">
        <f t="shared" ref="G3:AO3" si="0">SUMIF($E5:$E1048576,"&lt;10",G5:G1048576)</f>
        <v>61588</v>
      </c>
      <c r="H3" s="379">
        <f t="shared" si="0"/>
        <v>6655688.6499999994</v>
      </c>
      <c r="I3" s="379">
        <f t="shared" si="0"/>
        <v>0</v>
      </c>
      <c r="J3" s="379">
        <f t="shared" si="0"/>
        <v>0</v>
      </c>
      <c r="K3" s="379">
        <f t="shared" si="0"/>
        <v>8430832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927723.15000000014</v>
      </c>
      <c r="X3" s="379">
        <f t="shared" si="0"/>
        <v>0</v>
      </c>
      <c r="Y3" s="379">
        <f t="shared" si="0"/>
        <v>384779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208173.5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1340532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376118.39999999997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18</v>
      </c>
      <c r="D5" s="378">
        <v>1</v>
      </c>
      <c r="E5" s="378">
        <v>1</v>
      </c>
      <c r="F5" s="378">
        <v>63.7</v>
      </c>
      <c r="G5" s="378">
        <v>0</v>
      </c>
      <c r="H5" s="378">
        <v>15.05</v>
      </c>
      <c r="I5" s="378">
        <v>0</v>
      </c>
      <c r="J5" s="378">
        <v>0</v>
      </c>
      <c r="K5" s="378">
        <v>31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4.6500000000000004</v>
      </c>
      <c r="X5" s="378">
        <v>0</v>
      </c>
      <c r="Y5" s="378">
        <v>2</v>
      </c>
      <c r="Z5" s="378">
        <v>0</v>
      </c>
      <c r="AA5" s="378">
        <v>0</v>
      </c>
      <c r="AB5" s="378">
        <v>0</v>
      </c>
      <c r="AC5" s="378">
        <v>0</v>
      </c>
      <c r="AD5" s="378">
        <v>1</v>
      </c>
      <c r="AE5" s="378">
        <v>0</v>
      </c>
      <c r="AF5" s="378">
        <v>0</v>
      </c>
      <c r="AG5" s="378">
        <v>0</v>
      </c>
      <c r="AH5" s="378">
        <v>0</v>
      </c>
      <c r="AI5" s="378">
        <v>8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18</v>
      </c>
      <c r="D6" s="378">
        <v>1</v>
      </c>
      <c r="E6" s="378">
        <v>2</v>
      </c>
      <c r="F6" s="378">
        <v>9285.1</v>
      </c>
      <c r="G6" s="378">
        <v>0</v>
      </c>
      <c r="H6" s="378">
        <v>2031.2</v>
      </c>
      <c r="I6" s="378">
        <v>0</v>
      </c>
      <c r="J6" s="378">
        <v>0</v>
      </c>
      <c r="K6" s="378">
        <v>4691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570.4</v>
      </c>
      <c r="X6" s="378">
        <v>0</v>
      </c>
      <c r="Y6" s="378">
        <v>288</v>
      </c>
      <c r="Z6" s="378">
        <v>0</v>
      </c>
      <c r="AA6" s="378">
        <v>0</v>
      </c>
      <c r="AB6" s="378">
        <v>0</v>
      </c>
      <c r="AC6" s="378">
        <v>0</v>
      </c>
      <c r="AD6" s="378">
        <v>96</v>
      </c>
      <c r="AE6" s="378">
        <v>0</v>
      </c>
      <c r="AF6" s="378">
        <v>0</v>
      </c>
      <c r="AG6" s="378">
        <v>0</v>
      </c>
      <c r="AH6" s="378">
        <v>0</v>
      </c>
      <c r="AI6" s="378">
        <v>1264.5</v>
      </c>
      <c r="AJ6" s="378">
        <v>0</v>
      </c>
      <c r="AK6" s="378">
        <v>0</v>
      </c>
      <c r="AL6" s="378">
        <v>0</v>
      </c>
      <c r="AM6" s="378">
        <v>0</v>
      </c>
      <c r="AN6" s="378">
        <v>344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18</v>
      </c>
      <c r="D7" s="378">
        <v>1</v>
      </c>
      <c r="E7" s="378">
        <v>3</v>
      </c>
      <c r="F7" s="378">
        <v>23.2</v>
      </c>
      <c r="G7" s="378">
        <v>0</v>
      </c>
      <c r="H7" s="378">
        <v>23.2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18</v>
      </c>
      <c r="D8" s="378">
        <v>1</v>
      </c>
      <c r="E8" s="378">
        <v>4</v>
      </c>
      <c r="F8" s="378">
        <v>447.5</v>
      </c>
      <c r="G8" s="378">
        <v>0</v>
      </c>
      <c r="H8" s="378">
        <v>238</v>
      </c>
      <c r="I8" s="378">
        <v>0</v>
      </c>
      <c r="J8" s="378">
        <v>0</v>
      </c>
      <c r="K8" s="378">
        <v>203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6.5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18</v>
      </c>
      <c r="D9" s="378">
        <v>1</v>
      </c>
      <c r="E9" s="378">
        <v>5</v>
      </c>
      <c r="F9" s="378">
        <v>72</v>
      </c>
      <c r="G9" s="378">
        <v>72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18</v>
      </c>
      <c r="D10" s="378">
        <v>1</v>
      </c>
      <c r="E10" s="378">
        <v>6</v>
      </c>
      <c r="F10" s="378">
        <v>2317196</v>
      </c>
      <c r="G10" s="378">
        <v>15700</v>
      </c>
      <c r="H10" s="378">
        <v>854394</v>
      </c>
      <c r="I10" s="378">
        <v>0</v>
      </c>
      <c r="J10" s="378">
        <v>0</v>
      </c>
      <c r="K10" s="378">
        <v>1038183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121687</v>
      </c>
      <c r="X10" s="378">
        <v>0</v>
      </c>
      <c r="Y10" s="378">
        <v>43927</v>
      </c>
      <c r="Z10" s="378">
        <v>0</v>
      </c>
      <c r="AA10" s="378">
        <v>0</v>
      </c>
      <c r="AB10" s="378">
        <v>0</v>
      </c>
      <c r="AC10" s="378">
        <v>0</v>
      </c>
      <c r="AD10" s="378">
        <v>28915</v>
      </c>
      <c r="AE10" s="378">
        <v>0</v>
      </c>
      <c r="AF10" s="378">
        <v>0</v>
      </c>
      <c r="AG10" s="378">
        <v>0</v>
      </c>
      <c r="AH10" s="378">
        <v>0</v>
      </c>
      <c r="AI10" s="378">
        <v>166778</v>
      </c>
      <c r="AJ10" s="378">
        <v>0</v>
      </c>
      <c r="AK10" s="378">
        <v>0</v>
      </c>
      <c r="AL10" s="378">
        <v>0</v>
      </c>
      <c r="AM10" s="378">
        <v>0</v>
      </c>
      <c r="AN10" s="378">
        <v>47612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18</v>
      </c>
      <c r="D11" s="378">
        <v>1</v>
      </c>
      <c r="E11" s="378">
        <v>9</v>
      </c>
      <c r="F11" s="378">
        <v>25949</v>
      </c>
      <c r="G11" s="378">
        <v>0</v>
      </c>
      <c r="H11" s="378">
        <v>6533</v>
      </c>
      <c r="I11" s="378">
        <v>0</v>
      </c>
      <c r="J11" s="378">
        <v>0</v>
      </c>
      <c r="K11" s="378">
        <v>7908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7700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1100</v>
      </c>
      <c r="AE11" s="378">
        <v>0</v>
      </c>
      <c r="AF11" s="378">
        <v>0</v>
      </c>
      <c r="AG11" s="378">
        <v>0</v>
      </c>
      <c r="AH11" s="378">
        <v>0</v>
      </c>
      <c r="AI11" s="378">
        <v>600</v>
      </c>
      <c r="AJ11" s="378">
        <v>0</v>
      </c>
      <c r="AK11" s="378">
        <v>0</v>
      </c>
      <c r="AL11" s="378">
        <v>0</v>
      </c>
      <c r="AM11" s="378">
        <v>0</v>
      </c>
      <c r="AN11" s="378">
        <v>2108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18</v>
      </c>
      <c r="D12" s="378">
        <v>1</v>
      </c>
      <c r="E12" s="378">
        <v>10</v>
      </c>
      <c r="F12" s="378">
        <v>34324</v>
      </c>
      <c r="G12" s="378">
        <v>0</v>
      </c>
      <c r="H12" s="378">
        <v>34324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18</v>
      </c>
      <c r="D13" s="378">
        <v>1</v>
      </c>
      <c r="E13" s="378">
        <v>11</v>
      </c>
      <c r="F13" s="378">
        <v>11372.267127372947</v>
      </c>
      <c r="G13" s="378">
        <v>0</v>
      </c>
      <c r="H13" s="378">
        <v>4538.9337940396126</v>
      </c>
      <c r="I13" s="378">
        <v>0</v>
      </c>
      <c r="J13" s="378">
        <v>0</v>
      </c>
      <c r="K13" s="378">
        <v>6833.333333333333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18</v>
      </c>
      <c r="D14" s="378">
        <v>2</v>
      </c>
      <c r="E14" s="378">
        <v>1</v>
      </c>
      <c r="F14" s="378">
        <v>63.7</v>
      </c>
      <c r="G14" s="378">
        <v>0</v>
      </c>
      <c r="H14" s="378">
        <v>15.05</v>
      </c>
      <c r="I14" s="378">
        <v>0</v>
      </c>
      <c r="J14" s="378">
        <v>0</v>
      </c>
      <c r="K14" s="378">
        <v>31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4.6500000000000004</v>
      </c>
      <c r="X14" s="378">
        <v>0</v>
      </c>
      <c r="Y14" s="378">
        <v>2</v>
      </c>
      <c r="Z14" s="378">
        <v>0</v>
      </c>
      <c r="AA14" s="378">
        <v>0</v>
      </c>
      <c r="AB14" s="378">
        <v>0</v>
      </c>
      <c r="AC14" s="378">
        <v>0</v>
      </c>
      <c r="AD14" s="378">
        <v>1</v>
      </c>
      <c r="AE14" s="378">
        <v>0</v>
      </c>
      <c r="AF14" s="378">
        <v>0</v>
      </c>
      <c r="AG14" s="378">
        <v>0</v>
      </c>
      <c r="AH14" s="378">
        <v>0</v>
      </c>
      <c r="AI14" s="378">
        <v>8</v>
      </c>
      <c r="AJ14" s="378">
        <v>0</v>
      </c>
      <c r="AK14" s="378">
        <v>0</v>
      </c>
      <c r="AL14" s="378">
        <v>0</v>
      </c>
      <c r="AM14" s="378">
        <v>0</v>
      </c>
      <c r="AN14" s="378">
        <v>2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18</v>
      </c>
      <c r="D15" s="378">
        <v>2</v>
      </c>
      <c r="E15" s="378">
        <v>2</v>
      </c>
      <c r="F15" s="378">
        <v>8304.5</v>
      </c>
      <c r="G15" s="378">
        <v>0</v>
      </c>
      <c r="H15" s="378">
        <v>2056</v>
      </c>
      <c r="I15" s="378">
        <v>0</v>
      </c>
      <c r="J15" s="378">
        <v>0</v>
      </c>
      <c r="K15" s="378">
        <v>3960.5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512</v>
      </c>
      <c r="X15" s="378">
        <v>0</v>
      </c>
      <c r="Y15" s="378">
        <v>256</v>
      </c>
      <c r="Z15" s="378">
        <v>0</v>
      </c>
      <c r="AA15" s="378">
        <v>0</v>
      </c>
      <c r="AB15" s="378">
        <v>0</v>
      </c>
      <c r="AC15" s="378">
        <v>0</v>
      </c>
      <c r="AD15" s="378">
        <v>156</v>
      </c>
      <c r="AE15" s="378">
        <v>0</v>
      </c>
      <c r="AF15" s="378">
        <v>0</v>
      </c>
      <c r="AG15" s="378">
        <v>0</v>
      </c>
      <c r="AH15" s="378">
        <v>0</v>
      </c>
      <c r="AI15" s="378">
        <v>1112</v>
      </c>
      <c r="AJ15" s="378">
        <v>0</v>
      </c>
      <c r="AK15" s="378">
        <v>0</v>
      </c>
      <c r="AL15" s="378">
        <v>0</v>
      </c>
      <c r="AM15" s="378">
        <v>0</v>
      </c>
      <c r="AN15" s="378">
        <v>252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18</v>
      </c>
      <c r="D16" s="378">
        <v>2</v>
      </c>
      <c r="E16" s="378">
        <v>3</v>
      </c>
      <c r="F16" s="378">
        <v>28</v>
      </c>
      <c r="G16" s="378">
        <v>0</v>
      </c>
      <c r="H16" s="378">
        <v>28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18</v>
      </c>
      <c r="D17" s="378">
        <v>2</v>
      </c>
      <c r="E17" s="378">
        <v>4</v>
      </c>
      <c r="F17" s="378">
        <v>640</v>
      </c>
      <c r="G17" s="378">
        <v>0</v>
      </c>
      <c r="H17" s="378">
        <v>246</v>
      </c>
      <c r="I17" s="378">
        <v>0</v>
      </c>
      <c r="J17" s="378">
        <v>0</v>
      </c>
      <c r="K17" s="378">
        <v>370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12</v>
      </c>
      <c r="AE17" s="378">
        <v>0</v>
      </c>
      <c r="AF17" s="378">
        <v>0</v>
      </c>
      <c r="AG17" s="378">
        <v>0</v>
      </c>
      <c r="AH17" s="378">
        <v>0</v>
      </c>
      <c r="AI17" s="378">
        <v>12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18</v>
      </c>
      <c r="D18" s="378">
        <v>2</v>
      </c>
      <c r="E18" s="378">
        <v>5</v>
      </c>
      <c r="F18" s="378">
        <v>60</v>
      </c>
      <c r="G18" s="378">
        <v>60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18</v>
      </c>
      <c r="D19" s="378">
        <v>2</v>
      </c>
      <c r="E19" s="378">
        <v>6</v>
      </c>
      <c r="F19" s="378">
        <v>2266395</v>
      </c>
      <c r="G19" s="378">
        <v>13550</v>
      </c>
      <c r="H19" s="378">
        <v>794625</v>
      </c>
      <c r="I19" s="378">
        <v>0</v>
      </c>
      <c r="J19" s="378">
        <v>0</v>
      </c>
      <c r="K19" s="378">
        <v>1049325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121938</v>
      </c>
      <c r="X19" s="378">
        <v>0</v>
      </c>
      <c r="Y19" s="378">
        <v>46364</v>
      </c>
      <c r="Z19" s="378">
        <v>0</v>
      </c>
      <c r="AA19" s="378">
        <v>0</v>
      </c>
      <c r="AB19" s="378">
        <v>0</v>
      </c>
      <c r="AC19" s="378">
        <v>0</v>
      </c>
      <c r="AD19" s="378">
        <v>25502</v>
      </c>
      <c r="AE19" s="378">
        <v>0</v>
      </c>
      <c r="AF19" s="378">
        <v>0</v>
      </c>
      <c r="AG19" s="378">
        <v>0</v>
      </c>
      <c r="AH19" s="378">
        <v>0</v>
      </c>
      <c r="AI19" s="378">
        <v>167179</v>
      </c>
      <c r="AJ19" s="378">
        <v>0</v>
      </c>
      <c r="AK19" s="378">
        <v>0</v>
      </c>
      <c r="AL19" s="378">
        <v>0</v>
      </c>
      <c r="AM19" s="378">
        <v>0</v>
      </c>
      <c r="AN19" s="378">
        <v>47912</v>
      </c>
      <c r="AO19" s="378">
        <v>0</v>
      </c>
    </row>
    <row r="20" spans="3:41" x14ac:dyDescent="0.3">
      <c r="C20" s="378">
        <v>18</v>
      </c>
      <c r="D20" s="378">
        <v>2</v>
      </c>
      <c r="E20" s="378">
        <v>9</v>
      </c>
      <c r="F20" s="378">
        <v>29264</v>
      </c>
      <c r="G20" s="378">
        <v>0</v>
      </c>
      <c r="H20" s="378">
        <v>0</v>
      </c>
      <c r="I20" s="378">
        <v>0</v>
      </c>
      <c r="J20" s="378">
        <v>0</v>
      </c>
      <c r="K20" s="378">
        <v>18956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7700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500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2108</v>
      </c>
      <c r="AO20" s="378">
        <v>0</v>
      </c>
    </row>
    <row r="21" spans="3:41" x14ac:dyDescent="0.3">
      <c r="C21" s="378">
        <v>18</v>
      </c>
      <c r="D21" s="378">
        <v>2</v>
      </c>
      <c r="E21" s="378">
        <v>10</v>
      </c>
      <c r="F21" s="378">
        <v>16000</v>
      </c>
      <c r="G21" s="378">
        <v>0</v>
      </c>
      <c r="H21" s="378">
        <v>12600</v>
      </c>
      <c r="I21" s="378">
        <v>0</v>
      </c>
      <c r="J21" s="378">
        <v>0</v>
      </c>
      <c r="K21" s="378">
        <v>3400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18</v>
      </c>
      <c r="D22" s="378">
        <v>2</v>
      </c>
      <c r="E22" s="378">
        <v>11</v>
      </c>
      <c r="F22" s="378">
        <v>11372.267127372947</v>
      </c>
      <c r="G22" s="378">
        <v>0</v>
      </c>
      <c r="H22" s="378">
        <v>4538.9337940396126</v>
      </c>
      <c r="I22" s="378">
        <v>0</v>
      </c>
      <c r="J22" s="378">
        <v>0</v>
      </c>
      <c r="K22" s="378">
        <v>6833.333333333333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18</v>
      </c>
      <c r="D23" s="378">
        <v>3</v>
      </c>
      <c r="E23" s="378">
        <v>1</v>
      </c>
      <c r="F23" s="378">
        <v>64.2</v>
      </c>
      <c r="G23" s="378">
        <v>0</v>
      </c>
      <c r="H23" s="378">
        <v>16.05</v>
      </c>
      <c r="I23" s="378">
        <v>0</v>
      </c>
      <c r="J23" s="378">
        <v>0</v>
      </c>
      <c r="K23" s="378">
        <v>31.5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3.65</v>
      </c>
      <c r="X23" s="378">
        <v>0</v>
      </c>
      <c r="Y23" s="378">
        <v>2</v>
      </c>
      <c r="Z23" s="378">
        <v>0</v>
      </c>
      <c r="AA23" s="378">
        <v>0</v>
      </c>
      <c r="AB23" s="378">
        <v>0</v>
      </c>
      <c r="AC23" s="378">
        <v>0</v>
      </c>
      <c r="AD23" s="378">
        <v>1</v>
      </c>
      <c r="AE23" s="378">
        <v>0</v>
      </c>
      <c r="AF23" s="378">
        <v>0</v>
      </c>
      <c r="AG23" s="378">
        <v>0</v>
      </c>
      <c r="AH23" s="378">
        <v>0</v>
      </c>
      <c r="AI23" s="378">
        <v>8</v>
      </c>
      <c r="AJ23" s="378">
        <v>0</v>
      </c>
      <c r="AK23" s="378">
        <v>0</v>
      </c>
      <c r="AL23" s="378">
        <v>0</v>
      </c>
      <c r="AM23" s="378">
        <v>0</v>
      </c>
      <c r="AN23" s="378">
        <v>2</v>
      </c>
      <c r="AO23" s="378">
        <v>0</v>
      </c>
    </row>
    <row r="24" spans="3:41" x14ac:dyDescent="0.3">
      <c r="C24" s="378">
        <v>18</v>
      </c>
      <c r="D24" s="378">
        <v>3</v>
      </c>
      <c r="E24" s="378">
        <v>2</v>
      </c>
      <c r="F24" s="378">
        <v>9754.4</v>
      </c>
      <c r="G24" s="378">
        <v>0</v>
      </c>
      <c r="H24" s="378">
        <v>2489.6</v>
      </c>
      <c r="I24" s="378">
        <v>0</v>
      </c>
      <c r="J24" s="378">
        <v>0</v>
      </c>
      <c r="K24" s="378">
        <v>4604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562.4</v>
      </c>
      <c r="X24" s="378">
        <v>0</v>
      </c>
      <c r="Y24" s="378">
        <v>304</v>
      </c>
      <c r="Z24" s="378">
        <v>0</v>
      </c>
      <c r="AA24" s="378">
        <v>0</v>
      </c>
      <c r="AB24" s="378">
        <v>0</v>
      </c>
      <c r="AC24" s="378">
        <v>0</v>
      </c>
      <c r="AD24" s="378">
        <v>168</v>
      </c>
      <c r="AE24" s="378">
        <v>0</v>
      </c>
      <c r="AF24" s="378">
        <v>0</v>
      </c>
      <c r="AG24" s="378">
        <v>0</v>
      </c>
      <c r="AH24" s="378">
        <v>0</v>
      </c>
      <c r="AI24" s="378">
        <v>1296</v>
      </c>
      <c r="AJ24" s="378">
        <v>0</v>
      </c>
      <c r="AK24" s="378">
        <v>0</v>
      </c>
      <c r="AL24" s="378">
        <v>0</v>
      </c>
      <c r="AM24" s="378">
        <v>0</v>
      </c>
      <c r="AN24" s="378">
        <v>330.4</v>
      </c>
      <c r="AO24" s="378">
        <v>0</v>
      </c>
    </row>
    <row r="25" spans="3:41" x14ac:dyDescent="0.3">
      <c r="C25" s="378">
        <v>18</v>
      </c>
      <c r="D25" s="378">
        <v>3</v>
      </c>
      <c r="E25" s="378">
        <v>3</v>
      </c>
      <c r="F25" s="378">
        <v>20.8</v>
      </c>
      <c r="G25" s="378">
        <v>0</v>
      </c>
      <c r="H25" s="378">
        <v>20.8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18</v>
      </c>
      <c r="D26" s="378">
        <v>3</v>
      </c>
      <c r="E26" s="378">
        <v>4</v>
      </c>
      <c r="F26" s="378">
        <v>616</v>
      </c>
      <c r="G26" s="378">
        <v>0</v>
      </c>
      <c r="H26" s="378">
        <v>293.5</v>
      </c>
      <c r="I26" s="378">
        <v>0</v>
      </c>
      <c r="J26" s="378">
        <v>0</v>
      </c>
      <c r="K26" s="378">
        <v>295.5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15</v>
      </c>
      <c r="AE26" s="378">
        <v>0</v>
      </c>
      <c r="AF26" s="378">
        <v>0</v>
      </c>
      <c r="AG26" s="378">
        <v>0</v>
      </c>
      <c r="AH26" s="378">
        <v>0</v>
      </c>
      <c r="AI26" s="378">
        <v>12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18</v>
      </c>
      <c r="D27" s="378">
        <v>3</v>
      </c>
      <c r="E27" s="378">
        <v>5</v>
      </c>
      <c r="F27" s="378">
        <v>24</v>
      </c>
      <c r="G27" s="378">
        <v>24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18</v>
      </c>
      <c r="D28" s="378">
        <v>3</v>
      </c>
      <c r="E28" s="378">
        <v>6</v>
      </c>
      <c r="F28" s="378">
        <v>2346527</v>
      </c>
      <c r="G28" s="378">
        <v>4800</v>
      </c>
      <c r="H28" s="378">
        <v>866020</v>
      </c>
      <c r="I28" s="378">
        <v>0</v>
      </c>
      <c r="J28" s="378">
        <v>0</v>
      </c>
      <c r="K28" s="378">
        <v>1083660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102620</v>
      </c>
      <c r="X28" s="378">
        <v>0</v>
      </c>
      <c r="Y28" s="378">
        <v>49851</v>
      </c>
      <c r="Z28" s="378">
        <v>0</v>
      </c>
      <c r="AA28" s="378">
        <v>0</v>
      </c>
      <c r="AB28" s="378">
        <v>0</v>
      </c>
      <c r="AC28" s="378">
        <v>0</v>
      </c>
      <c r="AD28" s="378">
        <v>26073</v>
      </c>
      <c r="AE28" s="378">
        <v>0</v>
      </c>
      <c r="AF28" s="378">
        <v>0</v>
      </c>
      <c r="AG28" s="378">
        <v>0</v>
      </c>
      <c r="AH28" s="378">
        <v>0</v>
      </c>
      <c r="AI28" s="378">
        <v>166763</v>
      </c>
      <c r="AJ28" s="378">
        <v>0</v>
      </c>
      <c r="AK28" s="378">
        <v>0</v>
      </c>
      <c r="AL28" s="378">
        <v>0</v>
      </c>
      <c r="AM28" s="378">
        <v>0</v>
      </c>
      <c r="AN28" s="378">
        <v>46740</v>
      </c>
      <c r="AO28" s="378">
        <v>0</v>
      </c>
    </row>
    <row r="29" spans="3:41" x14ac:dyDescent="0.3">
      <c r="C29" s="378">
        <v>18</v>
      </c>
      <c r="D29" s="378">
        <v>3</v>
      </c>
      <c r="E29" s="378">
        <v>9</v>
      </c>
      <c r="F29" s="378">
        <v>6000</v>
      </c>
      <c r="G29" s="378">
        <v>0</v>
      </c>
      <c r="H29" s="378">
        <v>0</v>
      </c>
      <c r="I29" s="378">
        <v>0</v>
      </c>
      <c r="J29" s="378">
        <v>0</v>
      </c>
      <c r="K29" s="378">
        <v>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18</v>
      </c>
      <c r="D30" s="378">
        <v>3</v>
      </c>
      <c r="E30" s="378">
        <v>10</v>
      </c>
      <c r="F30" s="378">
        <v>16400</v>
      </c>
      <c r="G30" s="378">
        <v>0</v>
      </c>
      <c r="H30" s="378">
        <v>6500</v>
      </c>
      <c r="I30" s="378">
        <v>0</v>
      </c>
      <c r="J30" s="378">
        <v>0</v>
      </c>
      <c r="K30" s="378">
        <v>9900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18</v>
      </c>
      <c r="D31" s="378">
        <v>3</v>
      </c>
      <c r="E31" s="378">
        <v>11</v>
      </c>
      <c r="F31" s="378">
        <v>11372.267127372947</v>
      </c>
      <c r="G31" s="378">
        <v>0</v>
      </c>
      <c r="H31" s="378">
        <v>4538.9337940396126</v>
      </c>
      <c r="I31" s="378">
        <v>0</v>
      </c>
      <c r="J31" s="378">
        <v>0</v>
      </c>
      <c r="K31" s="378">
        <v>6833.333333333333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18</v>
      </c>
      <c r="D32" s="378">
        <v>4</v>
      </c>
      <c r="E32" s="378">
        <v>1</v>
      </c>
      <c r="F32" s="378">
        <v>63.7</v>
      </c>
      <c r="G32" s="378">
        <v>0</v>
      </c>
      <c r="H32" s="378">
        <v>16.05</v>
      </c>
      <c r="I32" s="378">
        <v>0</v>
      </c>
      <c r="J32" s="378">
        <v>0</v>
      </c>
      <c r="K32" s="378">
        <v>31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3.65</v>
      </c>
      <c r="X32" s="378">
        <v>0</v>
      </c>
      <c r="Y32" s="378">
        <v>2</v>
      </c>
      <c r="Z32" s="378">
        <v>0</v>
      </c>
      <c r="AA32" s="378">
        <v>0</v>
      </c>
      <c r="AB32" s="378">
        <v>0</v>
      </c>
      <c r="AC32" s="378">
        <v>0</v>
      </c>
      <c r="AD32" s="378">
        <v>1</v>
      </c>
      <c r="AE32" s="378">
        <v>0</v>
      </c>
      <c r="AF32" s="378">
        <v>0</v>
      </c>
      <c r="AG32" s="378">
        <v>0</v>
      </c>
      <c r="AH32" s="378">
        <v>0</v>
      </c>
      <c r="AI32" s="378">
        <v>8</v>
      </c>
      <c r="AJ32" s="378">
        <v>0</v>
      </c>
      <c r="AK32" s="378">
        <v>0</v>
      </c>
      <c r="AL32" s="378">
        <v>0</v>
      </c>
      <c r="AM32" s="378">
        <v>0</v>
      </c>
      <c r="AN32" s="378">
        <v>2</v>
      </c>
      <c r="AO32" s="378">
        <v>0</v>
      </c>
    </row>
    <row r="33" spans="3:41" x14ac:dyDescent="0.3">
      <c r="C33" s="378">
        <v>18</v>
      </c>
      <c r="D33" s="378">
        <v>4</v>
      </c>
      <c r="E33" s="378">
        <v>2</v>
      </c>
      <c r="F33" s="378">
        <v>9446.7999999999993</v>
      </c>
      <c r="G33" s="378">
        <v>0</v>
      </c>
      <c r="H33" s="378">
        <v>2260</v>
      </c>
      <c r="I33" s="378">
        <v>0</v>
      </c>
      <c r="J33" s="378">
        <v>0</v>
      </c>
      <c r="K33" s="378">
        <v>4550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634.4</v>
      </c>
      <c r="X33" s="378">
        <v>0</v>
      </c>
      <c r="Y33" s="378">
        <v>336</v>
      </c>
      <c r="Z33" s="378">
        <v>0</v>
      </c>
      <c r="AA33" s="378">
        <v>0</v>
      </c>
      <c r="AB33" s="378">
        <v>0</v>
      </c>
      <c r="AC33" s="378">
        <v>0</v>
      </c>
      <c r="AD33" s="378">
        <v>156</v>
      </c>
      <c r="AE33" s="378">
        <v>0</v>
      </c>
      <c r="AF33" s="378">
        <v>0</v>
      </c>
      <c r="AG33" s="378">
        <v>0</v>
      </c>
      <c r="AH33" s="378">
        <v>0</v>
      </c>
      <c r="AI33" s="378">
        <v>1180</v>
      </c>
      <c r="AJ33" s="378">
        <v>0</v>
      </c>
      <c r="AK33" s="378">
        <v>0</v>
      </c>
      <c r="AL33" s="378">
        <v>0</v>
      </c>
      <c r="AM33" s="378">
        <v>0</v>
      </c>
      <c r="AN33" s="378">
        <v>330.4</v>
      </c>
      <c r="AO33" s="378">
        <v>0</v>
      </c>
    </row>
    <row r="34" spans="3:41" x14ac:dyDescent="0.3">
      <c r="C34" s="378">
        <v>18</v>
      </c>
      <c r="D34" s="378">
        <v>4</v>
      </c>
      <c r="E34" s="378">
        <v>3</v>
      </c>
      <c r="F34" s="378">
        <v>71.2</v>
      </c>
      <c r="G34" s="378">
        <v>0</v>
      </c>
      <c r="H34" s="378">
        <v>31.2</v>
      </c>
      <c r="I34" s="378">
        <v>0</v>
      </c>
      <c r="J34" s="378">
        <v>0</v>
      </c>
      <c r="K34" s="378">
        <v>40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18</v>
      </c>
      <c r="D35" s="378">
        <v>4</v>
      </c>
      <c r="E35" s="378">
        <v>4</v>
      </c>
      <c r="F35" s="378">
        <v>583</v>
      </c>
      <c r="G35" s="378">
        <v>0</v>
      </c>
      <c r="H35" s="378">
        <v>277</v>
      </c>
      <c r="I35" s="378">
        <v>0</v>
      </c>
      <c r="J35" s="378">
        <v>0</v>
      </c>
      <c r="K35" s="378">
        <v>286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20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18</v>
      </c>
      <c r="D36" s="378">
        <v>4</v>
      </c>
      <c r="E36" s="378">
        <v>5</v>
      </c>
      <c r="F36" s="378">
        <v>48</v>
      </c>
      <c r="G36" s="378">
        <v>48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18</v>
      </c>
      <c r="D37" s="378">
        <v>4</v>
      </c>
      <c r="E37" s="378">
        <v>6</v>
      </c>
      <c r="F37" s="378">
        <v>2362273</v>
      </c>
      <c r="G37" s="378">
        <v>9600</v>
      </c>
      <c r="H37" s="378">
        <v>881436</v>
      </c>
      <c r="I37" s="378">
        <v>0</v>
      </c>
      <c r="J37" s="378">
        <v>0</v>
      </c>
      <c r="K37" s="378">
        <v>1062895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115403</v>
      </c>
      <c r="X37" s="378">
        <v>0</v>
      </c>
      <c r="Y37" s="378">
        <v>49474</v>
      </c>
      <c r="Z37" s="378">
        <v>0</v>
      </c>
      <c r="AA37" s="378">
        <v>0</v>
      </c>
      <c r="AB37" s="378">
        <v>0</v>
      </c>
      <c r="AC37" s="378">
        <v>0</v>
      </c>
      <c r="AD37" s="378">
        <v>27908</v>
      </c>
      <c r="AE37" s="378">
        <v>0</v>
      </c>
      <c r="AF37" s="378">
        <v>0</v>
      </c>
      <c r="AG37" s="378">
        <v>0</v>
      </c>
      <c r="AH37" s="378">
        <v>0</v>
      </c>
      <c r="AI37" s="378">
        <v>168167</v>
      </c>
      <c r="AJ37" s="378">
        <v>0</v>
      </c>
      <c r="AK37" s="378">
        <v>0</v>
      </c>
      <c r="AL37" s="378">
        <v>0</v>
      </c>
      <c r="AM37" s="378">
        <v>0</v>
      </c>
      <c r="AN37" s="378">
        <v>47390</v>
      </c>
      <c r="AO37" s="378">
        <v>0</v>
      </c>
    </row>
    <row r="38" spans="3:41" x14ac:dyDescent="0.3">
      <c r="C38" s="378">
        <v>18</v>
      </c>
      <c r="D38" s="378">
        <v>4</v>
      </c>
      <c r="E38" s="378">
        <v>9</v>
      </c>
      <c r="F38" s="378">
        <v>7933</v>
      </c>
      <c r="G38" s="378">
        <v>0</v>
      </c>
      <c r="H38" s="378">
        <v>5989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1944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18</v>
      </c>
      <c r="D39" s="378">
        <v>4</v>
      </c>
      <c r="E39" s="378">
        <v>10</v>
      </c>
      <c r="F39" s="378">
        <v>8355</v>
      </c>
      <c r="G39" s="378">
        <v>0</v>
      </c>
      <c r="H39" s="378">
        <v>5500</v>
      </c>
      <c r="I39" s="378">
        <v>0</v>
      </c>
      <c r="J39" s="378">
        <v>0</v>
      </c>
      <c r="K39" s="378">
        <v>2855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18</v>
      </c>
      <c r="D40" s="378">
        <v>4</v>
      </c>
      <c r="E40" s="378">
        <v>11</v>
      </c>
      <c r="F40" s="378">
        <v>11372.267127372947</v>
      </c>
      <c r="G40" s="378">
        <v>0</v>
      </c>
      <c r="H40" s="378">
        <v>4538.9337940396126</v>
      </c>
      <c r="I40" s="378">
        <v>0</v>
      </c>
      <c r="J40" s="378">
        <v>0</v>
      </c>
      <c r="K40" s="378">
        <v>6833.333333333333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18</v>
      </c>
      <c r="D41" s="378">
        <v>5</v>
      </c>
      <c r="E41" s="378">
        <v>1</v>
      </c>
      <c r="F41" s="378">
        <v>63.7</v>
      </c>
      <c r="G41" s="378">
        <v>0</v>
      </c>
      <c r="H41" s="378">
        <v>16.05</v>
      </c>
      <c r="I41" s="378">
        <v>0</v>
      </c>
      <c r="J41" s="378">
        <v>0</v>
      </c>
      <c r="K41" s="378">
        <v>31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3.65</v>
      </c>
      <c r="X41" s="378">
        <v>0</v>
      </c>
      <c r="Y41" s="378">
        <v>2</v>
      </c>
      <c r="Z41" s="378">
        <v>0</v>
      </c>
      <c r="AA41" s="378">
        <v>0</v>
      </c>
      <c r="AB41" s="378">
        <v>0</v>
      </c>
      <c r="AC41" s="378">
        <v>0</v>
      </c>
      <c r="AD41" s="378">
        <v>1</v>
      </c>
      <c r="AE41" s="378">
        <v>0</v>
      </c>
      <c r="AF41" s="378">
        <v>0</v>
      </c>
      <c r="AG41" s="378">
        <v>0</v>
      </c>
      <c r="AH41" s="378">
        <v>0</v>
      </c>
      <c r="AI41" s="378">
        <v>8</v>
      </c>
      <c r="AJ41" s="378">
        <v>0</v>
      </c>
      <c r="AK41" s="378">
        <v>0</v>
      </c>
      <c r="AL41" s="378">
        <v>0</v>
      </c>
      <c r="AM41" s="378">
        <v>0</v>
      </c>
      <c r="AN41" s="378">
        <v>2</v>
      </c>
      <c r="AO41" s="378">
        <v>0</v>
      </c>
    </row>
    <row r="42" spans="3:41" x14ac:dyDescent="0.3">
      <c r="C42" s="378">
        <v>18</v>
      </c>
      <c r="D42" s="378">
        <v>5</v>
      </c>
      <c r="E42" s="378">
        <v>2</v>
      </c>
      <c r="F42" s="378">
        <v>9362.4</v>
      </c>
      <c r="G42" s="378">
        <v>0</v>
      </c>
      <c r="H42" s="378">
        <v>2415.1999999999998</v>
      </c>
      <c r="I42" s="378">
        <v>0</v>
      </c>
      <c r="J42" s="378">
        <v>0</v>
      </c>
      <c r="K42" s="378">
        <v>4414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573.20000000000005</v>
      </c>
      <c r="X42" s="378">
        <v>0</v>
      </c>
      <c r="Y42" s="378">
        <v>320</v>
      </c>
      <c r="Z42" s="378">
        <v>0</v>
      </c>
      <c r="AA42" s="378">
        <v>0</v>
      </c>
      <c r="AB42" s="378">
        <v>0</v>
      </c>
      <c r="AC42" s="378">
        <v>0</v>
      </c>
      <c r="AD42" s="378">
        <v>132</v>
      </c>
      <c r="AE42" s="378">
        <v>0</v>
      </c>
      <c r="AF42" s="378">
        <v>0</v>
      </c>
      <c r="AG42" s="378">
        <v>0</v>
      </c>
      <c r="AH42" s="378">
        <v>0</v>
      </c>
      <c r="AI42" s="378">
        <v>1188</v>
      </c>
      <c r="AJ42" s="378">
        <v>0</v>
      </c>
      <c r="AK42" s="378">
        <v>0</v>
      </c>
      <c r="AL42" s="378">
        <v>0</v>
      </c>
      <c r="AM42" s="378">
        <v>0</v>
      </c>
      <c r="AN42" s="378">
        <v>320</v>
      </c>
      <c r="AO42" s="378">
        <v>0</v>
      </c>
    </row>
    <row r="43" spans="3:41" x14ac:dyDescent="0.3">
      <c r="C43" s="378">
        <v>18</v>
      </c>
      <c r="D43" s="378">
        <v>5</v>
      </c>
      <c r="E43" s="378">
        <v>3</v>
      </c>
      <c r="F43" s="378">
        <v>104.8</v>
      </c>
      <c r="G43" s="378">
        <v>0</v>
      </c>
      <c r="H43" s="378">
        <v>64.8</v>
      </c>
      <c r="I43" s="378">
        <v>0</v>
      </c>
      <c r="J43" s="378">
        <v>0</v>
      </c>
      <c r="K43" s="378">
        <v>40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18</v>
      </c>
      <c r="D44" s="378">
        <v>5</v>
      </c>
      <c r="E44" s="378">
        <v>4</v>
      </c>
      <c r="F44" s="378">
        <v>781</v>
      </c>
      <c r="G44" s="378">
        <v>0</v>
      </c>
      <c r="H44" s="378">
        <v>361.5</v>
      </c>
      <c r="I44" s="378">
        <v>0</v>
      </c>
      <c r="J44" s="378">
        <v>0</v>
      </c>
      <c r="K44" s="378">
        <v>347.5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20</v>
      </c>
      <c r="AE44" s="378">
        <v>0</v>
      </c>
      <c r="AF44" s="378">
        <v>0</v>
      </c>
      <c r="AG44" s="378">
        <v>0</v>
      </c>
      <c r="AH44" s="378">
        <v>0</v>
      </c>
      <c r="AI44" s="378">
        <v>52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18</v>
      </c>
      <c r="D45" s="378">
        <v>5</v>
      </c>
      <c r="E45" s="378">
        <v>5</v>
      </c>
      <c r="F45" s="378">
        <v>48</v>
      </c>
      <c r="G45" s="378">
        <v>48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18</v>
      </c>
      <c r="D46" s="378">
        <v>5</v>
      </c>
      <c r="E46" s="378">
        <v>6</v>
      </c>
      <c r="F46" s="378">
        <v>2472396</v>
      </c>
      <c r="G46" s="378">
        <v>10200</v>
      </c>
      <c r="H46" s="378">
        <v>906086</v>
      </c>
      <c r="I46" s="378">
        <v>0</v>
      </c>
      <c r="J46" s="378">
        <v>0</v>
      </c>
      <c r="K46" s="378">
        <v>1129808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119506</v>
      </c>
      <c r="X46" s="378">
        <v>0</v>
      </c>
      <c r="Y46" s="378">
        <v>49368</v>
      </c>
      <c r="Z46" s="378">
        <v>0</v>
      </c>
      <c r="AA46" s="378">
        <v>0</v>
      </c>
      <c r="AB46" s="378">
        <v>0</v>
      </c>
      <c r="AC46" s="378">
        <v>0</v>
      </c>
      <c r="AD46" s="378">
        <v>29530</v>
      </c>
      <c r="AE46" s="378">
        <v>0</v>
      </c>
      <c r="AF46" s="378">
        <v>0</v>
      </c>
      <c r="AG46" s="378">
        <v>0</v>
      </c>
      <c r="AH46" s="378">
        <v>0</v>
      </c>
      <c r="AI46" s="378">
        <v>181509</v>
      </c>
      <c r="AJ46" s="378">
        <v>0</v>
      </c>
      <c r="AK46" s="378">
        <v>0</v>
      </c>
      <c r="AL46" s="378">
        <v>0</v>
      </c>
      <c r="AM46" s="378">
        <v>0</v>
      </c>
      <c r="AN46" s="378">
        <v>46389</v>
      </c>
      <c r="AO46" s="378">
        <v>0</v>
      </c>
    </row>
    <row r="47" spans="3:41" x14ac:dyDescent="0.3">
      <c r="C47" s="378">
        <v>18</v>
      </c>
      <c r="D47" s="378">
        <v>5</v>
      </c>
      <c r="E47" s="378">
        <v>9</v>
      </c>
      <c r="F47" s="378">
        <v>44432</v>
      </c>
      <c r="G47" s="378">
        <v>0</v>
      </c>
      <c r="H47" s="378">
        <v>19300</v>
      </c>
      <c r="I47" s="378">
        <v>0</v>
      </c>
      <c r="J47" s="378">
        <v>0</v>
      </c>
      <c r="K47" s="378">
        <v>18100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5600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700</v>
      </c>
      <c r="AE47" s="378">
        <v>0</v>
      </c>
      <c r="AF47" s="378">
        <v>0</v>
      </c>
      <c r="AG47" s="378">
        <v>0</v>
      </c>
      <c r="AH47" s="378">
        <v>0</v>
      </c>
      <c r="AI47" s="378">
        <v>300</v>
      </c>
      <c r="AJ47" s="378">
        <v>0</v>
      </c>
      <c r="AK47" s="378">
        <v>0</v>
      </c>
      <c r="AL47" s="378">
        <v>0</v>
      </c>
      <c r="AM47" s="378">
        <v>0</v>
      </c>
      <c r="AN47" s="378">
        <v>432</v>
      </c>
      <c r="AO47" s="378">
        <v>0</v>
      </c>
    </row>
    <row r="48" spans="3:41" x14ac:dyDescent="0.3">
      <c r="C48" s="378">
        <v>18</v>
      </c>
      <c r="D48" s="378">
        <v>5</v>
      </c>
      <c r="E48" s="378">
        <v>10</v>
      </c>
      <c r="F48" s="378">
        <v>61579</v>
      </c>
      <c r="G48" s="378">
        <v>0</v>
      </c>
      <c r="H48" s="378">
        <v>60059</v>
      </c>
      <c r="I48" s="378">
        <v>0</v>
      </c>
      <c r="J48" s="378">
        <v>0</v>
      </c>
      <c r="K48" s="378">
        <v>1520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18</v>
      </c>
      <c r="D49" s="378">
        <v>5</v>
      </c>
      <c r="E49" s="378">
        <v>11</v>
      </c>
      <c r="F49" s="378">
        <v>11372.267127372947</v>
      </c>
      <c r="G49" s="378">
        <v>0</v>
      </c>
      <c r="H49" s="378">
        <v>4538.9337940396126</v>
      </c>
      <c r="I49" s="378">
        <v>0</v>
      </c>
      <c r="J49" s="378">
        <v>0</v>
      </c>
      <c r="K49" s="378">
        <v>6833.333333333333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18</v>
      </c>
      <c r="D50" s="378">
        <v>6</v>
      </c>
      <c r="E50" s="378">
        <v>1</v>
      </c>
      <c r="F50" s="378">
        <v>62.7</v>
      </c>
      <c r="G50" s="378">
        <v>0</v>
      </c>
      <c r="H50" s="378">
        <v>15.05</v>
      </c>
      <c r="I50" s="378">
        <v>0</v>
      </c>
      <c r="J50" s="378">
        <v>0</v>
      </c>
      <c r="K50" s="378">
        <v>31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3.65</v>
      </c>
      <c r="X50" s="378">
        <v>0</v>
      </c>
      <c r="Y50" s="378">
        <v>2</v>
      </c>
      <c r="Z50" s="378">
        <v>0</v>
      </c>
      <c r="AA50" s="378">
        <v>0</v>
      </c>
      <c r="AB50" s="378">
        <v>0</v>
      </c>
      <c r="AC50" s="378">
        <v>0</v>
      </c>
      <c r="AD50" s="378">
        <v>1</v>
      </c>
      <c r="AE50" s="378">
        <v>0</v>
      </c>
      <c r="AF50" s="378">
        <v>0</v>
      </c>
      <c r="AG50" s="378">
        <v>0</v>
      </c>
      <c r="AH50" s="378">
        <v>0</v>
      </c>
      <c r="AI50" s="378">
        <v>8</v>
      </c>
      <c r="AJ50" s="378">
        <v>0</v>
      </c>
      <c r="AK50" s="378">
        <v>0</v>
      </c>
      <c r="AL50" s="378">
        <v>0</v>
      </c>
      <c r="AM50" s="378">
        <v>0</v>
      </c>
      <c r="AN50" s="378">
        <v>2</v>
      </c>
      <c r="AO50" s="378">
        <v>0</v>
      </c>
    </row>
    <row r="51" spans="3:41" x14ac:dyDescent="0.3">
      <c r="C51" s="378">
        <v>18</v>
      </c>
      <c r="D51" s="378">
        <v>6</v>
      </c>
      <c r="E51" s="378">
        <v>2</v>
      </c>
      <c r="F51" s="378">
        <v>9427.7000000000007</v>
      </c>
      <c r="G51" s="378">
        <v>0</v>
      </c>
      <c r="H51" s="378">
        <v>2215.1999999999998</v>
      </c>
      <c r="I51" s="378">
        <v>0</v>
      </c>
      <c r="J51" s="378">
        <v>0</v>
      </c>
      <c r="K51" s="378">
        <v>4600.5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532</v>
      </c>
      <c r="X51" s="378">
        <v>0</v>
      </c>
      <c r="Y51" s="378">
        <v>336</v>
      </c>
      <c r="Z51" s="378">
        <v>0</v>
      </c>
      <c r="AA51" s="378">
        <v>0</v>
      </c>
      <c r="AB51" s="378">
        <v>0</v>
      </c>
      <c r="AC51" s="378">
        <v>0</v>
      </c>
      <c r="AD51" s="378">
        <v>156</v>
      </c>
      <c r="AE51" s="378">
        <v>0</v>
      </c>
      <c r="AF51" s="378">
        <v>0</v>
      </c>
      <c r="AG51" s="378">
        <v>0</v>
      </c>
      <c r="AH51" s="378">
        <v>0</v>
      </c>
      <c r="AI51" s="378">
        <v>1236</v>
      </c>
      <c r="AJ51" s="378">
        <v>0</v>
      </c>
      <c r="AK51" s="378">
        <v>0</v>
      </c>
      <c r="AL51" s="378">
        <v>0</v>
      </c>
      <c r="AM51" s="378">
        <v>0</v>
      </c>
      <c r="AN51" s="378">
        <v>352</v>
      </c>
      <c r="AO51" s="378">
        <v>0</v>
      </c>
    </row>
    <row r="52" spans="3:41" x14ac:dyDescent="0.3">
      <c r="C52" s="378">
        <v>18</v>
      </c>
      <c r="D52" s="378">
        <v>6</v>
      </c>
      <c r="E52" s="378">
        <v>3</v>
      </c>
      <c r="F52" s="378">
        <v>88.3</v>
      </c>
      <c r="G52" s="378">
        <v>0</v>
      </c>
      <c r="H52" s="378">
        <v>52.8</v>
      </c>
      <c r="I52" s="378">
        <v>0</v>
      </c>
      <c r="J52" s="378">
        <v>0</v>
      </c>
      <c r="K52" s="378">
        <v>35.5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18</v>
      </c>
      <c r="D53" s="378">
        <v>6</v>
      </c>
      <c r="E53" s="378">
        <v>4</v>
      </c>
      <c r="F53" s="378">
        <v>654.20000000000005</v>
      </c>
      <c r="G53" s="378">
        <v>0</v>
      </c>
      <c r="H53" s="378">
        <v>279.7</v>
      </c>
      <c r="I53" s="378">
        <v>0</v>
      </c>
      <c r="J53" s="378">
        <v>0</v>
      </c>
      <c r="K53" s="378">
        <v>307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20</v>
      </c>
      <c r="AE53" s="378">
        <v>0</v>
      </c>
      <c r="AF53" s="378">
        <v>0</v>
      </c>
      <c r="AG53" s="378">
        <v>0</v>
      </c>
      <c r="AH53" s="378">
        <v>0</v>
      </c>
      <c r="AI53" s="378">
        <v>47.5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18</v>
      </c>
      <c r="D54" s="378">
        <v>6</v>
      </c>
      <c r="E54" s="378">
        <v>6</v>
      </c>
      <c r="F54" s="378">
        <v>2294975</v>
      </c>
      <c r="G54" s="378">
        <v>0</v>
      </c>
      <c r="H54" s="378">
        <v>831128</v>
      </c>
      <c r="I54" s="378">
        <v>0</v>
      </c>
      <c r="J54" s="378">
        <v>0</v>
      </c>
      <c r="K54" s="378">
        <v>1057628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109420</v>
      </c>
      <c r="X54" s="378">
        <v>0</v>
      </c>
      <c r="Y54" s="378">
        <v>50273</v>
      </c>
      <c r="Z54" s="378">
        <v>0</v>
      </c>
      <c r="AA54" s="378">
        <v>0</v>
      </c>
      <c r="AB54" s="378">
        <v>0</v>
      </c>
      <c r="AC54" s="378">
        <v>0</v>
      </c>
      <c r="AD54" s="378">
        <v>25913</v>
      </c>
      <c r="AE54" s="378">
        <v>0</v>
      </c>
      <c r="AF54" s="378">
        <v>0</v>
      </c>
      <c r="AG54" s="378">
        <v>0</v>
      </c>
      <c r="AH54" s="378">
        <v>0</v>
      </c>
      <c r="AI54" s="378">
        <v>172674</v>
      </c>
      <c r="AJ54" s="378">
        <v>0</v>
      </c>
      <c r="AK54" s="378">
        <v>0</v>
      </c>
      <c r="AL54" s="378">
        <v>0</v>
      </c>
      <c r="AM54" s="378">
        <v>0</v>
      </c>
      <c r="AN54" s="378">
        <v>47939</v>
      </c>
      <c r="AO54" s="378">
        <v>0</v>
      </c>
    </row>
    <row r="55" spans="3:41" x14ac:dyDescent="0.3">
      <c r="C55" s="378">
        <v>18</v>
      </c>
      <c r="D55" s="378">
        <v>6</v>
      </c>
      <c r="E55" s="378">
        <v>9</v>
      </c>
      <c r="F55" s="378">
        <v>28276</v>
      </c>
      <c r="G55" s="378">
        <v>0</v>
      </c>
      <c r="H55" s="378">
        <v>13332</v>
      </c>
      <c r="I55" s="378">
        <v>0</v>
      </c>
      <c r="J55" s="378">
        <v>0</v>
      </c>
      <c r="K55" s="378">
        <v>12544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800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800</v>
      </c>
      <c r="AJ55" s="378">
        <v>0</v>
      </c>
      <c r="AK55" s="378">
        <v>0</v>
      </c>
      <c r="AL55" s="378">
        <v>0</v>
      </c>
      <c r="AM55" s="378">
        <v>0</v>
      </c>
      <c r="AN55" s="378">
        <v>800</v>
      </c>
      <c r="AO55" s="378">
        <v>0</v>
      </c>
    </row>
    <row r="56" spans="3:41" x14ac:dyDescent="0.3">
      <c r="C56" s="378">
        <v>18</v>
      </c>
      <c r="D56" s="378">
        <v>6</v>
      </c>
      <c r="E56" s="378">
        <v>10</v>
      </c>
      <c r="F56" s="378">
        <v>8300</v>
      </c>
      <c r="G56" s="378">
        <v>0</v>
      </c>
      <c r="H56" s="378">
        <v>0</v>
      </c>
      <c r="I56" s="378">
        <v>0</v>
      </c>
      <c r="J56" s="378">
        <v>0</v>
      </c>
      <c r="K56" s="378">
        <v>8300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18</v>
      </c>
      <c r="D57" s="378">
        <v>6</v>
      </c>
      <c r="E57" s="378">
        <v>11</v>
      </c>
      <c r="F57" s="378">
        <v>11372.267127372947</v>
      </c>
      <c r="G57" s="378">
        <v>0</v>
      </c>
      <c r="H57" s="378">
        <v>4538.9337940396126</v>
      </c>
      <c r="I57" s="378">
        <v>0</v>
      </c>
      <c r="J57" s="378">
        <v>0</v>
      </c>
      <c r="K57" s="378">
        <v>6833.333333333333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18</v>
      </c>
      <c r="D58" s="378">
        <v>7</v>
      </c>
      <c r="E58" s="378">
        <v>1</v>
      </c>
      <c r="F58" s="378">
        <v>63.7</v>
      </c>
      <c r="G58" s="378">
        <v>0</v>
      </c>
      <c r="H58" s="378">
        <v>15.05</v>
      </c>
      <c r="I58" s="378">
        <v>0</v>
      </c>
      <c r="J58" s="378">
        <v>0</v>
      </c>
      <c r="K58" s="378">
        <v>32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3.65</v>
      </c>
      <c r="X58" s="378">
        <v>0</v>
      </c>
      <c r="Y58" s="378">
        <v>2</v>
      </c>
      <c r="Z58" s="378">
        <v>0</v>
      </c>
      <c r="AA58" s="378">
        <v>0</v>
      </c>
      <c r="AB58" s="378">
        <v>0</v>
      </c>
      <c r="AC58" s="378">
        <v>0</v>
      </c>
      <c r="AD58" s="378">
        <v>1</v>
      </c>
      <c r="AE58" s="378">
        <v>0</v>
      </c>
      <c r="AF58" s="378">
        <v>0</v>
      </c>
      <c r="AG58" s="378">
        <v>0</v>
      </c>
      <c r="AH58" s="378">
        <v>0</v>
      </c>
      <c r="AI58" s="378">
        <v>8</v>
      </c>
      <c r="AJ58" s="378">
        <v>0</v>
      </c>
      <c r="AK58" s="378">
        <v>0</v>
      </c>
      <c r="AL58" s="378">
        <v>0</v>
      </c>
      <c r="AM58" s="378">
        <v>0</v>
      </c>
      <c r="AN58" s="378">
        <v>2</v>
      </c>
      <c r="AO58" s="378">
        <v>0</v>
      </c>
    </row>
    <row r="59" spans="3:41" x14ac:dyDescent="0.3">
      <c r="C59" s="378">
        <v>18</v>
      </c>
      <c r="D59" s="378">
        <v>7</v>
      </c>
      <c r="E59" s="378">
        <v>2</v>
      </c>
      <c r="F59" s="378">
        <v>8186.1</v>
      </c>
      <c r="G59" s="378">
        <v>0</v>
      </c>
      <c r="H59" s="378">
        <v>1970.8</v>
      </c>
      <c r="I59" s="378">
        <v>0</v>
      </c>
      <c r="J59" s="378">
        <v>0</v>
      </c>
      <c r="K59" s="378">
        <v>4028.5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513.20000000000005</v>
      </c>
      <c r="X59" s="378">
        <v>0</v>
      </c>
      <c r="Y59" s="378">
        <v>248</v>
      </c>
      <c r="Z59" s="378">
        <v>0</v>
      </c>
      <c r="AA59" s="378">
        <v>0</v>
      </c>
      <c r="AB59" s="378">
        <v>0</v>
      </c>
      <c r="AC59" s="378">
        <v>0</v>
      </c>
      <c r="AD59" s="378">
        <v>132</v>
      </c>
      <c r="AE59" s="378">
        <v>0</v>
      </c>
      <c r="AF59" s="378">
        <v>0</v>
      </c>
      <c r="AG59" s="378">
        <v>0</v>
      </c>
      <c r="AH59" s="378">
        <v>0</v>
      </c>
      <c r="AI59" s="378">
        <v>1060</v>
      </c>
      <c r="AJ59" s="378">
        <v>0</v>
      </c>
      <c r="AK59" s="378">
        <v>0</v>
      </c>
      <c r="AL59" s="378">
        <v>0</v>
      </c>
      <c r="AM59" s="378">
        <v>0</v>
      </c>
      <c r="AN59" s="378">
        <v>233.6</v>
      </c>
      <c r="AO59" s="378">
        <v>0</v>
      </c>
    </row>
    <row r="60" spans="3:41" x14ac:dyDescent="0.3">
      <c r="C60" s="378">
        <v>18</v>
      </c>
      <c r="D60" s="378">
        <v>7</v>
      </c>
      <c r="E60" s="378">
        <v>3</v>
      </c>
      <c r="F60" s="378">
        <v>60.8</v>
      </c>
      <c r="G60" s="378">
        <v>0</v>
      </c>
      <c r="H60" s="378">
        <v>20.8</v>
      </c>
      <c r="I60" s="378">
        <v>0</v>
      </c>
      <c r="J60" s="378">
        <v>0</v>
      </c>
      <c r="K60" s="378">
        <v>40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18</v>
      </c>
      <c r="D61" s="378">
        <v>7</v>
      </c>
      <c r="E61" s="378">
        <v>4</v>
      </c>
      <c r="F61" s="378">
        <v>808.5</v>
      </c>
      <c r="G61" s="378">
        <v>0</v>
      </c>
      <c r="H61" s="378">
        <v>274</v>
      </c>
      <c r="I61" s="378">
        <v>0</v>
      </c>
      <c r="J61" s="378">
        <v>0</v>
      </c>
      <c r="K61" s="378">
        <v>412.5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12</v>
      </c>
      <c r="AE61" s="378">
        <v>0</v>
      </c>
      <c r="AF61" s="378">
        <v>0</v>
      </c>
      <c r="AG61" s="378">
        <v>0</v>
      </c>
      <c r="AH61" s="378">
        <v>0</v>
      </c>
      <c r="AI61" s="378">
        <v>110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18</v>
      </c>
      <c r="D62" s="378">
        <v>7</v>
      </c>
      <c r="E62" s="378">
        <v>5</v>
      </c>
      <c r="F62" s="378">
        <v>36</v>
      </c>
      <c r="G62" s="378">
        <v>36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18</v>
      </c>
      <c r="D63" s="378">
        <v>7</v>
      </c>
      <c r="E63" s="378">
        <v>6</v>
      </c>
      <c r="F63" s="378">
        <v>3251587</v>
      </c>
      <c r="G63" s="378">
        <v>7450</v>
      </c>
      <c r="H63" s="378">
        <v>1139500</v>
      </c>
      <c r="I63" s="378">
        <v>0</v>
      </c>
      <c r="J63" s="378">
        <v>0</v>
      </c>
      <c r="K63" s="378">
        <v>1521165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162893</v>
      </c>
      <c r="X63" s="378">
        <v>0</v>
      </c>
      <c r="Y63" s="378">
        <v>71484</v>
      </c>
      <c r="Z63" s="378">
        <v>0</v>
      </c>
      <c r="AA63" s="378">
        <v>0</v>
      </c>
      <c r="AB63" s="378">
        <v>0</v>
      </c>
      <c r="AC63" s="378">
        <v>0</v>
      </c>
      <c r="AD63" s="378">
        <v>33072</v>
      </c>
      <c r="AE63" s="378">
        <v>0</v>
      </c>
      <c r="AF63" s="378">
        <v>0</v>
      </c>
      <c r="AG63" s="378">
        <v>0</v>
      </c>
      <c r="AH63" s="378">
        <v>0</v>
      </c>
      <c r="AI63" s="378">
        <v>249625</v>
      </c>
      <c r="AJ63" s="378">
        <v>0</v>
      </c>
      <c r="AK63" s="378">
        <v>0</v>
      </c>
      <c r="AL63" s="378">
        <v>0</v>
      </c>
      <c r="AM63" s="378">
        <v>0</v>
      </c>
      <c r="AN63" s="378">
        <v>66398</v>
      </c>
      <c r="AO63" s="378">
        <v>0</v>
      </c>
    </row>
    <row r="64" spans="3:41" x14ac:dyDescent="0.3">
      <c r="C64" s="378">
        <v>18</v>
      </c>
      <c r="D64" s="378">
        <v>7</v>
      </c>
      <c r="E64" s="378">
        <v>9</v>
      </c>
      <c r="F64" s="378">
        <v>862804</v>
      </c>
      <c r="G64" s="378">
        <v>0</v>
      </c>
      <c r="H64" s="378">
        <v>319588</v>
      </c>
      <c r="I64" s="378">
        <v>0</v>
      </c>
      <c r="J64" s="378">
        <v>0</v>
      </c>
      <c r="K64" s="378">
        <v>391216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47387</v>
      </c>
      <c r="X64" s="378">
        <v>0</v>
      </c>
      <c r="Y64" s="378">
        <v>21136</v>
      </c>
      <c r="Z64" s="378">
        <v>0</v>
      </c>
      <c r="AA64" s="378">
        <v>0</v>
      </c>
      <c r="AB64" s="378">
        <v>0</v>
      </c>
      <c r="AC64" s="378">
        <v>0</v>
      </c>
      <c r="AD64" s="378">
        <v>7852</v>
      </c>
      <c r="AE64" s="378">
        <v>0</v>
      </c>
      <c r="AF64" s="378">
        <v>0</v>
      </c>
      <c r="AG64" s="378">
        <v>0</v>
      </c>
      <c r="AH64" s="378">
        <v>0</v>
      </c>
      <c r="AI64" s="378">
        <v>57511</v>
      </c>
      <c r="AJ64" s="378">
        <v>0</v>
      </c>
      <c r="AK64" s="378">
        <v>0</v>
      </c>
      <c r="AL64" s="378">
        <v>0</v>
      </c>
      <c r="AM64" s="378">
        <v>0</v>
      </c>
      <c r="AN64" s="378">
        <v>18114</v>
      </c>
      <c r="AO64" s="378">
        <v>0</v>
      </c>
    </row>
    <row r="65" spans="3:41" x14ac:dyDescent="0.3">
      <c r="C65" s="378">
        <v>18</v>
      </c>
      <c r="D65" s="378">
        <v>7</v>
      </c>
      <c r="E65" s="378">
        <v>10</v>
      </c>
      <c r="F65" s="378">
        <v>7400</v>
      </c>
      <c r="G65" s="378">
        <v>0</v>
      </c>
      <c r="H65" s="378">
        <v>6300</v>
      </c>
      <c r="I65" s="378">
        <v>0</v>
      </c>
      <c r="J65" s="378">
        <v>0</v>
      </c>
      <c r="K65" s="378">
        <v>1100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18</v>
      </c>
      <c r="D66" s="378">
        <v>7</v>
      </c>
      <c r="E66" s="378">
        <v>11</v>
      </c>
      <c r="F66" s="378">
        <v>11372.267127372947</v>
      </c>
      <c r="G66" s="378">
        <v>0</v>
      </c>
      <c r="H66" s="378">
        <v>4538.9337940396126</v>
      </c>
      <c r="I66" s="378">
        <v>0</v>
      </c>
      <c r="J66" s="378">
        <v>0</v>
      </c>
      <c r="K66" s="378">
        <v>6833.333333333333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4307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4988905</v>
      </c>
      <c r="C3" s="351">
        <f t="shared" ref="C3:R3" si="0">SUBTOTAL(9,C6:C1048576)</f>
        <v>9</v>
      </c>
      <c r="D3" s="351">
        <f>SUBTOTAL(9,D6:D1048576)/2</f>
        <v>5339388</v>
      </c>
      <c r="E3" s="351">
        <f t="shared" si="0"/>
        <v>14.392518630138589</v>
      </c>
      <c r="F3" s="351">
        <f>SUBTOTAL(9,F6:F1048576)/2</f>
        <v>5580989.8800000018</v>
      </c>
      <c r="G3" s="352">
        <f>IF(B3&lt;&gt;0,F3/B3,"")</f>
        <v>1.1186803276470492</v>
      </c>
      <c r="H3" s="353">
        <f t="shared" si="0"/>
        <v>1176012.6499999997</v>
      </c>
      <c r="I3" s="351">
        <f t="shared" si="0"/>
        <v>2</v>
      </c>
      <c r="J3" s="351">
        <f t="shared" si="0"/>
        <v>906396.88999999978</v>
      </c>
      <c r="K3" s="351">
        <f t="shared" si="0"/>
        <v>1.0857261572910024</v>
      </c>
      <c r="L3" s="351">
        <f t="shared" si="0"/>
        <v>1097669.8400000003</v>
      </c>
      <c r="M3" s="354">
        <f>IF(H3&lt;&gt;0,L3/H3,"")</f>
        <v>0.93338268087507448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4301</v>
      </c>
      <c r="B6" s="790">
        <v>2304035</v>
      </c>
      <c r="C6" s="737">
        <v>1</v>
      </c>
      <c r="D6" s="790">
        <v>2693023</v>
      </c>
      <c r="E6" s="737">
        <v>1.1688290325450785</v>
      </c>
      <c r="F6" s="790">
        <v>2976170.8800000018</v>
      </c>
      <c r="G6" s="742">
        <v>1.2917212108323015</v>
      </c>
      <c r="H6" s="790">
        <v>1029794.7699999998</v>
      </c>
      <c r="I6" s="737">
        <v>1</v>
      </c>
      <c r="J6" s="790">
        <v>871367.51999999979</v>
      </c>
      <c r="K6" s="737">
        <v>0.84615648222800743</v>
      </c>
      <c r="L6" s="790">
        <v>1071873.3600000003</v>
      </c>
      <c r="M6" s="742">
        <v>1.0408611416816582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4302</v>
      </c>
      <c r="B7" s="791">
        <v>938965</v>
      </c>
      <c r="C7" s="662">
        <v>1</v>
      </c>
      <c r="D7" s="791">
        <v>914756</v>
      </c>
      <c r="E7" s="662">
        <v>0.9742173563444857</v>
      </c>
      <c r="F7" s="791">
        <v>1126133.33</v>
      </c>
      <c r="G7" s="678">
        <v>1.1993347249364994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4303</v>
      </c>
      <c r="B8" s="791">
        <v>967149</v>
      </c>
      <c r="C8" s="662">
        <v>1</v>
      </c>
      <c r="D8" s="791">
        <v>828741</v>
      </c>
      <c r="E8" s="662">
        <v>0.85689071694227048</v>
      </c>
      <c r="F8" s="791">
        <v>815736.67</v>
      </c>
      <c r="G8" s="678">
        <v>0.84344467088318353</v>
      </c>
      <c r="H8" s="791">
        <v>146217.87999999998</v>
      </c>
      <c r="I8" s="662">
        <v>1</v>
      </c>
      <c r="J8" s="791">
        <v>35029.369999999995</v>
      </c>
      <c r="K8" s="662">
        <v>0.23956967506299504</v>
      </c>
      <c r="L8" s="791">
        <v>25796.479999999996</v>
      </c>
      <c r="M8" s="678">
        <v>0.17642493517208702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4304</v>
      </c>
      <c r="B9" s="791">
        <v>34149</v>
      </c>
      <c r="C9" s="662">
        <v>1</v>
      </c>
      <c r="D9" s="791">
        <v>64912</v>
      </c>
      <c r="E9" s="662">
        <v>1.9008462912530382</v>
      </c>
      <c r="F9" s="791">
        <v>76126</v>
      </c>
      <c r="G9" s="678">
        <v>2.2292307241793319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4305</v>
      </c>
      <c r="B10" s="791">
        <v>0</v>
      </c>
      <c r="C10" s="662"/>
      <c r="D10" s="791"/>
      <c r="E10" s="662"/>
      <c r="F10" s="791">
        <v>723</v>
      </c>
      <c r="G10" s="678"/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thickBot="1" x14ac:dyDescent="0.35">
      <c r="A11" s="793" t="s">
        <v>4306</v>
      </c>
      <c r="B11" s="792">
        <v>744607</v>
      </c>
      <c r="C11" s="668">
        <v>1</v>
      </c>
      <c r="D11" s="792">
        <v>837956</v>
      </c>
      <c r="E11" s="668">
        <v>1.1253668042336427</v>
      </c>
      <c r="F11" s="792">
        <v>586100</v>
      </c>
      <c r="G11" s="679">
        <v>0.78712663190112364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thickBot="1" x14ac:dyDescent="0.35"/>
    <row r="13" spans="1:19" ht="14.4" customHeight="1" x14ac:dyDescent="0.3">
      <c r="A13" s="751" t="s">
        <v>548</v>
      </c>
      <c r="B13" s="790">
        <v>0</v>
      </c>
      <c r="C13" s="737"/>
      <c r="D13" s="790"/>
      <c r="E13" s="737"/>
      <c r="F13" s="790"/>
      <c r="G13" s="742"/>
      <c r="H13" s="790"/>
      <c r="I13" s="737"/>
      <c r="J13" s="790"/>
      <c r="K13" s="737"/>
      <c r="L13" s="790"/>
      <c r="M13" s="742"/>
      <c r="N13" s="790"/>
      <c r="O13" s="737"/>
      <c r="P13" s="790"/>
      <c r="Q13" s="737"/>
      <c r="R13" s="790"/>
      <c r="S13" s="235"/>
    </row>
    <row r="14" spans="1:19" ht="14.4" customHeight="1" x14ac:dyDescent="0.3">
      <c r="A14" s="688" t="s">
        <v>556</v>
      </c>
      <c r="B14" s="791"/>
      <c r="C14" s="662"/>
      <c r="D14" s="791"/>
      <c r="E14" s="662"/>
      <c r="F14" s="791">
        <v>723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559</v>
      </c>
      <c r="B15" s="791">
        <v>3086030</v>
      </c>
      <c r="C15" s="662">
        <v>1</v>
      </c>
      <c r="D15" s="791">
        <v>3122419</v>
      </c>
      <c r="E15" s="662">
        <v>1.0117915250337812</v>
      </c>
      <c r="F15" s="791">
        <v>3667222.2100000018</v>
      </c>
      <c r="G15" s="678">
        <v>1.1883300583597702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4308</v>
      </c>
      <c r="B16" s="791">
        <v>833608</v>
      </c>
      <c r="C16" s="662">
        <v>1</v>
      </c>
      <c r="D16" s="791">
        <v>825867</v>
      </c>
      <c r="E16" s="662">
        <v>0.99071386071150946</v>
      </c>
      <c r="F16" s="791">
        <v>586100</v>
      </c>
      <c r="G16" s="678">
        <v>0.70308826210880893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562</v>
      </c>
      <c r="B17" s="791">
        <v>967149</v>
      </c>
      <c r="C17" s="662">
        <v>1</v>
      </c>
      <c r="D17" s="791">
        <v>828741</v>
      </c>
      <c r="E17" s="662">
        <v>0.85689071694227048</v>
      </c>
      <c r="F17" s="791">
        <v>815736.67</v>
      </c>
      <c r="G17" s="678">
        <v>0.84344467088318353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thickBot="1" x14ac:dyDescent="0.35">
      <c r="A18" s="793" t="s">
        <v>4309</v>
      </c>
      <c r="B18" s="792">
        <v>102118</v>
      </c>
      <c r="C18" s="668">
        <v>1</v>
      </c>
      <c r="D18" s="792">
        <v>562361</v>
      </c>
      <c r="E18" s="668">
        <v>5.5069723261325132</v>
      </c>
      <c r="F18" s="792">
        <v>511208</v>
      </c>
      <c r="G18" s="679">
        <v>5.0060518224015356</v>
      </c>
      <c r="H18" s="792"/>
      <c r="I18" s="668"/>
      <c r="J18" s="792"/>
      <c r="K18" s="668"/>
      <c r="L18" s="792"/>
      <c r="M18" s="679"/>
      <c r="N18" s="792"/>
      <c r="O18" s="668"/>
      <c r="P18" s="792"/>
      <c r="Q18" s="668"/>
      <c r="R18" s="792"/>
      <c r="S18" s="702"/>
    </row>
    <row r="19" spans="1:19" ht="14.4" customHeight="1" x14ac:dyDescent="0.3">
      <c r="A19" s="716" t="s">
        <v>2628</v>
      </c>
    </row>
    <row r="20" spans="1:19" ht="14.4" customHeight="1" x14ac:dyDescent="0.3">
      <c r="A20" s="717" t="s">
        <v>2629</v>
      </c>
    </row>
    <row r="21" spans="1:19" ht="14.4" customHeight="1" x14ac:dyDescent="0.3">
      <c r="A21" s="716" t="s">
        <v>4310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4321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20567</v>
      </c>
      <c r="C3" s="468">
        <f t="shared" si="0"/>
        <v>22522</v>
      </c>
      <c r="D3" s="468">
        <f t="shared" si="0"/>
        <v>23880</v>
      </c>
      <c r="E3" s="353">
        <f t="shared" si="0"/>
        <v>4988905</v>
      </c>
      <c r="F3" s="351">
        <f t="shared" si="0"/>
        <v>5339388</v>
      </c>
      <c r="G3" s="469">
        <f t="shared" si="0"/>
        <v>5580989.8800000018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4311</v>
      </c>
      <c r="B6" s="229">
        <v>4021</v>
      </c>
      <c r="C6" s="229">
        <v>4169</v>
      </c>
      <c r="D6" s="229">
        <v>4100</v>
      </c>
      <c r="E6" s="790">
        <v>209176</v>
      </c>
      <c r="F6" s="790">
        <v>107347</v>
      </c>
      <c r="G6" s="795">
        <v>62501.67</v>
      </c>
    </row>
    <row r="7" spans="1:7" ht="14.4" customHeight="1" x14ac:dyDescent="0.3">
      <c r="A7" s="688" t="s">
        <v>4312</v>
      </c>
      <c r="B7" s="665">
        <v>9</v>
      </c>
      <c r="C7" s="665">
        <v>4</v>
      </c>
      <c r="D7" s="665">
        <v>4</v>
      </c>
      <c r="E7" s="791">
        <v>3897</v>
      </c>
      <c r="F7" s="791">
        <v>1628</v>
      </c>
      <c r="G7" s="796">
        <v>1633</v>
      </c>
    </row>
    <row r="8" spans="1:7" ht="14.4" customHeight="1" x14ac:dyDescent="0.3">
      <c r="A8" s="688" t="s">
        <v>4313</v>
      </c>
      <c r="B8" s="665">
        <v>2248</v>
      </c>
      <c r="C8" s="665">
        <v>3</v>
      </c>
      <c r="D8" s="665"/>
      <c r="E8" s="791">
        <v>615776</v>
      </c>
      <c r="F8" s="791">
        <v>393</v>
      </c>
      <c r="G8" s="796"/>
    </row>
    <row r="9" spans="1:7" ht="14.4" customHeight="1" x14ac:dyDescent="0.3">
      <c r="A9" s="688" t="s">
        <v>4314</v>
      </c>
      <c r="B9" s="665">
        <v>128</v>
      </c>
      <c r="C9" s="665"/>
      <c r="D9" s="665"/>
      <c r="E9" s="791">
        <v>31020</v>
      </c>
      <c r="F9" s="791"/>
      <c r="G9" s="796"/>
    </row>
    <row r="10" spans="1:7" ht="14.4" customHeight="1" x14ac:dyDescent="0.3">
      <c r="A10" s="688" t="s">
        <v>2631</v>
      </c>
      <c r="B10" s="665">
        <v>287</v>
      </c>
      <c r="C10" s="665">
        <v>158</v>
      </c>
      <c r="D10" s="665">
        <v>262</v>
      </c>
      <c r="E10" s="791">
        <v>76360</v>
      </c>
      <c r="F10" s="791">
        <v>58635</v>
      </c>
      <c r="G10" s="796">
        <v>68662.33</v>
      </c>
    </row>
    <row r="11" spans="1:7" ht="14.4" customHeight="1" x14ac:dyDescent="0.3">
      <c r="A11" s="688" t="s">
        <v>2647</v>
      </c>
      <c r="B11" s="665"/>
      <c r="C11" s="665">
        <v>3</v>
      </c>
      <c r="D11" s="665">
        <v>195</v>
      </c>
      <c r="E11" s="791"/>
      <c r="F11" s="791">
        <v>105</v>
      </c>
      <c r="G11" s="796">
        <v>71823.990000000005</v>
      </c>
    </row>
    <row r="12" spans="1:7" ht="14.4" customHeight="1" x14ac:dyDescent="0.3">
      <c r="A12" s="688" t="s">
        <v>2632</v>
      </c>
      <c r="B12" s="665">
        <v>83</v>
      </c>
      <c r="C12" s="665">
        <v>93</v>
      </c>
      <c r="D12" s="665">
        <v>39</v>
      </c>
      <c r="E12" s="791">
        <v>24346</v>
      </c>
      <c r="F12" s="791">
        <v>28808</v>
      </c>
      <c r="G12" s="796">
        <v>8122.99</v>
      </c>
    </row>
    <row r="13" spans="1:7" ht="14.4" customHeight="1" x14ac:dyDescent="0.3">
      <c r="A13" s="688" t="s">
        <v>2633</v>
      </c>
      <c r="B13" s="665">
        <v>1418</v>
      </c>
      <c r="C13" s="665">
        <v>1254</v>
      </c>
      <c r="D13" s="665">
        <v>1501</v>
      </c>
      <c r="E13" s="791">
        <v>515475</v>
      </c>
      <c r="F13" s="791">
        <v>470024</v>
      </c>
      <c r="G13" s="796">
        <v>559399.33000000007</v>
      </c>
    </row>
    <row r="14" spans="1:7" ht="14.4" customHeight="1" x14ac:dyDescent="0.3">
      <c r="A14" s="688" t="s">
        <v>2634</v>
      </c>
      <c r="B14" s="665">
        <v>1508</v>
      </c>
      <c r="C14" s="665">
        <v>1608</v>
      </c>
      <c r="D14" s="665">
        <v>1894</v>
      </c>
      <c r="E14" s="791">
        <v>592317</v>
      </c>
      <c r="F14" s="791">
        <v>573400</v>
      </c>
      <c r="G14" s="796">
        <v>697847.34</v>
      </c>
    </row>
    <row r="15" spans="1:7" ht="14.4" customHeight="1" x14ac:dyDescent="0.3">
      <c r="A15" s="688" t="s">
        <v>2635</v>
      </c>
      <c r="B15" s="665">
        <v>360</v>
      </c>
      <c r="C15" s="665">
        <v>2376</v>
      </c>
      <c r="D15" s="665">
        <v>2406</v>
      </c>
      <c r="E15" s="791">
        <v>109370</v>
      </c>
      <c r="F15" s="791">
        <v>561607</v>
      </c>
      <c r="G15" s="796">
        <v>541762.31999999995</v>
      </c>
    </row>
    <row r="16" spans="1:7" ht="14.4" customHeight="1" x14ac:dyDescent="0.3">
      <c r="A16" s="688" t="s">
        <v>4315</v>
      </c>
      <c r="B16" s="665">
        <v>24</v>
      </c>
      <c r="C16" s="665">
        <v>108</v>
      </c>
      <c r="D16" s="665">
        <v>101</v>
      </c>
      <c r="E16" s="791">
        <v>7656</v>
      </c>
      <c r="F16" s="791">
        <v>38232</v>
      </c>
      <c r="G16" s="796">
        <v>35522</v>
      </c>
    </row>
    <row r="17" spans="1:7" ht="14.4" customHeight="1" x14ac:dyDescent="0.3">
      <c r="A17" s="688" t="s">
        <v>2636</v>
      </c>
      <c r="B17" s="665">
        <v>56</v>
      </c>
      <c r="C17" s="665">
        <v>147</v>
      </c>
      <c r="D17" s="665">
        <v>180</v>
      </c>
      <c r="E17" s="791">
        <v>34081</v>
      </c>
      <c r="F17" s="791">
        <v>64846</v>
      </c>
      <c r="G17" s="796">
        <v>74599.66</v>
      </c>
    </row>
    <row r="18" spans="1:7" ht="14.4" customHeight="1" x14ac:dyDescent="0.3">
      <c r="A18" s="688" t="s">
        <v>2637</v>
      </c>
      <c r="B18" s="665">
        <v>1595</v>
      </c>
      <c r="C18" s="665">
        <v>2483</v>
      </c>
      <c r="D18" s="665">
        <v>2690</v>
      </c>
      <c r="E18" s="791">
        <v>434149</v>
      </c>
      <c r="F18" s="791">
        <v>644693</v>
      </c>
      <c r="G18" s="796">
        <v>666277.32000000007</v>
      </c>
    </row>
    <row r="19" spans="1:7" ht="14.4" customHeight="1" x14ac:dyDescent="0.3">
      <c r="A19" s="688" t="s">
        <v>2646</v>
      </c>
      <c r="B19" s="665"/>
      <c r="C19" s="665">
        <v>2</v>
      </c>
      <c r="D19" s="665">
        <v>77</v>
      </c>
      <c r="E19" s="791"/>
      <c r="F19" s="791">
        <v>686</v>
      </c>
      <c r="G19" s="796">
        <v>25328.990000000005</v>
      </c>
    </row>
    <row r="20" spans="1:7" ht="14.4" customHeight="1" x14ac:dyDescent="0.3">
      <c r="A20" s="688" t="s">
        <v>2638</v>
      </c>
      <c r="B20" s="665">
        <v>167</v>
      </c>
      <c r="C20" s="665">
        <v>250</v>
      </c>
      <c r="D20" s="665">
        <v>298</v>
      </c>
      <c r="E20" s="791">
        <v>71368</v>
      </c>
      <c r="F20" s="791">
        <v>113203</v>
      </c>
      <c r="G20" s="796">
        <v>101214.99</v>
      </c>
    </row>
    <row r="21" spans="1:7" ht="14.4" customHeight="1" x14ac:dyDescent="0.3">
      <c r="A21" s="688" t="s">
        <v>2639</v>
      </c>
      <c r="B21" s="665">
        <v>1082</v>
      </c>
      <c r="C21" s="665">
        <v>3498</v>
      </c>
      <c r="D21" s="665">
        <v>797</v>
      </c>
      <c r="E21" s="791">
        <v>288722</v>
      </c>
      <c r="F21" s="791">
        <v>738759</v>
      </c>
      <c r="G21" s="796">
        <v>206900</v>
      </c>
    </row>
    <row r="22" spans="1:7" ht="14.4" customHeight="1" x14ac:dyDescent="0.3">
      <c r="A22" s="688" t="s">
        <v>4316</v>
      </c>
      <c r="B22" s="665"/>
      <c r="C22" s="665">
        <v>341</v>
      </c>
      <c r="D22" s="665">
        <v>356</v>
      </c>
      <c r="E22" s="791"/>
      <c r="F22" s="791">
        <v>110010</v>
      </c>
      <c r="G22" s="796">
        <v>130375</v>
      </c>
    </row>
    <row r="23" spans="1:7" ht="14.4" customHeight="1" x14ac:dyDescent="0.3">
      <c r="A23" s="688" t="s">
        <v>4317</v>
      </c>
      <c r="B23" s="665">
        <v>4</v>
      </c>
      <c r="C23" s="665">
        <v>8</v>
      </c>
      <c r="D23" s="665">
        <v>3</v>
      </c>
      <c r="E23" s="791">
        <v>1962</v>
      </c>
      <c r="F23" s="791">
        <v>1948</v>
      </c>
      <c r="G23" s="796">
        <v>980</v>
      </c>
    </row>
    <row r="24" spans="1:7" ht="14.4" customHeight="1" x14ac:dyDescent="0.3">
      <c r="A24" s="688" t="s">
        <v>2640</v>
      </c>
      <c r="B24" s="665">
        <v>68</v>
      </c>
      <c r="C24" s="665">
        <v>54</v>
      </c>
      <c r="D24" s="665">
        <v>122</v>
      </c>
      <c r="E24" s="791">
        <v>22532</v>
      </c>
      <c r="F24" s="791">
        <v>21060</v>
      </c>
      <c r="G24" s="796">
        <v>36465.660000000003</v>
      </c>
    </row>
    <row r="25" spans="1:7" ht="14.4" customHeight="1" x14ac:dyDescent="0.3">
      <c r="A25" s="688" t="s">
        <v>2641</v>
      </c>
      <c r="B25" s="665">
        <v>22</v>
      </c>
      <c r="C25" s="665">
        <v>59</v>
      </c>
      <c r="D25" s="665">
        <v>59</v>
      </c>
      <c r="E25" s="791">
        <v>2218</v>
      </c>
      <c r="F25" s="791">
        <v>9373</v>
      </c>
      <c r="G25" s="796">
        <v>10362.33</v>
      </c>
    </row>
    <row r="26" spans="1:7" ht="14.4" customHeight="1" x14ac:dyDescent="0.3">
      <c r="A26" s="688" t="s">
        <v>4318</v>
      </c>
      <c r="B26" s="665">
        <v>882</v>
      </c>
      <c r="C26" s="665">
        <v>664</v>
      </c>
      <c r="D26" s="665">
        <v>884</v>
      </c>
      <c r="E26" s="791">
        <v>293617</v>
      </c>
      <c r="F26" s="791">
        <v>238744</v>
      </c>
      <c r="G26" s="796">
        <v>324780</v>
      </c>
    </row>
    <row r="27" spans="1:7" ht="14.4" customHeight="1" x14ac:dyDescent="0.3">
      <c r="A27" s="688" t="s">
        <v>4319</v>
      </c>
      <c r="B27" s="665">
        <v>333</v>
      </c>
      <c r="C27" s="665">
        <v>227</v>
      </c>
      <c r="D27" s="665">
        <v>268</v>
      </c>
      <c r="E27" s="791">
        <v>106227</v>
      </c>
      <c r="F27" s="791">
        <v>76457</v>
      </c>
      <c r="G27" s="796">
        <v>90578</v>
      </c>
    </row>
    <row r="28" spans="1:7" ht="14.4" customHeight="1" x14ac:dyDescent="0.3">
      <c r="A28" s="688" t="s">
        <v>2642</v>
      </c>
      <c r="B28" s="665">
        <v>4217</v>
      </c>
      <c r="C28" s="665">
        <v>477</v>
      </c>
      <c r="D28" s="665">
        <v>2966</v>
      </c>
      <c r="E28" s="791">
        <v>881133</v>
      </c>
      <c r="F28" s="791">
        <v>99584</v>
      </c>
      <c r="G28" s="796">
        <v>657124.99</v>
      </c>
    </row>
    <row r="29" spans="1:7" ht="14.4" customHeight="1" x14ac:dyDescent="0.3">
      <c r="A29" s="688" t="s">
        <v>2645</v>
      </c>
      <c r="B29" s="665">
        <v>1</v>
      </c>
      <c r="C29" s="665">
        <v>41</v>
      </c>
      <c r="D29" s="665">
        <v>936</v>
      </c>
      <c r="E29" s="791">
        <v>34</v>
      </c>
      <c r="F29" s="791">
        <v>12530</v>
      </c>
      <c r="G29" s="796">
        <v>277595.33</v>
      </c>
    </row>
    <row r="30" spans="1:7" ht="14.4" customHeight="1" x14ac:dyDescent="0.3">
      <c r="A30" s="688" t="s">
        <v>2643</v>
      </c>
      <c r="B30" s="665">
        <v>1118</v>
      </c>
      <c r="C30" s="665">
        <v>2155</v>
      </c>
      <c r="D30" s="665">
        <v>2595</v>
      </c>
      <c r="E30" s="791">
        <v>341471</v>
      </c>
      <c r="F30" s="791">
        <v>583811</v>
      </c>
      <c r="G30" s="796">
        <v>622660.32000000007</v>
      </c>
    </row>
    <row r="31" spans="1:7" ht="14.4" customHeight="1" x14ac:dyDescent="0.3">
      <c r="A31" s="688" t="s">
        <v>4320</v>
      </c>
      <c r="B31" s="665">
        <v>837</v>
      </c>
      <c r="C31" s="665">
        <v>867</v>
      </c>
      <c r="D31" s="665"/>
      <c r="E31" s="791">
        <v>301656</v>
      </c>
      <c r="F31" s="791">
        <v>326858</v>
      </c>
      <c r="G31" s="796"/>
    </row>
    <row r="32" spans="1:7" ht="14.4" customHeight="1" thickBot="1" x14ac:dyDescent="0.35">
      <c r="A32" s="793" t="s">
        <v>2644</v>
      </c>
      <c r="B32" s="671">
        <v>99</v>
      </c>
      <c r="C32" s="671">
        <v>1473</v>
      </c>
      <c r="D32" s="671">
        <v>1147</v>
      </c>
      <c r="E32" s="792">
        <v>24342</v>
      </c>
      <c r="F32" s="792">
        <v>456647</v>
      </c>
      <c r="G32" s="797">
        <v>308472.32000000001</v>
      </c>
    </row>
    <row r="33" spans="1:1" ht="14.4" customHeight="1" x14ac:dyDescent="0.3">
      <c r="A33" s="716" t="s">
        <v>2628</v>
      </c>
    </row>
    <row r="34" spans="1:1" ht="14.4" customHeight="1" x14ac:dyDescent="0.3">
      <c r="A34" s="717" t="s">
        <v>2629</v>
      </c>
    </row>
    <row r="35" spans="1:1" ht="14.4" customHeight="1" x14ac:dyDescent="0.3">
      <c r="A35" s="716" t="s">
        <v>4310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4429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21120.46</v>
      </c>
      <c r="G3" s="212">
        <f t="shared" si="0"/>
        <v>6164917.6499999994</v>
      </c>
      <c r="H3" s="78"/>
      <c r="I3" s="78"/>
      <c r="J3" s="212">
        <f t="shared" si="0"/>
        <v>22737.260000000002</v>
      </c>
      <c r="K3" s="212">
        <f t="shared" si="0"/>
        <v>6245784.8899999997</v>
      </c>
      <c r="L3" s="78"/>
      <c r="M3" s="78"/>
      <c r="N3" s="212">
        <f t="shared" si="0"/>
        <v>24131.719999999998</v>
      </c>
      <c r="O3" s="212">
        <f t="shared" si="0"/>
        <v>6678659.7200000007</v>
      </c>
      <c r="P3" s="79">
        <f>IF(G3=0,0,O3/G3)</f>
        <v>1.0833331601761138</v>
      </c>
      <c r="Q3" s="213">
        <f>IF(N3=0,0,O3/N3)</f>
        <v>276.7585451845124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4322</v>
      </c>
      <c r="B6" s="737" t="s">
        <v>559</v>
      </c>
      <c r="C6" s="737" t="s">
        <v>4323</v>
      </c>
      <c r="D6" s="737" t="s">
        <v>4324</v>
      </c>
      <c r="E6" s="737" t="s">
        <v>4325</v>
      </c>
      <c r="F6" s="229">
        <v>98.600000000000009</v>
      </c>
      <c r="G6" s="229">
        <v>18199.509999999998</v>
      </c>
      <c r="H6" s="737">
        <v>1</v>
      </c>
      <c r="I6" s="737">
        <v>184.57920892494926</v>
      </c>
      <c r="J6" s="229">
        <v>38.399999999999991</v>
      </c>
      <c r="K6" s="229">
        <v>7087.3799999999983</v>
      </c>
      <c r="L6" s="737">
        <v>0.38942696808870125</v>
      </c>
      <c r="M6" s="737">
        <v>184.56718749999999</v>
      </c>
      <c r="N6" s="229">
        <v>50.500000000000007</v>
      </c>
      <c r="O6" s="229">
        <v>8915.7600000000039</v>
      </c>
      <c r="P6" s="742">
        <v>0.48989011242610403</v>
      </c>
      <c r="Q6" s="750">
        <v>176.54970297029709</v>
      </c>
    </row>
    <row r="7" spans="1:17" ht="14.4" customHeight="1" x14ac:dyDescent="0.3">
      <c r="A7" s="661" t="s">
        <v>4322</v>
      </c>
      <c r="B7" s="662" t="s">
        <v>559</v>
      </c>
      <c r="C7" s="662" t="s">
        <v>4323</v>
      </c>
      <c r="D7" s="662" t="s">
        <v>4326</v>
      </c>
      <c r="E7" s="662" t="s">
        <v>4327</v>
      </c>
      <c r="F7" s="665">
        <v>70.300000000000011</v>
      </c>
      <c r="G7" s="665">
        <v>42161.64</v>
      </c>
      <c r="H7" s="662">
        <v>1</v>
      </c>
      <c r="I7" s="662">
        <v>599.73883357041245</v>
      </c>
      <c r="J7" s="665">
        <v>15.899999999999999</v>
      </c>
      <c r="K7" s="665">
        <v>9535.51</v>
      </c>
      <c r="L7" s="662">
        <v>0.22616553815269047</v>
      </c>
      <c r="M7" s="662">
        <v>599.71761006289319</v>
      </c>
      <c r="N7" s="665">
        <v>11.9</v>
      </c>
      <c r="O7" s="665">
        <v>6826.2599999999984</v>
      </c>
      <c r="P7" s="678">
        <v>0.1619068897699425</v>
      </c>
      <c r="Q7" s="666">
        <v>573.63529411764694</v>
      </c>
    </row>
    <row r="8" spans="1:17" ht="14.4" customHeight="1" x14ac:dyDescent="0.3">
      <c r="A8" s="661" t="s">
        <v>4322</v>
      </c>
      <c r="B8" s="662" t="s">
        <v>559</v>
      </c>
      <c r="C8" s="662" t="s">
        <v>4323</v>
      </c>
      <c r="D8" s="662" t="s">
        <v>4328</v>
      </c>
      <c r="E8" s="662" t="s">
        <v>2344</v>
      </c>
      <c r="F8" s="665">
        <v>162.5</v>
      </c>
      <c r="G8" s="665">
        <v>158355.74000000002</v>
      </c>
      <c r="H8" s="662">
        <v>1</v>
      </c>
      <c r="I8" s="662">
        <v>974.49686153846164</v>
      </c>
      <c r="J8" s="665">
        <v>27.900000000000002</v>
      </c>
      <c r="K8" s="665">
        <v>19589.560000000001</v>
      </c>
      <c r="L8" s="662">
        <v>0.12370603048553844</v>
      </c>
      <c r="M8" s="662">
        <v>702.13476702508956</v>
      </c>
      <c r="N8" s="665">
        <v>18.3</v>
      </c>
      <c r="O8" s="665">
        <v>15802.300000000003</v>
      </c>
      <c r="P8" s="678">
        <v>9.9789878156611195E-2</v>
      </c>
      <c r="Q8" s="666">
        <v>863.51366120218597</v>
      </c>
    </row>
    <row r="9" spans="1:17" ht="14.4" customHeight="1" x14ac:dyDescent="0.3">
      <c r="A9" s="661" t="s">
        <v>4322</v>
      </c>
      <c r="B9" s="662" t="s">
        <v>559</v>
      </c>
      <c r="C9" s="662" t="s">
        <v>4323</v>
      </c>
      <c r="D9" s="662" t="s">
        <v>4329</v>
      </c>
      <c r="E9" s="662" t="s">
        <v>2359</v>
      </c>
      <c r="F9" s="665"/>
      <c r="G9" s="665"/>
      <c r="H9" s="662"/>
      <c r="I9" s="662"/>
      <c r="J9" s="665"/>
      <c r="K9" s="665"/>
      <c r="L9" s="662"/>
      <c r="M9" s="662"/>
      <c r="N9" s="665">
        <v>0.19999999999999998</v>
      </c>
      <c r="O9" s="665">
        <v>918.8</v>
      </c>
      <c r="P9" s="678"/>
      <c r="Q9" s="666">
        <v>4594</v>
      </c>
    </row>
    <row r="10" spans="1:17" ht="14.4" customHeight="1" x14ac:dyDescent="0.3">
      <c r="A10" s="661" t="s">
        <v>4322</v>
      </c>
      <c r="B10" s="662" t="s">
        <v>559</v>
      </c>
      <c r="C10" s="662" t="s">
        <v>4323</v>
      </c>
      <c r="D10" s="662" t="s">
        <v>4330</v>
      </c>
      <c r="E10" s="662" t="s">
        <v>2134</v>
      </c>
      <c r="F10" s="665">
        <v>32</v>
      </c>
      <c r="G10" s="665">
        <v>120647.81</v>
      </c>
      <c r="H10" s="662">
        <v>1</v>
      </c>
      <c r="I10" s="662">
        <v>3770.2440624999999</v>
      </c>
      <c r="J10" s="665">
        <v>1</v>
      </c>
      <c r="K10" s="665">
        <v>3970.0899999999997</v>
      </c>
      <c r="L10" s="662">
        <v>3.2906440655657156E-2</v>
      </c>
      <c r="M10" s="662">
        <v>3970.0899999999997</v>
      </c>
      <c r="N10" s="665">
        <v>2</v>
      </c>
      <c r="O10" s="665">
        <v>7737.7299999999977</v>
      </c>
      <c r="P10" s="678">
        <v>6.4134856654256694E-2</v>
      </c>
      <c r="Q10" s="666">
        <v>3868.8649999999989</v>
      </c>
    </row>
    <row r="11" spans="1:17" ht="14.4" customHeight="1" x14ac:dyDescent="0.3">
      <c r="A11" s="661" t="s">
        <v>4322</v>
      </c>
      <c r="B11" s="662" t="s">
        <v>559</v>
      </c>
      <c r="C11" s="662" t="s">
        <v>4323</v>
      </c>
      <c r="D11" s="662" t="s">
        <v>4331</v>
      </c>
      <c r="E11" s="662" t="s">
        <v>2351</v>
      </c>
      <c r="F11" s="665">
        <v>20.04</v>
      </c>
      <c r="G11" s="665">
        <v>54389.760000000002</v>
      </c>
      <c r="H11" s="662">
        <v>1</v>
      </c>
      <c r="I11" s="662">
        <v>2714.0598802395211</v>
      </c>
      <c r="J11" s="665">
        <v>1.56</v>
      </c>
      <c r="K11" s="665">
        <v>4233.8999999999996</v>
      </c>
      <c r="L11" s="662">
        <v>7.7843697048856242E-2</v>
      </c>
      <c r="M11" s="662">
        <v>2714.0384615384614</v>
      </c>
      <c r="N11" s="665">
        <v>2.12</v>
      </c>
      <c r="O11" s="665">
        <v>5503.6399999999994</v>
      </c>
      <c r="P11" s="678">
        <v>0.10118890026357902</v>
      </c>
      <c r="Q11" s="666">
        <v>2596.0566037735844</v>
      </c>
    </row>
    <row r="12" spans="1:17" ht="14.4" customHeight="1" x14ac:dyDescent="0.3">
      <c r="A12" s="661" t="s">
        <v>4322</v>
      </c>
      <c r="B12" s="662" t="s">
        <v>559</v>
      </c>
      <c r="C12" s="662" t="s">
        <v>4323</v>
      </c>
      <c r="D12" s="662" t="s">
        <v>4332</v>
      </c>
      <c r="E12" s="662" t="s">
        <v>1207</v>
      </c>
      <c r="F12" s="665">
        <v>27</v>
      </c>
      <c r="G12" s="665">
        <v>11972.199999999999</v>
      </c>
      <c r="H12" s="662">
        <v>1</v>
      </c>
      <c r="I12" s="662">
        <v>443.41481481481475</v>
      </c>
      <c r="J12" s="665">
        <v>11.000000000000002</v>
      </c>
      <c r="K12" s="665">
        <v>4749.8</v>
      </c>
      <c r="L12" s="662">
        <v>0.39673577120328768</v>
      </c>
      <c r="M12" s="662">
        <v>431.79999999999995</v>
      </c>
      <c r="N12" s="665">
        <v>11.799999999999999</v>
      </c>
      <c r="O12" s="665">
        <v>4873.4099999999989</v>
      </c>
      <c r="P12" s="678">
        <v>0.40706052354621536</v>
      </c>
      <c r="Q12" s="666">
        <v>413.00084745762706</v>
      </c>
    </row>
    <row r="13" spans="1:17" ht="14.4" customHeight="1" x14ac:dyDescent="0.3">
      <c r="A13" s="661" t="s">
        <v>4322</v>
      </c>
      <c r="B13" s="662" t="s">
        <v>559</v>
      </c>
      <c r="C13" s="662" t="s">
        <v>4323</v>
      </c>
      <c r="D13" s="662" t="s">
        <v>4333</v>
      </c>
      <c r="E13" s="662" t="s">
        <v>2347</v>
      </c>
      <c r="F13" s="665">
        <v>43</v>
      </c>
      <c r="G13" s="665">
        <v>367904.62</v>
      </c>
      <c r="H13" s="662">
        <v>1</v>
      </c>
      <c r="I13" s="662">
        <v>8555.9213953488379</v>
      </c>
      <c r="J13" s="665">
        <v>32</v>
      </c>
      <c r="K13" s="665">
        <v>296206.71999999997</v>
      </c>
      <c r="L13" s="662">
        <v>0.80511823961329976</v>
      </c>
      <c r="M13" s="662">
        <v>9256.4599999999991</v>
      </c>
      <c r="N13" s="665">
        <v>21.5</v>
      </c>
      <c r="O13" s="665">
        <v>190361</v>
      </c>
      <c r="P13" s="678">
        <v>0.51741943333030171</v>
      </c>
      <c r="Q13" s="666">
        <v>8854</v>
      </c>
    </row>
    <row r="14" spans="1:17" ht="14.4" customHeight="1" x14ac:dyDescent="0.3">
      <c r="A14" s="661" t="s">
        <v>4322</v>
      </c>
      <c r="B14" s="662" t="s">
        <v>559</v>
      </c>
      <c r="C14" s="662" t="s">
        <v>4323</v>
      </c>
      <c r="D14" s="662" t="s">
        <v>4334</v>
      </c>
      <c r="E14" s="662" t="s">
        <v>2355</v>
      </c>
      <c r="F14" s="665">
        <v>16</v>
      </c>
      <c r="G14" s="665">
        <v>112989.89999999998</v>
      </c>
      <c r="H14" s="662">
        <v>1</v>
      </c>
      <c r="I14" s="662">
        <v>7061.8687499999987</v>
      </c>
      <c r="J14" s="665">
        <v>19</v>
      </c>
      <c r="K14" s="665">
        <v>125848.20999999998</v>
      </c>
      <c r="L14" s="662">
        <v>1.1138005255336982</v>
      </c>
      <c r="M14" s="662">
        <v>6623.5899999999992</v>
      </c>
      <c r="N14" s="665">
        <v>13</v>
      </c>
      <c r="O14" s="665">
        <v>82362.800000000017</v>
      </c>
      <c r="P14" s="678">
        <v>0.72893948928178565</v>
      </c>
      <c r="Q14" s="666">
        <v>6335.6000000000013</v>
      </c>
    </row>
    <row r="15" spans="1:17" ht="14.4" customHeight="1" x14ac:dyDescent="0.3">
      <c r="A15" s="661" t="s">
        <v>4322</v>
      </c>
      <c r="B15" s="662" t="s">
        <v>559</v>
      </c>
      <c r="C15" s="662" t="s">
        <v>4323</v>
      </c>
      <c r="D15" s="662" t="s">
        <v>4335</v>
      </c>
      <c r="E15" s="662" t="s">
        <v>2120</v>
      </c>
      <c r="F15" s="665">
        <v>17</v>
      </c>
      <c r="G15" s="665">
        <v>143173.59</v>
      </c>
      <c r="H15" s="662">
        <v>1</v>
      </c>
      <c r="I15" s="662">
        <v>8421.975882352941</v>
      </c>
      <c r="J15" s="665">
        <v>47</v>
      </c>
      <c r="K15" s="665">
        <v>399541.83000000007</v>
      </c>
      <c r="L15" s="662">
        <v>2.7906112433165928</v>
      </c>
      <c r="M15" s="662">
        <v>8500.8900000000012</v>
      </c>
      <c r="N15" s="665">
        <v>85</v>
      </c>
      <c r="O15" s="665">
        <v>691158.80000000028</v>
      </c>
      <c r="P15" s="678">
        <v>4.8274182410317454</v>
      </c>
      <c r="Q15" s="666">
        <v>8131.2800000000034</v>
      </c>
    </row>
    <row r="16" spans="1:17" ht="14.4" customHeight="1" x14ac:dyDescent="0.3">
      <c r="A16" s="661" t="s">
        <v>4322</v>
      </c>
      <c r="B16" s="662" t="s">
        <v>559</v>
      </c>
      <c r="C16" s="662" t="s">
        <v>4323</v>
      </c>
      <c r="D16" s="662" t="s">
        <v>4336</v>
      </c>
      <c r="E16" s="662" t="s">
        <v>1207</v>
      </c>
      <c r="F16" s="665"/>
      <c r="G16" s="665"/>
      <c r="H16" s="662"/>
      <c r="I16" s="662"/>
      <c r="J16" s="665">
        <v>1.4</v>
      </c>
      <c r="K16" s="665">
        <v>604.52</v>
      </c>
      <c r="L16" s="662"/>
      <c r="M16" s="662">
        <v>431.8</v>
      </c>
      <c r="N16" s="665">
        <v>1</v>
      </c>
      <c r="O16" s="665">
        <v>413</v>
      </c>
      <c r="P16" s="678"/>
      <c r="Q16" s="666">
        <v>413</v>
      </c>
    </row>
    <row r="17" spans="1:17" ht="14.4" customHeight="1" x14ac:dyDescent="0.3">
      <c r="A17" s="661" t="s">
        <v>4322</v>
      </c>
      <c r="B17" s="662" t="s">
        <v>559</v>
      </c>
      <c r="C17" s="662" t="s">
        <v>4323</v>
      </c>
      <c r="D17" s="662" t="s">
        <v>4337</v>
      </c>
      <c r="E17" s="662" t="s">
        <v>2362</v>
      </c>
      <c r="F17" s="665"/>
      <c r="G17" s="665"/>
      <c r="H17" s="662"/>
      <c r="I17" s="662"/>
      <c r="J17" s="665"/>
      <c r="K17" s="665"/>
      <c r="L17" s="662"/>
      <c r="M17" s="662"/>
      <c r="N17" s="665">
        <v>7</v>
      </c>
      <c r="O17" s="665">
        <v>56861.770000000004</v>
      </c>
      <c r="P17" s="678"/>
      <c r="Q17" s="666">
        <v>8123.1100000000006</v>
      </c>
    </row>
    <row r="18" spans="1:17" ht="14.4" customHeight="1" x14ac:dyDescent="0.3">
      <c r="A18" s="661" t="s">
        <v>4322</v>
      </c>
      <c r="B18" s="662" t="s">
        <v>559</v>
      </c>
      <c r="C18" s="662" t="s">
        <v>4323</v>
      </c>
      <c r="D18" s="662" t="s">
        <v>4338</v>
      </c>
      <c r="E18" s="662" t="s">
        <v>1137</v>
      </c>
      <c r="F18" s="665"/>
      <c r="G18" s="665"/>
      <c r="H18" s="662"/>
      <c r="I18" s="662"/>
      <c r="J18" s="665"/>
      <c r="K18" s="665"/>
      <c r="L18" s="662"/>
      <c r="M18" s="662"/>
      <c r="N18" s="665">
        <v>0.1</v>
      </c>
      <c r="O18" s="665">
        <v>138.09</v>
      </c>
      <c r="P18" s="678"/>
      <c r="Q18" s="666">
        <v>1380.8999999999999</v>
      </c>
    </row>
    <row r="19" spans="1:17" ht="14.4" customHeight="1" x14ac:dyDescent="0.3">
      <c r="A19" s="661" t="s">
        <v>4322</v>
      </c>
      <c r="B19" s="662" t="s">
        <v>559</v>
      </c>
      <c r="C19" s="662" t="s">
        <v>4339</v>
      </c>
      <c r="D19" s="662" t="s">
        <v>4340</v>
      </c>
      <c r="E19" s="662" t="s">
        <v>4341</v>
      </c>
      <c r="F19" s="665"/>
      <c r="G19" s="665"/>
      <c r="H19" s="662"/>
      <c r="I19" s="662"/>
      <c r="J19" s="665"/>
      <c r="K19" s="665"/>
      <c r="L19" s="662"/>
      <c r="M19" s="662"/>
      <c r="N19" s="665">
        <v>2</v>
      </c>
      <c r="O19" s="665">
        <v>218</v>
      </c>
      <c r="P19" s="678"/>
      <c r="Q19" s="666">
        <v>109</v>
      </c>
    </row>
    <row r="20" spans="1:17" ht="14.4" customHeight="1" x14ac:dyDescent="0.3">
      <c r="A20" s="661" t="s">
        <v>4322</v>
      </c>
      <c r="B20" s="662" t="s">
        <v>559</v>
      </c>
      <c r="C20" s="662" t="s">
        <v>4339</v>
      </c>
      <c r="D20" s="662" t="s">
        <v>4342</v>
      </c>
      <c r="E20" s="662" t="s">
        <v>4343</v>
      </c>
      <c r="F20" s="665">
        <v>1238</v>
      </c>
      <c r="G20" s="665">
        <v>42092</v>
      </c>
      <c r="H20" s="662">
        <v>1</v>
      </c>
      <c r="I20" s="662">
        <v>34</v>
      </c>
      <c r="J20" s="665">
        <v>1077</v>
      </c>
      <c r="K20" s="665">
        <v>37081</v>
      </c>
      <c r="L20" s="662">
        <v>0.88095124964363769</v>
      </c>
      <c r="M20" s="662">
        <v>34.429897864438253</v>
      </c>
      <c r="N20" s="665">
        <v>998</v>
      </c>
      <c r="O20" s="665">
        <v>34930</v>
      </c>
      <c r="P20" s="678">
        <v>0.82984890240425735</v>
      </c>
      <c r="Q20" s="666">
        <v>35</v>
      </c>
    </row>
    <row r="21" spans="1:17" ht="14.4" customHeight="1" x14ac:dyDescent="0.3">
      <c r="A21" s="661" t="s">
        <v>4322</v>
      </c>
      <c r="B21" s="662" t="s">
        <v>559</v>
      </c>
      <c r="C21" s="662" t="s">
        <v>4339</v>
      </c>
      <c r="D21" s="662" t="s">
        <v>4344</v>
      </c>
      <c r="E21" s="662" t="s">
        <v>4345</v>
      </c>
      <c r="F21" s="665">
        <v>5</v>
      </c>
      <c r="G21" s="665">
        <v>25</v>
      </c>
      <c r="H21" s="662">
        <v>1</v>
      </c>
      <c r="I21" s="662">
        <v>5</v>
      </c>
      <c r="J21" s="665">
        <v>4</v>
      </c>
      <c r="K21" s="665">
        <v>20</v>
      </c>
      <c r="L21" s="662">
        <v>0.8</v>
      </c>
      <c r="M21" s="662">
        <v>5</v>
      </c>
      <c r="N21" s="665">
        <v>15</v>
      </c>
      <c r="O21" s="665">
        <v>75</v>
      </c>
      <c r="P21" s="678">
        <v>3</v>
      </c>
      <c r="Q21" s="666">
        <v>5</v>
      </c>
    </row>
    <row r="22" spans="1:17" ht="14.4" customHeight="1" x14ac:dyDescent="0.3">
      <c r="A22" s="661" t="s">
        <v>4322</v>
      </c>
      <c r="B22" s="662" t="s">
        <v>559</v>
      </c>
      <c r="C22" s="662" t="s">
        <v>4339</v>
      </c>
      <c r="D22" s="662" t="s">
        <v>4346</v>
      </c>
      <c r="E22" s="662" t="s">
        <v>4347</v>
      </c>
      <c r="F22" s="665">
        <v>3</v>
      </c>
      <c r="G22" s="665">
        <v>15</v>
      </c>
      <c r="H22" s="662">
        <v>1</v>
      </c>
      <c r="I22" s="662">
        <v>5</v>
      </c>
      <c r="J22" s="665">
        <v>17</v>
      </c>
      <c r="K22" s="665">
        <v>85</v>
      </c>
      <c r="L22" s="662">
        <v>5.666666666666667</v>
      </c>
      <c r="M22" s="662">
        <v>5</v>
      </c>
      <c r="N22" s="665">
        <v>24</v>
      </c>
      <c r="O22" s="665">
        <v>120</v>
      </c>
      <c r="P22" s="678">
        <v>8</v>
      </c>
      <c r="Q22" s="666">
        <v>5</v>
      </c>
    </row>
    <row r="23" spans="1:17" ht="14.4" customHeight="1" x14ac:dyDescent="0.3">
      <c r="A23" s="661" t="s">
        <v>4322</v>
      </c>
      <c r="B23" s="662" t="s">
        <v>559</v>
      </c>
      <c r="C23" s="662" t="s">
        <v>4339</v>
      </c>
      <c r="D23" s="662" t="s">
        <v>4348</v>
      </c>
      <c r="E23" s="662" t="s">
        <v>4349</v>
      </c>
      <c r="F23" s="665">
        <v>9</v>
      </c>
      <c r="G23" s="665">
        <v>2871</v>
      </c>
      <c r="H23" s="662">
        <v>1</v>
      </c>
      <c r="I23" s="662">
        <v>319</v>
      </c>
      <c r="J23" s="665">
        <v>23</v>
      </c>
      <c r="K23" s="665">
        <v>5459</v>
      </c>
      <c r="L23" s="662">
        <v>1.901428073841867</v>
      </c>
      <c r="M23" s="662">
        <v>237.34782608695653</v>
      </c>
      <c r="N23" s="665">
        <v>7</v>
      </c>
      <c r="O23" s="665">
        <v>2261</v>
      </c>
      <c r="P23" s="678">
        <v>0.78753047718564961</v>
      </c>
      <c r="Q23" s="666">
        <v>323</v>
      </c>
    </row>
    <row r="24" spans="1:17" ht="14.4" customHeight="1" x14ac:dyDescent="0.3">
      <c r="A24" s="661" t="s">
        <v>4322</v>
      </c>
      <c r="B24" s="662" t="s">
        <v>559</v>
      </c>
      <c r="C24" s="662" t="s">
        <v>4339</v>
      </c>
      <c r="D24" s="662" t="s">
        <v>4350</v>
      </c>
      <c r="E24" s="662" t="s">
        <v>4351</v>
      </c>
      <c r="F24" s="665">
        <v>9</v>
      </c>
      <c r="G24" s="665">
        <v>3339</v>
      </c>
      <c r="H24" s="662">
        <v>1</v>
      </c>
      <c r="I24" s="662">
        <v>371</v>
      </c>
      <c r="J24" s="665">
        <v>24</v>
      </c>
      <c r="K24" s="665">
        <v>6730</v>
      </c>
      <c r="L24" s="662">
        <v>2.0155735250074871</v>
      </c>
      <c r="M24" s="662">
        <v>280.41666666666669</v>
      </c>
      <c r="N24" s="665">
        <v>15</v>
      </c>
      <c r="O24" s="665">
        <v>5640</v>
      </c>
      <c r="P24" s="678">
        <v>1.6891284815813117</v>
      </c>
      <c r="Q24" s="666">
        <v>376</v>
      </c>
    </row>
    <row r="25" spans="1:17" ht="14.4" customHeight="1" x14ac:dyDescent="0.3">
      <c r="A25" s="661" t="s">
        <v>4322</v>
      </c>
      <c r="B25" s="662" t="s">
        <v>559</v>
      </c>
      <c r="C25" s="662" t="s">
        <v>4339</v>
      </c>
      <c r="D25" s="662" t="s">
        <v>4352</v>
      </c>
      <c r="E25" s="662" t="s">
        <v>4353</v>
      </c>
      <c r="F25" s="665">
        <v>9</v>
      </c>
      <c r="G25" s="665">
        <v>4923</v>
      </c>
      <c r="H25" s="662">
        <v>1</v>
      </c>
      <c r="I25" s="662">
        <v>547</v>
      </c>
      <c r="J25" s="665">
        <v>24</v>
      </c>
      <c r="K25" s="665">
        <v>11024</v>
      </c>
      <c r="L25" s="662">
        <v>2.2392849888279502</v>
      </c>
      <c r="M25" s="662">
        <v>459.33333333333331</v>
      </c>
      <c r="N25" s="665">
        <v>14</v>
      </c>
      <c r="O25" s="665">
        <v>7770</v>
      </c>
      <c r="P25" s="678">
        <v>1.5783059110298598</v>
      </c>
      <c r="Q25" s="666">
        <v>555</v>
      </c>
    </row>
    <row r="26" spans="1:17" ht="14.4" customHeight="1" x14ac:dyDescent="0.3">
      <c r="A26" s="661" t="s">
        <v>4322</v>
      </c>
      <c r="B26" s="662" t="s">
        <v>559</v>
      </c>
      <c r="C26" s="662" t="s">
        <v>4339</v>
      </c>
      <c r="D26" s="662" t="s">
        <v>4354</v>
      </c>
      <c r="E26" s="662" t="s">
        <v>4355</v>
      </c>
      <c r="F26" s="665">
        <v>284</v>
      </c>
      <c r="G26" s="665">
        <v>19596</v>
      </c>
      <c r="H26" s="662">
        <v>1</v>
      </c>
      <c r="I26" s="662">
        <v>69</v>
      </c>
      <c r="J26" s="665">
        <v>218</v>
      </c>
      <c r="K26" s="665">
        <v>15151</v>
      </c>
      <c r="L26" s="662">
        <v>0.77316799346805476</v>
      </c>
      <c r="M26" s="662">
        <v>69.5</v>
      </c>
      <c r="N26" s="665">
        <v>300</v>
      </c>
      <c r="O26" s="665">
        <v>21000</v>
      </c>
      <c r="P26" s="678">
        <v>1.0716472749540722</v>
      </c>
      <c r="Q26" s="666">
        <v>70</v>
      </c>
    </row>
    <row r="27" spans="1:17" ht="14.4" customHeight="1" x14ac:dyDescent="0.3">
      <c r="A27" s="661" t="s">
        <v>4322</v>
      </c>
      <c r="B27" s="662" t="s">
        <v>559</v>
      </c>
      <c r="C27" s="662" t="s">
        <v>4339</v>
      </c>
      <c r="D27" s="662" t="s">
        <v>4356</v>
      </c>
      <c r="E27" s="662" t="s">
        <v>4357</v>
      </c>
      <c r="F27" s="665">
        <v>586</v>
      </c>
      <c r="G27" s="665">
        <v>186934</v>
      </c>
      <c r="H27" s="662">
        <v>1</v>
      </c>
      <c r="I27" s="662">
        <v>319</v>
      </c>
      <c r="J27" s="665">
        <v>253</v>
      </c>
      <c r="K27" s="665">
        <v>54846</v>
      </c>
      <c r="L27" s="662">
        <v>0.29339766976579967</v>
      </c>
      <c r="M27" s="662">
        <v>216.78260869565219</v>
      </c>
      <c r="N27" s="665">
        <v>362</v>
      </c>
      <c r="O27" s="665">
        <v>116926</v>
      </c>
      <c r="P27" s="678">
        <v>0.62549348968084995</v>
      </c>
      <c r="Q27" s="666">
        <v>323</v>
      </c>
    </row>
    <row r="28" spans="1:17" ht="14.4" customHeight="1" x14ac:dyDescent="0.3">
      <c r="A28" s="661" t="s">
        <v>4322</v>
      </c>
      <c r="B28" s="662" t="s">
        <v>559</v>
      </c>
      <c r="C28" s="662" t="s">
        <v>4339</v>
      </c>
      <c r="D28" s="662" t="s">
        <v>4358</v>
      </c>
      <c r="E28" s="662" t="s">
        <v>4359</v>
      </c>
      <c r="F28" s="665">
        <v>264</v>
      </c>
      <c r="G28" s="665">
        <v>55968</v>
      </c>
      <c r="H28" s="662">
        <v>1</v>
      </c>
      <c r="I28" s="662">
        <v>212</v>
      </c>
      <c r="J28" s="665">
        <v>173</v>
      </c>
      <c r="K28" s="665">
        <v>37014</v>
      </c>
      <c r="L28" s="662">
        <v>0.66134219554030871</v>
      </c>
      <c r="M28" s="662">
        <v>213.95375722543352</v>
      </c>
      <c r="N28" s="665">
        <v>268</v>
      </c>
      <c r="O28" s="665">
        <v>57620</v>
      </c>
      <c r="P28" s="678">
        <v>1.0295168667810177</v>
      </c>
      <c r="Q28" s="666">
        <v>215</v>
      </c>
    </row>
    <row r="29" spans="1:17" ht="14.4" customHeight="1" x14ac:dyDescent="0.3">
      <c r="A29" s="661" t="s">
        <v>4322</v>
      </c>
      <c r="B29" s="662" t="s">
        <v>559</v>
      </c>
      <c r="C29" s="662" t="s">
        <v>4339</v>
      </c>
      <c r="D29" s="662" t="s">
        <v>4360</v>
      </c>
      <c r="E29" s="662" t="s">
        <v>4361</v>
      </c>
      <c r="F29" s="665"/>
      <c r="G29" s="665"/>
      <c r="H29" s="662"/>
      <c r="I29" s="662"/>
      <c r="J29" s="665">
        <v>3</v>
      </c>
      <c r="K29" s="665">
        <v>324</v>
      </c>
      <c r="L29" s="662"/>
      <c r="M29" s="662">
        <v>108</v>
      </c>
      <c r="N29" s="665"/>
      <c r="O29" s="665"/>
      <c r="P29" s="678"/>
      <c r="Q29" s="666"/>
    </row>
    <row r="30" spans="1:17" ht="14.4" customHeight="1" x14ac:dyDescent="0.3">
      <c r="A30" s="661" t="s">
        <v>4322</v>
      </c>
      <c r="B30" s="662" t="s">
        <v>559</v>
      </c>
      <c r="C30" s="662" t="s">
        <v>4339</v>
      </c>
      <c r="D30" s="662" t="s">
        <v>4362</v>
      </c>
      <c r="E30" s="662" t="s">
        <v>4363</v>
      </c>
      <c r="F30" s="665">
        <v>3</v>
      </c>
      <c r="G30" s="665">
        <v>957</v>
      </c>
      <c r="H30" s="662">
        <v>1</v>
      </c>
      <c r="I30" s="662">
        <v>319</v>
      </c>
      <c r="J30" s="665">
        <v>1</v>
      </c>
      <c r="K30" s="665">
        <v>319</v>
      </c>
      <c r="L30" s="662">
        <v>0.33333333333333331</v>
      </c>
      <c r="M30" s="662">
        <v>319</v>
      </c>
      <c r="N30" s="665"/>
      <c r="O30" s="665"/>
      <c r="P30" s="678"/>
      <c r="Q30" s="666"/>
    </row>
    <row r="31" spans="1:17" ht="14.4" customHeight="1" x14ac:dyDescent="0.3">
      <c r="A31" s="661" t="s">
        <v>4322</v>
      </c>
      <c r="B31" s="662" t="s">
        <v>559</v>
      </c>
      <c r="C31" s="662" t="s">
        <v>4339</v>
      </c>
      <c r="D31" s="662" t="s">
        <v>4364</v>
      </c>
      <c r="E31" s="662" t="s">
        <v>4365</v>
      </c>
      <c r="F31" s="665">
        <v>20</v>
      </c>
      <c r="G31" s="665">
        <v>1560</v>
      </c>
      <c r="H31" s="662">
        <v>1</v>
      </c>
      <c r="I31" s="662">
        <v>78</v>
      </c>
      <c r="J31" s="665">
        <v>21</v>
      </c>
      <c r="K31" s="665">
        <v>1653</v>
      </c>
      <c r="L31" s="662">
        <v>1.0596153846153846</v>
      </c>
      <c r="M31" s="662">
        <v>78.714285714285708</v>
      </c>
      <c r="N31" s="665">
        <v>17</v>
      </c>
      <c r="O31" s="665">
        <v>1343</v>
      </c>
      <c r="P31" s="678">
        <v>0.86089743589743595</v>
      </c>
      <c r="Q31" s="666">
        <v>79</v>
      </c>
    </row>
    <row r="32" spans="1:17" ht="14.4" customHeight="1" x14ac:dyDescent="0.3">
      <c r="A32" s="661" t="s">
        <v>4322</v>
      </c>
      <c r="B32" s="662" t="s">
        <v>559</v>
      </c>
      <c r="C32" s="662" t="s">
        <v>4339</v>
      </c>
      <c r="D32" s="662" t="s">
        <v>4366</v>
      </c>
      <c r="E32" s="662" t="s">
        <v>4367</v>
      </c>
      <c r="F32" s="665">
        <v>119</v>
      </c>
      <c r="G32" s="665">
        <v>0</v>
      </c>
      <c r="H32" s="662"/>
      <c r="I32" s="662">
        <v>0</v>
      </c>
      <c r="J32" s="665">
        <v>145</v>
      </c>
      <c r="K32" s="665">
        <v>0</v>
      </c>
      <c r="L32" s="662"/>
      <c r="M32" s="662">
        <v>0</v>
      </c>
      <c r="N32" s="665">
        <v>2</v>
      </c>
      <c r="O32" s="665">
        <v>0</v>
      </c>
      <c r="P32" s="678"/>
      <c r="Q32" s="666">
        <v>0</v>
      </c>
    </row>
    <row r="33" spans="1:17" ht="14.4" customHeight="1" x14ac:dyDescent="0.3">
      <c r="A33" s="661" t="s">
        <v>4322</v>
      </c>
      <c r="B33" s="662" t="s">
        <v>559</v>
      </c>
      <c r="C33" s="662" t="s">
        <v>4339</v>
      </c>
      <c r="D33" s="662" t="s">
        <v>4368</v>
      </c>
      <c r="E33" s="662" t="s">
        <v>4369</v>
      </c>
      <c r="F33" s="665">
        <v>3355</v>
      </c>
      <c r="G33" s="665">
        <v>0</v>
      </c>
      <c r="H33" s="662"/>
      <c r="I33" s="662">
        <v>0</v>
      </c>
      <c r="J33" s="665">
        <v>3108</v>
      </c>
      <c r="K33" s="665">
        <v>0</v>
      </c>
      <c r="L33" s="662"/>
      <c r="M33" s="662">
        <v>0</v>
      </c>
      <c r="N33" s="665">
        <v>4675</v>
      </c>
      <c r="O33" s="665">
        <v>70099.880000000048</v>
      </c>
      <c r="P33" s="678"/>
      <c r="Q33" s="666">
        <v>14.994626737967925</v>
      </c>
    </row>
    <row r="34" spans="1:17" ht="14.4" customHeight="1" x14ac:dyDescent="0.3">
      <c r="A34" s="661" t="s">
        <v>4322</v>
      </c>
      <c r="B34" s="662" t="s">
        <v>559</v>
      </c>
      <c r="C34" s="662" t="s">
        <v>4339</v>
      </c>
      <c r="D34" s="662" t="s">
        <v>4370</v>
      </c>
      <c r="E34" s="662" t="s">
        <v>4371</v>
      </c>
      <c r="F34" s="665">
        <v>2</v>
      </c>
      <c r="G34" s="665">
        <v>70</v>
      </c>
      <c r="H34" s="662">
        <v>1</v>
      </c>
      <c r="I34" s="662">
        <v>35</v>
      </c>
      <c r="J34" s="665">
        <v>3</v>
      </c>
      <c r="K34" s="665">
        <v>107</v>
      </c>
      <c r="L34" s="662">
        <v>1.5285714285714285</v>
      </c>
      <c r="M34" s="662">
        <v>35.666666666666664</v>
      </c>
      <c r="N34" s="665">
        <v>45</v>
      </c>
      <c r="O34" s="665">
        <v>1620</v>
      </c>
      <c r="P34" s="678">
        <v>23.142857142857142</v>
      </c>
      <c r="Q34" s="666">
        <v>36</v>
      </c>
    </row>
    <row r="35" spans="1:17" ht="14.4" customHeight="1" x14ac:dyDescent="0.3">
      <c r="A35" s="661" t="s">
        <v>4322</v>
      </c>
      <c r="B35" s="662" t="s">
        <v>559</v>
      </c>
      <c r="C35" s="662" t="s">
        <v>4339</v>
      </c>
      <c r="D35" s="662" t="s">
        <v>4372</v>
      </c>
      <c r="E35" s="662" t="s">
        <v>4373</v>
      </c>
      <c r="F35" s="665">
        <v>510</v>
      </c>
      <c r="G35" s="665">
        <v>15300</v>
      </c>
      <c r="H35" s="662">
        <v>1</v>
      </c>
      <c r="I35" s="662">
        <v>30</v>
      </c>
      <c r="J35" s="665">
        <v>542</v>
      </c>
      <c r="K35" s="665">
        <v>16331</v>
      </c>
      <c r="L35" s="662">
        <v>1.0673856209150328</v>
      </c>
      <c r="M35" s="662">
        <v>30.130996309963098</v>
      </c>
      <c r="N35" s="665">
        <v>643</v>
      </c>
      <c r="O35" s="665">
        <v>19933</v>
      </c>
      <c r="P35" s="678">
        <v>1.3028104575163399</v>
      </c>
      <c r="Q35" s="666">
        <v>31</v>
      </c>
    </row>
    <row r="36" spans="1:17" ht="14.4" customHeight="1" x14ac:dyDescent="0.3">
      <c r="A36" s="661" t="s">
        <v>4322</v>
      </c>
      <c r="B36" s="662" t="s">
        <v>559</v>
      </c>
      <c r="C36" s="662" t="s">
        <v>4339</v>
      </c>
      <c r="D36" s="662" t="s">
        <v>4374</v>
      </c>
      <c r="E36" s="662" t="s">
        <v>4375</v>
      </c>
      <c r="F36" s="665">
        <v>86</v>
      </c>
      <c r="G36" s="665">
        <v>0</v>
      </c>
      <c r="H36" s="662"/>
      <c r="I36" s="662">
        <v>0</v>
      </c>
      <c r="J36" s="665">
        <v>80</v>
      </c>
      <c r="K36" s="665">
        <v>0</v>
      </c>
      <c r="L36" s="662"/>
      <c r="M36" s="662">
        <v>0</v>
      </c>
      <c r="N36" s="665">
        <v>69</v>
      </c>
      <c r="O36" s="665">
        <v>0</v>
      </c>
      <c r="P36" s="678"/>
      <c r="Q36" s="666">
        <v>0</v>
      </c>
    </row>
    <row r="37" spans="1:17" ht="14.4" customHeight="1" x14ac:dyDescent="0.3">
      <c r="A37" s="661" t="s">
        <v>4322</v>
      </c>
      <c r="B37" s="662" t="s">
        <v>559</v>
      </c>
      <c r="C37" s="662" t="s">
        <v>4339</v>
      </c>
      <c r="D37" s="662" t="s">
        <v>4376</v>
      </c>
      <c r="E37" s="662" t="s">
        <v>4377</v>
      </c>
      <c r="F37" s="665">
        <v>11</v>
      </c>
      <c r="G37" s="665">
        <v>7645</v>
      </c>
      <c r="H37" s="662">
        <v>1</v>
      </c>
      <c r="I37" s="662">
        <v>695</v>
      </c>
      <c r="J37" s="665">
        <v>38</v>
      </c>
      <c r="K37" s="665">
        <v>20988</v>
      </c>
      <c r="L37" s="662">
        <v>2.7453237410071942</v>
      </c>
      <c r="M37" s="662">
        <v>552.31578947368416</v>
      </c>
      <c r="N37" s="665">
        <v>15</v>
      </c>
      <c r="O37" s="665">
        <v>10545</v>
      </c>
      <c r="P37" s="678">
        <v>1.3793328973185088</v>
      </c>
      <c r="Q37" s="666">
        <v>703</v>
      </c>
    </row>
    <row r="38" spans="1:17" ht="14.4" customHeight="1" x14ac:dyDescent="0.3">
      <c r="A38" s="661" t="s">
        <v>4322</v>
      </c>
      <c r="B38" s="662" t="s">
        <v>559</v>
      </c>
      <c r="C38" s="662" t="s">
        <v>4339</v>
      </c>
      <c r="D38" s="662" t="s">
        <v>4378</v>
      </c>
      <c r="E38" s="662" t="s">
        <v>4379</v>
      </c>
      <c r="F38" s="665">
        <v>24</v>
      </c>
      <c r="G38" s="665">
        <v>4800</v>
      </c>
      <c r="H38" s="662">
        <v>1</v>
      </c>
      <c r="I38" s="662">
        <v>200</v>
      </c>
      <c r="J38" s="665">
        <v>26</v>
      </c>
      <c r="K38" s="665">
        <v>5200</v>
      </c>
      <c r="L38" s="662">
        <v>1.0833333333333333</v>
      </c>
      <c r="M38" s="662">
        <v>200</v>
      </c>
      <c r="N38" s="665">
        <v>26</v>
      </c>
      <c r="O38" s="665">
        <v>5200</v>
      </c>
      <c r="P38" s="678">
        <v>1.0833333333333333</v>
      </c>
      <c r="Q38" s="666">
        <v>200</v>
      </c>
    </row>
    <row r="39" spans="1:17" ht="14.4" customHeight="1" x14ac:dyDescent="0.3">
      <c r="A39" s="661" t="s">
        <v>4322</v>
      </c>
      <c r="B39" s="662" t="s">
        <v>559</v>
      </c>
      <c r="C39" s="662" t="s">
        <v>4339</v>
      </c>
      <c r="D39" s="662" t="s">
        <v>4380</v>
      </c>
      <c r="E39" s="662" t="s">
        <v>4381</v>
      </c>
      <c r="F39" s="665">
        <v>745</v>
      </c>
      <c r="G39" s="665">
        <v>480525</v>
      </c>
      <c r="H39" s="662">
        <v>1</v>
      </c>
      <c r="I39" s="662">
        <v>645</v>
      </c>
      <c r="J39" s="665">
        <v>741</v>
      </c>
      <c r="K39" s="665">
        <v>479193</v>
      </c>
      <c r="L39" s="662">
        <v>0.99722803184017483</v>
      </c>
      <c r="M39" s="662">
        <v>646.68421052631584</v>
      </c>
      <c r="N39" s="665">
        <v>837</v>
      </c>
      <c r="O39" s="665">
        <v>546561</v>
      </c>
      <c r="P39" s="678">
        <v>1.1374246917434057</v>
      </c>
      <c r="Q39" s="666">
        <v>653</v>
      </c>
    </row>
    <row r="40" spans="1:17" ht="14.4" customHeight="1" x14ac:dyDescent="0.3">
      <c r="A40" s="661" t="s">
        <v>4322</v>
      </c>
      <c r="B40" s="662" t="s">
        <v>559</v>
      </c>
      <c r="C40" s="662" t="s">
        <v>4339</v>
      </c>
      <c r="D40" s="662" t="s">
        <v>4382</v>
      </c>
      <c r="E40" s="662" t="s">
        <v>4383</v>
      </c>
      <c r="F40" s="665">
        <v>80</v>
      </c>
      <c r="G40" s="665">
        <v>25520</v>
      </c>
      <c r="H40" s="662">
        <v>1</v>
      </c>
      <c r="I40" s="662">
        <v>319</v>
      </c>
      <c r="J40" s="665">
        <v>53</v>
      </c>
      <c r="K40" s="665">
        <v>16973</v>
      </c>
      <c r="L40" s="662">
        <v>0.66508620689655173</v>
      </c>
      <c r="M40" s="662">
        <v>320.24528301886795</v>
      </c>
      <c r="N40" s="665">
        <v>56</v>
      </c>
      <c r="O40" s="665">
        <v>18088</v>
      </c>
      <c r="P40" s="678">
        <v>0.70877742946708466</v>
      </c>
      <c r="Q40" s="666">
        <v>323</v>
      </c>
    </row>
    <row r="41" spans="1:17" ht="14.4" customHeight="1" x14ac:dyDescent="0.3">
      <c r="A41" s="661" t="s">
        <v>4322</v>
      </c>
      <c r="B41" s="662" t="s">
        <v>559</v>
      </c>
      <c r="C41" s="662" t="s">
        <v>4339</v>
      </c>
      <c r="D41" s="662" t="s">
        <v>4384</v>
      </c>
      <c r="E41" s="662" t="s">
        <v>4385</v>
      </c>
      <c r="F41" s="665">
        <v>234</v>
      </c>
      <c r="G41" s="665">
        <v>300222</v>
      </c>
      <c r="H41" s="662">
        <v>1</v>
      </c>
      <c r="I41" s="662">
        <v>1283</v>
      </c>
      <c r="J41" s="665">
        <v>254</v>
      </c>
      <c r="K41" s="665">
        <v>327290</v>
      </c>
      <c r="L41" s="662">
        <v>1.0901599483049211</v>
      </c>
      <c r="M41" s="662">
        <v>1288.5433070866143</v>
      </c>
      <c r="N41" s="665">
        <v>247</v>
      </c>
      <c r="O41" s="665">
        <v>320853</v>
      </c>
      <c r="P41" s="678">
        <v>1.0687191478306053</v>
      </c>
      <c r="Q41" s="666">
        <v>1299</v>
      </c>
    </row>
    <row r="42" spans="1:17" ht="14.4" customHeight="1" x14ac:dyDescent="0.3">
      <c r="A42" s="661" t="s">
        <v>4322</v>
      </c>
      <c r="B42" s="662" t="s">
        <v>559</v>
      </c>
      <c r="C42" s="662" t="s">
        <v>4339</v>
      </c>
      <c r="D42" s="662" t="s">
        <v>4386</v>
      </c>
      <c r="E42" s="662" t="s">
        <v>4387</v>
      </c>
      <c r="F42" s="665">
        <v>2952</v>
      </c>
      <c r="G42" s="665">
        <v>953496</v>
      </c>
      <c r="H42" s="662">
        <v>1</v>
      </c>
      <c r="I42" s="662">
        <v>323</v>
      </c>
      <c r="J42" s="665">
        <v>3330</v>
      </c>
      <c r="K42" s="665">
        <v>1078466</v>
      </c>
      <c r="L42" s="662">
        <v>1.1310650490405834</v>
      </c>
      <c r="M42" s="662">
        <v>323.86366366366366</v>
      </c>
      <c r="N42" s="665">
        <v>3731</v>
      </c>
      <c r="O42" s="665">
        <v>1220037</v>
      </c>
      <c r="P42" s="678">
        <v>1.2795407636738907</v>
      </c>
      <c r="Q42" s="666">
        <v>327</v>
      </c>
    </row>
    <row r="43" spans="1:17" ht="14.4" customHeight="1" x14ac:dyDescent="0.3">
      <c r="A43" s="661" t="s">
        <v>4322</v>
      </c>
      <c r="B43" s="662" t="s">
        <v>559</v>
      </c>
      <c r="C43" s="662" t="s">
        <v>4339</v>
      </c>
      <c r="D43" s="662" t="s">
        <v>4388</v>
      </c>
      <c r="E43" s="662" t="s">
        <v>4389</v>
      </c>
      <c r="F43" s="665">
        <v>1</v>
      </c>
      <c r="G43" s="665">
        <v>645</v>
      </c>
      <c r="H43" s="662">
        <v>1</v>
      </c>
      <c r="I43" s="662">
        <v>645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4322</v>
      </c>
      <c r="B44" s="662" t="s">
        <v>559</v>
      </c>
      <c r="C44" s="662" t="s">
        <v>4339</v>
      </c>
      <c r="D44" s="662" t="s">
        <v>4390</v>
      </c>
      <c r="E44" s="662" t="s">
        <v>4391</v>
      </c>
      <c r="F44" s="665">
        <v>11</v>
      </c>
      <c r="G44" s="665">
        <v>6413</v>
      </c>
      <c r="H44" s="662">
        <v>1</v>
      </c>
      <c r="I44" s="662">
        <v>583</v>
      </c>
      <c r="J44" s="665">
        <v>36</v>
      </c>
      <c r="K44" s="665">
        <v>16408</v>
      </c>
      <c r="L44" s="662">
        <v>2.5585529393419617</v>
      </c>
      <c r="M44" s="662">
        <v>455.77777777777777</v>
      </c>
      <c r="N44" s="665">
        <v>7</v>
      </c>
      <c r="O44" s="665">
        <v>4123</v>
      </c>
      <c r="P44" s="678">
        <v>0.6429128333073445</v>
      </c>
      <c r="Q44" s="666">
        <v>589</v>
      </c>
    </row>
    <row r="45" spans="1:17" ht="14.4" customHeight="1" x14ac:dyDescent="0.3">
      <c r="A45" s="661" t="s">
        <v>4322</v>
      </c>
      <c r="B45" s="662" t="s">
        <v>4308</v>
      </c>
      <c r="C45" s="662" t="s">
        <v>4339</v>
      </c>
      <c r="D45" s="662" t="s">
        <v>4356</v>
      </c>
      <c r="E45" s="662" t="s">
        <v>4357</v>
      </c>
      <c r="F45" s="665">
        <v>279</v>
      </c>
      <c r="G45" s="665">
        <v>89001</v>
      </c>
      <c r="H45" s="662">
        <v>1</v>
      </c>
      <c r="I45" s="662">
        <v>319</v>
      </c>
      <c r="J45" s="665"/>
      <c r="K45" s="665"/>
      <c r="L45" s="662"/>
      <c r="M45" s="662"/>
      <c r="N45" s="665"/>
      <c r="O45" s="665"/>
      <c r="P45" s="678"/>
      <c r="Q45" s="666"/>
    </row>
    <row r="46" spans="1:17" ht="14.4" customHeight="1" x14ac:dyDescent="0.3">
      <c r="A46" s="661" t="s">
        <v>4322</v>
      </c>
      <c r="B46" s="662" t="s">
        <v>4309</v>
      </c>
      <c r="C46" s="662" t="s">
        <v>4339</v>
      </c>
      <c r="D46" s="662" t="s">
        <v>4354</v>
      </c>
      <c r="E46" s="662" t="s">
        <v>4355</v>
      </c>
      <c r="F46" s="665"/>
      <c r="G46" s="665"/>
      <c r="H46" s="662"/>
      <c r="I46" s="662"/>
      <c r="J46" s="665">
        <v>3</v>
      </c>
      <c r="K46" s="665">
        <v>210</v>
      </c>
      <c r="L46" s="662"/>
      <c r="M46" s="662">
        <v>70</v>
      </c>
      <c r="N46" s="665"/>
      <c r="O46" s="665"/>
      <c r="P46" s="678"/>
      <c r="Q46" s="666"/>
    </row>
    <row r="47" spans="1:17" ht="14.4" customHeight="1" x14ac:dyDescent="0.3">
      <c r="A47" s="661" t="s">
        <v>4322</v>
      </c>
      <c r="B47" s="662" t="s">
        <v>4309</v>
      </c>
      <c r="C47" s="662" t="s">
        <v>4339</v>
      </c>
      <c r="D47" s="662" t="s">
        <v>4356</v>
      </c>
      <c r="E47" s="662" t="s">
        <v>4357</v>
      </c>
      <c r="F47" s="665">
        <v>196</v>
      </c>
      <c r="G47" s="665">
        <v>62524</v>
      </c>
      <c r="H47" s="662">
        <v>1</v>
      </c>
      <c r="I47" s="662">
        <v>319</v>
      </c>
      <c r="J47" s="665">
        <v>553</v>
      </c>
      <c r="K47" s="665">
        <v>177490</v>
      </c>
      <c r="L47" s="662">
        <v>2.838749920030708</v>
      </c>
      <c r="M47" s="662">
        <v>320.95840867992769</v>
      </c>
      <c r="N47" s="665">
        <v>230</v>
      </c>
      <c r="O47" s="665">
        <v>74290</v>
      </c>
      <c r="P47" s="678">
        <v>1.1881837374448212</v>
      </c>
      <c r="Q47" s="666">
        <v>323</v>
      </c>
    </row>
    <row r="48" spans="1:17" ht="14.4" customHeight="1" x14ac:dyDescent="0.3">
      <c r="A48" s="661" t="s">
        <v>4322</v>
      </c>
      <c r="B48" s="662" t="s">
        <v>4309</v>
      </c>
      <c r="C48" s="662" t="s">
        <v>4339</v>
      </c>
      <c r="D48" s="662" t="s">
        <v>4358</v>
      </c>
      <c r="E48" s="662" t="s">
        <v>4359</v>
      </c>
      <c r="F48" s="665">
        <v>132</v>
      </c>
      <c r="G48" s="665">
        <v>27984</v>
      </c>
      <c r="H48" s="662">
        <v>1</v>
      </c>
      <c r="I48" s="662">
        <v>212</v>
      </c>
      <c r="J48" s="665">
        <v>1132</v>
      </c>
      <c r="K48" s="665">
        <v>241414</v>
      </c>
      <c r="L48" s="662">
        <v>8.6268582046883928</v>
      </c>
      <c r="M48" s="662">
        <v>213.26325088339223</v>
      </c>
      <c r="N48" s="665">
        <v>1276</v>
      </c>
      <c r="O48" s="665">
        <v>274340</v>
      </c>
      <c r="P48" s="678">
        <v>9.8034591194968552</v>
      </c>
      <c r="Q48" s="666">
        <v>215</v>
      </c>
    </row>
    <row r="49" spans="1:17" ht="14.4" customHeight="1" x14ac:dyDescent="0.3">
      <c r="A49" s="661" t="s">
        <v>4322</v>
      </c>
      <c r="B49" s="662" t="s">
        <v>4309</v>
      </c>
      <c r="C49" s="662" t="s">
        <v>4339</v>
      </c>
      <c r="D49" s="662" t="s">
        <v>4392</v>
      </c>
      <c r="E49" s="662" t="s">
        <v>4393</v>
      </c>
      <c r="F49" s="665"/>
      <c r="G49" s="665"/>
      <c r="H49" s="662"/>
      <c r="I49" s="662"/>
      <c r="J49" s="665">
        <v>537</v>
      </c>
      <c r="K49" s="665">
        <v>93975</v>
      </c>
      <c r="L49" s="662"/>
      <c r="M49" s="662">
        <v>175</v>
      </c>
      <c r="N49" s="665">
        <v>638</v>
      </c>
      <c r="O49" s="665">
        <v>111650</v>
      </c>
      <c r="P49" s="678"/>
      <c r="Q49" s="666">
        <v>175</v>
      </c>
    </row>
    <row r="50" spans="1:17" ht="14.4" customHeight="1" x14ac:dyDescent="0.3">
      <c r="A50" s="661" t="s">
        <v>4322</v>
      </c>
      <c r="B50" s="662" t="s">
        <v>4309</v>
      </c>
      <c r="C50" s="662" t="s">
        <v>4339</v>
      </c>
      <c r="D50" s="662" t="s">
        <v>4368</v>
      </c>
      <c r="E50" s="662" t="s">
        <v>4369</v>
      </c>
      <c r="F50" s="665"/>
      <c r="G50" s="665"/>
      <c r="H50" s="662"/>
      <c r="I50" s="662"/>
      <c r="J50" s="665">
        <v>1</v>
      </c>
      <c r="K50" s="665">
        <v>0</v>
      </c>
      <c r="L50" s="662"/>
      <c r="M50" s="662">
        <v>0</v>
      </c>
      <c r="N50" s="665">
        <v>76</v>
      </c>
      <c r="O50" s="665">
        <v>1300</v>
      </c>
      <c r="P50" s="678"/>
      <c r="Q50" s="666">
        <v>17.105263157894736</v>
      </c>
    </row>
    <row r="51" spans="1:17" ht="14.4" customHeight="1" x14ac:dyDescent="0.3">
      <c r="A51" s="661" t="s">
        <v>4322</v>
      </c>
      <c r="B51" s="662" t="s">
        <v>4309</v>
      </c>
      <c r="C51" s="662" t="s">
        <v>4339</v>
      </c>
      <c r="D51" s="662" t="s">
        <v>4380</v>
      </c>
      <c r="E51" s="662" t="s">
        <v>4381</v>
      </c>
      <c r="F51" s="665">
        <v>18</v>
      </c>
      <c r="G51" s="665">
        <v>11610</v>
      </c>
      <c r="H51" s="662">
        <v>1</v>
      </c>
      <c r="I51" s="662">
        <v>645</v>
      </c>
      <c r="J51" s="665">
        <v>76</v>
      </c>
      <c r="K51" s="665">
        <v>49272</v>
      </c>
      <c r="L51" s="662">
        <v>4.2439276485788113</v>
      </c>
      <c r="M51" s="662">
        <v>648.31578947368416</v>
      </c>
      <c r="N51" s="665">
        <v>76</v>
      </c>
      <c r="O51" s="665">
        <v>49628</v>
      </c>
      <c r="P51" s="678">
        <v>4.2745908699397068</v>
      </c>
      <c r="Q51" s="666">
        <v>653</v>
      </c>
    </row>
    <row r="52" spans="1:17" ht="14.4" customHeight="1" x14ac:dyDescent="0.3">
      <c r="A52" s="661" t="s">
        <v>4394</v>
      </c>
      <c r="B52" s="662" t="s">
        <v>559</v>
      </c>
      <c r="C52" s="662" t="s">
        <v>4339</v>
      </c>
      <c r="D52" s="662" t="s">
        <v>4342</v>
      </c>
      <c r="E52" s="662" t="s">
        <v>4343</v>
      </c>
      <c r="F52" s="665">
        <v>195</v>
      </c>
      <c r="G52" s="665">
        <v>6630</v>
      </c>
      <c r="H52" s="662">
        <v>1</v>
      </c>
      <c r="I52" s="662">
        <v>34</v>
      </c>
      <c r="J52" s="665">
        <v>174</v>
      </c>
      <c r="K52" s="665">
        <v>6022</v>
      </c>
      <c r="L52" s="662">
        <v>0.90829562594268476</v>
      </c>
      <c r="M52" s="662">
        <v>34.609195402298852</v>
      </c>
      <c r="N52" s="665">
        <v>245</v>
      </c>
      <c r="O52" s="665">
        <v>8575</v>
      </c>
      <c r="P52" s="678">
        <v>1.2933634992458523</v>
      </c>
      <c r="Q52" s="666">
        <v>35</v>
      </c>
    </row>
    <row r="53" spans="1:17" ht="14.4" customHeight="1" x14ac:dyDescent="0.3">
      <c r="A53" s="661" t="s">
        <v>4394</v>
      </c>
      <c r="B53" s="662" t="s">
        <v>559</v>
      </c>
      <c r="C53" s="662" t="s">
        <v>4339</v>
      </c>
      <c r="D53" s="662" t="s">
        <v>4354</v>
      </c>
      <c r="E53" s="662" t="s">
        <v>4355</v>
      </c>
      <c r="F53" s="665">
        <v>94</v>
      </c>
      <c r="G53" s="665">
        <v>6486</v>
      </c>
      <c r="H53" s="662">
        <v>1</v>
      </c>
      <c r="I53" s="662">
        <v>69</v>
      </c>
      <c r="J53" s="665">
        <v>125</v>
      </c>
      <c r="K53" s="665">
        <v>8690</v>
      </c>
      <c r="L53" s="662">
        <v>1.3398088189947579</v>
      </c>
      <c r="M53" s="662">
        <v>69.52</v>
      </c>
      <c r="N53" s="665">
        <v>215</v>
      </c>
      <c r="O53" s="665">
        <v>15050</v>
      </c>
      <c r="P53" s="678">
        <v>2.3203823620104842</v>
      </c>
      <c r="Q53" s="666">
        <v>70</v>
      </c>
    </row>
    <row r="54" spans="1:17" ht="14.4" customHeight="1" x14ac:dyDescent="0.3">
      <c r="A54" s="661" t="s">
        <v>4394</v>
      </c>
      <c r="B54" s="662" t="s">
        <v>559</v>
      </c>
      <c r="C54" s="662" t="s">
        <v>4339</v>
      </c>
      <c r="D54" s="662" t="s">
        <v>4356</v>
      </c>
      <c r="E54" s="662" t="s">
        <v>4357</v>
      </c>
      <c r="F54" s="665">
        <v>102</v>
      </c>
      <c r="G54" s="665">
        <v>32538</v>
      </c>
      <c r="H54" s="662">
        <v>1</v>
      </c>
      <c r="I54" s="662">
        <v>319</v>
      </c>
      <c r="J54" s="665">
        <v>124</v>
      </c>
      <c r="K54" s="665">
        <v>28842</v>
      </c>
      <c r="L54" s="662">
        <v>0.88640973630831643</v>
      </c>
      <c r="M54" s="662">
        <v>232.59677419354838</v>
      </c>
      <c r="N54" s="665">
        <v>124</v>
      </c>
      <c r="O54" s="665">
        <v>40052</v>
      </c>
      <c r="P54" s="678">
        <v>1.2309299895506791</v>
      </c>
      <c r="Q54" s="666">
        <v>323</v>
      </c>
    </row>
    <row r="55" spans="1:17" ht="14.4" customHeight="1" x14ac:dyDescent="0.3">
      <c r="A55" s="661" t="s">
        <v>4394</v>
      </c>
      <c r="B55" s="662" t="s">
        <v>559</v>
      </c>
      <c r="C55" s="662" t="s">
        <v>4339</v>
      </c>
      <c r="D55" s="662" t="s">
        <v>4358</v>
      </c>
      <c r="E55" s="662" t="s">
        <v>4359</v>
      </c>
      <c r="F55" s="665">
        <v>1</v>
      </c>
      <c r="G55" s="665">
        <v>212</v>
      </c>
      <c r="H55" s="662">
        <v>1</v>
      </c>
      <c r="I55" s="662">
        <v>212</v>
      </c>
      <c r="J55" s="665"/>
      <c r="K55" s="665"/>
      <c r="L55" s="662"/>
      <c r="M55" s="662"/>
      <c r="N55" s="665"/>
      <c r="O55" s="665"/>
      <c r="P55" s="678"/>
      <c r="Q55" s="666"/>
    </row>
    <row r="56" spans="1:17" ht="14.4" customHeight="1" x14ac:dyDescent="0.3">
      <c r="A56" s="661" t="s">
        <v>4394</v>
      </c>
      <c r="B56" s="662" t="s">
        <v>559</v>
      </c>
      <c r="C56" s="662" t="s">
        <v>4339</v>
      </c>
      <c r="D56" s="662" t="s">
        <v>4360</v>
      </c>
      <c r="E56" s="662" t="s">
        <v>4361</v>
      </c>
      <c r="F56" s="665"/>
      <c r="G56" s="665"/>
      <c r="H56" s="662"/>
      <c r="I56" s="662"/>
      <c r="J56" s="665">
        <v>1</v>
      </c>
      <c r="K56" s="665">
        <v>107</v>
      </c>
      <c r="L56" s="662"/>
      <c r="M56" s="662">
        <v>107</v>
      </c>
      <c r="N56" s="665"/>
      <c r="O56" s="665"/>
      <c r="P56" s="678"/>
      <c r="Q56" s="666"/>
    </row>
    <row r="57" spans="1:17" ht="14.4" customHeight="1" x14ac:dyDescent="0.3">
      <c r="A57" s="661" t="s">
        <v>4394</v>
      </c>
      <c r="B57" s="662" t="s">
        <v>559</v>
      </c>
      <c r="C57" s="662" t="s">
        <v>4339</v>
      </c>
      <c r="D57" s="662" t="s">
        <v>4362</v>
      </c>
      <c r="E57" s="662" t="s">
        <v>4363</v>
      </c>
      <c r="F57" s="665">
        <v>25</v>
      </c>
      <c r="G57" s="665">
        <v>7975</v>
      </c>
      <c r="H57" s="662">
        <v>1</v>
      </c>
      <c r="I57" s="662">
        <v>319</v>
      </c>
      <c r="J57" s="665">
        <v>36</v>
      </c>
      <c r="K57" s="665">
        <v>6407</v>
      </c>
      <c r="L57" s="662">
        <v>0.80338557993730408</v>
      </c>
      <c r="M57" s="662">
        <v>177.97222222222223</v>
      </c>
      <c r="N57" s="665">
        <v>3</v>
      </c>
      <c r="O57" s="665">
        <v>969</v>
      </c>
      <c r="P57" s="678">
        <v>0.12150470219435737</v>
      </c>
      <c r="Q57" s="666">
        <v>323</v>
      </c>
    </row>
    <row r="58" spans="1:17" ht="14.4" customHeight="1" x14ac:dyDescent="0.3">
      <c r="A58" s="661" t="s">
        <v>4394</v>
      </c>
      <c r="B58" s="662" t="s">
        <v>559</v>
      </c>
      <c r="C58" s="662" t="s">
        <v>4339</v>
      </c>
      <c r="D58" s="662" t="s">
        <v>4368</v>
      </c>
      <c r="E58" s="662" t="s">
        <v>4369</v>
      </c>
      <c r="F58" s="665">
        <v>2</v>
      </c>
      <c r="G58" s="665">
        <v>0</v>
      </c>
      <c r="H58" s="662"/>
      <c r="I58" s="662">
        <v>0</v>
      </c>
      <c r="J58" s="665">
        <v>4</v>
      </c>
      <c r="K58" s="665">
        <v>0</v>
      </c>
      <c r="L58" s="662"/>
      <c r="M58" s="662">
        <v>0</v>
      </c>
      <c r="N58" s="665">
        <v>5</v>
      </c>
      <c r="O58" s="665">
        <v>33.33</v>
      </c>
      <c r="P58" s="678"/>
      <c r="Q58" s="666">
        <v>6.6659999999999995</v>
      </c>
    </row>
    <row r="59" spans="1:17" ht="14.4" customHeight="1" x14ac:dyDescent="0.3">
      <c r="A59" s="661" t="s">
        <v>4394</v>
      </c>
      <c r="B59" s="662" t="s">
        <v>559</v>
      </c>
      <c r="C59" s="662" t="s">
        <v>4339</v>
      </c>
      <c r="D59" s="662" t="s">
        <v>4380</v>
      </c>
      <c r="E59" s="662" t="s">
        <v>4381</v>
      </c>
      <c r="F59" s="665">
        <v>1</v>
      </c>
      <c r="G59" s="665">
        <v>645</v>
      </c>
      <c r="H59" s="662">
        <v>1</v>
      </c>
      <c r="I59" s="662">
        <v>645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4394</v>
      </c>
      <c r="B60" s="662" t="s">
        <v>559</v>
      </c>
      <c r="C60" s="662" t="s">
        <v>4339</v>
      </c>
      <c r="D60" s="662" t="s">
        <v>4382</v>
      </c>
      <c r="E60" s="662" t="s">
        <v>4383</v>
      </c>
      <c r="F60" s="665">
        <v>952</v>
      </c>
      <c r="G60" s="665">
        <v>303688</v>
      </c>
      <c r="H60" s="662">
        <v>1</v>
      </c>
      <c r="I60" s="662">
        <v>319</v>
      </c>
      <c r="J60" s="665">
        <v>802</v>
      </c>
      <c r="K60" s="665">
        <v>256020</v>
      </c>
      <c r="L60" s="662">
        <v>0.84303627407075687</v>
      </c>
      <c r="M60" s="662">
        <v>319.2269326683292</v>
      </c>
      <c r="N60" s="665">
        <v>1125</v>
      </c>
      <c r="O60" s="665">
        <v>363375</v>
      </c>
      <c r="P60" s="678">
        <v>1.1965405284370803</v>
      </c>
      <c r="Q60" s="666">
        <v>323</v>
      </c>
    </row>
    <row r="61" spans="1:17" ht="14.4" customHeight="1" x14ac:dyDescent="0.3">
      <c r="A61" s="661" t="s">
        <v>4394</v>
      </c>
      <c r="B61" s="662" t="s">
        <v>559</v>
      </c>
      <c r="C61" s="662" t="s">
        <v>4339</v>
      </c>
      <c r="D61" s="662" t="s">
        <v>4395</v>
      </c>
      <c r="E61" s="662" t="s">
        <v>4396</v>
      </c>
      <c r="F61" s="665">
        <v>724</v>
      </c>
      <c r="G61" s="665">
        <v>271500</v>
      </c>
      <c r="H61" s="662">
        <v>1</v>
      </c>
      <c r="I61" s="662">
        <v>375</v>
      </c>
      <c r="J61" s="665">
        <v>719</v>
      </c>
      <c r="K61" s="665">
        <v>269565</v>
      </c>
      <c r="L61" s="662">
        <v>0.99287292817679562</v>
      </c>
      <c r="M61" s="662">
        <v>374.9165507649513</v>
      </c>
      <c r="N61" s="665">
        <v>766</v>
      </c>
      <c r="O61" s="665">
        <v>291080</v>
      </c>
      <c r="P61" s="678">
        <v>1.0721178637200737</v>
      </c>
      <c r="Q61" s="666">
        <v>380</v>
      </c>
    </row>
    <row r="62" spans="1:17" ht="14.4" customHeight="1" x14ac:dyDescent="0.3">
      <c r="A62" s="661" t="s">
        <v>4394</v>
      </c>
      <c r="B62" s="662" t="s">
        <v>559</v>
      </c>
      <c r="C62" s="662" t="s">
        <v>4339</v>
      </c>
      <c r="D62" s="662" t="s">
        <v>4386</v>
      </c>
      <c r="E62" s="662" t="s">
        <v>4387</v>
      </c>
      <c r="F62" s="665">
        <v>2</v>
      </c>
      <c r="G62" s="665">
        <v>646</v>
      </c>
      <c r="H62" s="662">
        <v>1</v>
      </c>
      <c r="I62" s="662">
        <v>323</v>
      </c>
      <c r="J62" s="665">
        <v>4</v>
      </c>
      <c r="K62" s="665">
        <v>649</v>
      </c>
      <c r="L62" s="662">
        <v>1.0046439628482973</v>
      </c>
      <c r="M62" s="662">
        <v>162.25</v>
      </c>
      <c r="N62" s="665"/>
      <c r="O62" s="665"/>
      <c r="P62" s="678"/>
      <c r="Q62" s="666"/>
    </row>
    <row r="63" spans="1:17" ht="14.4" customHeight="1" x14ac:dyDescent="0.3">
      <c r="A63" s="661" t="s">
        <v>4394</v>
      </c>
      <c r="B63" s="662" t="s">
        <v>559</v>
      </c>
      <c r="C63" s="662" t="s">
        <v>4339</v>
      </c>
      <c r="D63" s="662" t="s">
        <v>4388</v>
      </c>
      <c r="E63" s="662" t="s">
        <v>4389</v>
      </c>
      <c r="F63" s="665">
        <v>177</v>
      </c>
      <c r="G63" s="665">
        <v>114165</v>
      </c>
      <c r="H63" s="662">
        <v>1</v>
      </c>
      <c r="I63" s="662">
        <v>645</v>
      </c>
      <c r="J63" s="665">
        <v>244</v>
      </c>
      <c r="K63" s="665">
        <v>158238</v>
      </c>
      <c r="L63" s="662">
        <v>1.386046511627907</v>
      </c>
      <c r="M63" s="662">
        <v>648.51639344262298</v>
      </c>
      <c r="N63" s="665">
        <v>301</v>
      </c>
      <c r="O63" s="665">
        <v>196553</v>
      </c>
      <c r="P63" s="678">
        <v>1.7216572504708099</v>
      </c>
      <c r="Q63" s="666">
        <v>653</v>
      </c>
    </row>
    <row r="64" spans="1:17" ht="14.4" customHeight="1" x14ac:dyDescent="0.3">
      <c r="A64" s="661" t="s">
        <v>4394</v>
      </c>
      <c r="B64" s="662" t="s">
        <v>559</v>
      </c>
      <c r="C64" s="662" t="s">
        <v>4339</v>
      </c>
      <c r="D64" s="662" t="s">
        <v>4397</v>
      </c>
      <c r="E64" s="662" t="s">
        <v>4398</v>
      </c>
      <c r="F64" s="665">
        <v>130</v>
      </c>
      <c r="G64" s="665">
        <v>194480</v>
      </c>
      <c r="H64" s="662">
        <v>1</v>
      </c>
      <c r="I64" s="662">
        <v>1496</v>
      </c>
      <c r="J64" s="665">
        <v>120</v>
      </c>
      <c r="K64" s="665">
        <v>180216</v>
      </c>
      <c r="L64" s="662">
        <v>0.92665569724393249</v>
      </c>
      <c r="M64" s="662">
        <v>1501.8</v>
      </c>
      <c r="N64" s="665">
        <v>139</v>
      </c>
      <c r="O64" s="665">
        <v>210446</v>
      </c>
      <c r="P64" s="678">
        <v>1.0820958453311393</v>
      </c>
      <c r="Q64" s="666">
        <v>1514</v>
      </c>
    </row>
    <row r="65" spans="1:17" ht="14.4" customHeight="1" x14ac:dyDescent="0.3">
      <c r="A65" s="661" t="s">
        <v>4399</v>
      </c>
      <c r="B65" s="662" t="s">
        <v>562</v>
      </c>
      <c r="C65" s="662" t="s">
        <v>4323</v>
      </c>
      <c r="D65" s="662" t="s">
        <v>4324</v>
      </c>
      <c r="E65" s="662" t="s">
        <v>4325</v>
      </c>
      <c r="F65" s="665">
        <v>16</v>
      </c>
      <c r="G65" s="665">
        <v>2953.2799999999997</v>
      </c>
      <c r="H65" s="662">
        <v>1</v>
      </c>
      <c r="I65" s="662">
        <v>184.57999999999998</v>
      </c>
      <c r="J65" s="665">
        <v>5.8</v>
      </c>
      <c r="K65" s="665">
        <v>1070.51</v>
      </c>
      <c r="L65" s="662">
        <v>0.36248171524542205</v>
      </c>
      <c r="M65" s="662">
        <v>184.57068965517243</v>
      </c>
      <c r="N65" s="665">
        <v>5.8000000000000007</v>
      </c>
      <c r="O65" s="665">
        <v>1023.99</v>
      </c>
      <c r="P65" s="678">
        <v>0.34672973778307514</v>
      </c>
      <c r="Q65" s="666">
        <v>176.54999999999998</v>
      </c>
    </row>
    <row r="66" spans="1:17" ht="14.4" customHeight="1" x14ac:dyDescent="0.3">
      <c r="A66" s="661" t="s">
        <v>4399</v>
      </c>
      <c r="B66" s="662" t="s">
        <v>562</v>
      </c>
      <c r="C66" s="662" t="s">
        <v>4323</v>
      </c>
      <c r="D66" s="662" t="s">
        <v>4326</v>
      </c>
      <c r="E66" s="662" t="s">
        <v>4327</v>
      </c>
      <c r="F66" s="665"/>
      <c r="G66" s="665"/>
      <c r="H66" s="662"/>
      <c r="I66" s="662"/>
      <c r="J66" s="665">
        <v>0.2</v>
      </c>
      <c r="K66" s="665">
        <v>119.94</v>
      </c>
      <c r="L66" s="662"/>
      <c r="M66" s="662">
        <v>599.69999999999993</v>
      </c>
      <c r="N66" s="665">
        <v>4.5999999999999996</v>
      </c>
      <c r="O66" s="665">
        <v>2638.8</v>
      </c>
      <c r="P66" s="678"/>
      <c r="Q66" s="666">
        <v>573.65217391304361</v>
      </c>
    </row>
    <row r="67" spans="1:17" ht="14.4" customHeight="1" x14ac:dyDescent="0.3">
      <c r="A67" s="661" t="s">
        <v>4399</v>
      </c>
      <c r="B67" s="662" t="s">
        <v>562</v>
      </c>
      <c r="C67" s="662" t="s">
        <v>4323</v>
      </c>
      <c r="D67" s="662" t="s">
        <v>4328</v>
      </c>
      <c r="E67" s="662" t="s">
        <v>2344</v>
      </c>
      <c r="F67" s="665">
        <v>26</v>
      </c>
      <c r="G67" s="665">
        <v>26203.59</v>
      </c>
      <c r="H67" s="662">
        <v>1</v>
      </c>
      <c r="I67" s="662">
        <v>1007.8303846153847</v>
      </c>
      <c r="J67" s="665">
        <v>11.1</v>
      </c>
      <c r="K67" s="665">
        <v>6048.34</v>
      </c>
      <c r="L67" s="662">
        <v>0.2308210439867209</v>
      </c>
      <c r="M67" s="662">
        <v>544.89549549549554</v>
      </c>
      <c r="N67" s="665">
        <v>14.9</v>
      </c>
      <c r="O67" s="665">
        <v>12866.689999999999</v>
      </c>
      <c r="P67" s="678">
        <v>0.49102775612043992</v>
      </c>
      <c r="Q67" s="666">
        <v>863.5362416107381</v>
      </c>
    </row>
    <row r="68" spans="1:17" ht="14.4" customHeight="1" x14ac:dyDescent="0.3">
      <c r="A68" s="661" t="s">
        <v>4399</v>
      </c>
      <c r="B68" s="662" t="s">
        <v>562</v>
      </c>
      <c r="C68" s="662" t="s">
        <v>4323</v>
      </c>
      <c r="D68" s="662" t="s">
        <v>4329</v>
      </c>
      <c r="E68" s="662" t="s">
        <v>2359</v>
      </c>
      <c r="F68" s="665">
        <v>10.02</v>
      </c>
      <c r="G68" s="665">
        <v>47775.83</v>
      </c>
      <c r="H68" s="662">
        <v>1</v>
      </c>
      <c r="I68" s="662">
        <v>4768.0469061876247</v>
      </c>
      <c r="J68" s="665"/>
      <c r="K68" s="665"/>
      <c r="L68" s="662"/>
      <c r="M68" s="662"/>
      <c r="N68" s="665"/>
      <c r="O68" s="665"/>
      <c r="P68" s="678"/>
      <c r="Q68" s="666"/>
    </row>
    <row r="69" spans="1:17" ht="14.4" customHeight="1" x14ac:dyDescent="0.3">
      <c r="A69" s="661" t="s">
        <v>4399</v>
      </c>
      <c r="B69" s="662" t="s">
        <v>562</v>
      </c>
      <c r="C69" s="662" t="s">
        <v>4323</v>
      </c>
      <c r="D69" s="662" t="s">
        <v>4330</v>
      </c>
      <c r="E69" s="662" t="s">
        <v>2134</v>
      </c>
      <c r="F69" s="665">
        <v>8</v>
      </c>
      <c r="G69" s="665">
        <v>28283.919999999998</v>
      </c>
      <c r="H69" s="662">
        <v>1</v>
      </c>
      <c r="I69" s="662">
        <v>3535.49</v>
      </c>
      <c r="J69" s="665">
        <v>0</v>
      </c>
      <c r="K69" s="665">
        <v>21.2</v>
      </c>
      <c r="L69" s="662">
        <v>7.495424962310741E-4</v>
      </c>
      <c r="M69" s="662"/>
      <c r="N69" s="665"/>
      <c r="O69" s="665"/>
      <c r="P69" s="678"/>
      <c r="Q69" s="666"/>
    </row>
    <row r="70" spans="1:17" ht="14.4" customHeight="1" x14ac:dyDescent="0.3">
      <c r="A70" s="661" t="s">
        <v>4399</v>
      </c>
      <c r="B70" s="662" t="s">
        <v>562</v>
      </c>
      <c r="C70" s="662" t="s">
        <v>4323</v>
      </c>
      <c r="D70" s="662" t="s">
        <v>4331</v>
      </c>
      <c r="E70" s="662" t="s">
        <v>2351</v>
      </c>
      <c r="F70" s="665">
        <v>3</v>
      </c>
      <c r="G70" s="665">
        <v>8142.18</v>
      </c>
      <c r="H70" s="662">
        <v>1</v>
      </c>
      <c r="I70" s="662">
        <v>2714.06</v>
      </c>
      <c r="J70" s="665"/>
      <c r="K70" s="665"/>
      <c r="L70" s="662"/>
      <c r="M70" s="662"/>
      <c r="N70" s="665"/>
      <c r="O70" s="665"/>
      <c r="P70" s="678"/>
      <c r="Q70" s="666"/>
    </row>
    <row r="71" spans="1:17" ht="14.4" customHeight="1" x14ac:dyDescent="0.3">
      <c r="A71" s="661" t="s">
        <v>4399</v>
      </c>
      <c r="B71" s="662" t="s">
        <v>562</v>
      </c>
      <c r="C71" s="662" t="s">
        <v>4323</v>
      </c>
      <c r="D71" s="662" t="s">
        <v>4332</v>
      </c>
      <c r="E71" s="662" t="s">
        <v>1207</v>
      </c>
      <c r="F71" s="665"/>
      <c r="G71" s="665"/>
      <c r="H71" s="662"/>
      <c r="I71" s="662"/>
      <c r="J71" s="665"/>
      <c r="K71" s="665"/>
      <c r="L71" s="662"/>
      <c r="M71" s="662"/>
      <c r="N71" s="665">
        <v>0.8</v>
      </c>
      <c r="O71" s="665">
        <v>330.4</v>
      </c>
      <c r="P71" s="678"/>
      <c r="Q71" s="666">
        <v>412.99999999999994</v>
      </c>
    </row>
    <row r="72" spans="1:17" ht="14.4" customHeight="1" x14ac:dyDescent="0.3">
      <c r="A72" s="661" t="s">
        <v>4399</v>
      </c>
      <c r="B72" s="662" t="s">
        <v>562</v>
      </c>
      <c r="C72" s="662" t="s">
        <v>4323</v>
      </c>
      <c r="D72" s="662" t="s">
        <v>4400</v>
      </c>
      <c r="E72" s="662" t="s">
        <v>4401</v>
      </c>
      <c r="F72" s="665">
        <v>4</v>
      </c>
      <c r="G72" s="665">
        <v>32859.08</v>
      </c>
      <c r="H72" s="662">
        <v>1</v>
      </c>
      <c r="I72" s="662">
        <v>8214.77</v>
      </c>
      <c r="J72" s="665"/>
      <c r="K72" s="665"/>
      <c r="L72" s="662"/>
      <c r="M72" s="662"/>
      <c r="N72" s="665"/>
      <c r="O72" s="665"/>
      <c r="P72" s="678"/>
      <c r="Q72" s="666"/>
    </row>
    <row r="73" spans="1:17" ht="14.4" customHeight="1" x14ac:dyDescent="0.3">
      <c r="A73" s="661" t="s">
        <v>4399</v>
      </c>
      <c r="B73" s="662" t="s">
        <v>562</v>
      </c>
      <c r="C73" s="662" t="s">
        <v>4323</v>
      </c>
      <c r="D73" s="662" t="s">
        <v>4333</v>
      </c>
      <c r="E73" s="662" t="s">
        <v>2347</v>
      </c>
      <c r="F73" s="665"/>
      <c r="G73" s="665"/>
      <c r="H73" s="662"/>
      <c r="I73" s="662"/>
      <c r="J73" s="665">
        <v>3</v>
      </c>
      <c r="K73" s="665">
        <v>27769.38</v>
      </c>
      <c r="L73" s="662"/>
      <c r="M73" s="662">
        <v>9256.4600000000009</v>
      </c>
      <c r="N73" s="665">
        <v>1</v>
      </c>
      <c r="O73" s="665">
        <v>8854</v>
      </c>
      <c r="P73" s="678"/>
      <c r="Q73" s="666">
        <v>8854</v>
      </c>
    </row>
    <row r="74" spans="1:17" ht="14.4" customHeight="1" x14ac:dyDescent="0.3">
      <c r="A74" s="661" t="s">
        <v>4399</v>
      </c>
      <c r="B74" s="662" t="s">
        <v>562</v>
      </c>
      <c r="C74" s="662" t="s">
        <v>4323</v>
      </c>
      <c r="D74" s="662" t="s">
        <v>4336</v>
      </c>
      <c r="E74" s="662" t="s">
        <v>1207</v>
      </c>
      <c r="F74" s="665"/>
      <c r="G74" s="665"/>
      <c r="H74" s="662"/>
      <c r="I74" s="662"/>
      <c r="J74" s="665"/>
      <c r="K74" s="665"/>
      <c r="L74" s="662"/>
      <c r="M74" s="662"/>
      <c r="N74" s="665">
        <v>0.2</v>
      </c>
      <c r="O74" s="665">
        <v>82.6</v>
      </c>
      <c r="P74" s="678"/>
      <c r="Q74" s="666">
        <v>412.99999999999994</v>
      </c>
    </row>
    <row r="75" spans="1:17" ht="14.4" customHeight="1" x14ac:dyDescent="0.3">
      <c r="A75" s="661" t="s">
        <v>4399</v>
      </c>
      <c r="B75" s="662" t="s">
        <v>562</v>
      </c>
      <c r="C75" s="662" t="s">
        <v>4339</v>
      </c>
      <c r="D75" s="662" t="s">
        <v>4342</v>
      </c>
      <c r="E75" s="662" t="s">
        <v>4343</v>
      </c>
      <c r="F75" s="665">
        <v>1374</v>
      </c>
      <c r="G75" s="665">
        <v>46716</v>
      </c>
      <c r="H75" s="662">
        <v>1</v>
      </c>
      <c r="I75" s="662">
        <v>34</v>
      </c>
      <c r="J75" s="665">
        <v>1067</v>
      </c>
      <c r="K75" s="665">
        <v>36646</v>
      </c>
      <c r="L75" s="662">
        <v>0.7844421611439335</v>
      </c>
      <c r="M75" s="662">
        <v>34.344892221180878</v>
      </c>
      <c r="N75" s="665">
        <v>1058</v>
      </c>
      <c r="O75" s="665">
        <v>37030</v>
      </c>
      <c r="P75" s="678">
        <v>0.79266204298313214</v>
      </c>
      <c r="Q75" s="666">
        <v>35</v>
      </c>
    </row>
    <row r="76" spans="1:17" ht="14.4" customHeight="1" x14ac:dyDescent="0.3">
      <c r="A76" s="661" t="s">
        <v>4399</v>
      </c>
      <c r="B76" s="662" t="s">
        <v>562</v>
      </c>
      <c r="C76" s="662" t="s">
        <v>4339</v>
      </c>
      <c r="D76" s="662" t="s">
        <v>4344</v>
      </c>
      <c r="E76" s="662" t="s">
        <v>4345</v>
      </c>
      <c r="F76" s="665">
        <v>4</v>
      </c>
      <c r="G76" s="665">
        <v>20</v>
      </c>
      <c r="H76" s="662">
        <v>1</v>
      </c>
      <c r="I76" s="662">
        <v>5</v>
      </c>
      <c r="J76" s="665">
        <v>4</v>
      </c>
      <c r="K76" s="665">
        <v>20</v>
      </c>
      <c r="L76" s="662">
        <v>1</v>
      </c>
      <c r="M76" s="662">
        <v>5</v>
      </c>
      <c r="N76" s="665">
        <v>5</v>
      </c>
      <c r="O76" s="665">
        <v>25</v>
      </c>
      <c r="P76" s="678">
        <v>1.25</v>
      </c>
      <c r="Q76" s="666">
        <v>5</v>
      </c>
    </row>
    <row r="77" spans="1:17" ht="14.4" customHeight="1" x14ac:dyDescent="0.3">
      <c r="A77" s="661" t="s">
        <v>4399</v>
      </c>
      <c r="B77" s="662" t="s">
        <v>562</v>
      </c>
      <c r="C77" s="662" t="s">
        <v>4339</v>
      </c>
      <c r="D77" s="662" t="s">
        <v>4346</v>
      </c>
      <c r="E77" s="662" t="s">
        <v>4347</v>
      </c>
      <c r="F77" s="665">
        <v>3</v>
      </c>
      <c r="G77" s="665">
        <v>15</v>
      </c>
      <c r="H77" s="662">
        <v>1</v>
      </c>
      <c r="I77" s="662">
        <v>5</v>
      </c>
      <c r="J77" s="665">
        <v>5</v>
      </c>
      <c r="K77" s="665">
        <v>25</v>
      </c>
      <c r="L77" s="662">
        <v>1.6666666666666667</v>
      </c>
      <c r="M77" s="662">
        <v>5</v>
      </c>
      <c r="N77" s="665">
        <v>8</v>
      </c>
      <c r="O77" s="665">
        <v>40</v>
      </c>
      <c r="P77" s="678">
        <v>2.6666666666666665</v>
      </c>
      <c r="Q77" s="666">
        <v>5</v>
      </c>
    </row>
    <row r="78" spans="1:17" ht="14.4" customHeight="1" x14ac:dyDescent="0.3">
      <c r="A78" s="661" t="s">
        <v>4399</v>
      </c>
      <c r="B78" s="662" t="s">
        <v>562</v>
      </c>
      <c r="C78" s="662" t="s">
        <v>4339</v>
      </c>
      <c r="D78" s="662" t="s">
        <v>4354</v>
      </c>
      <c r="E78" s="662" t="s">
        <v>4355</v>
      </c>
      <c r="F78" s="665">
        <v>82</v>
      </c>
      <c r="G78" s="665">
        <v>5658</v>
      </c>
      <c r="H78" s="662">
        <v>1</v>
      </c>
      <c r="I78" s="662">
        <v>69</v>
      </c>
      <c r="J78" s="665">
        <v>199</v>
      </c>
      <c r="K78" s="665">
        <v>13850</v>
      </c>
      <c r="L78" s="662">
        <v>2.4478614351360903</v>
      </c>
      <c r="M78" s="662">
        <v>69.597989949748737</v>
      </c>
      <c r="N78" s="665">
        <v>109</v>
      </c>
      <c r="O78" s="665">
        <v>7630</v>
      </c>
      <c r="P78" s="678">
        <v>1.3485330505478967</v>
      </c>
      <c r="Q78" s="666">
        <v>70</v>
      </c>
    </row>
    <row r="79" spans="1:17" ht="14.4" customHeight="1" x14ac:dyDescent="0.3">
      <c r="A79" s="661" t="s">
        <v>4399</v>
      </c>
      <c r="B79" s="662" t="s">
        <v>562</v>
      </c>
      <c r="C79" s="662" t="s">
        <v>4339</v>
      </c>
      <c r="D79" s="662" t="s">
        <v>4356</v>
      </c>
      <c r="E79" s="662" t="s">
        <v>4357</v>
      </c>
      <c r="F79" s="665">
        <v>1836</v>
      </c>
      <c r="G79" s="665">
        <v>585684</v>
      </c>
      <c r="H79" s="662">
        <v>1</v>
      </c>
      <c r="I79" s="662">
        <v>319</v>
      </c>
      <c r="J79" s="665">
        <v>747</v>
      </c>
      <c r="K79" s="665">
        <v>239031</v>
      </c>
      <c r="L79" s="662">
        <v>0.4081228102526277</v>
      </c>
      <c r="M79" s="662">
        <v>319.98795180722891</v>
      </c>
      <c r="N79" s="665">
        <v>936</v>
      </c>
      <c r="O79" s="665">
        <v>302328</v>
      </c>
      <c r="P79" s="678">
        <v>0.51619644723092994</v>
      </c>
      <c r="Q79" s="666">
        <v>323</v>
      </c>
    </row>
    <row r="80" spans="1:17" ht="14.4" customHeight="1" x14ac:dyDescent="0.3">
      <c r="A80" s="661" t="s">
        <v>4399</v>
      </c>
      <c r="B80" s="662" t="s">
        <v>562</v>
      </c>
      <c r="C80" s="662" t="s">
        <v>4339</v>
      </c>
      <c r="D80" s="662" t="s">
        <v>4358</v>
      </c>
      <c r="E80" s="662" t="s">
        <v>4359</v>
      </c>
      <c r="F80" s="665">
        <v>564</v>
      </c>
      <c r="G80" s="665">
        <v>119568</v>
      </c>
      <c r="H80" s="662">
        <v>1</v>
      </c>
      <c r="I80" s="662">
        <v>212</v>
      </c>
      <c r="J80" s="665">
        <v>566</v>
      </c>
      <c r="K80" s="665">
        <v>120624</v>
      </c>
      <c r="L80" s="662">
        <v>1.0088317944600562</v>
      </c>
      <c r="M80" s="662">
        <v>213.1166077738516</v>
      </c>
      <c r="N80" s="665">
        <v>482</v>
      </c>
      <c r="O80" s="665">
        <v>103630</v>
      </c>
      <c r="P80" s="678">
        <v>0.86670346581025026</v>
      </c>
      <c r="Q80" s="666">
        <v>215</v>
      </c>
    </row>
    <row r="81" spans="1:17" ht="14.4" customHeight="1" x14ac:dyDescent="0.3">
      <c r="A81" s="661" t="s">
        <v>4399</v>
      </c>
      <c r="B81" s="662" t="s">
        <v>562</v>
      </c>
      <c r="C81" s="662" t="s">
        <v>4339</v>
      </c>
      <c r="D81" s="662" t="s">
        <v>4362</v>
      </c>
      <c r="E81" s="662" t="s">
        <v>4363</v>
      </c>
      <c r="F81" s="665">
        <v>95</v>
      </c>
      <c r="G81" s="665">
        <v>30305</v>
      </c>
      <c r="H81" s="662">
        <v>1</v>
      </c>
      <c r="I81" s="662">
        <v>319</v>
      </c>
      <c r="J81" s="665">
        <v>9</v>
      </c>
      <c r="K81" s="665">
        <v>2880</v>
      </c>
      <c r="L81" s="662">
        <v>9.5033822801517898E-2</v>
      </c>
      <c r="M81" s="662">
        <v>320</v>
      </c>
      <c r="N81" s="665">
        <v>51</v>
      </c>
      <c r="O81" s="665">
        <v>16473</v>
      </c>
      <c r="P81" s="678">
        <v>0.54357366771159876</v>
      </c>
      <c r="Q81" s="666">
        <v>323</v>
      </c>
    </row>
    <row r="82" spans="1:17" ht="14.4" customHeight="1" x14ac:dyDescent="0.3">
      <c r="A82" s="661" t="s">
        <v>4399</v>
      </c>
      <c r="B82" s="662" t="s">
        <v>562</v>
      </c>
      <c r="C82" s="662" t="s">
        <v>4339</v>
      </c>
      <c r="D82" s="662" t="s">
        <v>4364</v>
      </c>
      <c r="E82" s="662" t="s">
        <v>4365</v>
      </c>
      <c r="F82" s="665">
        <v>6</v>
      </c>
      <c r="G82" s="665">
        <v>468</v>
      </c>
      <c r="H82" s="662">
        <v>1</v>
      </c>
      <c r="I82" s="662">
        <v>78</v>
      </c>
      <c r="J82" s="665">
        <v>6</v>
      </c>
      <c r="K82" s="665">
        <v>472</v>
      </c>
      <c r="L82" s="662">
        <v>1.0085470085470085</v>
      </c>
      <c r="M82" s="662">
        <v>78.666666666666671</v>
      </c>
      <c r="N82" s="665">
        <v>10</v>
      </c>
      <c r="O82" s="665">
        <v>790</v>
      </c>
      <c r="P82" s="678">
        <v>1.688034188034188</v>
      </c>
      <c r="Q82" s="666">
        <v>79</v>
      </c>
    </row>
    <row r="83" spans="1:17" ht="14.4" customHeight="1" x14ac:dyDescent="0.3">
      <c r="A83" s="661" t="s">
        <v>4399</v>
      </c>
      <c r="B83" s="662" t="s">
        <v>562</v>
      </c>
      <c r="C83" s="662" t="s">
        <v>4339</v>
      </c>
      <c r="D83" s="662" t="s">
        <v>4366</v>
      </c>
      <c r="E83" s="662" t="s">
        <v>4367</v>
      </c>
      <c r="F83" s="665">
        <v>107</v>
      </c>
      <c r="G83" s="665">
        <v>0</v>
      </c>
      <c r="H83" s="662"/>
      <c r="I83" s="662">
        <v>0</v>
      </c>
      <c r="J83" s="665">
        <v>153</v>
      </c>
      <c r="K83" s="665">
        <v>0</v>
      </c>
      <c r="L83" s="662"/>
      <c r="M83" s="662">
        <v>0</v>
      </c>
      <c r="N83" s="665"/>
      <c r="O83" s="665"/>
      <c r="P83" s="678"/>
      <c r="Q83" s="666"/>
    </row>
    <row r="84" spans="1:17" ht="14.4" customHeight="1" x14ac:dyDescent="0.3">
      <c r="A84" s="661" t="s">
        <v>4399</v>
      </c>
      <c r="B84" s="662" t="s">
        <v>562</v>
      </c>
      <c r="C84" s="662" t="s">
        <v>4339</v>
      </c>
      <c r="D84" s="662" t="s">
        <v>4368</v>
      </c>
      <c r="E84" s="662" t="s">
        <v>4369</v>
      </c>
      <c r="F84" s="665">
        <v>210</v>
      </c>
      <c r="G84" s="665">
        <v>0</v>
      </c>
      <c r="H84" s="662"/>
      <c r="I84" s="662">
        <v>0</v>
      </c>
      <c r="J84" s="665">
        <v>1279</v>
      </c>
      <c r="K84" s="665">
        <v>0</v>
      </c>
      <c r="L84" s="662"/>
      <c r="M84" s="662">
        <v>0</v>
      </c>
      <c r="N84" s="665">
        <v>795</v>
      </c>
      <c r="O84" s="665">
        <v>11266.67</v>
      </c>
      <c r="P84" s="678"/>
      <c r="Q84" s="666">
        <v>14.171911949685535</v>
      </c>
    </row>
    <row r="85" spans="1:17" ht="14.4" customHeight="1" x14ac:dyDescent="0.3">
      <c r="A85" s="661" t="s">
        <v>4399</v>
      </c>
      <c r="B85" s="662" t="s">
        <v>562</v>
      </c>
      <c r="C85" s="662" t="s">
        <v>4339</v>
      </c>
      <c r="D85" s="662" t="s">
        <v>4370</v>
      </c>
      <c r="E85" s="662" t="s">
        <v>4371</v>
      </c>
      <c r="F85" s="665">
        <v>44</v>
      </c>
      <c r="G85" s="665">
        <v>1540</v>
      </c>
      <c r="H85" s="662">
        <v>1</v>
      </c>
      <c r="I85" s="662">
        <v>35</v>
      </c>
      <c r="J85" s="665">
        <v>55</v>
      </c>
      <c r="K85" s="665">
        <v>1959</v>
      </c>
      <c r="L85" s="662">
        <v>1.2720779220779221</v>
      </c>
      <c r="M85" s="662">
        <v>35.618181818181817</v>
      </c>
      <c r="N85" s="665">
        <v>39</v>
      </c>
      <c r="O85" s="665">
        <v>1404</v>
      </c>
      <c r="P85" s="678">
        <v>0.91168831168831166</v>
      </c>
      <c r="Q85" s="666">
        <v>36</v>
      </c>
    </row>
    <row r="86" spans="1:17" ht="14.4" customHeight="1" x14ac:dyDescent="0.3">
      <c r="A86" s="661" t="s">
        <v>4399</v>
      </c>
      <c r="B86" s="662" t="s">
        <v>562</v>
      </c>
      <c r="C86" s="662" t="s">
        <v>4339</v>
      </c>
      <c r="D86" s="662" t="s">
        <v>4372</v>
      </c>
      <c r="E86" s="662" t="s">
        <v>4373</v>
      </c>
      <c r="F86" s="665">
        <v>68</v>
      </c>
      <c r="G86" s="665">
        <v>2040</v>
      </c>
      <c r="H86" s="662">
        <v>1</v>
      </c>
      <c r="I86" s="662">
        <v>30</v>
      </c>
      <c r="J86" s="665">
        <v>80</v>
      </c>
      <c r="K86" s="665">
        <v>2210</v>
      </c>
      <c r="L86" s="662">
        <v>1.0833333333333333</v>
      </c>
      <c r="M86" s="662">
        <v>27.625</v>
      </c>
      <c r="N86" s="665">
        <v>60</v>
      </c>
      <c r="O86" s="665">
        <v>1860</v>
      </c>
      <c r="P86" s="678">
        <v>0.91176470588235292</v>
      </c>
      <c r="Q86" s="666">
        <v>31</v>
      </c>
    </row>
    <row r="87" spans="1:17" ht="14.4" customHeight="1" x14ac:dyDescent="0.3">
      <c r="A87" s="661" t="s">
        <v>4399</v>
      </c>
      <c r="B87" s="662" t="s">
        <v>562</v>
      </c>
      <c r="C87" s="662" t="s">
        <v>4339</v>
      </c>
      <c r="D87" s="662" t="s">
        <v>4380</v>
      </c>
      <c r="E87" s="662" t="s">
        <v>4381</v>
      </c>
      <c r="F87" s="665">
        <v>32</v>
      </c>
      <c r="G87" s="665">
        <v>20640</v>
      </c>
      <c r="H87" s="662">
        <v>1</v>
      </c>
      <c r="I87" s="662">
        <v>645</v>
      </c>
      <c r="J87" s="665">
        <v>166</v>
      </c>
      <c r="K87" s="665">
        <v>106458</v>
      </c>
      <c r="L87" s="662">
        <v>5.1578488372093023</v>
      </c>
      <c r="M87" s="662">
        <v>641.31325301204822</v>
      </c>
      <c r="N87" s="665">
        <v>55</v>
      </c>
      <c r="O87" s="665">
        <v>35915</v>
      </c>
      <c r="P87" s="678">
        <v>1.7400678294573644</v>
      </c>
      <c r="Q87" s="666">
        <v>653</v>
      </c>
    </row>
    <row r="88" spans="1:17" ht="14.4" customHeight="1" x14ac:dyDescent="0.3">
      <c r="A88" s="661" t="s">
        <v>4399</v>
      </c>
      <c r="B88" s="662" t="s">
        <v>562</v>
      </c>
      <c r="C88" s="662" t="s">
        <v>4339</v>
      </c>
      <c r="D88" s="662" t="s">
        <v>4382</v>
      </c>
      <c r="E88" s="662" t="s">
        <v>4383</v>
      </c>
      <c r="F88" s="665">
        <v>35</v>
      </c>
      <c r="G88" s="665">
        <v>11165</v>
      </c>
      <c r="H88" s="662">
        <v>1</v>
      </c>
      <c r="I88" s="662">
        <v>319</v>
      </c>
      <c r="J88" s="665">
        <v>63</v>
      </c>
      <c r="K88" s="665">
        <v>20211</v>
      </c>
      <c r="L88" s="662">
        <v>1.8102104791759963</v>
      </c>
      <c r="M88" s="662">
        <v>320.8095238095238</v>
      </c>
      <c r="N88" s="665">
        <v>39</v>
      </c>
      <c r="O88" s="665">
        <v>12597</v>
      </c>
      <c r="P88" s="678">
        <v>1.1282579489476041</v>
      </c>
      <c r="Q88" s="666">
        <v>323</v>
      </c>
    </row>
    <row r="89" spans="1:17" ht="14.4" customHeight="1" x14ac:dyDescent="0.3">
      <c r="A89" s="661" t="s">
        <v>4399</v>
      </c>
      <c r="B89" s="662" t="s">
        <v>562</v>
      </c>
      <c r="C89" s="662" t="s">
        <v>4339</v>
      </c>
      <c r="D89" s="662" t="s">
        <v>4384</v>
      </c>
      <c r="E89" s="662" t="s">
        <v>4385</v>
      </c>
      <c r="F89" s="665">
        <v>45</v>
      </c>
      <c r="G89" s="665">
        <v>57735</v>
      </c>
      <c r="H89" s="662">
        <v>1</v>
      </c>
      <c r="I89" s="662">
        <v>1283</v>
      </c>
      <c r="J89" s="665">
        <v>45</v>
      </c>
      <c r="K89" s="665">
        <v>57955</v>
      </c>
      <c r="L89" s="662">
        <v>1.003810513553304</v>
      </c>
      <c r="M89" s="662">
        <v>1287.8888888888889</v>
      </c>
      <c r="N89" s="665">
        <v>44</v>
      </c>
      <c r="O89" s="665">
        <v>57156</v>
      </c>
      <c r="P89" s="678">
        <v>0.98997142114835024</v>
      </c>
      <c r="Q89" s="666">
        <v>1299</v>
      </c>
    </row>
    <row r="90" spans="1:17" ht="14.4" customHeight="1" x14ac:dyDescent="0.3">
      <c r="A90" s="661" t="s">
        <v>4399</v>
      </c>
      <c r="B90" s="662" t="s">
        <v>562</v>
      </c>
      <c r="C90" s="662" t="s">
        <v>4339</v>
      </c>
      <c r="D90" s="662" t="s">
        <v>4386</v>
      </c>
      <c r="E90" s="662" t="s">
        <v>4387</v>
      </c>
      <c r="F90" s="665">
        <v>265</v>
      </c>
      <c r="G90" s="665">
        <v>85595</v>
      </c>
      <c r="H90" s="662">
        <v>1</v>
      </c>
      <c r="I90" s="662">
        <v>323</v>
      </c>
      <c r="J90" s="665">
        <v>699</v>
      </c>
      <c r="K90" s="665">
        <v>226400</v>
      </c>
      <c r="L90" s="662">
        <v>2.6450143115836204</v>
      </c>
      <c r="M90" s="662">
        <v>323.89127324749643</v>
      </c>
      <c r="N90" s="665">
        <v>696</v>
      </c>
      <c r="O90" s="665">
        <v>227592</v>
      </c>
      <c r="P90" s="678">
        <v>2.6589403586658098</v>
      </c>
      <c r="Q90" s="666">
        <v>327</v>
      </c>
    </row>
    <row r="91" spans="1:17" ht="14.4" customHeight="1" x14ac:dyDescent="0.3">
      <c r="A91" s="661" t="s">
        <v>4402</v>
      </c>
      <c r="B91" s="662" t="s">
        <v>559</v>
      </c>
      <c r="C91" s="662" t="s">
        <v>4339</v>
      </c>
      <c r="D91" s="662" t="s">
        <v>4342</v>
      </c>
      <c r="E91" s="662" t="s">
        <v>4343</v>
      </c>
      <c r="F91" s="665">
        <v>2</v>
      </c>
      <c r="G91" s="665">
        <v>68</v>
      </c>
      <c r="H91" s="662">
        <v>1</v>
      </c>
      <c r="I91" s="662">
        <v>34</v>
      </c>
      <c r="J91" s="665">
        <v>2</v>
      </c>
      <c r="K91" s="665">
        <v>69</v>
      </c>
      <c r="L91" s="662">
        <v>1.0147058823529411</v>
      </c>
      <c r="M91" s="662">
        <v>34.5</v>
      </c>
      <c r="N91" s="665">
        <v>4</v>
      </c>
      <c r="O91" s="665">
        <v>140</v>
      </c>
      <c r="P91" s="678">
        <v>2.0588235294117645</v>
      </c>
      <c r="Q91" s="666">
        <v>35</v>
      </c>
    </row>
    <row r="92" spans="1:17" ht="14.4" customHeight="1" x14ac:dyDescent="0.3">
      <c r="A92" s="661" t="s">
        <v>4402</v>
      </c>
      <c r="B92" s="662" t="s">
        <v>559</v>
      </c>
      <c r="C92" s="662" t="s">
        <v>4339</v>
      </c>
      <c r="D92" s="662" t="s">
        <v>4354</v>
      </c>
      <c r="E92" s="662" t="s">
        <v>4355</v>
      </c>
      <c r="F92" s="665"/>
      <c r="G92" s="665"/>
      <c r="H92" s="662"/>
      <c r="I92" s="662"/>
      <c r="J92" s="665">
        <v>2</v>
      </c>
      <c r="K92" s="665">
        <v>139</v>
      </c>
      <c r="L92" s="662"/>
      <c r="M92" s="662">
        <v>69.5</v>
      </c>
      <c r="N92" s="665">
        <v>2</v>
      </c>
      <c r="O92" s="665">
        <v>140</v>
      </c>
      <c r="P92" s="678"/>
      <c r="Q92" s="666">
        <v>70</v>
      </c>
    </row>
    <row r="93" spans="1:17" ht="14.4" customHeight="1" x14ac:dyDescent="0.3">
      <c r="A93" s="661" t="s">
        <v>4402</v>
      </c>
      <c r="B93" s="662" t="s">
        <v>559</v>
      </c>
      <c r="C93" s="662" t="s">
        <v>4339</v>
      </c>
      <c r="D93" s="662" t="s">
        <v>4366</v>
      </c>
      <c r="E93" s="662" t="s">
        <v>4367</v>
      </c>
      <c r="F93" s="665"/>
      <c r="G93" s="665"/>
      <c r="H93" s="662"/>
      <c r="I93" s="662"/>
      <c r="J93" s="665">
        <v>6</v>
      </c>
      <c r="K93" s="665">
        <v>0</v>
      </c>
      <c r="L93" s="662"/>
      <c r="M93" s="662">
        <v>0</v>
      </c>
      <c r="N93" s="665"/>
      <c r="O93" s="665"/>
      <c r="P93" s="678"/>
      <c r="Q93" s="666"/>
    </row>
    <row r="94" spans="1:17" ht="14.4" customHeight="1" x14ac:dyDescent="0.3">
      <c r="A94" s="661" t="s">
        <v>4402</v>
      </c>
      <c r="B94" s="662" t="s">
        <v>559</v>
      </c>
      <c r="C94" s="662" t="s">
        <v>4339</v>
      </c>
      <c r="D94" s="662" t="s">
        <v>4368</v>
      </c>
      <c r="E94" s="662" t="s">
        <v>4369</v>
      </c>
      <c r="F94" s="665">
        <v>6</v>
      </c>
      <c r="G94" s="665">
        <v>0</v>
      </c>
      <c r="H94" s="662"/>
      <c r="I94" s="662">
        <v>0</v>
      </c>
      <c r="J94" s="665">
        <v>64</v>
      </c>
      <c r="K94" s="665">
        <v>0</v>
      </c>
      <c r="L94" s="662"/>
      <c r="M94" s="662">
        <v>0</v>
      </c>
      <c r="N94" s="665">
        <v>129</v>
      </c>
      <c r="O94" s="665">
        <v>1800</v>
      </c>
      <c r="P94" s="678"/>
      <c r="Q94" s="666">
        <v>13.953488372093023</v>
      </c>
    </row>
    <row r="95" spans="1:17" ht="14.4" customHeight="1" x14ac:dyDescent="0.3">
      <c r="A95" s="661" t="s">
        <v>4402</v>
      </c>
      <c r="B95" s="662" t="s">
        <v>559</v>
      </c>
      <c r="C95" s="662" t="s">
        <v>4339</v>
      </c>
      <c r="D95" s="662" t="s">
        <v>4372</v>
      </c>
      <c r="E95" s="662" t="s">
        <v>4373</v>
      </c>
      <c r="F95" s="665"/>
      <c r="G95" s="665"/>
      <c r="H95" s="662"/>
      <c r="I95" s="662"/>
      <c r="J95" s="665">
        <v>1</v>
      </c>
      <c r="K95" s="665">
        <v>31</v>
      </c>
      <c r="L95" s="662"/>
      <c r="M95" s="662">
        <v>31</v>
      </c>
      <c r="N95" s="665">
        <v>1</v>
      </c>
      <c r="O95" s="665">
        <v>31</v>
      </c>
      <c r="P95" s="678"/>
      <c r="Q95" s="666">
        <v>31</v>
      </c>
    </row>
    <row r="96" spans="1:17" ht="14.4" customHeight="1" x14ac:dyDescent="0.3">
      <c r="A96" s="661" t="s">
        <v>4402</v>
      </c>
      <c r="B96" s="662" t="s">
        <v>559</v>
      </c>
      <c r="C96" s="662" t="s">
        <v>4339</v>
      </c>
      <c r="D96" s="662" t="s">
        <v>4403</v>
      </c>
      <c r="E96" s="662" t="s">
        <v>4404</v>
      </c>
      <c r="F96" s="665">
        <v>30</v>
      </c>
      <c r="G96" s="665">
        <v>9690</v>
      </c>
      <c r="H96" s="662">
        <v>1</v>
      </c>
      <c r="I96" s="662">
        <v>323</v>
      </c>
      <c r="J96" s="665">
        <v>66</v>
      </c>
      <c r="K96" s="665">
        <v>21429</v>
      </c>
      <c r="L96" s="662">
        <v>2.2114551083591332</v>
      </c>
      <c r="M96" s="662">
        <v>324.68181818181819</v>
      </c>
      <c r="N96" s="665">
        <v>107</v>
      </c>
      <c r="O96" s="665">
        <v>34989</v>
      </c>
      <c r="P96" s="678">
        <v>3.6108359133126937</v>
      </c>
      <c r="Q96" s="666">
        <v>327</v>
      </c>
    </row>
    <row r="97" spans="1:17" ht="14.4" customHeight="1" x14ac:dyDescent="0.3">
      <c r="A97" s="661" t="s">
        <v>4402</v>
      </c>
      <c r="B97" s="662" t="s">
        <v>559</v>
      </c>
      <c r="C97" s="662" t="s">
        <v>4339</v>
      </c>
      <c r="D97" s="662" t="s">
        <v>4405</v>
      </c>
      <c r="E97" s="662" t="s">
        <v>4406</v>
      </c>
      <c r="F97" s="665">
        <v>17</v>
      </c>
      <c r="G97" s="665">
        <v>21811</v>
      </c>
      <c r="H97" s="662">
        <v>1</v>
      </c>
      <c r="I97" s="662">
        <v>1283</v>
      </c>
      <c r="J97" s="665">
        <v>31</v>
      </c>
      <c r="K97" s="665">
        <v>39949</v>
      </c>
      <c r="L97" s="662">
        <v>1.831598734583467</v>
      </c>
      <c r="M97" s="662">
        <v>1288.6774193548388</v>
      </c>
      <c r="N97" s="665">
        <v>28</v>
      </c>
      <c r="O97" s="665">
        <v>36372</v>
      </c>
      <c r="P97" s="678">
        <v>1.6675989179771675</v>
      </c>
      <c r="Q97" s="666">
        <v>1299</v>
      </c>
    </row>
    <row r="98" spans="1:17" ht="14.4" customHeight="1" x14ac:dyDescent="0.3">
      <c r="A98" s="661" t="s">
        <v>4402</v>
      </c>
      <c r="B98" s="662" t="s">
        <v>559</v>
      </c>
      <c r="C98" s="662" t="s">
        <v>4339</v>
      </c>
      <c r="D98" s="662" t="s">
        <v>4407</v>
      </c>
      <c r="E98" s="662" t="s">
        <v>4408</v>
      </c>
      <c r="F98" s="665">
        <v>4</v>
      </c>
      <c r="G98" s="665">
        <v>2580</v>
      </c>
      <c r="H98" s="662">
        <v>1</v>
      </c>
      <c r="I98" s="662">
        <v>645</v>
      </c>
      <c r="J98" s="665">
        <v>1</v>
      </c>
      <c r="K98" s="665">
        <v>651</v>
      </c>
      <c r="L98" s="662">
        <v>0.25232558139534883</v>
      </c>
      <c r="M98" s="662">
        <v>651</v>
      </c>
      <c r="N98" s="665"/>
      <c r="O98" s="665"/>
      <c r="P98" s="678"/>
      <c r="Q98" s="666"/>
    </row>
    <row r="99" spans="1:17" ht="14.4" customHeight="1" x14ac:dyDescent="0.3">
      <c r="A99" s="661" t="s">
        <v>4402</v>
      </c>
      <c r="B99" s="662" t="s">
        <v>559</v>
      </c>
      <c r="C99" s="662" t="s">
        <v>4339</v>
      </c>
      <c r="D99" s="662" t="s">
        <v>4409</v>
      </c>
      <c r="E99" s="662" t="s">
        <v>4410</v>
      </c>
      <c r="F99" s="665"/>
      <c r="G99" s="665"/>
      <c r="H99" s="662"/>
      <c r="I99" s="662"/>
      <c r="J99" s="665">
        <v>2</v>
      </c>
      <c r="K99" s="665">
        <v>2644</v>
      </c>
      <c r="L99" s="662"/>
      <c r="M99" s="662">
        <v>1322</v>
      </c>
      <c r="N99" s="665">
        <v>2</v>
      </c>
      <c r="O99" s="665">
        <v>2654</v>
      </c>
      <c r="P99" s="678"/>
      <c r="Q99" s="666">
        <v>1327</v>
      </c>
    </row>
    <row r="100" spans="1:17" ht="14.4" customHeight="1" x14ac:dyDescent="0.3">
      <c r="A100" s="661" t="s">
        <v>4411</v>
      </c>
      <c r="B100" s="662" t="s">
        <v>548</v>
      </c>
      <c r="C100" s="662" t="s">
        <v>4339</v>
      </c>
      <c r="D100" s="662" t="s">
        <v>4412</v>
      </c>
      <c r="E100" s="662" t="s">
        <v>4413</v>
      </c>
      <c r="F100" s="665">
        <v>0</v>
      </c>
      <c r="G100" s="665">
        <v>0</v>
      </c>
      <c r="H100" s="662"/>
      <c r="I100" s="662"/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4411</v>
      </c>
      <c r="B101" s="662" t="s">
        <v>556</v>
      </c>
      <c r="C101" s="662" t="s">
        <v>4339</v>
      </c>
      <c r="D101" s="662" t="s">
        <v>4354</v>
      </c>
      <c r="E101" s="662" t="s">
        <v>4355</v>
      </c>
      <c r="F101" s="665"/>
      <c r="G101" s="665"/>
      <c r="H101" s="662"/>
      <c r="I101" s="662"/>
      <c r="J101" s="665"/>
      <c r="K101" s="665"/>
      <c r="L101" s="662"/>
      <c r="M101" s="662"/>
      <c r="N101" s="665">
        <v>1</v>
      </c>
      <c r="O101" s="665">
        <v>70</v>
      </c>
      <c r="P101" s="678"/>
      <c r="Q101" s="666">
        <v>70</v>
      </c>
    </row>
    <row r="102" spans="1:17" ht="14.4" customHeight="1" x14ac:dyDescent="0.3">
      <c r="A102" s="661" t="s">
        <v>4411</v>
      </c>
      <c r="B102" s="662" t="s">
        <v>556</v>
      </c>
      <c r="C102" s="662" t="s">
        <v>4339</v>
      </c>
      <c r="D102" s="662" t="s">
        <v>4380</v>
      </c>
      <c r="E102" s="662" t="s">
        <v>4381</v>
      </c>
      <c r="F102" s="665"/>
      <c r="G102" s="665"/>
      <c r="H102" s="662"/>
      <c r="I102" s="662"/>
      <c r="J102" s="665"/>
      <c r="K102" s="665"/>
      <c r="L102" s="662"/>
      <c r="M102" s="662"/>
      <c r="N102" s="665">
        <v>1</v>
      </c>
      <c r="O102" s="665">
        <v>653</v>
      </c>
      <c r="P102" s="678"/>
      <c r="Q102" s="666">
        <v>653</v>
      </c>
    </row>
    <row r="103" spans="1:17" ht="14.4" customHeight="1" x14ac:dyDescent="0.3">
      <c r="A103" s="661" t="s">
        <v>4414</v>
      </c>
      <c r="B103" s="662" t="s">
        <v>559</v>
      </c>
      <c r="C103" s="662" t="s">
        <v>4339</v>
      </c>
      <c r="D103" s="662" t="s">
        <v>4342</v>
      </c>
      <c r="E103" s="662" t="s">
        <v>4343</v>
      </c>
      <c r="F103" s="665"/>
      <c r="G103" s="665"/>
      <c r="H103" s="662"/>
      <c r="I103" s="662"/>
      <c r="J103" s="665">
        <v>5</v>
      </c>
      <c r="K103" s="665">
        <v>175</v>
      </c>
      <c r="L103" s="662"/>
      <c r="M103" s="662">
        <v>35</v>
      </c>
      <c r="N103" s="665"/>
      <c r="O103" s="665"/>
      <c r="P103" s="678"/>
      <c r="Q103" s="666"/>
    </row>
    <row r="104" spans="1:17" ht="14.4" customHeight="1" x14ac:dyDescent="0.3">
      <c r="A104" s="661" t="s">
        <v>4414</v>
      </c>
      <c r="B104" s="662" t="s">
        <v>559</v>
      </c>
      <c r="C104" s="662" t="s">
        <v>4339</v>
      </c>
      <c r="D104" s="662" t="s">
        <v>4356</v>
      </c>
      <c r="E104" s="662" t="s">
        <v>4357</v>
      </c>
      <c r="F104" s="665">
        <v>0</v>
      </c>
      <c r="G104" s="665">
        <v>0</v>
      </c>
      <c r="H104" s="662"/>
      <c r="I104" s="662"/>
      <c r="J104" s="665">
        <v>28</v>
      </c>
      <c r="K104" s="665">
        <v>9016</v>
      </c>
      <c r="L104" s="662"/>
      <c r="M104" s="662">
        <v>322</v>
      </c>
      <c r="N104" s="665"/>
      <c r="O104" s="665"/>
      <c r="P104" s="678"/>
      <c r="Q104" s="666"/>
    </row>
    <row r="105" spans="1:17" ht="14.4" customHeight="1" x14ac:dyDescent="0.3">
      <c r="A105" s="661" t="s">
        <v>4414</v>
      </c>
      <c r="B105" s="662" t="s">
        <v>559</v>
      </c>
      <c r="C105" s="662" t="s">
        <v>4339</v>
      </c>
      <c r="D105" s="662" t="s">
        <v>4362</v>
      </c>
      <c r="E105" s="662" t="s">
        <v>4363</v>
      </c>
      <c r="F105" s="665"/>
      <c r="G105" s="665"/>
      <c r="H105" s="662"/>
      <c r="I105" s="662"/>
      <c r="J105" s="665">
        <v>9</v>
      </c>
      <c r="K105" s="665">
        <v>2898</v>
      </c>
      <c r="L105" s="662"/>
      <c r="M105" s="662">
        <v>322</v>
      </c>
      <c r="N105" s="665"/>
      <c r="O105" s="665"/>
      <c r="P105" s="678"/>
      <c r="Q105" s="666"/>
    </row>
    <row r="106" spans="1:17" ht="14.4" customHeight="1" x14ac:dyDescent="0.3">
      <c r="A106" s="661" t="s">
        <v>4414</v>
      </c>
      <c r="B106" s="662" t="s">
        <v>4308</v>
      </c>
      <c r="C106" s="662" t="s">
        <v>4339</v>
      </c>
      <c r="D106" s="662" t="s">
        <v>4354</v>
      </c>
      <c r="E106" s="662" t="s">
        <v>4355</v>
      </c>
      <c r="F106" s="665">
        <v>1</v>
      </c>
      <c r="G106" s="665">
        <v>69</v>
      </c>
      <c r="H106" s="662">
        <v>1</v>
      </c>
      <c r="I106" s="662">
        <v>69</v>
      </c>
      <c r="J106" s="665">
        <v>6</v>
      </c>
      <c r="K106" s="665">
        <v>420</v>
      </c>
      <c r="L106" s="662">
        <v>6.0869565217391308</v>
      </c>
      <c r="M106" s="662">
        <v>70</v>
      </c>
      <c r="N106" s="665"/>
      <c r="O106" s="665"/>
      <c r="P106" s="678"/>
      <c r="Q106" s="666"/>
    </row>
    <row r="107" spans="1:17" ht="14.4" customHeight="1" x14ac:dyDescent="0.3">
      <c r="A107" s="661" t="s">
        <v>4414</v>
      </c>
      <c r="B107" s="662" t="s">
        <v>4308</v>
      </c>
      <c r="C107" s="662" t="s">
        <v>4339</v>
      </c>
      <c r="D107" s="662" t="s">
        <v>4356</v>
      </c>
      <c r="E107" s="662" t="s">
        <v>4357</v>
      </c>
      <c r="F107" s="665">
        <v>1705</v>
      </c>
      <c r="G107" s="665">
        <v>543895</v>
      </c>
      <c r="H107" s="662">
        <v>1</v>
      </c>
      <c r="I107" s="662">
        <v>319</v>
      </c>
      <c r="J107" s="665">
        <v>1691</v>
      </c>
      <c r="K107" s="665">
        <v>542465</v>
      </c>
      <c r="L107" s="662">
        <v>0.99737081605824651</v>
      </c>
      <c r="M107" s="662">
        <v>320.79538734476643</v>
      </c>
      <c r="N107" s="665">
        <v>1342</v>
      </c>
      <c r="O107" s="665">
        <v>433466</v>
      </c>
      <c r="P107" s="678">
        <v>0.79696632622105368</v>
      </c>
      <c r="Q107" s="666">
        <v>323</v>
      </c>
    </row>
    <row r="108" spans="1:17" ht="14.4" customHeight="1" x14ac:dyDescent="0.3">
      <c r="A108" s="661" t="s">
        <v>4414</v>
      </c>
      <c r="B108" s="662" t="s">
        <v>4308</v>
      </c>
      <c r="C108" s="662" t="s">
        <v>4339</v>
      </c>
      <c r="D108" s="662" t="s">
        <v>4362</v>
      </c>
      <c r="E108" s="662" t="s">
        <v>4363</v>
      </c>
      <c r="F108" s="665">
        <v>20</v>
      </c>
      <c r="G108" s="665">
        <v>6380</v>
      </c>
      <c r="H108" s="662">
        <v>1</v>
      </c>
      <c r="I108" s="662">
        <v>319</v>
      </c>
      <c r="J108" s="665">
        <v>20</v>
      </c>
      <c r="K108" s="665">
        <v>6428</v>
      </c>
      <c r="L108" s="662">
        <v>1.0075235109717868</v>
      </c>
      <c r="M108" s="662">
        <v>321.39999999999998</v>
      </c>
      <c r="N108" s="665"/>
      <c r="O108" s="665"/>
      <c r="P108" s="678"/>
      <c r="Q108" s="666"/>
    </row>
    <row r="109" spans="1:17" ht="14.4" customHeight="1" x14ac:dyDescent="0.3">
      <c r="A109" s="661" t="s">
        <v>4414</v>
      </c>
      <c r="B109" s="662" t="s">
        <v>4308</v>
      </c>
      <c r="C109" s="662" t="s">
        <v>4339</v>
      </c>
      <c r="D109" s="662" t="s">
        <v>4415</v>
      </c>
      <c r="E109" s="662" t="s">
        <v>4416</v>
      </c>
      <c r="F109" s="665">
        <v>66</v>
      </c>
      <c r="G109" s="665">
        <v>21054</v>
      </c>
      <c r="H109" s="662">
        <v>1</v>
      </c>
      <c r="I109" s="662">
        <v>319</v>
      </c>
      <c r="J109" s="665">
        <v>36</v>
      </c>
      <c r="K109" s="665">
        <v>11532</v>
      </c>
      <c r="L109" s="662">
        <v>0.54773439726417783</v>
      </c>
      <c r="M109" s="662">
        <v>320.33333333333331</v>
      </c>
      <c r="N109" s="665">
        <v>6</v>
      </c>
      <c r="O109" s="665">
        <v>1938</v>
      </c>
      <c r="P109" s="678">
        <v>9.2049016813907092E-2</v>
      </c>
      <c r="Q109" s="666">
        <v>323</v>
      </c>
    </row>
    <row r="110" spans="1:17" ht="14.4" customHeight="1" x14ac:dyDescent="0.3">
      <c r="A110" s="661" t="s">
        <v>4414</v>
      </c>
      <c r="B110" s="662" t="s">
        <v>4308</v>
      </c>
      <c r="C110" s="662" t="s">
        <v>4339</v>
      </c>
      <c r="D110" s="662" t="s">
        <v>4366</v>
      </c>
      <c r="E110" s="662" t="s">
        <v>4367</v>
      </c>
      <c r="F110" s="665">
        <v>2</v>
      </c>
      <c r="G110" s="665">
        <v>0</v>
      </c>
      <c r="H110" s="662"/>
      <c r="I110" s="662">
        <v>0</v>
      </c>
      <c r="J110" s="665">
        <v>3</v>
      </c>
      <c r="K110" s="665">
        <v>0</v>
      </c>
      <c r="L110" s="662"/>
      <c r="M110" s="662">
        <v>0</v>
      </c>
      <c r="N110" s="665"/>
      <c r="O110" s="665"/>
      <c r="P110" s="678"/>
      <c r="Q110" s="666"/>
    </row>
    <row r="111" spans="1:17" ht="14.4" customHeight="1" x14ac:dyDescent="0.3">
      <c r="A111" s="661" t="s">
        <v>4414</v>
      </c>
      <c r="B111" s="662" t="s">
        <v>4308</v>
      </c>
      <c r="C111" s="662" t="s">
        <v>4339</v>
      </c>
      <c r="D111" s="662" t="s">
        <v>4368</v>
      </c>
      <c r="E111" s="662" t="s">
        <v>4369</v>
      </c>
      <c r="F111" s="665">
        <v>26</v>
      </c>
      <c r="G111" s="665">
        <v>0</v>
      </c>
      <c r="H111" s="662"/>
      <c r="I111" s="662">
        <v>0</v>
      </c>
      <c r="J111" s="665">
        <v>48</v>
      </c>
      <c r="K111" s="665">
        <v>0</v>
      </c>
      <c r="L111" s="662"/>
      <c r="M111" s="662">
        <v>0</v>
      </c>
      <c r="N111" s="665"/>
      <c r="O111" s="665"/>
      <c r="P111" s="678"/>
      <c r="Q111" s="666"/>
    </row>
    <row r="112" spans="1:17" ht="14.4" customHeight="1" x14ac:dyDescent="0.3">
      <c r="A112" s="661" t="s">
        <v>4414</v>
      </c>
      <c r="B112" s="662" t="s">
        <v>4308</v>
      </c>
      <c r="C112" s="662" t="s">
        <v>4339</v>
      </c>
      <c r="D112" s="662" t="s">
        <v>4417</v>
      </c>
      <c r="E112" s="662" t="s">
        <v>4418</v>
      </c>
      <c r="F112" s="665">
        <v>99</v>
      </c>
      <c r="G112" s="665">
        <v>53262</v>
      </c>
      <c r="H112" s="662">
        <v>1</v>
      </c>
      <c r="I112" s="662">
        <v>538</v>
      </c>
      <c r="J112" s="665">
        <v>116</v>
      </c>
      <c r="K112" s="665">
        <v>62816</v>
      </c>
      <c r="L112" s="662">
        <v>1.1793774172956328</v>
      </c>
      <c r="M112" s="662">
        <v>541.51724137931035</v>
      </c>
      <c r="N112" s="665">
        <v>118</v>
      </c>
      <c r="O112" s="665">
        <v>64428</v>
      </c>
      <c r="P112" s="678">
        <v>1.2096428973752393</v>
      </c>
      <c r="Q112" s="666">
        <v>546</v>
      </c>
    </row>
    <row r="113" spans="1:17" ht="14.4" customHeight="1" x14ac:dyDescent="0.3">
      <c r="A113" s="661" t="s">
        <v>4414</v>
      </c>
      <c r="B113" s="662" t="s">
        <v>4308</v>
      </c>
      <c r="C113" s="662" t="s">
        <v>4339</v>
      </c>
      <c r="D113" s="662" t="s">
        <v>4419</v>
      </c>
      <c r="E113" s="662" t="s">
        <v>4420</v>
      </c>
      <c r="F113" s="665">
        <v>72</v>
      </c>
      <c r="G113" s="665">
        <v>38808</v>
      </c>
      <c r="H113" s="662">
        <v>1</v>
      </c>
      <c r="I113" s="662">
        <v>539</v>
      </c>
      <c r="J113" s="665">
        <v>122</v>
      </c>
      <c r="K113" s="665">
        <v>66154</v>
      </c>
      <c r="L113" s="662">
        <v>1.7046485260770976</v>
      </c>
      <c r="M113" s="662">
        <v>542.24590163934431</v>
      </c>
      <c r="N113" s="665"/>
      <c r="O113" s="665"/>
      <c r="P113" s="678"/>
      <c r="Q113" s="666"/>
    </row>
    <row r="114" spans="1:17" ht="14.4" customHeight="1" x14ac:dyDescent="0.3">
      <c r="A114" s="661" t="s">
        <v>4414</v>
      </c>
      <c r="B114" s="662" t="s">
        <v>4308</v>
      </c>
      <c r="C114" s="662" t="s">
        <v>4339</v>
      </c>
      <c r="D114" s="662" t="s">
        <v>4382</v>
      </c>
      <c r="E114" s="662" t="s">
        <v>4383</v>
      </c>
      <c r="F114" s="665">
        <v>1</v>
      </c>
      <c r="G114" s="665">
        <v>319</v>
      </c>
      <c r="H114" s="662">
        <v>1</v>
      </c>
      <c r="I114" s="662">
        <v>319</v>
      </c>
      <c r="J114" s="665">
        <v>17</v>
      </c>
      <c r="K114" s="665">
        <v>5450</v>
      </c>
      <c r="L114" s="662">
        <v>17.084639498432601</v>
      </c>
      <c r="M114" s="662">
        <v>320.58823529411762</v>
      </c>
      <c r="N114" s="665"/>
      <c r="O114" s="665"/>
      <c r="P114" s="678"/>
      <c r="Q114" s="666"/>
    </row>
    <row r="115" spans="1:17" ht="14.4" customHeight="1" x14ac:dyDescent="0.3">
      <c r="A115" s="661" t="s">
        <v>4414</v>
      </c>
      <c r="B115" s="662" t="s">
        <v>4308</v>
      </c>
      <c r="C115" s="662" t="s">
        <v>4339</v>
      </c>
      <c r="D115" s="662" t="s">
        <v>4421</v>
      </c>
      <c r="E115" s="662" t="s">
        <v>4422</v>
      </c>
      <c r="F115" s="665">
        <v>120</v>
      </c>
      <c r="G115" s="665">
        <v>64680</v>
      </c>
      <c r="H115" s="662">
        <v>1</v>
      </c>
      <c r="I115" s="662">
        <v>539</v>
      </c>
      <c r="J115" s="665">
        <v>156</v>
      </c>
      <c r="K115" s="665">
        <v>84612</v>
      </c>
      <c r="L115" s="662">
        <v>1.3081632653061224</v>
      </c>
      <c r="M115" s="662">
        <v>542.38461538461536</v>
      </c>
      <c r="N115" s="665"/>
      <c r="O115" s="665"/>
      <c r="P115" s="678"/>
      <c r="Q115" s="666"/>
    </row>
    <row r="116" spans="1:17" ht="14.4" customHeight="1" x14ac:dyDescent="0.3">
      <c r="A116" s="661" t="s">
        <v>4414</v>
      </c>
      <c r="B116" s="662" t="s">
        <v>4308</v>
      </c>
      <c r="C116" s="662" t="s">
        <v>4339</v>
      </c>
      <c r="D116" s="662" t="s">
        <v>4423</v>
      </c>
      <c r="E116" s="662" t="s">
        <v>4424</v>
      </c>
      <c r="F116" s="665">
        <v>24</v>
      </c>
      <c r="G116" s="665">
        <v>12912</v>
      </c>
      <c r="H116" s="662">
        <v>1</v>
      </c>
      <c r="I116" s="662">
        <v>538</v>
      </c>
      <c r="J116" s="665">
        <v>72</v>
      </c>
      <c r="K116" s="665">
        <v>39024</v>
      </c>
      <c r="L116" s="662">
        <v>3.0223048327137545</v>
      </c>
      <c r="M116" s="662">
        <v>542</v>
      </c>
      <c r="N116" s="665">
        <v>158</v>
      </c>
      <c r="O116" s="665">
        <v>86268</v>
      </c>
      <c r="P116" s="678">
        <v>6.6812267657992566</v>
      </c>
      <c r="Q116" s="666">
        <v>546</v>
      </c>
    </row>
    <row r="117" spans="1:17" ht="14.4" customHeight="1" x14ac:dyDescent="0.3">
      <c r="A117" s="661" t="s">
        <v>4414</v>
      </c>
      <c r="B117" s="662" t="s">
        <v>4308</v>
      </c>
      <c r="C117" s="662" t="s">
        <v>4339</v>
      </c>
      <c r="D117" s="662" t="s">
        <v>4425</v>
      </c>
      <c r="E117" s="662" t="s">
        <v>4426</v>
      </c>
      <c r="F117" s="665">
        <v>12</v>
      </c>
      <c r="G117" s="665">
        <v>3228</v>
      </c>
      <c r="H117" s="662">
        <v>1</v>
      </c>
      <c r="I117" s="662">
        <v>269</v>
      </c>
      <c r="J117" s="665">
        <v>24</v>
      </c>
      <c r="K117" s="665">
        <v>6456</v>
      </c>
      <c r="L117" s="662">
        <v>2</v>
      </c>
      <c r="M117" s="662">
        <v>269</v>
      </c>
      <c r="N117" s="665"/>
      <c r="O117" s="665"/>
      <c r="P117" s="678"/>
      <c r="Q117" s="666"/>
    </row>
    <row r="118" spans="1:17" ht="14.4" customHeight="1" thickBot="1" x14ac:dyDescent="0.35">
      <c r="A118" s="667" t="s">
        <v>4414</v>
      </c>
      <c r="B118" s="668" t="s">
        <v>4308</v>
      </c>
      <c r="C118" s="668" t="s">
        <v>4339</v>
      </c>
      <c r="D118" s="668" t="s">
        <v>4427</v>
      </c>
      <c r="E118" s="668" t="s">
        <v>4428</v>
      </c>
      <c r="F118" s="671"/>
      <c r="G118" s="671"/>
      <c r="H118" s="668"/>
      <c r="I118" s="668"/>
      <c r="J118" s="671">
        <v>2</v>
      </c>
      <c r="K118" s="671">
        <v>510</v>
      </c>
      <c r="L118" s="668"/>
      <c r="M118" s="668">
        <v>255</v>
      </c>
      <c r="N118" s="671"/>
      <c r="O118" s="671"/>
      <c r="P118" s="679"/>
      <c r="Q118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17582080</v>
      </c>
      <c r="C3" s="351">
        <f t="shared" ref="C3:R3" si="0">SUBTOTAL(9,C6:C1048576)</f>
        <v>23</v>
      </c>
      <c r="D3" s="351">
        <f t="shared" si="0"/>
        <v>19561948</v>
      </c>
      <c r="E3" s="351">
        <f t="shared" si="0"/>
        <v>21.65597820504642</v>
      </c>
      <c r="F3" s="351">
        <f t="shared" si="0"/>
        <v>18431240.309999999</v>
      </c>
      <c r="G3" s="354">
        <f>IF(B3&lt;&gt;0,F3/B3,"")</f>
        <v>1.0482969199321126</v>
      </c>
      <c r="H3" s="350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2" t="str">
        <f>IF(H3&lt;&gt;0,L3/H3,"")</f>
        <v/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4430</v>
      </c>
      <c r="B6" s="790">
        <v>12900</v>
      </c>
      <c r="C6" s="737">
        <v>1</v>
      </c>
      <c r="D6" s="790">
        <v>9141</v>
      </c>
      <c r="E6" s="737">
        <v>0.7086046511627907</v>
      </c>
      <c r="F6" s="790">
        <v>3335</v>
      </c>
      <c r="G6" s="742">
        <v>0.25852713178294573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4431</v>
      </c>
      <c r="B7" s="791">
        <v>36683</v>
      </c>
      <c r="C7" s="662">
        <v>1</v>
      </c>
      <c r="D7" s="791">
        <v>29582</v>
      </c>
      <c r="E7" s="662">
        <v>0.80642259357195434</v>
      </c>
      <c r="F7" s="791">
        <v>33117</v>
      </c>
      <c r="G7" s="678">
        <v>0.90278875773519074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4432</v>
      </c>
      <c r="B8" s="791">
        <v>32135</v>
      </c>
      <c r="C8" s="662">
        <v>1</v>
      </c>
      <c r="D8" s="791">
        <v>40035</v>
      </c>
      <c r="E8" s="662">
        <v>1.2458378714796949</v>
      </c>
      <c r="F8" s="791">
        <v>36835.33</v>
      </c>
      <c r="G8" s="678">
        <v>1.1462682433483742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4433</v>
      </c>
      <c r="B9" s="791">
        <v>13579</v>
      </c>
      <c r="C9" s="662">
        <v>1</v>
      </c>
      <c r="D9" s="791">
        <v>4539</v>
      </c>
      <c r="E9" s="662">
        <v>0.33426614625524709</v>
      </c>
      <c r="F9" s="791">
        <v>9142</v>
      </c>
      <c r="G9" s="678">
        <v>0.67324545253700563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4434</v>
      </c>
      <c r="B10" s="791"/>
      <c r="C10" s="662"/>
      <c r="D10" s="791">
        <v>1290</v>
      </c>
      <c r="E10" s="662"/>
      <c r="F10" s="791">
        <v>653</v>
      </c>
      <c r="G10" s="678"/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4435</v>
      </c>
      <c r="B11" s="791">
        <v>2580</v>
      </c>
      <c r="C11" s="662">
        <v>1</v>
      </c>
      <c r="D11" s="791">
        <v>3003</v>
      </c>
      <c r="E11" s="662">
        <v>1.163953488372093</v>
      </c>
      <c r="F11" s="791">
        <v>5224</v>
      </c>
      <c r="G11" s="678">
        <v>2.0248062015503878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4436</v>
      </c>
      <c r="B12" s="791">
        <v>3363</v>
      </c>
      <c r="C12" s="662">
        <v>1</v>
      </c>
      <c r="D12" s="791">
        <v>1359</v>
      </c>
      <c r="E12" s="662">
        <v>0.40410347903657451</v>
      </c>
      <c r="F12" s="791">
        <v>2099</v>
      </c>
      <c r="G12" s="678">
        <v>0.62414510853404703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4437</v>
      </c>
      <c r="B13" s="791">
        <v>6117</v>
      </c>
      <c r="C13" s="662">
        <v>1</v>
      </c>
      <c r="D13" s="791">
        <v>13058</v>
      </c>
      <c r="E13" s="662">
        <v>2.1347065555010625</v>
      </c>
      <c r="F13" s="791">
        <v>9900</v>
      </c>
      <c r="G13" s="678">
        <v>1.6184404119666502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4438</v>
      </c>
      <c r="B14" s="791"/>
      <c r="C14" s="662"/>
      <c r="D14" s="791">
        <v>323</v>
      </c>
      <c r="E14" s="662"/>
      <c r="F14" s="791"/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4439</v>
      </c>
      <c r="B15" s="791">
        <v>13958</v>
      </c>
      <c r="C15" s="662">
        <v>1</v>
      </c>
      <c r="D15" s="791">
        <v>14310</v>
      </c>
      <c r="E15" s="662">
        <v>1.0252185126808999</v>
      </c>
      <c r="F15" s="791">
        <v>12284</v>
      </c>
      <c r="G15" s="678">
        <v>0.88006877776185699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4440</v>
      </c>
      <c r="B16" s="791">
        <v>3870</v>
      </c>
      <c r="C16" s="662">
        <v>1</v>
      </c>
      <c r="D16" s="791">
        <v>3237</v>
      </c>
      <c r="E16" s="662">
        <v>0.83643410852713174</v>
      </c>
      <c r="F16" s="791">
        <v>4058</v>
      </c>
      <c r="G16" s="678">
        <v>1.0485788113695091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4441</v>
      </c>
      <c r="B17" s="791">
        <v>645</v>
      </c>
      <c r="C17" s="662">
        <v>1</v>
      </c>
      <c r="D17" s="791">
        <v>651</v>
      </c>
      <c r="E17" s="662">
        <v>1.0093023255813953</v>
      </c>
      <c r="F17" s="791">
        <v>1657</v>
      </c>
      <c r="G17" s="678">
        <v>2.5689922480620155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4442</v>
      </c>
      <c r="B18" s="791">
        <v>2580</v>
      </c>
      <c r="C18" s="662">
        <v>1</v>
      </c>
      <c r="D18" s="791">
        <v>1953</v>
      </c>
      <c r="E18" s="662">
        <v>0.75697674418604655</v>
      </c>
      <c r="F18" s="791"/>
      <c r="G18" s="678"/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4443</v>
      </c>
      <c r="B19" s="791"/>
      <c r="C19" s="662"/>
      <c r="D19" s="791"/>
      <c r="E19" s="662"/>
      <c r="F19" s="791">
        <v>35</v>
      </c>
      <c r="G19" s="678"/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4444</v>
      </c>
      <c r="B20" s="791">
        <v>15686</v>
      </c>
      <c r="C20" s="662">
        <v>1</v>
      </c>
      <c r="D20" s="791">
        <v>15702</v>
      </c>
      <c r="E20" s="662">
        <v>1.0010200178503124</v>
      </c>
      <c r="F20" s="791">
        <v>12722</v>
      </c>
      <c r="G20" s="678">
        <v>0.81104169322963149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4445</v>
      </c>
      <c r="B21" s="791">
        <v>33884</v>
      </c>
      <c r="C21" s="662">
        <v>1</v>
      </c>
      <c r="D21" s="791">
        <v>27556</v>
      </c>
      <c r="E21" s="662">
        <v>0.81324518946995628</v>
      </c>
      <c r="F21" s="791">
        <v>29197.33</v>
      </c>
      <c r="G21" s="678">
        <v>0.86168486601345773</v>
      </c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2608</v>
      </c>
      <c r="B22" s="791">
        <v>17356672</v>
      </c>
      <c r="C22" s="662">
        <v>1</v>
      </c>
      <c r="D22" s="791">
        <v>19356323</v>
      </c>
      <c r="E22" s="662">
        <v>1.1152093558027714</v>
      </c>
      <c r="F22" s="791">
        <v>18217933.32</v>
      </c>
      <c r="G22" s="678">
        <v>1.0496213398513263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4446</v>
      </c>
      <c r="B23" s="791">
        <v>1290</v>
      </c>
      <c r="C23" s="662">
        <v>1</v>
      </c>
      <c r="D23" s="791">
        <v>1947</v>
      </c>
      <c r="E23" s="662">
        <v>1.5093023255813953</v>
      </c>
      <c r="F23" s="791">
        <v>3911</v>
      </c>
      <c r="G23" s="678">
        <v>3.0317829457364343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4447</v>
      </c>
      <c r="B24" s="791">
        <v>3225</v>
      </c>
      <c r="C24" s="662">
        <v>1</v>
      </c>
      <c r="D24" s="791">
        <v>3237</v>
      </c>
      <c r="E24" s="662">
        <v>1.003720930232558</v>
      </c>
      <c r="F24" s="791">
        <v>3333.33</v>
      </c>
      <c r="G24" s="678">
        <v>1.0335906976744187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4448</v>
      </c>
      <c r="B25" s="791"/>
      <c r="C25" s="662"/>
      <c r="D25" s="791">
        <v>645</v>
      </c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4449</v>
      </c>
      <c r="B26" s="791">
        <v>2649</v>
      </c>
      <c r="C26" s="662">
        <v>1</v>
      </c>
      <c r="D26" s="791">
        <v>2621</v>
      </c>
      <c r="E26" s="662">
        <v>0.9894299735749339</v>
      </c>
      <c r="F26" s="791">
        <v>653</v>
      </c>
      <c r="G26" s="678">
        <v>0.24650811627029068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4450</v>
      </c>
      <c r="B27" s="791">
        <v>1935</v>
      </c>
      <c r="C27" s="662">
        <v>1</v>
      </c>
      <c r="D27" s="791">
        <v>2592</v>
      </c>
      <c r="E27" s="662">
        <v>1.3395348837209302</v>
      </c>
      <c r="F27" s="791">
        <v>2682</v>
      </c>
      <c r="G27" s="678">
        <v>1.386046511627907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4451</v>
      </c>
      <c r="B28" s="791">
        <v>13614</v>
      </c>
      <c r="C28" s="662">
        <v>1</v>
      </c>
      <c r="D28" s="791">
        <v>9875</v>
      </c>
      <c r="E28" s="662">
        <v>0.72535625091817246</v>
      </c>
      <c r="F28" s="791">
        <v>16500</v>
      </c>
      <c r="G28" s="678">
        <v>1.2119876597620096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4452</v>
      </c>
      <c r="B29" s="791">
        <v>14361</v>
      </c>
      <c r="C29" s="662">
        <v>1</v>
      </c>
      <c r="D29" s="791">
        <v>13029</v>
      </c>
      <c r="E29" s="662">
        <v>0.90724879883016507</v>
      </c>
      <c r="F29" s="791">
        <v>16430</v>
      </c>
      <c r="G29" s="678">
        <v>1.1440707471624538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4453</v>
      </c>
      <c r="B30" s="791">
        <v>1935</v>
      </c>
      <c r="C30" s="662">
        <v>1</v>
      </c>
      <c r="D30" s="791">
        <v>1401</v>
      </c>
      <c r="E30" s="662">
        <v>0.72403100775193796</v>
      </c>
      <c r="F30" s="791">
        <v>6530</v>
      </c>
      <c r="G30" s="678">
        <v>3.3746770025839794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4454</v>
      </c>
      <c r="B31" s="791">
        <v>3225</v>
      </c>
      <c r="C31" s="662">
        <v>1</v>
      </c>
      <c r="D31" s="791">
        <v>1941</v>
      </c>
      <c r="E31" s="662">
        <v>0.60186046511627911</v>
      </c>
      <c r="F31" s="791">
        <v>1633</v>
      </c>
      <c r="G31" s="678">
        <v>0.50635658914728687</v>
      </c>
      <c r="H31" s="791"/>
      <c r="I31" s="662"/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4455</v>
      </c>
      <c r="B32" s="792">
        <v>5194</v>
      </c>
      <c r="C32" s="668">
        <v>1</v>
      </c>
      <c r="D32" s="792">
        <v>2598</v>
      </c>
      <c r="E32" s="668">
        <v>0.50019252984212548</v>
      </c>
      <c r="F32" s="792">
        <v>1376</v>
      </c>
      <c r="G32" s="679">
        <v>0.26492106276472854</v>
      </c>
      <c r="H32" s="792"/>
      <c r="I32" s="668"/>
      <c r="J32" s="792"/>
      <c r="K32" s="668"/>
      <c r="L32" s="792"/>
      <c r="M32" s="679"/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4528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40237</v>
      </c>
      <c r="G3" s="212">
        <f t="shared" si="0"/>
        <v>17582080</v>
      </c>
      <c r="H3" s="212"/>
      <c r="I3" s="212"/>
      <c r="J3" s="212">
        <f t="shared" si="0"/>
        <v>44696</v>
      </c>
      <c r="K3" s="212">
        <f t="shared" si="0"/>
        <v>19561948</v>
      </c>
      <c r="L3" s="212"/>
      <c r="M3" s="212"/>
      <c r="N3" s="212">
        <f t="shared" si="0"/>
        <v>35536</v>
      </c>
      <c r="O3" s="212">
        <f t="shared" si="0"/>
        <v>18431240.309999999</v>
      </c>
      <c r="P3" s="79">
        <f>IF(G3=0,0,O3/G3)</f>
        <v>1.0482969199321126</v>
      </c>
      <c r="Q3" s="213">
        <f>IF(N3=0,0,O3/N3)</f>
        <v>518.6638988631247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4456</v>
      </c>
      <c r="B6" s="737" t="s">
        <v>4322</v>
      </c>
      <c r="C6" s="737" t="s">
        <v>4339</v>
      </c>
      <c r="D6" s="737" t="s">
        <v>4342</v>
      </c>
      <c r="E6" s="737" t="s">
        <v>4343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70</v>
      </c>
      <c r="P6" s="742"/>
      <c r="Q6" s="750">
        <v>35</v>
      </c>
    </row>
    <row r="7" spans="1:17" ht="14.4" customHeight="1" x14ac:dyDescent="0.3">
      <c r="A7" s="661" t="s">
        <v>4456</v>
      </c>
      <c r="B7" s="662" t="s">
        <v>4322</v>
      </c>
      <c r="C7" s="662" t="s">
        <v>4339</v>
      </c>
      <c r="D7" s="662" t="s">
        <v>4354</v>
      </c>
      <c r="E7" s="662" t="s">
        <v>4355</v>
      </c>
      <c r="F7" s="665"/>
      <c r="G7" s="665"/>
      <c r="H7" s="665"/>
      <c r="I7" s="665"/>
      <c r="J7" s="665">
        <v>1</v>
      </c>
      <c r="K7" s="665">
        <v>69</v>
      </c>
      <c r="L7" s="665"/>
      <c r="M7" s="665">
        <v>69</v>
      </c>
      <c r="N7" s="665"/>
      <c r="O7" s="665"/>
      <c r="P7" s="678"/>
      <c r="Q7" s="666"/>
    </row>
    <row r="8" spans="1:17" ht="14.4" customHeight="1" x14ac:dyDescent="0.3">
      <c r="A8" s="661" t="s">
        <v>4456</v>
      </c>
      <c r="B8" s="662" t="s">
        <v>4322</v>
      </c>
      <c r="C8" s="662" t="s">
        <v>4339</v>
      </c>
      <c r="D8" s="662" t="s">
        <v>4380</v>
      </c>
      <c r="E8" s="662" t="s">
        <v>4381</v>
      </c>
      <c r="F8" s="665">
        <v>20</v>
      </c>
      <c r="G8" s="665">
        <v>12900</v>
      </c>
      <c r="H8" s="665">
        <v>1</v>
      </c>
      <c r="I8" s="665">
        <v>645</v>
      </c>
      <c r="J8" s="665">
        <v>14</v>
      </c>
      <c r="K8" s="665">
        <v>9072</v>
      </c>
      <c r="L8" s="665">
        <v>0.70325581395348835</v>
      </c>
      <c r="M8" s="665">
        <v>648</v>
      </c>
      <c r="N8" s="665">
        <v>5</v>
      </c>
      <c r="O8" s="665">
        <v>3265</v>
      </c>
      <c r="P8" s="678">
        <v>0.25310077519379848</v>
      </c>
      <c r="Q8" s="666">
        <v>653</v>
      </c>
    </row>
    <row r="9" spans="1:17" ht="14.4" customHeight="1" x14ac:dyDescent="0.3">
      <c r="A9" s="661" t="s">
        <v>4457</v>
      </c>
      <c r="B9" s="662" t="s">
        <v>4322</v>
      </c>
      <c r="C9" s="662" t="s">
        <v>4339</v>
      </c>
      <c r="D9" s="662" t="s">
        <v>4342</v>
      </c>
      <c r="E9" s="662" t="s">
        <v>4343</v>
      </c>
      <c r="F9" s="665">
        <v>3</v>
      </c>
      <c r="G9" s="665">
        <v>102</v>
      </c>
      <c r="H9" s="665">
        <v>1</v>
      </c>
      <c r="I9" s="665">
        <v>34</v>
      </c>
      <c r="J9" s="665">
        <v>1</v>
      </c>
      <c r="K9" s="665">
        <v>35</v>
      </c>
      <c r="L9" s="665">
        <v>0.34313725490196079</v>
      </c>
      <c r="M9" s="665">
        <v>35</v>
      </c>
      <c r="N9" s="665">
        <v>2</v>
      </c>
      <c r="O9" s="665">
        <v>70</v>
      </c>
      <c r="P9" s="678">
        <v>0.68627450980392157</v>
      </c>
      <c r="Q9" s="666">
        <v>35</v>
      </c>
    </row>
    <row r="10" spans="1:17" ht="14.4" customHeight="1" x14ac:dyDescent="0.3">
      <c r="A10" s="661" t="s">
        <v>4457</v>
      </c>
      <c r="B10" s="662" t="s">
        <v>4322</v>
      </c>
      <c r="C10" s="662" t="s">
        <v>4339</v>
      </c>
      <c r="D10" s="662" t="s">
        <v>4354</v>
      </c>
      <c r="E10" s="662" t="s">
        <v>4355</v>
      </c>
      <c r="F10" s="665">
        <v>2</v>
      </c>
      <c r="G10" s="665">
        <v>138</v>
      </c>
      <c r="H10" s="665">
        <v>1</v>
      </c>
      <c r="I10" s="665">
        <v>69</v>
      </c>
      <c r="J10" s="665">
        <v>5</v>
      </c>
      <c r="K10" s="665">
        <v>348</v>
      </c>
      <c r="L10" s="665">
        <v>2.5217391304347827</v>
      </c>
      <c r="M10" s="665">
        <v>69.599999999999994</v>
      </c>
      <c r="N10" s="665">
        <v>1</v>
      </c>
      <c r="O10" s="665">
        <v>70</v>
      </c>
      <c r="P10" s="678">
        <v>0.50724637681159424</v>
      </c>
      <c r="Q10" s="666">
        <v>70</v>
      </c>
    </row>
    <row r="11" spans="1:17" ht="14.4" customHeight="1" x14ac:dyDescent="0.3">
      <c r="A11" s="661" t="s">
        <v>4457</v>
      </c>
      <c r="B11" s="662" t="s">
        <v>4322</v>
      </c>
      <c r="C11" s="662" t="s">
        <v>4339</v>
      </c>
      <c r="D11" s="662" t="s">
        <v>4380</v>
      </c>
      <c r="E11" s="662" t="s">
        <v>4381</v>
      </c>
      <c r="F11" s="665">
        <v>56</v>
      </c>
      <c r="G11" s="665">
        <v>36120</v>
      </c>
      <c r="H11" s="665">
        <v>1</v>
      </c>
      <c r="I11" s="665">
        <v>645</v>
      </c>
      <c r="J11" s="665">
        <v>45</v>
      </c>
      <c r="K11" s="665">
        <v>29199</v>
      </c>
      <c r="L11" s="665">
        <v>0.80838870431893683</v>
      </c>
      <c r="M11" s="665">
        <v>648.86666666666667</v>
      </c>
      <c r="N11" s="665">
        <v>50</v>
      </c>
      <c r="O11" s="665">
        <v>32650</v>
      </c>
      <c r="P11" s="678">
        <v>0.90393133997785158</v>
      </c>
      <c r="Q11" s="666">
        <v>653</v>
      </c>
    </row>
    <row r="12" spans="1:17" ht="14.4" customHeight="1" x14ac:dyDescent="0.3">
      <c r="A12" s="661" t="s">
        <v>4457</v>
      </c>
      <c r="B12" s="662" t="s">
        <v>4322</v>
      </c>
      <c r="C12" s="662" t="s">
        <v>4339</v>
      </c>
      <c r="D12" s="662" t="s">
        <v>4386</v>
      </c>
      <c r="E12" s="662" t="s">
        <v>4387</v>
      </c>
      <c r="F12" s="665">
        <v>1</v>
      </c>
      <c r="G12" s="665">
        <v>323</v>
      </c>
      <c r="H12" s="665">
        <v>1</v>
      </c>
      <c r="I12" s="665">
        <v>323</v>
      </c>
      <c r="J12" s="665"/>
      <c r="K12" s="665"/>
      <c r="L12" s="665"/>
      <c r="M12" s="665"/>
      <c r="N12" s="665">
        <v>1</v>
      </c>
      <c r="O12" s="665">
        <v>327</v>
      </c>
      <c r="P12" s="678">
        <v>1.0123839009287925</v>
      </c>
      <c r="Q12" s="666">
        <v>327</v>
      </c>
    </row>
    <row r="13" spans="1:17" ht="14.4" customHeight="1" x14ac:dyDescent="0.3">
      <c r="A13" s="661" t="s">
        <v>4458</v>
      </c>
      <c r="B13" s="662" t="s">
        <v>4322</v>
      </c>
      <c r="C13" s="662" t="s">
        <v>4339</v>
      </c>
      <c r="D13" s="662" t="s">
        <v>4342</v>
      </c>
      <c r="E13" s="662" t="s">
        <v>4343</v>
      </c>
      <c r="F13" s="665"/>
      <c r="G13" s="665"/>
      <c r="H13" s="665"/>
      <c r="I13" s="665"/>
      <c r="J13" s="665">
        <v>2</v>
      </c>
      <c r="K13" s="665">
        <v>70</v>
      </c>
      <c r="L13" s="665"/>
      <c r="M13" s="665">
        <v>35</v>
      </c>
      <c r="N13" s="665">
        <v>2</v>
      </c>
      <c r="O13" s="665">
        <v>70</v>
      </c>
      <c r="P13" s="678"/>
      <c r="Q13" s="666">
        <v>35</v>
      </c>
    </row>
    <row r="14" spans="1:17" ht="14.4" customHeight="1" x14ac:dyDescent="0.3">
      <c r="A14" s="661" t="s">
        <v>4458</v>
      </c>
      <c r="B14" s="662" t="s">
        <v>4322</v>
      </c>
      <c r="C14" s="662" t="s">
        <v>4339</v>
      </c>
      <c r="D14" s="662" t="s">
        <v>4354</v>
      </c>
      <c r="E14" s="662" t="s">
        <v>4355</v>
      </c>
      <c r="F14" s="665">
        <v>3</v>
      </c>
      <c r="G14" s="665">
        <v>207</v>
      </c>
      <c r="H14" s="665">
        <v>1</v>
      </c>
      <c r="I14" s="665">
        <v>69</v>
      </c>
      <c r="J14" s="665">
        <v>2</v>
      </c>
      <c r="K14" s="665">
        <v>140</v>
      </c>
      <c r="L14" s="665">
        <v>0.67632850241545894</v>
      </c>
      <c r="M14" s="665">
        <v>70</v>
      </c>
      <c r="N14" s="665">
        <v>6</v>
      </c>
      <c r="O14" s="665">
        <v>420</v>
      </c>
      <c r="P14" s="678">
        <v>2.0289855072463769</v>
      </c>
      <c r="Q14" s="666">
        <v>70</v>
      </c>
    </row>
    <row r="15" spans="1:17" ht="14.4" customHeight="1" x14ac:dyDescent="0.3">
      <c r="A15" s="661" t="s">
        <v>4458</v>
      </c>
      <c r="B15" s="662" t="s">
        <v>4322</v>
      </c>
      <c r="C15" s="662" t="s">
        <v>4339</v>
      </c>
      <c r="D15" s="662" t="s">
        <v>4358</v>
      </c>
      <c r="E15" s="662" t="s">
        <v>4359</v>
      </c>
      <c r="F15" s="665"/>
      <c r="G15" s="665"/>
      <c r="H15" s="665"/>
      <c r="I15" s="665"/>
      <c r="J15" s="665">
        <v>1</v>
      </c>
      <c r="K15" s="665">
        <v>212</v>
      </c>
      <c r="L15" s="665"/>
      <c r="M15" s="665">
        <v>212</v>
      </c>
      <c r="N15" s="665"/>
      <c r="O15" s="665"/>
      <c r="P15" s="678"/>
      <c r="Q15" s="666"/>
    </row>
    <row r="16" spans="1:17" ht="14.4" customHeight="1" x14ac:dyDescent="0.3">
      <c r="A16" s="661" t="s">
        <v>4458</v>
      </c>
      <c r="B16" s="662" t="s">
        <v>4322</v>
      </c>
      <c r="C16" s="662" t="s">
        <v>4339</v>
      </c>
      <c r="D16" s="662" t="s">
        <v>4364</v>
      </c>
      <c r="E16" s="662" t="s">
        <v>4365</v>
      </c>
      <c r="F16" s="665"/>
      <c r="G16" s="665"/>
      <c r="H16" s="665"/>
      <c r="I16" s="665"/>
      <c r="J16" s="665">
        <v>1</v>
      </c>
      <c r="K16" s="665">
        <v>78</v>
      </c>
      <c r="L16" s="665"/>
      <c r="M16" s="665">
        <v>78</v>
      </c>
      <c r="N16" s="665"/>
      <c r="O16" s="665"/>
      <c r="P16" s="678"/>
      <c r="Q16" s="666"/>
    </row>
    <row r="17" spans="1:17" ht="14.4" customHeight="1" x14ac:dyDescent="0.3">
      <c r="A17" s="661" t="s">
        <v>4458</v>
      </c>
      <c r="B17" s="662" t="s">
        <v>4322</v>
      </c>
      <c r="C17" s="662" t="s">
        <v>4339</v>
      </c>
      <c r="D17" s="662" t="s">
        <v>4368</v>
      </c>
      <c r="E17" s="662" t="s">
        <v>4369</v>
      </c>
      <c r="F17" s="665"/>
      <c r="G17" s="665"/>
      <c r="H17" s="665"/>
      <c r="I17" s="665"/>
      <c r="J17" s="665">
        <v>1</v>
      </c>
      <c r="K17" s="665">
        <v>0</v>
      </c>
      <c r="L17" s="665"/>
      <c r="M17" s="665">
        <v>0</v>
      </c>
      <c r="N17" s="665">
        <v>5</v>
      </c>
      <c r="O17" s="665">
        <v>33.33</v>
      </c>
      <c r="P17" s="678"/>
      <c r="Q17" s="666">
        <v>6.6659999999999995</v>
      </c>
    </row>
    <row r="18" spans="1:17" ht="14.4" customHeight="1" x14ac:dyDescent="0.3">
      <c r="A18" s="661" t="s">
        <v>4458</v>
      </c>
      <c r="B18" s="662" t="s">
        <v>4322</v>
      </c>
      <c r="C18" s="662" t="s">
        <v>4339</v>
      </c>
      <c r="D18" s="662" t="s">
        <v>4380</v>
      </c>
      <c r="E18" s="662" t="s">
        <v>4381</v>
      </c>
      <c r="F18" s="665">
        <v>49</v>
      </c>
      <c r="G18" s="665">
        <v>31605</v>
      </c>
      <c r="H18" s="665">
        <v>1</v>
      </c>
      <c r="I18" s="665">
        <v>645</v>
      </c>
      <c r="J18" s="665">
        <v>59</v>
      </c>
      <c r="K18" s="665">
        <v>38241</v>
      </c>
      <c r="L18" s="665">
        <v>1.2099667774086378</v>
      </c>
      <c r="M18" s="665">
        <v>648.15254237288138</v>
      </c>
      <c r="N18" s="665">
        <v>55</v>
      </c>
      <c r="O18" s="665">
        <v>35915</v>
      </c>
      <c r="P18" s="678">
        <v>1.1363708274007278</v>
      </c>
      <c r="Q18" s="666">
        <v>653</v>
      </c>
    </row>
    <row r="19" spans="1:17" ht="14.4" customHeight="1" x14ac:dyDescent="0.3">
      <c r="A19" s="661" t="s">
        <v>4458</v>
      </c>
      <c r="B19" s="662" t="s">
        <v>4322</v>
      </c>
      <c r="C19" s="662" t="s">
        <v>4339</v>
      </c>
      <c r="D19" s="662" t="s">
        <v>4384</v>
      </c>
      <c r="E19" s="662" t="s">
        <v>4385</v>
      </c>
      <c r="F19" s="665"/>
      <c r="G19" s="665"/>
      <c r="H19" s="665"/>
      <c r="I19" s="665"/>
      <c r="J19" s="665">
        <v>1</v>
      </c>
      <c r="K19" s="665">
        <v>1294</v>
      </c>
      <c r="L19" s="665"/>
      <c r="M19" s="665">
        <v>1294</v>
      </c>
      <c r="N19" s="665"/>
      <c r="O19" s="665"/>
      <c r="P19" s="678"/>
      <c r="Q19" s="666"/>
    </row>
    <row r="20" spans="1:17" ht="14.4" customHeight="1" x14ac:dyDescent="0.3">
      <c r="A20" s="661" t="s">
        <v>4458</v>
      </c>
      <c r="B20" s="662" t="s">
        <v>4322</v>
      </c>
      <c r="C20" s="662" t="s">
        <v>4339</v>
      </c>
      <c r="D20" s="662" t="s">
        <v>4386</v>
      </c>
      <c r="E20" s="662" t="s">
        <v>4387</v>
      </c>
      <c r="F20" s="665">
        <v>1</v>
      </c>
      <c r="G20" s="665">
        <v>323</v>
      </c>
      <c r="H20" s="665">
        <v>1</v>
      </c>
      <c r="I20" s="665">
        <v>323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4458</v>
      </c>
      <c r="B21" s="662" t="s">
        <v>4399</v>
      </c>
      <c r="C21" s="662" t="s">
        <v>4339</v>
      </c>
      <c r="D21" s="662" t="s">
        <v>4342</v>
      </c>
      <c r="E21" s="662" t="s">
        <v>4343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70</v>
      </c>
      <c r="P21" s="678"/>
      <c r="Q21" s="666">
        <v>35</v>
      </c>
    </row>
    <row r="22" spans="1:17" ht="14.4" customHeight="1" x14ac:dyDescent="0.3">
      <c r="A22" s="661" t="s">
        <v>4458</v>
      </c>
      <c r="B22" s="662" t="s">
        <v>4399</v>
      </c>
      <c r="C22" s="662" t="s">
        <v>4339</v>
      </c>
      <c r="D22" s="662" t="s">
        <v>4386</v>
      </c>
      <c r="E22" s="662" t="s">
        <v>4387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327</v>
      </c>
      <c r="P22" s="678"/>
      <c r="Q22" s="666">
        <v>327</v>
      </c>
    </row>
    <row r="23" spans="1:17" ht="14.4" customHeight="1" x14ac:dyDescent="0.3">
      <c r="A23" s="661" t="s">
        <v>4459</v>
      </c>
      <c r="B23" s="662" t="s">
        <v>4322</v>
      </c>
      <c r="C23" s="662" t="s">
        <v>4339</v>
      </c>
      <c r="D23" s="662" t="s">
        <v>4342</v>
      </c>
      <c r="E23" s="662" t="s">
        <v>4343</v>
      </c>
      <c r="F23" s="665">
        <v>1</v>
      </c>
      <c r="G23" s="665">
        <v>34</v>
      </c>
      <c r="H23" s="665">
        <v>1</v>
      </c>
      <c r="I23" s="665">
        <v>34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4459</v>
      </c>
      <c r="B24" s="662" t="s">
        <v>4322</v>
      </c>
      <c r="C24" s="662" t="s">
        <v>4339</v>
      </c>
      <c r="D24" s="662" t="s">
        <v>4380</v>
      </c>
      <c r="E24" s="662" t="s">
        <v>4381</v>
      </c>
      <c r="F24" s="665">
        <v>21</v>
      </c>
      <c r="G24" s="665">
        <v>13545</v>
      </c>
      <c r="H24" s="665">
        <v>1</v>
      </c>
      <c r="I24" s="665">
        <v>645</v>
      </c>
      <c r="J24" s="665">
        <v>7</v>
      </c>
      <c r="K24" s="665">
        <v>4539</v>
      </c>
      <c r="L24" s="665">
        <v>0.33510520487264672</v>
      </c>
      <c r="M24" s="665">
        <v>648.42857142857144</v>
      </c>
      <c r="N24" s="665">
        <v>14</v>
      </c>
      <c r="O24" s="665">
        <v>9142</v>
      </c>
      <c r="P24" s="678">
        <v>0.6749354005167959</v>
      </c>
      <c r="Q24" s="666">
        <v>653</v>
      </c>
    </row>
    <row r="25" spans="1:17" ht="14.4" customHeight="1" x14ac:dyDescent="0.3">
      <c r="A25" s="661" t="s">
        <v>4460</v>
      </c>
      <c r="B25" s="662" t="s">
        <v>4322</v>
      </c>
      <c r="C25" s="662" t="s">
        <v>4339</v>
      </c>
      <c r="D25" s="662" t="s">
        <v>4380</v>
      </c>
      <c r="E25" s="662" t="s">
        <v>4381</v>
      </c>
      <c r="F25" s="665"/>
      <c r="G25" s="665"/>
      <c r="H25" s="665"/>
      <c r="I25" s="665"/>
      <c r="J25" s="665">
        <v>2</v>
      </c>
      <c r="K25" s="665">
        <v>1290</v>
      </c>
      <c r="L25" s="665"/>
      <c r="M25" s="665">
        <v>645</v>
      </c>
      <c r="N25" s="665">
        <v>1</v>
      </c>
      <c r="O25" s="665">
        <v>653</v>
      </c>
      <c r="P25" s="678"/>
      <c r="Q25" s="666">
        <v>653</v>
      </c>
    </row>
    <row r="26" spans="1:17" ht="14.4" customHeight="1" x14ac:dyDescent="0.3">
      <c r="A26" s="661" t="s">
        <v>4461</v>
      </c>
      <c r="B26" s="662" t="s">
        <v>4322</v>
      </c>
      <c r="C26" s="662" t="s">
        <v>4339</v>
      </c>
      <c r="D26" s="662" t="s">
        <v>4358</v>
      </c>
      <c r="E26" s="662" t="s">
        <v>4359</v>
      </c>
      <c r="F26" s="665"/>
      <c r="G26" s="665"/>
      <c r="H26" s="665"/>
      <c r="I26" s="665"/>
      <c r="J26" s="665">
        <v>2</v>
      </c>
      <c r="K26" s="665">
        <v>424</v>
      </c>
      <c r="L26" s="665"/>
      <c r="M26" s="665">
        <v>212</v>
      </c>
      <c r="N26" s="665"/>
      <c r="O26" s="665"/>
      <c r="P26" s="678"/>
      <c r="Q26" s="666"/>
    </row>
    <row r="27" spans="1:17" ht="14.4" customHeight="1" x14ac:dyDescent="0.3">
      <c r="A27" s="661" t="s">
        <v>4461</v>
      </c>
      <c r="B27" s="662" t="s">
        <v>4322</v>
      </c>
      <c r="C27" s="662" t="s">
        <v>4339</v>
      </c>
      <c r="D27" s="662" t="s">
        <v>4380</v>
      </c>
      <c r="E27" s="662" t="s">
        <v>4381</v>
      </c>
      <c r="F27" s="665">
        <v>4</v>
      </c>
      <c r="G27" s="665">
        <v>2580</v>
      </c>
      <c r="H27" s="665">
        <v>1</v>
      </c>
      <c r="I27" s="665">
        <v>645</v>
      </c>
      <c r="J27" s="665">
        <v>2</v>
      </c>
      <c r="K27" s="665">
        <v>1296</v>
      </c>
      <c r="L27" s="665">
        <v>0.50232558139534889</v>
      </c>
      <c r="M27" s="665">
        <v>648</v>
      </c>
      <c r="N27" s="665">
        <v>8</v>
      </c>
      <c r="O27" s="665">
        <v>5224</v>
      </c>
      <c r="P27" s="678">
        <v>2.0248062015503878</v>
      </c>
      <c r="Q27" s="666">
        <v>653</v>
      </c>
    </row>
    <row r="28" spans="1:17" ht="14.4" customHeight="1" x14ac:dyDescent="0.3">
      <c r="A28" s="661" t="s">
        <v>4461</v>
      </c>
      <c r="B28" s="662" t="s">
        <v>4322</v>
      </c>
      <c r="C28" s="662" t="s">
        <v>4339</v>
      </c>
      <c r="D28" s="662" t="s">
        <v>4384</v>
      </c>
      <c r="E28" s="662" t="s">
        <v>4385</v>
      </c>
      <c r="F28" s="665"/>
      <c r="G28" s="665"/>
      <c r="H28" s="665"/>
      <c r="I28" s="665"/>
      <c r="J28" s="665">
        <v>1</v>
      </c>
      <c r="K28" s="665">
        <v>1283</v>
      </c>
      <c r="L28" s="665"/>
      <c r="M28" s="665">
        <v>1283</v>
      </c>
      <c r="N28" s="665"/>
      <c r="O28" s="665"/>
      <c r="P28" s="678"/>
      <c r="Q28" s="666"/>
    </row>
    <row r="29" spans="1:17" ht="14.4" customHeight="1" x14ac:dyDescent="0.3">
      <c r="A29" s="661" t="s">
        <v>4462</v>
      </c>
      <c r="B29" s="662" t="s">
        <v>4322</v>
      </c>
      <c r="C29" s="662" t="s">
        <v>4339</v>
      </c>
      <c r="D29" s="662" t="s">
        <v>4354</v>
      </c>
      <c r="E29" s="662" t="s">
        <v>4355</v>
      </c>
      <c r="F29" s="665">
        <v>2</v>
      </c>
      <c r="G29" s="665">
        <v>138</v>
      </c>
      <c r="H29" s="665">
        <v>1</v>
      </c>
      <c r="I29" s="665">
        <v>69</v>
      </c>
      <c r="J29" s="665">
        <v>1</v>
      </c>
      <c r="K29" s="665">
        <v>69</v>
      </c>
      <c r="L29" s="665">
        <v>0.5</v>
      </c>
      <c r="M29" s="665">
        <v>69</v>
      </c>
      <c r="N29" s="665">
        <v>2</v>
      </c>
      <c r="O29" s="665">
        <v>140</v>
      </c>
      <c r="P29" s="678">
        <v>1.0144927536231885</v>
      </c>
      <c r="Q29" s="666">
        <v>70</v>
      </c>
    </row>
    <row r="30" spans="1:17" ht="14.4" customHeight="1" x14ac:dyDescent="0.3">
      <c r="A30" s="661" t="s">
        <v>4462</v>
      </c>
      <c r="B30" s="662" t="s">
        <v>4322</v>
      </c>
      <c r="C30" s="662" t="s">
        <v>4339</v>
      </c>
      <c r="D30" s="662" t="s">
        <v>4380</v>
      </c>
      <c r="E30" s="662" t="s">
        <v>4381</v>
      </c>
      <c r="F30" s="665">
        <v>5</v>
      </c>
      <c r="G30" s="665">
        <v>3225</v>
      </c>
      <c r="H30" s="665">
        <v>1</v>
      </c>
      <c r="I30" s="665">
        <v>645</v>
      </c>
      <c r="J30" s="665">
        <v>2</v>
      </c>
      <c r="K30" s="665">
        <v>1290</v>
      </c>
      <c r="L30" s="665">
        <v>0.4</v>
      </c>
      <c r="M30" s="665">
        <v>645</v>
      </c>
      <c r="N30" s="665">
        <v>3</v>
      </c>
      <c r="O30" s="665">
        <v>1959</v>
      </c>
      <c r="P30" s="678">
        <v>0.60744186046511628</v>
      </c>
      <c r="Q30" s="666">
        <v>653</v>
      </c>
    </row>
    <row r="31" spans="1:17" ht="14.4" customHeight="1" x14ac:dyDescent="0.3">
      <c r="A31" s="661" t="s">
        <v>4463</v>
      </c>
      <c r="B31" s="662" t="s">
        <v>4322</v>
      </c>
      <c r="C31" s="662" t="s">
        <v>4339</v>
      </c>
      <c r="D31" s="662" t="s">
        <v>4342</v>
      </c>
      <c r="E31" s="662" t="s">
        <v>4343</v>
      </c>
      <c r="F31" s="665"/>
      <c r="G31" s="665"/>
      <c r="H31" s="665"/>
      <c r="I31" s="665"/>
      <c r="J31" s="665"/>
      <c r="K31" s="665"/>
      <c r="L31" s="665"/>
      <c r="M31" s="665"/>
      <c r="N31" s="665">
        <v>1</v>
      </c>
      <c r="O31" s="665">
        <v>35</v>
      </c>
      <c r="P31" s="678"/>
      <c r="Q31" s="666">
        <v>35</v>
      </c>
    </row>
    <row r="32" spans="1:17" ht="14.4" customHeight="1" x14ac:dyDescent="0.3">
      <c r="A32" s="661" t="s">
        <v>4463</v>
      </c>
      <c r="B32" s="662" t="s">
        <v>4322</v>
      </c>
      <c r="C32" s="662" t="s">
        <v>4339</v>
      </c>
      <c r="D32" s="662" t="s">
        <v>4354</v>
      </c>
      <c r="E32" s="662" t="s">
        <v>4355</v>
      </c>
      <c r="F32" s="665"/>
      <c r="G32" s="665"/>
      <c r="H32" s="665"/>
      <c r="I32" s="665"/>
      <c r="J32" s="665">
        <v>1</v>
      </c>
      <c r="K32" s="665">
        <v>70</v>
      </c>
      <c r="L32" s="665"/>
      <c r="M32" s="665">
        <v>70</v>
      </c>
      <c r="N32" s="665">
        <v>1</v>
      </c>
      <c r="O32" s="665">
        <v>70</v>
      </c>
      <c r="P32" s="678"/>
      <c r="Q32" s="666">
        <v>70</v>
      </c>
    </row>
    <row r="33" spans="1:17" ht="14.4" customHeight="1" x14ac:dyDescent="0.3">
      <c r="A33" s="661" t="s">
        <v>4463</v>
      </c>
      <c r="B33" s="662" t="s">
        <v>4322</v>
      </c>
      <c r="C33" s="662" t="s">
        <v>4339</v>
      </c>
      <c r="D33" s="662" t="s">
        <v>4356</v>
      </c>
      <c r="E33" s="662" t="s">
        <v>4357</v>
      </c>
      <c r="F33" s="665">
        <v>3</v>
      </c>
      <c r="G33" s="665">
        <v>957</v>
      </c>
      <c r="H33" s="665">
        <v>1</v>
      </c>
      <c r="I33" s="665">
        <v>319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4463</v>
      </c>
      <c r="B34" s="662" t="s">
        <v>4322</v>
      </c>
      <c r="C34" s="662" t="s">
        <v>4339</v>
      </c>
      <c r="D34" s="662" t="s">
        <v>4364</v>
      </c>
      <c r="E34" s="662" t="s">
        <v>4365</v>
      </c>
      <c r="F34" s="665"/>
      <c r="G34" s="665"/>
      <c r="H34" s="665"/>
      <c r="I34" s="665"/>
      <c r="J34" s="665">
        <v>1</v>
      </c>
      <c r="K34" s="665">
        <v>79</v>
      </c>
      <c r="L34" s="665"/>
      <c r="M34" s="665">
        <v>79</v>
      </c>
      <c r="N34" s="665"/>
      <c r="O34" s="665"/>
      <c r="P34" s="678"/>
      <c r="Q34" s="666"/>
    </row>
    <row r="35" spans="1:17" ht="14.4" customHeight="1" x14ac:dyDescent="0.3">
      <c r="A35" s="661" t="s">
        <v>4463</v>
      </c>
      <c r="B35" s="662" t="s">
        <v>4322</v>
      </c>
      <c r="C35" s="662" t="s">
        <v>4339</v>
      </c>
      <c r="D35" s="662" t="s">
        <v>4380</v>
      </c>
      <c r="E35" s="662" t="s">
        <v>4381</v>
      </c>
      <c r="F35" s="665">
        <v>8</v>
      </c>
      <c r="G35" s="665">
        <v>5160</v>
      </c>
      <c r="H35" s="665">
        <v>1</v>
      </c>
      <c r="I35" s="665">
        <v>645</v>
      </c>
      <c r="J35" s="665">
        <v>16</v>
      </c>
      <c r="K35" s="665">
        <v>10350</v>
      </c>
      <c r="L35" s="665">
        <v>2.0058139534883721</v>
      </c>
      <c r="M35" s="665">
        <v>646.875</v>
      </c>
      <c r="N35" s="665">
        <v>15</v>
      </c>
      <c r="O35" s="665">
        <v>9795</v>
      </c>
      <c r="P35" s="678">
        <v>1.8982558139534884</v>
      </c>
      <c r="Q35" s="666">
        <v>653</v>
      </c>
    </row>
    <row r="36" spans="1:17" ht="14.4" customHeight="1" x14ac:dyDescent="0.3">
      <c r="A36" s="661" t="s">
        <v>4463</v>
      </c>
      <c r="B36" s="662" t="s">
        <v>4322</v>
      </c>
      <c r="C36" s="662" t="s">
        <v>4339</v>
      </c>
      <c r="D36" s="662" t="s">
        <v>4384</v>
      </c>
      <c r="E36" s="662" t="s">
        <v>4385</v>
      </c>
      <c r="F36" s="665"/>
      <c r="G36" s="665"/>
      <c r="H36" s="665"/>
      <c r="I36" s="665"/>
      <c r="J36" s="665">
        <v>1</v>
      </c>
      <c r="K36" s="665">
        <v>1283</v>
      </c>
      <c r="L36" s="665"/>
      <c r="M36" s="665">
        <v>1283</v>
      </c>
      <c r="N36" s="665"/>
      <c r="O36" s="665"/>
      <c r="P36" s="678"/>
      <c r="Q36" s="666"/>
    </row>
    <row r="37" spans="1:17" ht="14.4" customHeight="1" x14ac:dyDescent="0.3">
      <c r="A37" s="661" t="s">
        <v>4463</v>
      </c>
      <c r="B37" s="662" t="s">
        <v>4414</v>
      </c>
      <c r="C37" s="662" t="s">
        <v>4339</v>
      </c>
      <c r="D37" s="662" t="s">
        <v>4356</v>
      </c>
      <c r="E37" s="662" t="s">
        <v>4357</v>
      </c>
      <c r="F37" s="665"/>
      <c r="G37" s="665"/>
      <c r="H37" s="665"/>
      <c r="I37" s="665"/>
      <c r="J37" s="665">
        <v>4</v>
      </c>
      <c r="K37" s="665">
        <v>1276</v>
      </c>
      <c r="L37" s="665"/>
      <c r="M37" s="665">
        <v>319</v>
      </c>
      <c r="N37" s="665"/>
      <c r="O37" s="665"/>
      <c r="P37" s="678"/>
      <c r="Q37" s="666"/>
    </row>
    <row r="38" spans="1:17" ht="14.4" customHeight="1" x14ac:dyDescent="0.3">
      <c r="A38" s="661" t="s">
        <v>4464</v>
      </c>
      <c r="B38" s="662" t="s">
        <v>4322</v>
      </c>
      <c r="C38" s="662" t="s">
        <v>4339</v>
      </c>
      <c r="D38" s="662" t="s">
        <v>4386</v>
      </c>
      <c r="E38" s="662" t="s">
        <v>4387</v>
      </c>
      <c r="F38" s="665"/>
      <c r="G38" s="665"/>
      <c r="H38" s="665"/>
      <c r="I38" s="665"/>
      <c r="J38" s="665">
        <v>1</v>
      </c>
      <c r="K38" s="665">
        <v>323</v>
      </c>
      <c r="L38" s="665"/>
      <c r="M38" s="665">
        <v>323</v>
      </c>
      <c r="N38" s="665"/>
      <c r="O38" s="665"/>
      <c r="P38" s="678"/>
      <c r="Q38" s="666"/>
    </row>
    <row r="39" spans="1:17" ht="14.4" customHeight="1" x14ac:dyDescent="0.3">
      <c r="A39" s="661" t="s">
        <v>4465</v>
      </c>
      <c r="B39" s="662" t="s">
        <v>4322</v>
      </c>
      <c r="C39" s="662" t="s">
        <v>4339</v>
      </c>
      <c r="D39" s="662" t="s">
        <v>4342</v>
      </c>
      <c r="E39" s="662" t="s">
        <v>4343</v>
      </c>
      <c r="F39" s="665">
        <v>1</v>
      </c>
      <c r="G39" s="665">
        <v>34</v>
      </c>
      <c r="H39" s="665">
        <v>1</v>
      </c>
      <c r="I39" s="665">
        <v>34</v>
      </c>
      <c r="J39" s="665">
        <v>1</v>
      </c>
      <c r="K39" s="665">
        <v>35</v>
      </c>
      <c r="L39" s="665">
        <v>1.0294117647058822</v>
      </c>
      <c r="M39" s="665">
        <v>35</v>
      </c>
      <c r="N39" s="665"/>
      <c r="O39" s="665"/>
      <c r="P39" s="678"/>
      <c r="Q39" s="666"/>
    </row>
    <row r="40" spans="1:17" ht="14.4" customHeight="1" x14ac:dyDescent="0.3">
      <c r="A40" s="661" t="s">
        <v>4465</v>
      </c>
      <c r="B40" s="662" t="s">
        <v>4322</v>
      </c>
      <c r="C40" s="662" t="s">
        <v>4339</v>
      </c>
      <c r="D40" s="662" t="s">
        <v>4354</v>
      </c>
      <c r="E40" s="662" t="s">
        <v>4355</v>
      </c>
      <c r="F40" s="665">
        <v>1</v>
      </c>
      <c r="G40" s="665">
        <v>69</v>
      </c>
      <c r="H40" s="665">
        <v>1</v>
      </c>
      <c r="I40" s="665">
        <v>69</v>
      </c>
      <c r="J40" s="665">
        <v>1</v>
      </c>
      <c r="K40" s="665">
        <v>70</v>
      </c>
      <c r="L40" s="665">
        <v>1.0144927536231885</v>
      </c>
      <c r="M40" s="665">
        <v>70</v>
      </c>
      <c r="N40" s="665">
        <v>2</v>
      </c>
      <c r="O40" s="665">
        <v>140</v>
      </c>
      <c r="P40" s="678">
        <v>2.0289855072463769</v>
      </c>
      <c r="Q40" s="666">
        <v>70</v>
      </c>
    </row>
    <row r="41" spans="1:17" ht="14.4" customHeight="1" x14ac:dyDescent="0.3">
      <c r="A41" s="661" t="s">
        <v>4465</v>
      </c>
      <c r="B41" s="662" t="s">
        <v>4322</v>
      </c>
      <c r="C41" s="662" t="s">
        <v>4339</v>
      </c>
      <c r="D41" s="662" t="s">
        <v>4380</v>
      </c>
      <c r="E41" s="662" t="s">
        <v>4381</v>
      </c>
      <c r="F41" s="665">
        <v>14</v>
      </c>
      <c r="G41" s="665">
        <v>9030</v>
      </c>
      <c r="H41" s="665">
        <v>1</v>
      </c>
      <c r="I41" s="665">
        <v>645</v>
      </c>
      <c r="J41" s="665">
        <v>11</v>
      </c>
      <c r="K41" s="665">
        <v>7137</v>
      </c>
      <c r="L41" s="665">
        <v>0.79036544850498336</v>
      </c>
      <c r="M41" s="665">
        <v>648.81818181818187</v>
      </c>
      <c r="N41" s="665">
        <v>12</v>
      </c>
      <c r="O41" s="665">
        <v>7836</v>
      </c>
      <c r="P41" s="678">
        <v>0.86777408637873754</v>
      </c>
      <c r="Q41" s="666">
        <v>653</v>
      </c>
    </row>
    <row r="42" spans="1:17" ht="14.4" customHeight="1" x14ac:dyDescent="0.3">
      <c r="A42" s="661" t="s">
        <v>4465</v>
      </c>
      <c r="B42" s="662" t="s">
        <v>4322</v>
      </c>
      <c r="C42" s="662" t="s">
        <v>4339</v>
      </c>
      <c r="D42" s="662" t="s">
        <v>4384</v>
      </c>
      <c r="E42" s="662" t="s">
        <v>4385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1299</v>
      </c>
      <c r="P42" s="678"/>
      <c r="Q42" s="666">
        <v>1299</v>
      </c>
    </row>
    <row r="43" spans="1:17" ht="14.4" customHeight="1" x14ac:dyDescent="0.3">
      <c r="A43" s="661" t="s">
        <v>4465</v>
      </c>
      <c r="B43" s="662" t="s">
        <v>4322</v>
      </c>
      <c r="C43" s="662" t="s">
        <v>4339</v>
      </c>
      <c r="D43" s="662" t="s">
        <v>4386</v>
      </c>
      <c r="E43" s="662" t="s">
        <v>4387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327</v>
      </c>
      <c r="P43" s="678"/>
      <c r="Q43" s="666">
        <v>327</v>
      </c>
    </row>
    <row r="44" spans="1:17" ht="14.4" customHeight="1" x14ac:dyDescent="0.3">
      <c r="A44" s="661" t="s">
        <v>4465</v>
      </c>
      <c r="B44" s="662" t="s">
        <v>4394</v>
      </c>
      <c r="C44" s="662" t="s">
        <v>4339</v>
      </c>
      <c r="D44" s="662" t="s">
        <v>4342</v>
      </c>
      <c r="E44" s="662" t="s">
        <v>4343</v>
      </c>
      <c r="F44" s="665">
        <v>1</v>
      </c>
      <c r="G44" s="665">
        <v>34</v>
      </c>
      <c r="H44" s="665">
        <v>1</v>
      </c>
      <c r="I44" s="665">
        <v>34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4465</v>
      </c>
      <c r="B45" s="662" t="s">
        <v>4394</v>
      </c>
      <c r="C45" s="662" t="s">
        <v>4339</v>
      </c>
      <c r="D45" s="662" t="s">
        <v>4354</v>
      </c>
      <c r="E45" s="662" t="s">
        <v>4355</v>
      </c>
      <c r="F45" s="665">
        <v>4</v>
      </c>
      <c r="G45" s="665">
        <v>276</v>
      </c>
      <c r="H45" s="665">
        <v>1</v>
      </c>
      <c r="I45" s="665">
        <v>69</v>
      </c>
      <c r="J45" s="665">
        <v>3</v>
      </c>
      <c r="K45" s="665">
        <v>207</v>
      </c>
      <c r="L45" s="665">
        <v>0.75</v>
      </c>
      <c r="M45" s="665">
        <v>69</v>
      </c>
      <c r="N45" s="665">
        <v>1</v>
      </c>
      <c r="O45" s="665">
        <v>70</v>
      </c>
      <c r="P45" s="678">
        <v>0.25362318840579712</v>
      </c>
      <c r="Q45" s="666">
        <v>70</v>
      </c>
    </row>
    <row r="46" spans="1:17" ht="14.4" customHeight="1" x14ac:dyDescent="0.3">
      <c r="A46" s="661" t="s">
        <v>4465</v>
      </c>
      <c r="B46" s="662" t="s">
        <v>4394</v>
      </c>
      <c r="C46" s="662" t="s">
        <v>4339</v>
      </c>
      <c r="D46" s="662" t="s">
        <v>4380</v>
      </c>
      <c r="E46" s="662" t="s">
        <v>4381</v>
      </c>
      <c r="F46" s="665"/>
      <c r="G46" s="665"/>
      <c r="H46" s="665"/>
      <c r="I46" s="665"/>
      <c r="J46" s="665">
        <v>1</v>
      </c>
      <c r="K46" s="665">
        <v>645</v>
      </c>
      <c r="L46" s="665"/>
      <c r="M46" s="665">
        <v>645</v>
      </c>
      <c r="N46" s="665"/>
      <c r="O46" s="665"/>
      <c r="P46" s="678"/>
      <c r="Q46" s="666"/>
    </row>
    <row r="47" spans="1:17" ht="14.4" customHeight="1" x14ac:dyDescent="0.3">
      <c r="A47" s="661" t="s">
        <v>4465</v>
      </c>
      <c r="B47" s="662" t="s">
        <v>4394</v>
      </c>
      <c r="C47" s="662" t="s">
        <v>4339</v>
      </c>
      <c r="D47" s="662" t="s">
        <v>4395</v>
      </c>
      <c r="E47" s="662" t="s">
        <v>4396</v>
      </c>
      <c r="F47" s="665"/>
      <c r="G47" s="665"/>
      <c r="H47" s="665"/>
      <c r="I47" s="665"/>
      <c r="J47" s="665">
        <v>1</v>
      </c>
      <c r="K47" s="665">
        <v>375</v>
      </c>
      <c r="L47" s="665"/>
      <c r="M47" s="665">
        <v>375</v>
      </c>
      <c r="N47" s="665"/>
      <c r="O47" s="665"/>
      <c r="P47" s="678"/>
      <c r="Q47" s="666"/>
    </row>
    <row r="48" spans="1:17" ht="14.4" customHeight="1" x14ac:dyDescent="0.3">
      <c r="A48" s="661" t="s">
        <v>4465</v>
      </c>
      <c r="B48" s="662" t="s">
        <v>4394</v>
      </c>
      <c r="C48" s="662" t="s">
        <v>4339</v>
      </c>
      <c r="D48" s="662" t="s">
        <v>4388</v>
      </c>
      <c r="E48" s="662" t="s">
        <v>4389</v>
      </c>
      <c r="F48" s="665">
        <v>7</v>
      </c>
      <c r="G48" s="665">
        <v>4515</v>
      </c>
      <c r="H48" s="665">
        <v>1</v>
      </c>
      <c r="I48" s="665">
        <v>645</v>
      </c>
      <c r="J48" s="665">
        <v>9</v>
      </c>
      <c r="K48" s="665">
        <v>5841</v>
      </c>
      <c r="L48" s="665">
        <v>1.2936877076411961</v>
      </c>
      <c r="M48" s="665">
        <v>649</v>
      </c>
      <c r="N48" s="665">
        <v>4</v>
      </c>
      <c r="O48" s="665">
        <v>2612</v>
      </c>
      <c r="P48" s="678">
        <v>0.57851605758582503</v>
      </c>
      <c r="Q48" s="666">
        <v>653</v>
      </c>
    </row>
    <row r="49" spans="1:17" ht="14.4" customHeight="1" x14ac:dyDescent="0.3">
      <c r="A49" s="661" t="s">
        <v>4466</v>
      </c>
      <c r="B49" s="662" t="s">
        <v>4322</v>
      </c>
      <c r="C49" s="662" t="s">
        <v>4339</v>
      </c>
      <c r="D49" s="662" t="s">
        <v>4354</v>
      </c>
      <c r="E49" s="662" t="s">
        <v>4355</v>
      </c>
      <c r="F49" s="665"/>
      <c r="G49" s="665"/>
      <c r="H49" s="665"/>
      <c r="I49" s="665"/>
      <c r="J49" s="665"/>
      <c r="K49" s="665"/>
      <c r="L49" s="665"/>
      <c r="M49" s="665"/>
      <c r="N49" s="665">
        <v>2</v>
      </c>
      <c r="O49" s="665">
        <v>140</v>
      </c>
      <c r="P49" s="678"/>
      <c r="Q49" s="666">
        <v>70</v>
      </c>
    </row>
    <row r="50" spans="1:17" ht="14.4" customHeight="1" x14ac:dyDescent="0.3">
      <c r="A50" s="661" t="s">
        <v>4466</v>
      </c>
      <c r="B50" s="662" t="s">
        <v>4322</v>
      </c>
      <c r="C50" s="662" t="s">
        <v>4339</v>
      </c>
      <c r="D50" s="662" t="s">
        <v>4380</v>
      </c>
      <c r="E50" s="662" t="s">
        <v>4381</v>
      </c>
      <c r="F50" s="665">
        <v>6</v>
      </c>
      <c r="G50" s="665">
        <v>3870</v>
      </c>
      <c r="H50" s="665">
        <v>1</v>
      </c>
      <c r="I50" s="665">
        <v>645</v>
      </c>
      <c r="J50" s="665">
        <v>5</v>
      </c>
      <c r="K50" s="665">
        <v>3237</v>
      </c>
      <c r="L50" s="665">
        <v>0.83643410852713174</v>
      </c>
      <c r="M50" s="665">
        <v>647.4</v>
      </c>
      <c r="N50" s="665">
        <v>6</v>
      </c>
      <c r="O50" s="665">
        <v>3918</v>
      </c>
      <c r="P50" s="678">
        <v>1.0124031007751939</v>
      </c>
      <c r="Q50" s="666">
        <v>653</v>
      </c>
    </row>
    <row r="51" spans="1:17" ht="14.4" customHeight="1" x14ac:dyDescent="0.3">
      <c r="A51" s="661" t="s">
        <v>4467</v>
      </c>
      <c r="B51" s="662" t="s">
        <v>4322</v>
      </c>
      <c r="C51" s="662" t="s">
        <v>4339</v>
      </c>
      <c r="D51" s="662" t="s">
        <v>4342</v>
      </c>
      <c r="E51" s="662" t="s">
        <v>4343</v>
      </c>
      <c r="F51" s="665"/>
      <c r="G51" s="665"/>
      <c r="H51" s="665"/>
      <c r="I51" s="665"/>
      <c r="J51" s="665"/>
      <c r="K51" s="665"/>
      <c r="L51" s="665"/>
      <c r="M51" s="665"/>
      <c r="N51" s="665">
        <v>1</v>
      </c>
      <c r="O51" s="665">
        <v>35</v>
      </c>
      <c r="P51" s="678"/>
      <c r="Q51" s="666">
        <v>35</v>
      </c>
    </row>
    <row r="52" spans="1:17" ht="14.4" customHeight="1" x14ac:dyDescent="0.3">
      <c r="A52" s="661" t="s">
        <v>4467</v>
      </c>
      <c r="B52" s="662" t="s">
        <v>4322</v>
      </c>
      <c r="C52" s="662" t="s">
        <v>4339</v>
      </c>
      <c r="D52" s="662" t="s">
        <v>4380</v>
      </c>
      <c r="E52" s="662" t="s">
        <v>4381</v>
      </c>
      <c r="F52" s="665">
        <v>1</v>
      </c>
      <c r="G52" s="665">
        <v>645</v>
      </c>
      <c r="H52" s="665">
        <v>1</v>
      </c>
      <c r="I52" s="665">
        <v>645</v>
      </c>
      <c r="J52" s="665">
        <v>1</v>
      </c>
      <c r="K52" s="665">
        <v>651</v>
      </c>
      <c r="L52" s="665">
        <v>1.0093023255813953</v>
      </c>
      <c r="M52" s="665">
        <v>651</v>
      </c>
      <c r="N52" s="665">
        <v>1</v>
      </c>
      <c r="O52" s="665">
        <v>653</v>
      </c>
      <c r="P52" s="678">
        <v>1.0124031007751939</v>
      </c>
      <c r="Q52" s="666">
        <v>653</v>
      </c>
    </row>
    <row r="53" spans="1:17" ht="14.4" customHeight="1" x14ac:dyDescent="0.3">
      <c r="A53" s="661" t="s">
        <v>4467</v>
      </c>
      <c r="B53" s="662" t="s">
        <v>4394</v>
      </c>
      <c r="C53" s="662" t="s">
        <v>4339</v>
      </c>
      <c r="D53" s="662" t="s">
        <v>4356</v>
      </c>
      <c r="E53" s="662" t="s">
        <v>4357</v>
      </c>
      <c r="F53" s="665"/>
      <c r="G53" s="665"/>
      <c r="H53" s="665"/>
      <c r="I53" s="665"/>
      <c r="J53" s="665"/>
      <c r="K53" s="665"/>
      <c r="L53" s="665"/>
      <c r="M53" s="665"/>
      <c r="N53" s="665">
        <v>3</v>
      </c>
      <c r="O53" s="665">
        <v>969</v>
      </c>
      <c r="P53" s="678"/>
      <c r="Q53" s="666">
        <v>323</v>
      </c>
    </row>
    <row r="54" spans="1:17" ht="14.4" customHeight="1" x14ac:dyDescent="0.3">
      <c r="A54" s="661" t="s">
        <v>4468</v>
      </c>
      <c r="B54" s="662" t="s">
        <v>4322</v>
      </c>
      <c r="C54" s="662" t="s">
        <v>4339</v>
      </c>
      <c r="D54" s="662" t="s">
        <v>4380</v>
      </c>
      <c r="E54" s="662" t="s">
        <v>4381</v>
      </c>
      <c r="F54" s="665">
        <v>4</v>
      </c>
      <c r="G54" s="665">
        <v>2580</v>
      </c>
      <c r="H54" s="665">
        <v>1</v>
      </c>
      <c r="I54" s="665">
        <v>645</v>
      </c>
      <c r="J54" s="665">
        <v>3</v>
      </c>
      <c r="K54" s="665">
        <v>1953</v>
      </c>
      <c r="L54" s="665">
        <v>0.75697674418604655</v>
      </c>
      <c r="M54" s="665">
        <v>651</v>
      </c>
      <c r="N54" s="665"/>
      <c r="O54" s="665"/>
      <c r="P54" s="678"/>
      <c r="Q54" s="666"/>
    </row>
    <row r="55" spans="1:17" ht="14.4" customHeight="1" x14ac:dyDescent="0.3">
      <c r="A55" s="661" t="s">
        <v>4469</v>
      </c>
      <c r="B55" s="662" t="s">
        <v>4322</v>
      </c>
      <c r="C55" s="662" t="s">
        <v>4339</v>
      </c>
      <c r="D55" s="662" t="s">
        <v>4342</v>
      </c>
      <c r="E55" s="662" t="s">
        <v>4343</v>
      </c>
      <c r="F55" s="665"/>
      <c r="G55" s="665"/>
      <c r="H55" s="665"/>
      <c r="I55" s="665"/>
      <c r="J55" s="665"/>
      <c r="K55" s="665"/>
      <c r="L55" s="665"/>
      <c r="M55" s="665"/>
      <c r="N55" s="665">
        <v>1</v>
      </c>
      <c r="O55" s="665">
        <v>35</v>
      </c>
      <c r="P55" s="678"/>
      <c r="Q55" s="666">
        <v>35</v>
      </c>
    </row>
    <row r="56" spans="1:17" ht="14.4" customHeight="1" x14ac:dyDescent="0.3">
      <c r="A56" s="661" t="s">
        <v>4470</v>
      </c>
      <c r="B56" s="662" t="s">
        <v>4322</v>
      </c>
      <c r="C56" s="662" t="s">
        <v>4339</v>
      </c>
      <c r="D56" s="662" t="s">
        <v>4342</v>
      </c>
      <c r="E56" s="662" t="s">
        <v>4343</v>
      </c>
      <c r="F56" s="665">
        <v>2</v>
      </c>
      <c r="G56" s="665">
        <v>68</v>
      </c>
      <c r="H56" s="665">
        <v>1</v>
      </c>
      <c r="I56" s="665">
        <v>34</v>
      </c>
      <c r="J56" s="665"/>
      <c r="K56" s="665"/>
      <c r="L56" s="665"/>
      <c r="M56" s="665"/>
      <c r="N56" s="665">
        <v>1</v>
      </c>
      <c r="O56" s="665">
        <v>35</v>
      </c>
      <c r="P56" s="678">
        <v>0.51470588235294112</v>
      </c>
      <c r="Q56" s="666">
        <v>35</v>
      </c>
    </row>
    <row r="57" spans="1:17" ht="14.4" customHeight="1" x14ac:dyDescent="0.3">
      <c r="A57" s="661" t="s">
        <v>4470</v>
      </c>
      <c r="B57" s="662" t="s">
        <v>4322</v>
      </c>
      <c r="C57" s="662" t="s">
        <v>4339</v>
      </c>
      <c r="D57" s="662" t="s">
        <v>4354</v>
      </c>
      <c r="E57" s="662" t="s">
        <v>4355</v>
      </c>
      <c r="F57" s="665">
        <v>1</v>
      </c>
      <c r="G57" s="665">
        <v>69</v>
      </c>
      <c r="H57" s="665">
        <v>1</v>
      </c>
      <c r="I57" s="665">
        <v>69</v>
      </c>
      <c r="J57" s="665">
        <v>2</v>
      </c>
      <c r="K57" s="665">
        <v>140</v>
      </c>
      <c r="L57" s="665">
        <v>2.0289855072463769</v>
      </c>
      <c r="M57" s="665">
        <v>70</v>
      </c>
      <c r="N57" s="665">
        <v>4</v>
      </c>
      <c r="O57" s="665">
        <v>280</v>
      </c>
      <c r="P57" s="678">
        <v>4.0579710144927539</v>
      </c>
      <c r="Q57" s="666">
        <v>70</v>
      </c>
    </row>
    <row r="58" spans="1:17" ht="14.4" customHeight="1" x14ac:dyDescent="0.3">
      <c r="A58" s="661" t="s">
        <v>4470</v>
      </c>
      <c r="B58" s="662" t="s">
        <v>4322</v>
      </c>
      <c r="C58" s="662" t="s">
        <v>4339</v>
      </c>
      <c r="D58" s="662" t="s">
        <v>4368</v>
      </c>
      <c r="E58" s="662" t="s">
        <v>4369</v>
      </c>
      <c r="F58" s="665"/>
      <c r="G58" s="665"/>
      <c r="H58" s="665"/>
      <c r="I58" s="665"/>
      <c r="J58" s="665">
        <v>1</v>
      </c>
      <c r="K58" s="665">
        <v>0</v>
      </c>
      <c r="L58" s="665"/>
      <c r="M58" s="665">
        <v>0</v>
      </c>
      <c r="N58" s="665"/>
      <c r="O58" s="665"/>
      <c r="P58" s="678"/>
      <c r="Q58" s="666"/>
    </row>
    <row r="59" spans="1:17" ht="14.4" customHeight="1" x14ac:dyDescent="0.3">
      <c r="A59" s="661" t="s">
        <v>4470</v>
      </c>
      <c r="B59" s="662" t="s">
        <v>4322</v>
      </c>
      <c r="C59" s="662" t="s">
        <v>4339</v>
      </c>
      <c r="D59" s="662" t="s">
        <v>4380</v>
      </c>
      <c r="E59" s="662" t="s">
        <v>4381</v>
      </c>
      <c r="F59" s="665">
        <v>24</v>
      </c>
      <c r="G59" s="665">
        <v>15480</v>
      </c>
      <c r="H59" s="665">
        <v>1</v>
      </c>
      <c r="I59" s="665">
        <v>645</v>
      </c>
      <c r="J59" s="665">
        <v>22</v>
      </c>
      <c r="K59" s="665">
        <v>14268</v>
      </c>
      <c r="L59" s="665">
        <v>0.92170542635658914</v>
      </c>
      <c r="M59" s="665">
        <v>648.5454545454545</v>
      </c>
      <c r="N59" s="665">
        <v>19</v>
      </c>
      <c r="O59" s="665">
        <v>12407</v>
      </c>
      <c r="P59" s="678">
        <v>0.80148578811369509</v>
      </c>
      <c r="Q59" s="666">
        <v>653</v>
      </c>
    </row>
    <row r="60" spans="1:17" ht="14.4" customHeight="1" x14ac:dyDescent="0.3">
      <c r="A60" s="661" t="s">
        <v>4470</v>
      </c>
      <c r="B60" s="662" t="s">
        <v>4322</v>
      </c>
      <c r="C60" s="662" t="s">
        <v>4339</v>
      </c>
      <c r="D60" s="662" t="s">
        <v>4384</v>
      </c>
      <c r="E60" s="662" t="s">
        <v>4385</v>
      </c>
      <c r="F60" s="665"/>
      <c r="G60" s="665"/>
      <c r="H60" s="665"/>
      <c r="I60" s="665"/>
      <c r="J60" s="665">
        <v>1</v>
      </c>
      <c r="K60" s="665">
        <v>1294</v>
      </c>
      <c r="L60" s="665"/>
      <c r="M60" s="665">
        <v>1294</v>
      </c>
      <c r="N60" s="665"/>
      <c r="O60" s="665"/>
      <c r="P60" s="678"/>
      <c r="Q60" s="666"/>
    </row>
    <row r="61" spans="1:17" ht="14.4" customHeight="1" x14ac:dyDescent="0.3">
      <c r="A61" s="661" t="s">
        <v>4470</v>
      </c>
      <c r="B61" s="662" t="s">
        <v>4394</v>
      </c>
      <c r="C61" s="662" t="s">
        <v>4339</v>
      </c>
      <c r="D61" s="662" t="s">
        <v>4354</v>
      </c>
      <c r="E61" s="662" t="s">
        <v>4355</v>
      </c>
      <c r="F61" s="665">
        <v>1</v>
      </c>
      <c r="G61" s="665">
        <v>69</v>
      </c>
      <c r="H61" s="665">
        <v>1</v>
      </c>
      <c r="I61" s="665">
        <v>69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4471</v>
      </c>
      <c r="B62" s="662" t="s">
        <v>4322</v>
      </c>
      <c r="C62" s="662" t="s">
        <v>4339</v>
      </c>
      <c r="D62" s="662" t="s">
        <v>4342</v>
      </c>
      <c r="E62" s="662" t="s">
        <v>4343</v>
      </c>
      <c r="F62" s="665">
        <v>2</v>
      </c>
      <c r="G62" s="665">
        <v>68</v>
      </c>
      <c r="H62" s="665">
        <v>1</v>
      </c>
      <c r="I62" s="665">
        <v>34</v>
      </c>
      <c r="J62" s="665"/>
      <c r="K62" s="665"/>
      <c r="L62" s="665"/>
      <c r="M62" s="665"/>
      <c r="N62" s="665">
        <v>1</v>
      </c>
      <c r="O62" s="665">
        <v>35</v>
      </c>
      <c r="P62" s="678">
        <v>0.51470588235294112</v>
      </c>
      <c r="Q62" s="666">
        <v>35</v>
      </c>
    </row>
    <row r="63" spans="1:17" ht="14.4" customHeight="1" x14ac:dyDescent="0.3">
      <c r="A63" s="661" t="s">
        <v>4471</v>
      </c>
      <c r="B63" s="662" t="s">
        <v>4322</v>
      </c>
      <c r="C63" s="662" t="s">
        <v>4339</v>
      </c>
      <c r="D63" s="662" t="s">
        <v>4354</v>
      </c>
      <c r="E63" s="662" t="s">
        <v>4355</v>
      </c>
      <c r="F63" s="665">
        <v>3</v>
      </c>
      <c r="G63" s="665">
        <v>207</v>
      </c>
      <c r="H63" s="665">
        <v>1</v>
      </c>
      <c r="I63" s="665">
        <v>69</v>
      </c>
      <c r="J63" s="665"/>
      <c r="K63" s="665"/>
      <c r="L63" s="665"/>
      <c r="M63" s="665"/>
      <c r="N63" s="665">
        <v>1</v>
      </c>
      <c r="O63" s="665">
        <v>70</v>
      </c>
      <c r="P63" s="678">
        <v>0.33816425120772947</v>
      </c>
      <c r="Q63" s="666">
        <v>70</v>
      </c>
    </row>
    <row r="64" spans="1:17" ht="14.4" customHeight="1" x14ac:dyDescent="0.3">
      <c r="A64" s="661" t="s">
        <v>4471</v>
      </c>
      <c r="B64" s="662" t="s">
        <v>4322</v>
      </c>
      <c r="C64" s="662" t="s">
        <v>4339</v>
      </c>
      <c r="D64" s="662" t="s">
        <v>4368</v>
      </c>
      <c r="E64" s="662" t="s">
        <v>4369</v>
      </c>
      <c r="F64" s="665"/>
      <c r="G64" s="665"/>
      <c r="H64" s="665"/>
      <c r="I64" s="665"/>
      <c r="J64" s="665"/>
      <c r="K64" s="665"/>
      <c r="L64" s="665"/>
      <c r="M64" s="665"/>
      <c r="N64" s="665">
        <v>3</v>
      </c>
      <c r="O64" s="665">
        <v>33.33</v>
      </c>
      <c r="P64" s="678"/>
      <c r="Q64" s="666">
        <v>11.11</v>
      </c>
    </row>
    <row r="65" spans="1:17" ht="14.4" customHeight="1" x14ac:dyDescent="0.3">
      <c r="A65" s="661" t="s">
        <v>4471</v>
      </c>
      <c r="B65" s="662" t="s">
        <v>4322</v>
      </c>
      <c r="C65" s="662" t="s">
        <v>4339</v>
      </c>
      <c r="D65" s="662" t="s">
        <v>4380</v>
      </c>
      <c r="E65" s="662" t="s">
        <v>4381</v>
      </c>
      <c r="F65" s="665">
        <v>52</v>
      </c>
      <c r="G65" s="665">
        <v>33540</v>
      </c>
      <c r="H65" s="665">
        <v>1</v>
      </c>
      <c r="I65" s="665">
        <v>645</v>
      </c>
      <c r="J65" s="665">
        <v>42</v>
      </c>
      <c r="K65" s="665">
        <v>25950</v>
      </c>
      <c r="L65" s="665">
        <v>0.77370304114490163</v>
      </c>
      <c r="M65" s="665">
        <v>617.85714285714289</v>
      </c>
      <c r="N65" s="665">
        <v>43</v>
      </c>
      <c r="O65" s="665">
        <v>28079</v>
      </c>
      <c r="P65" s="678">
        <v>0.8371794871794872</v>
      </c>
      <c r="Q65" s="666">
        <v>653</v>
      </c>
    </row>
    <row r="66" spans="1:17" ht="14.4" customHeight="1" x14ac:dyDescent="0.3">
      <c r="A66" s="661" t="s">
        <v>4471</v>
      </c>
      <c r="B66" s="662" t="s">
        <v>4322</v>
      </c>
      <c r="C66" s="662" t="s">
        <v>4339</v>
      </c>
      <c r="D66" s="662" t="s">
        <v>4384</v>
      </c>
      <c r="E66" s="662" t="s">
        <v>4385</v>
      </c>
      <c r="F66" s="665"/>
      <c r="G66" s="665"/>
      <c r="H66" s="665"/>
      <c r="I66" s="665"/>
      <c r="J66" s="665">
        <v>1</v>
      </c>
      <c r="K66" s="665">
        <v>1283</v>
      </c>
      <c r="L66" s="665"/>
      <c r="M66" s="665">
        <v>1283</v>
      </c>
      <c r="N66" s="665"/>
      <c r="O66" s="665"/>
      <c r="P66" s="678"/>
      <c r="Q66" s="666"/>
    </row>
    <row r="67" spans="1:17" ht="14.4" customHeight="1" x14ac:dyDescent="0.3">
      <c r="A67" s="661" t="s">
        <v>4471</v>
      </c>
      <c r="B67" s="662" t="s">
        <v>4322</v>
      </c>
      <c r="C67" s="662" t="s">
        <v>4339</v>
      </c>
      <c r="D67" s="662" t="s">
        <v>4386</v>
      </c>
      <c r="E67" s="662" t="s">
        <v>4387</v>
      </c>
      <c r="F67" s="665"/>
      <c r="G67" s="665"/>
      <c r="H67" s="665"/>
      <c r="I67" s="665"/>
      <c r="J67" s="665">
        <v>1</v>
      </c>
      <c r="K67" s="665">
        <v>323</v>
      </c>
      <c r="L67" s="665"/>
      <c r="M67" s="665">
        <v>323</v>
      </c>
      <c r="N67" s="665">
        <v>1</v>
      </c>
      <c r="O67" s="665">
        <v>327</v>
      </c>
      <c r="P67" s="678"/>
      <c r="Q67" s="666">
        <v>327</v>
      </c>
    </row>
    <row r="68" spans="1:17" ht="14.4" customHeight="1" x14ac:dyDescent="0.3">
      <c r="A68" s="661" t="s">
        <v>4471</v>
      </c>
      <c r="B68" s="662" t="s">
        <v>4394</v>
      </c>
      <c r="C68" s="662" t="s">
        <v>4339</v>
      </c>
      <c r="D68" s="662" t="s">
        <v>4354</v>
      </c>
      <c r="E68" s="662" t="s">
        <v>4355</v>
      </c>
      <c r="F68" s="665">
        <v>1</v>
      </c>
      <c r="G68" s="665">
        <v>69</v>
      </c>
      <c r="H68" s="665">
        <v>1</v>
      </c>
      <c r="I68" s="665">
        <v>69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4471</v>
      </c>
      <c r="B69" s="662" t="s">
        <v>4399</v>
      </c>
      <c r="C69" s="662" t="s">
        <v>4339</v>
      </c>
      <c r="D69" s="662" t="s">
        <v>4368</v>
      </c>
      <c r="E69" s="662" t="s">
        <v>4369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0</v>
      </c>
      <c r="P69" s="678"/>
      <c r="Q69" s="666">
        <v>0</v>
      </c>
    </row>
    <row r="70" spans="1:17" ht="14.4" customHeight="1" x14ac:dyDescent="0.3">
      <c r="A70" s="661" t="s">
        <v>4471</v>
      </c>
      <c r="B70" s="662" t="s">
        <v>4399</v>
      </c>
      <c r="C70" s="662" t="s">
        <v>4339</v>
      </c>
      <c r="D70" s="662" t="s">
        <v>4380</v>
      </c>
      <c r="E70" s="662" t="s">
        <v>4381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653</v>
      </c>
      <c r="P70" s="678"/>
      <c r="Q70" s="666">
        <v>653</v>
      </c>
    </row>
    <row r="71" spans="1:17" ht="14.4" customHeight="1" x14ac:dyDescent="0.3">
      <c r="A71" s="661" t="s">
        <v>543</v>
      </c>
      <c r="B71" s="662" t="s">
        <v>4322</v>
      </c>
      <c r="C71" s="662" t="s">
        <v>4339</v>
      </c>
      <c r="D71" s="662" t="s">
        <v>4342</v>
      </c>
      <c r="E71" s="662" t="s">
        <v>4343</v>
      </c>
      <c r="F71" s="665">
        <v>51</v>
      </c>
      <c r="G71" s="665">
        <v>1734</v>
      </c>
      <c r="H71" s="665">
        <v>1</v>
      </c>
      <c r="I71" s="665">
        <v>34</v>
      </c>
      <c r="J71" s="665">
        <v>61</v>
      </c>
      <c r="K71" s="665">
        <v>2110</v>
      </c>
      <c r="L71" s="665">
        <v>1.2168396770472896</v>
      </c>
      <c r="M71" s="665">
        <v>34.590163934426229</v>
      </c>
      <c r="N71" s="665">
        <v>32</v>
      </c>
      <c r="O71" s="665">
        <v>1120</v>
      </c>
      <c r="P71" s="678">
        <v>0.64590542099192616</v>
      </c>
      <c r="Q71" s="666">
        <v>35</v>
      </c>
    </row>
    <row r="72" spans="1:17" ht="14.4" customHeight="1" x14ac:dyDescent="0.3">
      <c r="A72" s="661" t="s">
        <v>543</v>
      </c>
      <c r="B72" s="662" t="s">
        <v>4322</v>
      </c>
      <c r="C72" s="662" t="s">
        <v>4339</v>
      </c>
      <c r="D72" s="662" t="s">
        <v>4348</v>
      </c>
      <c r="E72" s="662" t="s">
        <v>4349</v>
      </c>
      <c r="F72" s="665">
        <v>2</v>
      </c>
      <c r="G72" s="665">
        <v>638</v>
      </c>
      <c r="H72" s="665">
        <v>1</v>
      </c>
      <c r="I72" s="665">
        <v>319</v>
      </c>
      <c r="J72" s="665">
        <v>8</v>
      </c>
      <c r="K72" s="665">
        <v>2570</v>
      </c>
      <c r="L72" s="665">
        <v>4.0282131661442007</v>
      </c>
      <c r="M72" s="665">
        <v>321.25</v>
      </c>
      <c r="N72" s="665">
        <v>4</v>
      </c>
      <c r="O72" s="665">
        <v>1292</v>
      </c>
      <c r="P72" s="678">
        <v>2.0250783699059562</v>
      </c>
      <c r="Q72" s="666">
        <v>323</v>
      </c>
    </row>
    <row r="73" spans="1:17" ht="14.4" customHeight="1" x14ac:dyDescent="0.3">
      <c r="A73" s="661" t="s">
        <v>543</v>
      </c>
      <c r="B73" s="662" t="s">
        <v>4322</v>
      </c>
      <c r="C73" s="662" t="s">
        <v>4339</v>
      </c>
      <c r="D73" s="662" t="s">
        <v>4350</v>
      </c>
      <c r="E73" s="662" t="s">
        <v>4351</v>
      </c>
      <c r="F73" s="665">
        <v>2</v>
      </c>
      <c r="G73" s="665">
        <v>742</v>
      </c>
      <c r="H73" s="665">
        <v>1</v>
      </c>
      <c r="I73" s="665">
        <v>371</v>
      </c>
      <c r="J73" s="665">
        <v>8</v>
      </c>
      <c r="K73" s="665">
        <v>2992</v>
      </c>
      <c r="L73" s="665">
        <v>4.0323450134770891</v>
      </c>
      <c r="M73" s="665">
        <v>374</v>
      </c>
      <c r="N73" s="665">
        <v>7</v>
      </c>
      <c r="O73" s="665">
        <v>2632</v>
      </c>
      <c r="P73" s="678">
        <v>3.5471698113207548</v>
      </c>
      <c r="Q73" s="666">
        <v>376</v>
      </c>
    </row>
    <row r="74" spans="1:17" ht="14.4" customHeight="1" x14ac:dyDescent="0.3">
      <c r="A74" s="661" t="s">
        <v>543</v>
      </c>
      <c r="B74" s="662" t="s">
        <v>4322</v>
      </c>
      <c r="C74" s="662" t="s">
        <v>4339</v>
      </c>
      <c r="D74" s="662" t="s">
        <v>4352</v>
      </c>
      <c r="E74" s="662" t="s">
        <v>4353</v>
      </c>
      <c r="F74" s="665">
        <v>2</v>
      </c>
      <c r="G74" s="665">
        <v>1094</v>
      </c>
      <c r="H74" s="665">
        <v>1</v>
      </c>
      <c r="I74" s="665">
        <v>547</v>
      </c>
      <c r="J74" s="665">
        <v>8</v>
      </c>
      <c r="K74" s="665">
        <v>4412</v>
      </c>
      <c r="L74" s="665">
        <v>4.0329067641681897</v>
      </c>
      <c r="M74" s="665">
        <v>551.5</v>
      </c>
      <c r="N74" s="665">
        <v>7</v>
      </c>
      <c r="O74" s="665">
        <v>3885</v>
      </c>
      <c r="P74" s="678">
        <v>3.5511882998171846</v>
      </c>
      <c r="Q74" s="666">
        <v>555</v>
      </c>
    </row>
    <row r="75" spans="1:17" ht="14.4" customHeight="1" x14ac:dyDescent="0.3">
      <c r="A75" s="661" t="s">
        <v>543</v>
      </c>
      <c r="B75" s="662" t="s">
        <v>4322</v>
      </c>
      <c r="C75" s="662" t="s">
        <v>4339</v>
      </c>
      <c r="D75" s="662" t="s">
        <v>4354</v>
      </c>
      <c r="E75" s="662" t="s">
        <v>4355</v>
      </c>
      <c r="F75" s="665">
        <v>8</v>
      </c>
      <c r="G75" s="665">
        <v>552</v>
      </c>
      <c r="H75" s="665">
        <v>1</v>
      </c>
      <c r="I75" s="665">
        <v>69</v>
      </c>
      <c r="J75" s="665">
        <v>4</v>
      </c>
      <c r="K75" s="665">
        <v>278</v>
      </c>
      <c r="L75" s="665">
        <v>0.50362318840579712</v>
      </c>
      <c r="M75" s="665">
        <v>69.5</v>
      </c>
      <c r="N75" s="665">
        <v>5</v>
      </c>
      <c r="O75" s="665">
        <v>350</v>
      </c>
      <c r="P75" s="678">
        <v>0.63405797101449279</v>
      </c>
      <c r="Q75" s="666">
        <v>70</v>
      </c>
    </row>
    <row r="76" spans="1:17" ht="14.4" customHeight="1" x14ac:dyDescent="0.3">
      <c r="A76" s="661" t="s">
        <v>543</v>
      </c>
      <c r="B76" s="662" t="s">
        <v>4322</v>
      </c>
      <c r="C76" s="662" t="s">
        <v>4339</v>
      </c>
      <c r="D76" s="662" t="s">
        <v>4356</v>
      </c>
      <c r="E76" s="662" t="s">
        <v>4357</v>
      </c>
      <c r="F76" s="665">
        <v>88</v>
      </c>
      <c r="G76" s="665">
        <v>28072</v>
      </c>
      <c r="H76" s="665">
        <v>1</v>
      </c>
      <c r="I76" s="665">
        <v>319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543</v>
      </c>
      <c r="B77" s="662" t="s">
        <v>4322</v>
      </c>
      <c r="C77" s="662" t="s">
        <v>4339</v>
      </c>
      <c r="D77" s="662" t="s">
        <v>4358</v>
      </c>
      <c r="E77" s="662" t="s">
        <v>4359</v>
      </c>
      <c r="F77" s="665"/>
      <c r="G77" s="665"/>
      <c r="H77" s="665"/>
      <c r="I77" s="665"/>
      <c r="J77" s="665">
        <v>14</v>
      </c>
      <c r="K77" s="665">
        <v>1284</v>
      </c>
      <c r="L77" s="665"/>
      <c r="M77" s="665">
        <v>91.714285714285708</v>
      </c>
      <c r="N77" s="665">
        <v>2</v>
      </c>
      <c r="O77" s="665">
        <v>430</v>
      </c>
      <c r="P77" s="678"/>
      <c r="Q77" s="666">
        <v>215</v>
      </c>
    </row>
    <row r="78" spans="1:17" ht="14.4" customHeight="1" x14ac:dyDescent="0.3">
      <c r="A78" s="661" t="s">
        <v>543</v>
      </c>
      <c r="B78" s="662" t="s">
        <v>4322</v>
      </c>
      <c r="C78" s="662" t="s">
        <v>4339</v>
      </c>
      <c r="D78" s="662" t="s">
        <v>4364</v>
      </c>
      <c r="E78" s="662" t="s">
        <v>4365</v>
      </c>
      <c r="F78" s="665">
        <v>1</v>
      </c>
      <c r="G78" s="665">
        <v>78</v>
      </c>
      <c r="H78" s="665">
        <v>1</v>
      </c>
      <c r="I78" s="665">
        <v>78</v>
      </c>
      <c r="J78" s="665">
        <v>3</v>
      </c>
      <c r="K78" s="665">
        <v>236</v>
      </c>
      <c r="L78" s="665">
        <v>3.0256410256410255</v>
      </c>
      <c r="M78" s="665">
        <v>78.666666666666671</v>
      </c>
      <c r="N78" s="665">
        <v>4</v>
      </c>
      <c r="O78" s="665">
        <v>316</v>
      </c>
      <c r="P78" s="678">
        <v>4.0512820512820511</v>
      </c>
      <c r="Q78" s="666">
        <v>79</v>
      </c>
    </row>
    <row r="79" spans="1:17" ht="14.4" customHeight="1" x14ac:dyDescent="0.3">
      <c r="A79" s="661" t="s">
        <v>543</v>
      </c>
      <c r="B79" s="662" t="s">
        <v>4322</v>
      </c>
      <c r="C79" s="662" t="s">
        <v>4339</v>
      </c>
      <c r="D79" s="662" t="s">
        <v>4366</v>
      </c>
      <c r="E79" s="662" t="s">
        <v>4367</v>
      </c>
      <c r="F79" s="665"/>
      <c r="G79" s="665"/>
      <c r="H79" s="665"/>
      <c r="I79" s="665"/>
      <c r="J79" s="665">
        <v>1</v>
      </c>
      <c r="K79" s="665">
        <v>0</v>
      </c>
      <c r="L79" s="665"/>
      <c r="M79" s="665">
        <v>0</v>
      </c>
      <c r="N79" s="665"/>
      <c r="O79" s="665"/>
      <c r="P79" s="678"/>
      <c r="Q79" s="666"/>
    </row>
    <row r="80" spans="1:17" ht="14.4" customHeight="1" x14ac:dyDescent="0.3">
      <c r="A80" s="661" t="s">
        <v>543</v>
      </c>
      <c r="B80" s="662" t="s">
        <v>4322</v>
      </c>
      <c r="C80" s="662" t="s">
        <v>4339</v>
      </c>
      <c r="D80" s="662" t="s">
        <v>4392</v>
      </c>
      <c r="E80" s="662" t="s">
        <v>4393</v>
      </c>
      <c r="F80" s="665"/>
      <c r="G80" s="665"/>
      <c r="H80" s="665"/>
      <c r="I80" s="665"/>
      <c r="J80" s="665">
        <v>4</v>
      </c>
      <c r="K80" s="665">
        <v>0</v>
      </c>
      <c r="L80" s="665"/>
      <c r="M80" s="665">
        <v>0</v>
      </c>
      <c r="N80" s="665"/>
      <c r="O80" s="665"/>
      <c r="P80" s="678"/>
      <c r="Q80" s="666"/>
    </row>
    <row r="81" spans="1:17" ht="14.4" customHeight="1" x14ac:dyDescent="0.3">
      <c r="A81" s="661" t="s">
        <v>543</v>
      </c>
      <c r="B81" s="662" t="s">
        <v>4322</v>
      </c>
      <c r="C81" s="662" t="s">
        <v>4339</v>
      </c>
      <c r="D81" s="662" t="s">
        <v>4368</v>
      </c>
      <c r="E81" s="662" t="s">
        <v>4369</v>
      </c>
      <c r="F81" s="665">
        <v>9</v>
      </c>
      <c r="G81" s="665">
        <v>0</v>
      </c>
      <c r="H81" s="665"/>
      <c r="I81" s="665">
        <v>0</v>
      </c>
      <c r="J81" s="665">
        <v>20</v>
      </c>
      <c r="K81" s="665">
        <v>0</v>
      </c>
      <c r="L81" s="665"/>
      <c r="M81" s="665">
        <v>0</v>
      </c>
      <c r="N81" s="665">
        <v>39</v>
      </c>
      <c r="O81" s="665">
        <v>533.31999999999994</v>
      </c>
      <c r="P81" s="678"/>
      <c r="Q81" s="666">
        <v>13.674871794871793</v>
      </c>
    </row>
    <row r="82" spans="1:17" ht="14.4" customHeight="1" x14ac:dyDescent="0.3">
      <c r="A82" s="661" t="s">
        <v>543</v>
      </c>
      <c r="B82" s="662" t="s">
        <v>4322</v>
      </c>
      <c r="C82" s="662" t="s">
        <v>4339</v>
      </c>
      <c r="D82" s="662" t="s">
        <v>4374</v>
      </c>
      <c r="E82" s="662" t="s">
        <v>4375</v>
      </c>
      <c r="F82" s="665">
        <v>1</v>
      </c>
      <c r="G82" s="665">
        <v>0</v>
      </c>
      <c r="H82" s="665"/>
      <c r="I82" s="665">
        <v>0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543</v>
      </c>
      <c r="B83" s="662" t="s">
        <v>4322</v>
      </c>
      <c r="C83" s="662" t="s">
        <v>4339</v>
      </c>
      <c r="D83" s="662" t="s">
        <v>4376</v>
      </c>
      <c r="E83" s="662" t="s">
        <v>4377</v>
      </c>
      <c r="F83" s="665">
        <v>3</v>
      </c>
      <c r="G83" s="665">
        <v>2085</v>
      </c>
      <c r="H83" s="665">
        <v>1</v>
      </c>
      <c r="I83" s="665">
        <v>695</v>
      </c>
      <c r="J83" s="665">
        <v>10</v>
      </c>
      <c r="K83" s="665">
        <v>6998</v>
      </c>
      <c r="L83" s="665">
        <v>3.3563549160671462</v>
      </c>
      <c r="M83" s="665">
        <v>699.8</v>
      </c>
      <c r="N83" s="665">
        <v>9</v>
      </c>
      <c r="O83" s="665">
        <v>6327</v>
      </c>
      <c r="P83" s="678">
        <v>3.0345323741007193</v>
      </c>
      <c r="Q83" s="666">
        <v>703</v>
      </c>
    </row>
    <row r="84" spans="1:17" ht="14.4" customHeight="1" x14ac:dyDescent="0.3">
      <c r="A84" s="661" t="s">
        <v>543</v>
      </c>
      <c r="B84" s="662" t="s">
        <v>4322</v>
      </c>
      <c r="C84" s="662" t="s">
        <v>4339</v>
      </c>
      <c r="D84" s="662" t="s">
        <v>4380</v>
      </c>
      <c r="E84" s="662" t="s">
        <v>4381</v>
      </c>
      <c r="F84" s="665">
        <v>36</v>
      </c>
      <c r="G84" s="665">
        <v>23220</v>
      </c>
      <c r="H84" s="665">
        <v>1</v>
      </c>
      <c r="I84" s="665">
        <v>645</v>
      </c>
      <c r="J84" s="665">
        <v>45</v>
      </c>
      <c r="K84" s="665">
        <v>29205</v>
      </c>
      <c r="L84" s="665">
        <v>1.2577519379844961</v>
      </c>
      <c r="M84" s="665">
        <v>649</v>
      </c>
      <c r="N84" s="665">
        <v>57</v>
      </c>
      <c r="O84" s="665">
        <v>37221</v>
      </c>
      <c r="P84" s="678">
        <v>1.6029715762273902</v>
      </c>
      <c r="Q84" s="666">
        <v>653</v>
      </c>
    </row>
    <row r="85" spans="1:17" ht="14.4" customHeight="1" x14ac:dyDescent="0.3">
      <c r="A85" s="661" t="s">
        <v>543</v>
      </c>
      <c r="B85" s="662" t="s">
        <v>4322</v>
      </c>
      <c r="C85" s="662" t="s">
        <v>4339</v>
      </c>
      <c r="D85" s="662" t="s">
        <v>4384</v>
      </c>
      <c r="E85" s="662" t="s">
        <v>4385</v>
      </c>
      <c r="F85" s="665">
        <v>2</v>
      </c>
      <c r="G85" s="665">
        <v>2566</v>
      </c>
      <c r="H85" s="665">
        <v>1</v>
      </c>
      <c r="I85" s="665">
        <v>1283</v>
      </c>
      <c r="J85" s="665">
        <v>8</v>
      </c>
      <c r="K85" s="665">
        <v>7753</v>
      </c>
      <c r="L85" s="665">
        <v>3.0214341387373342</v>
      </c>
      <c r="M85" s="665">
        <v>969.125</v>
      </c>
      <c r="N85" s="665">
        <v>10</v>
      </c>
      <c r="O85" s="665">
        <v>12990</v>
      </c>
      <c r="P85" s="678">
        <v>5.0623538581449727</v>
      </c>
      <c r="Q85" s="666">
        <v>1299</v>
      </c>
    </row>
    <row r="86" spans="1:17" ht="14.4" customHeight="1" x14ac:dyDescent="0.3">
      <c r="A86" s="661" t="s">
        <v>543</v>
      </c>
      <c r="B86" s="662" t="s">
        <v>4322</v>
      </c>
      <c r="C86" s="662" t="s">
        <v>4339</v>
      </c>
      <c r="D86" s="662" t="s">
        <v>4386</v>
      </c>
      <c r="E86" s="662" t="s">
        <v>4387</v>
      </c>
      <c r="F86" s="665">
        <v>6</v>
      </c>
      <c r="G86" s="665">
        <v>1938</v>
      </c>
      <c r="H86" s="665">
        <v>1</v>
      </c>
      <c r="I86" s="665">
        <v>323</v>
      </c>
      <c r="J86" s="665">
        <v>4</v>
      </c>
      <c r="K86" s="665">
        <v>1292</v>
      </c>
      <c r="L86" s="665">
        <v>0.66666666666666663</v>
      </c>
      <c r="M86" s="665">
        <v>323</v>
      </c>
      <c r="N86" s="665">
        <v>18</v>
      </c>
      <c r="O86" s="665">
        <v>5886</v>
      </c>
      <c r="P86" s="678">
        <v>3.0371517027863777</v>
      </c>
      <c r="Q86" s="666">
        <v>327</v>
      </c>
    </row>
    <row r="87" spans="1:17" ht="14.4" customHeight="1" x14ac:dyDescent="0.3">
      <c r="A87" s="661" t="s">
        <v>543</v>
      </c>
      <c r="B87" s="662" t="s">
        <v>4322</v>
      </c>
      <c r="C87" s="662" t="s">
        <v>4339</v>
      </c>
      <c r="D87" s="662" t="s">
        <v>4390</v>
      </c>
      <c r="E87" s="662" t="s">
        <v>4391</v>
      </c>
      <c r="F87" s="665">
        <v>3</v>
      </c>
      <c r="G87" s="665">
        <v>1749</v>
      </c>
      <c r="H87" s="665">
        <v>1</v>
      </c>
      <c r="I87" s="665">
        <v>583</v>
      </c>
      <c r="J87" s="665">
        <v>10</v>
      </c>
      <c r="K87" s="665">
        <v>5862</v>
      </c>
      <c r="L87" s="665">
        <v>3.3516295025728988</v>
      </c>
      <c r="M87" s="665">
        <v>586.20000000000005</v>
      </c>
      <c r="N87" s="665">
        <v>7</v>
      </c>
      <c r="O87" s="665">
        <v>4123</v>
      </c>
      <c r="P87" s="678">
        <v>2.3573470554602629</v>
      </c>
      <c r="Q87" s="666">
        <v>589</v>
      </c>
    </row>
    <row r="88" spans="1:17" ht="14.4" customHeight="1" x14ac:dyDescent="0.3">
      <c r="A88" s="661" t="s">
        <v>543</v>
      </c>
      <c r="B88" s="662" t="s">
        <v>4394</v>
      </c>
      <c r="C88" s="662" t="s">
        <v>4339</v>
      </c>
      <c r="D88" s="662" t="s">
        <v>4395</v>
      </c>
      <c r="E88" s="662" t="s">
        <v>4396</v>
      </c>
      <c r="F88" s="665">
        <v>1</v>
      </c>
      <c r="G88" s="665">
        <v>375</v>
      </c>
      <c r="H88" s="665">
        <v>1</v>
      </c>
      <c r="I88" s="665">
        <v>375</v>
      </c>
      <c r="J88" s="665"/>
      <c r="K88" s="665"/>
      <c r="L88" s="665"/>
      <c r="M88" s="665"/>
      <c r="N88" s="665">
        <v>1</v>
      </c>
      <c r="O88" s="665">
        <v>380</v>
      </c>
      <c r="P88" s="678">
        <v>1.0133333333333334</v>
      </c>
      <c r="Q88" s="666">
        <v>380</v>
      </c>
    </row>
    <row r="89" spans="1:17" ht="14.4" customHeight="1" x14ac:dyDescent="0.3">
      <c r="A89" s="661" t="s">
        <v>543</v>
      </c>
      <c r="B89" s="662" t="s">
        <v>4399</v>
      </c>
      <c r="C89" s="662" t="s">
        <v>4339</v>
      </c>
      <c r="D89" s="662" t="s">
        <v>4342</v>
      </c>
      <c r="E89" s="662" t="s">
        <v>4343</v>
      </c>
      <c r="F89" s="665">
        <v>9</v>
      </c>
      <c r="G89" s="665">
        <v>306</v>
      </c>
      <c r="H89" s="665">
        <v>1</v>
      </c>
      <c r="I89" s="665">
        <v>34</v>
      </c>
      <c r="J89" s="665">
        <v>6</v>
      </c>
      <c r="K89" s="665">
        <v>207</v>
      </c>
      <c r="L89" s="665">
        <v>0.67647058823529416</v>
      </c>
      <c r="M89" s="665">
        <v>34.5</v>
      </c>
      <c r="N89" s="665">
        <v>9</v>
      </c>
      <c r="O89" s="665">
        <v>315</v>
      </c>
      <c r="P89" s="678">
        <v>1.0294117647058822</v>
      </c>
      <c r="Q89" s="666">
        <v>35</v>
      </c>
    </row>
    <row r="90" spans="1:17" ht="14.4" customHeight="1" x14ac:dyDescent="0.3">
      <c r="A90" s="661" t="s">
        <v>543</v>
      </c>
      <c r="B90" s="662" t="s">
        <v>4399</v>
      </c>
      <c r="C90" s="662" t="s">
        <v>4339</v>
      </c>
      <c r="D90" s="662" t="s">
        <v>4354</v>
      </c>
      <c r="E90" s="662" t="s">
        <v>4355</v>
      </c>
      <c r="F90" s="665"/>
      <c r="G90" s="665"/>
      <c r="H90" s="665"/>
      <c r="I90" s="665"/>
      <c r="J90" s="665">
        <v>5</v>
      </c>
      <c r="K90" s="665">
        <v>348</v>
      </c>
      <c r="L90" s="665"/>
      <c r="M90" s="665">
        <v>69.599999999999994</v>
      </c>
      <c r="N90" s="665">
        <v>2</v>
      </c>
      <c r="O90" s="665">
        <v>140</v>
      </c>
      <c r="P90" s="678"/>
      <c r="Q90" s="666">
        <v>70</v>
      </c>
    </row>
    <row r="91" spans="1:17" ht="14.4" customHeight="1" x14ac:dyDescent="0.3">
      <c r="A91" s="661" t="s">
        <v>543</v>
      </c>
      <c r="B91" s="662" t="s">
        <v>4399</v>
      </c>
      <c r="C91" s="662" t="s">
        <v>4339</v>
      </c>
      <c r="D91" s="662" t="s">
        <v>4358</v>
      </c>
      <c r="E91" s="662" t="s">
        <v>4359</v>
      </c>
      <c r="F91" s="665"/>
      <c r="G91" s="665"/>
      <c r="H91" s="665"/>
      <c r="I91" s="665"/>
      <c r="J91" s="665"/>
      <c r="K91" s="665"/>
      <c r="L91" s="665"/>
      <c r="M91" s="665"/>
      <c r="N91" s="665">
        <v>2</v>
      </c>
      <c r="O91" s="665">
        <v>430</v>
      </c>
      <c r="P91" s="678"/>
      <c r="Q91" s="666">
        <v>215</v>
      </c>
    </row>
    <row r="92" spans="1:17" ht="14.4" customHeight="1" x14ac:dyDescent="0.3">
      <c r="A92" s="661" t="s">
        <v>543</v>
      </c>
      <c r="B92" s="662" t="s">
        <v>4399</v>
      </c>
      <c r="C92" s="662" t="s">
        <v>4339</v>
      </c>
      <c r="D92" s="662" t="s">
        <v>4364</v>
      </c>
      <c r="E92" s="662" t="s">
        <v>4365</v>
      </c>
      <c r="F92" s="665">
        <v>2</v>
      </c>
      <c r="G92" s="665">
        <v>156</v>
      </c>
      <c r="H92" s="665">
        <v>1</v>
      </c>
      <c r="I92" s="665">
        <v>78</v>
      </c>
      <c r="J92" s="665">
        <v>3</v>
      </c>
      <c r="K92" s="665">
        <v>237</v>
      </c>
      <c r="L92" s="665">
        <v>1.5192307692307692</v>
      </c>
      <c r="M92" s="665">
        <v>79</v>
      </c>
      <c r="N92" s="665">
        <v>7</v>
      </c>
      <c r="O92" s="665">
        <v>553</v>
      </c>
      <c r="P92" s="678">
        <v>3.5448717948717947</v>
      </c>
      <c r="Q92" s="666">
        <v>79</v>
      </c>
    </row>
    <row r="93" spans="1:17" ht="14.4" customHeight="1" x14ac:dyDescent="0.3">
      <c r="A93" s="661" t="s">
        <v>543</v>
      </c>
      <c r="B93" s="662" t="s">
        <v>4399</v>
      </c>
      <c r="C93" s="662" t="s">
        <v>4339</v>
      </c>
      <c r="D93" s="662" t="s">
        <v>4368</v>
      </c>
      <c r="E93" s="662" t="s">
        <v>4369</v>
      </c>
      <c r="F93" s="665"/>
      <c r="G93" s="665"/>
      <c r="H93" s="665"/>
      <c r="I93" s="665"/>
      <c r="J93" s="665">
        <v>9</v>
      </c>
      <c r="K93" s="665">
        <v>0</v>
      </c>
      <c r="L93" s="665"/>
      <c r="M93" s="665">
        <v>0</v>
      </c>
      <c r="N93" s="665"/>
      <c r="O93" s="665"/>
      <c r="P93" s="678"/>
      <c r="Q93" s="666"/>
    </row>
    <row r="94" spans="1:17" ht="14.4" customHeight="1" x14ac:dyDescent="0.3">
      <c r="A94" s="661" t="s">
        <v>543</v>
      </c>
      <c r="B94" s="662" t="s">
        <v>4399</v>
      </c>
      <c r="C94" s="662" t="s">
        <v>4339</v>
      </c>
      <c r="D94" s="662" t="s">
        <v>4380</v>
      </c>
      <c r="E94" s="662" t="s">
        <v>4381</v>
      </c>
      <c r="F94" s="665"/>
      <c r="G94" s="665"/>
      <c r="H94" s="665"/>
      <c r="I94" s="665"/>
      <c r="J94" s="665">
        <v>3</v>
      </c>
      <c r="K94" s="665">
        <v>1947</v>
      </c>
      <c r="L94" s="665"/>
      <c r="M94" s="665">
        <v>649</v>
      </c>
      <c r="N94" s="665"/>
      <c r="O94" s="665"/>
      <c r="P94" s="678"/>
      <c r="Q94" s="666"/>
    </row>
    <row r="95" spans="1:17" ht="14.4" customHeight="1" x14ac:dyDescent="0.3">
      <c r="A95" s="661" t="s">
        <v>543</v>
      </c>
      <c r="B95" s="662" t="s">
        <v>4402</v>
      </c>
      <c r="C95" s="662" t="s">
        <v>4339</v>
      </c>
      <c r="D95" s="662" t="s">
        <v>4368</v>
      </c>
      <c r="E95" s="662" t="s">
        <v>4369</v>
      </c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0</v>
      </c>
      <c r="P95" s="678"/>
      <c r="Q95" s="666">
        <v>0</v>
      </c>
    </row>
    <row r="96" spans="1:17" ht="14.4" customHeight="1" x14ac:dyDescent="0.3">
      <c r="A96" s="661" t="s">
        <v>543</v>
      </c>
      <c r="B96" s="662" t="s">
        <v>4402</v>
      </c>
      <c r="C96" s="662" t="s">
        <v>4339</v>
      </c>
      <c r="D96" s="662" t="s">
        <v>4405</v>
      </c>
      <c r="E96" s="662" t="s">
        <v>4406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1299</v>
      </c>
      <c r="P96" s="678"/>
      <c r="Q96" s="666">
        <v>1299</v>
      </c>
    </row>
    <row r="97" spans="1:17" ht="14.4" customHeight="1" x14ac:dyDescent="0.3">
      <c r="A97" s="661" t="s">
        <v>543</v>
      </c>
      <c r="B97" s="662" t="s">
        <v>4402</v>
      </c>
      <c r="C97" s="662" t="s">
        <v>4339</v>
      </c>
      <c r="D97" s="662" t="s">
        <v>4407</v>
      </c>
      <c r="E97" s="662" t="s">
        <v>4408</v>
      </c>
      <c r="F97" s="665">
        <v>2</v>
      </c>
      <c r="G97" s="665">
        <v>1290</v>
      </c>
      <c r="H97" s="665">
        <v>1</v>
      </c>
      <c r="I97" s="665">
        <v>645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543</v>
      </c>
      <c r="B98" s="662" t="s">
        <v>4411</v>
      </c>
      <c r="C98" s="662" t="s">
        <v>4339</v>
      </c>
      <c r="D98" s="662" t="s">
        <v>4472</v>
      </c>
      <c r="E98" s="662" t="s">
        <v>4473</v>
      </c>
      <c r="F98" s="665">
        <v>8952</v>
      </c>
      <c r="G98" s="665">
        <v>11387194</v>
      </c>
      <c r="H98" s="665">
        <v>1</v>
      </c>
      <c r="I98" s="665">
        <v>1272.0279267202859</v>
      </c>
      <c r="J98" s="665">
        <v>9626</v>
      </c>
      <c r="K98" s="665">
        <v>11655426</v>
      </c>
      <c r="L98" s="665">
        <v>1.0235555835792383</v>
      </c>
      <c r="M98" s="665">
        <v>1210.8275503843756</v>
      </c>
      <c r="N98" s="665">
        <v>8806</v>
      </c>
      <c r="O98" s="665">
        <v>11332598</v>
      </c>
      <c r="P98" s="678">
        <v>0.99520549136161196</v>
      </c>
      <c r="Q98" s="666">
        <v>1286.917783329548</v>
      </c>
    </row>
    <row r="99" spans="1:17" ht="14.4" customHeight="1" x14ac:dyDescent="0.3">
      <c r="A99" s="661" t="s">
        <v>543</v>
      </c>
      <c r="B99" s="662" t="s">
        <v>4411</v>
      </c>
      <c r="C99" s="662" t="s">
        <v>4339</v>
      </c>
      <c r="D99" s="662" t="s">
        <v>4354</v>
      </c>
      <c r="E99" s="662" t="s">
        <v>4355</v>
      </c>
      <c r="F99" s="665">
        <v>116</v>
      </c>
      <c r="G99" s="665">
        <v>8001</v>
      </c>
      <c r="H99" s="665">
        <v>1</v>
      </c>
      <c r="I99" s="665">
        <v>68.974137931034477</v>
      </c>
      <c r="J99" s="665">
        <v>63</v>
      </c>
      <c r="K99" s="665">
        <v>4244</v>
      </c>
      <c r="L99" s="665">
        <v>0.53043369578802646</v>
      </c>
      <c r="M99" s="665">
        <v>67.365079365079367</v>
      </c>
      <c r="N99" s="665">
        <v>72</v>
      </c>
      <c r="O99" s="665">
        <v>5040</v>
      </c>
      <c r="P99" s="678">
        <v>0.62992125984251968</v>
      </c>
      <c r="Q99" s="666">
        <v>70</v>
      </c>
    </row>
    <row r="100" spans="1:17" ht="14.4" customHeight="1" x14ac:dyDescent="0.3">
      <c r="A100" s="661" t="s">
        <v>543</v>
      </c>
      <c r="B100" s="662" t="s">
        <v>4411</v>
      </c>
      <c r="C100" s="662" t="s">
        <v>4339</v>
      </c>
      <c r="D100" s="662" t="s">
        <v>4356</v>
      </c>
      <c r="E100" s="662" t="s">
        <v>4357</v>
      </c>
      <c r="F100" s="665">
        <v>10993</v>
      </c>
      <c r="G100" s="665">
        <v>3506633</v>
      </c>
      <c r="H100" s="665">
        <v>1</v>
      </c>
      <c r="I100" s="665">
        <v>318.98781042481579</v>
      </c>
      <c r="J100" s="665">
        <v>15569</v>
      </c>
      <c r="K100" s="665">
        <v>4625662</v>
      </c>
      <c r="L100" s="665">
        <v>1.3191177976138364</v>
      </c>
      <c r="M100" s="665">
        <v>297.10720020553663</v>
      </c>
      <c r="N100" s="665">
        <v>12908</v>
      </c>
      <c r="O100" s="665">
        <v>4169081</v>
      </c>
      <c r="P100" s="678">
        <v>1.1889128403228966</v>
      </c>
      <c r="Q100" s="666">
        <v>322.984273318872</v>
      </c>
    </row>
    <row r="101" spans="1:17" ht="14.4" customHeight="1" x14ac:dyDescent="0.3">
      <c r="A101" s="661" t="s">
        <v>543</v>
      </c>
      <c r="B101" s="662" t="s">
        <v>4411</v>
      </c>
      <c r="C101" s="662" t="s">
        <v>4339</v>
      </c>
      <c r="D101" s="662" t="s">
        <v>4358</v>
      </c>
      <c r="E101" s="662" t="s">
        <v>4359</v>
      </c>
      <c r="F101" s="665">
        <v>2747</v>
      </c>
      <c r="G101" s="665">
        <v>582340</v>
      </c>
      <c r="H101" s="665">
        <v>1</v>
      </c>
      <c r="I101" s="665">
        <v>211.99126319621405</v>
      </c>
      <c r="J101" s="665">
        <v>6576</v>
      </c>
      <c r="K101" s="665">
        <v>1256486</v>
      </c>
      <c r="L101" s="665">
        <v>2.157650170003778</v>
      </c>
      <c r="M101" s="665">
        <v>191.07147201946472</v>
      </c>
      <c r="N101" s="665">
        <v>5180</v>
      </c>
      <c r="O101" s="665">
        <v>1113647</v>
      </c>
      <c r="P101" s="678">
        <v>1.9123656283270942</v>
      </c>
      <c r="Q101" s="666">
        <v>214.98976833976835</v>
      </c>
    </row>
    <row r="102" spans="1:17" ht="14.4" customHeight="1" x14ac:dyDescent="0.3">
      <c r="A102" s="661" t="s">
        <v>543</v>
      </c>
      <c r="B102" s="662" t="s">
        <v>4411</v>
      </c>
      <c r="C102" s="662" t="s">
        <v>4339</v>
      </c>
      <c r="D102" s="662" t="s">
        <v>4360</v>
      </c>
      <c r="E102" s="662" t="s">
        <v>4361</v>
      </c>
      <c r="F102" s="665">
        <v>1</v>
      </c>
      <c r="G102" s="665">
        <v>107</v>
      </c>
      <c r="H102" s="665">
        <v>1</v>
      </c>
      <c r="I102" s="665">
        <v>107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543</v>
      </c>
      <c r="B103" s="662" t="s">
        <v>4411</v>
      </c>
      <c r="C103" s="662" t="s">
        <v>4339</v>
      </c>
      <c r="D103" s="662" t="s">
        <v>4474</v>
      </c>
      <c r="E103" s="662" t="s">
        <v>4475</v>
      </c>
      <c r="F103" s="665">
        <v>4181</v>
      </c>
      <c r="G103" s="665">
        <v>91982</v>
      </c>
      <c r="H103" s="665">
        <v>1</v>
      </c>
      <c r="I103" s="665">
        <v>22</v>
      </c>
      <c r="J103" s="665">
        <v>4952</v>
      </c>
      <c r="K103" s="665">
        <v>100628</v>
      </c>
      <c r="L103" s="665">
        <v>1.0939966515187753</v>
      </c>
      <c r="M103" s="665">
        <v>20.320678513731824</v>
      </c>
      <c r="N103" s="665">
        <v>4306</v>
      </c>
      <c r="O103" s="665">
        <v>94732</v>
      </c>
      <c r="P103" s="678">
        <v>1.0298971537909591</v>
      </c>
      <c r="Q103" s="666">
        <v>22</v>
      </c>
    </row>
    <row r="104" spans="1:17" ht="14.4" customHeight="1" x14ac:dyDescent="0.3">
      <c r="A104" s="661" t="s">
        <v>543</v>
      </c>
      <c r="B104" s="662" t="s">
        <v>4411</v>
      </c>
      <c r="C104" s="662" t="s">
        <v>4339</v>
      </c>
      <c r="D104" s="662" t="s">
        <v>4362</v>
      </c>
      <c r="E104" s="662" t="s">
        <v>4363</v>
      </c>
      <c r="F104" s="665">
        <v>74</v>
      </c>
      <c r="G104" s="665">
        <v>23600</v>
      </c>
      <c r="H104" s="665">
        <v>1</v>
      </c>
      <c r="I104" s="665">
        <v>318.91891891891891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543</v>
      </c>
      <c r="B105" s="662" t="s">
        <v>4411</v>
      </c>
      <c r="C105" s="662" t="s">
        <v>4339</v>
      </c>
      <c r="D105" s="662" t="s">
        <v>4476</v>
      </c>
      <c r="E105" s="662" t="s">
        <v>4477</v>
      </c>
      <c r="F105" s="665">
        <v>107</v>
      </c>
      <c r="G105" s="665">
        <v>35730</v>
      </c>
      <c r="H105" s="665">
        <v>1</v>
      </c>
      <c r="I105" s="665">
        <v>333.92523364485982</v>
      </c>
      <c r="J105" s="665">
        <v>68</v>
      </c>
      <c r="K105" s="665">
        <v>22877</v>
      </c>
      <c r="L105" s="665">
        <v>0.64027427931710046</v>
      </c>
      <c r="M105" s="665">
        <v>336.4264705882353</v>
      </c>
      <c r="N105" s="665">
        <v>47</v>
      </c>
      <c r="O105" s="665">
        <v>15876</v>
      </c>
      <c r="P105" s="678">
        <v>0.44433249370277078</v>
      </c>
      <c r="Q105" s="666">
        <v>337.78723404255317</v>
      </c>
    </row>
    <row r="106" spans="1:17" ht="14.4" customHeight="1" x14ac:dyDescent="0.3">
      <c r="A106" s="661" t="s">
        <v>543</v>
      </c>
      <c r="B106" s="662" t="s">
        <v>4411</v>
      </c>
      <c r="C106" s="662" t="s">
        <v>4339</v>
      </c>
      <c r="D106" s="662" t="s">
        <v>4364</v>
      </c>
      <c r="E106" s="662" t="s">
        <v>4365</v>
      </c>
      <c r="F106" s="665">
        <v>8</v>
      </c>
      <c r="G106" s="665">
        <v>624</v>
      </c>
      <c r="H106" s="665">
        <v>1</v>
      </c>
      <c r="I106" s="665">
        <v>78</v>
      </c>
      <c r="J106" s="665">
        <v>9</v>
      </c>
      <c r="K106" s="665">
        <v>706</v>
      </c>
      <c r="L106" s="665">
        <v>1.1314102564102564</v>
      </c>
      <c r="M106" s="665">
        <v>78.444444444444443</v>
      </c>
      <c r="N106" s="665">
        <v>2</v>
      </c>
      <c r="O106" s="665">
        <v>158</v>
      </c>
      <c r="P106" s="678">
        <v>0.25320512820512819</v>
      </c>
      <c r="Q106" s="666">
        <v>79</v>
      </c>
    </row>
    <row r="107" spans="1:17" ht="14.4" customHeight="1" x14ac:dyDescent="0.3">
      <c r="A107" s="661" t="s">
        <v>543</v>
      </c>
      <c r="B107" s="662" t="s">
        <v>4411</v>
      </c>
      <c r="C107" s="662" t="s">
        <v>4339</v>
      </c>
      <c r="D107" s="662" t="s">
        <v>4478</v>
      </c>
      <c r="E107" s="662" t="s">
        <v>4479</v>
      </c>
      <c r="F107" s="665">
        <v>0</v>
      </c>
      <c r="G107" s="665">
        <v>0</v>
      </c>
      <c r="H107" s="665"/>
      <c r="I107" s="665"/>
      <c r="J107" s="665">
        <v>0</v>
      </c>
      <c r="K107" s="665">
        <v>0</v>
      </c>
      <c r="L107" s="665"/>
      <c r="M107" s="665"/>
      <c r="N107" s="665">
        <v>0</v>
      </c>
      <c r="O107" s="665">
        <v>0</v>
      </c>
      <c r="P107" s="678"/>
      <c r="Q107" s="666"/>
    </row>
    <row r="108" spans="1:17" ht="14.4" customHeight="1" x14ac:dyDescent="0.3">
      <c r="A108" s="661" t="s">
        <v>543</v>
      </c>
      <c r="B108" s="662" t="s">
        <v>4411</v>
      </c>
      <c r="C108" s="662" t="s">
        <v>4339</v>
      </c>
      <c r="D108" s="662" t="s">
        <v>4480</v>
      </c>
      <c r="E108" s="662" t="s">
        <v>4481</v>
      </c>
      <c r="F108" s="665">
        <v>1177</v>
      </c>
      <c r="G108" s="665">
        <v>0</v>
      </c>
      <c r="H108" s="665"/>
      <c r="I108" s="665">
        <v>0</v>
      </c>
      <c r="J108" s="665">
        <v>1138</v>
      </c>
      <c r="K108" s="665">
        <v>0</v>
      </c>
      <c r="L108" s="665"/>
      <c r="M108" s="665">
        <v>0</v>
      </c>
      <c r="N108" s="665">
        <v>876</v>
      </c>
      <c r="O108" s="665">
        <v>0</v>
      </c>
      <c r="P108" s="678"/>
      <c r="Q108" s="666">
        <v>0</v>
      </c>
    </row>
    <row r="109" spans="1:17" ht="14.4" customHeight="1" x14ac:dyDescent="0.3">
      <c r="A109" s="661" t="s">
        <v>543</v>
      </c>
      <c r="B109" s="662" t="s">
        <v>4411</v>
      </c>
      <c r="C109" s="662" t="s">
        <v>4339</v>
      </c>
      <c r="D109" s="662" t="s">
        <v>4366</v>
      </c>
      <c r="E109" s="662" t="s">
        <v>4367</v>
      </c>
      <c r="F109" s="665">
        <v>310</v>
      </c>
      <c r="G109" s="665">
        <v>0</v>
      </c>
      <c r="H109" s="665"/>
      <c r="I109" s="665">
        <v>0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543</v>
      </c>
      <c r="B110" s="662" t="s">
        <v>4411</v>
      </c>
      <c r="C110" s="662" t="s">
        <v>4339</v>
      </c>
      <c r="D110" s="662" t="s">
        <v>4412</v>
      </c>
      <c r="E110" s="662" t="s">
        <v>4413</v>
      </c>
      <c r="F110" s="665">
        <v>6365</v>
      </c>
      <c r="G110" s="665">
        <v>0</v>
      </c>
      <c r="H110" s="665"/>
      <c r="I110" s="665">
        <v>0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543</v>
      </c>
      <c r="B111" s="662" t="s">
        <v>4411</v>
      </c>
      <c r="C111" s="662" t="s">
        <v>4339</v>
      </c>
      <c r="D111" s="662" t="s">
        <v>4380</v>
      </c>
      <c r="E111" s="662" t="s">
        <v>4381</v>
      </c>
      <c r="F111" s="665">
        <v>639</v>
      </c>
      <c r="G111" s="665">
        <v>412047</v>
      </c>
      <c r="H111" s="665">
        <v>1</v>
      </c>
      <c r="I111" s="665">
        <v>644.83098591549299</v>
      </c>
      <c r="J111" s="665">
        <v>687</v>
      </c>
      <c r="K111" s="665">
        <v>427587</v>
      </c>
      <c r="L111" s="665">
        <v>1.0377141442602422</v>
      </c>
      <c r="M111" s="665">
        <v>622.39737991266372</v>
      </c>
      <c r="N111" s="665">
        <v>683</v>
      </c>
      <c r="O111" s="665">
        <v>445999</v>
      </c>
      <c r="P111" s="678">
        <v>1.08239836717656</v>
      </c>
      <c r="Q111" s="666">
        <v>653</v>
      </c>
    </row>
    <row r="112" spans="1:17" ht="14.4" customHeight="1" x14ac:dyDescent="0.3">
      <c r="A112" s="661" t="s">
        <v>543</v>
      </c>
      <c r="B112" s="662" t="s">
        <v>4411</v>
      </c>
      <c r="C112" s="662" t="s">
        <v>4339</v>
      </c>
      <c r="D112" s="662" t="s">
        <v>4384</v>
      </c>
      <c r="E112" s="662" t="s">
        <v>4385</v>
      </c>
      <c r="F112" s="665">
        <v>552</v>
      </c>
      <c r="G112" s="665">
        <v>708084</v>
      </c>
      <c r="H112" s="665">
        <v>1</v>
      </c>
      <c r="I112" s="665">
        <v>1282.7608695652175</v>
      </c>
      <c r="J112" s="665">
        <v>599</v>
      </c>
      <c r="K112" s="665">
        <v>736542</v>
      </c>
      <c r="L112" s="665">
        <v>1.0401901469317201</v>
      </c>
      <c r="M112" s="665">
        <v>1229.619365609349</v>
      </c>
      <c r="N112" s="665">
        <v>585</v>
      </c>
      <c r="O112" s="665">
        <v>759815</v>
      </c>
      <c r="P112" s="678">
        <v>1.0730577163161432</v>
      </c>
      <c r="Q112" s="666">
        <v>1298.8290598290598</v>
      </c>
    </row>
    <row r="113" spans="1:17" ht="14.4" customHeight="1" x14ac:dyDescent="0.3">
      <c r="A113" s="661" t="s">
        <v>543</v>
      </c>
      <c r="B113" s="662" t="s">
        <v>4411</v>
      </c>
      <c r="C113" s="662" t="s">
        <v>4339</v>
      </c>
      <c r="D113" s="662" t="s">
        <v>4482</v>
      </c>
      <c r="E113" s="662" t="s">
        <v>4483</v>
      </c>
      <c r="F113" s="665">
        <v>266</v>
      </c>
      <c r="G113" s="665">
        <v>5320</v>
      </c>
      <c r="H113" s="665">
        <v>1</v>
      </c>
      <c r="I113" s="665">
        <v>20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543</v>
      </c>
      <c r="B114" s="662" t="s">
        <v>4411</v>
      </c>
      <c r="C114" s="662" t="s">
        <v>4339</v>
      </c>
      <c r="D114" s="662" t="s">
        <v>4484</v>
      </c>
      <c r="E114" s="662" t="s">
        <v>4485</v>
      </c>
      <c r="F114" s="665">
        <v>941</v>
      </c>
      <c r="G114" s="665">
        <v>0</v>
      </c>
      <c r="H114" s="665"/>
      <c r="I114" s="665">
        <v>0</v>
      </c>
      <c r="J114" s="665">
        <v>1209</v>
      </c>
      <c r="K114" s="665">
        <v>0</v>
      </c>
      <c r="L114" s="665"/>
      <c r="M114" s="665">
        <v>0</v>
      </c>
      <c r="N114" s="665">
        <v>1015</v>
      </c>
      <c r="O114" s="665">
        <v>0</v>
      </c>
      <c r="P114" s="678"/>
      <c r="Q114" s="666">
        <v>0</v>
      </c>
    </row>
    <row r="115" spans="1:17" ht="14.4" customHeight="1" x14ac:dyDescent="0.3">
      <c r="A115" s="661" t="s">
        <v>543</v>
      </c>
      <c r="B115" s="662" t="s">
        <v>4411</v>
      </c>
      <c r="C115" s="662" t="s">
        <v>4339</v>
      </c>
      <c r="D115" s="662" t="s">
        <v>4486</v>
      </c>
      <c r="E115" s="662" t="s">
        <v>4487</v>
      </c>
      <c r="F115" s="665">
        <v>444</v>
      </c>
      <c r="G115" s="665">
        <v>97236</v>
      </c>
      <c r="H115" s="665">
        <v>1</v>
      </c>
      <c r="I115" s="665">
        <v>219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543</v>
      </c>
      <c r="B116" s="662" t="s">
        <v>4411</v>
      </c>
      <c r="C116" s="662" t="s">
        <v>4339</v>
      </c>
      <c r="D116" s="662" t="s">
        <v>4488</v>
      </c>
      <c r="E116" s="662" t="s">
        <v>4489</v>
      </c>
      <c r="F116" s="665">
        <v>23</v>
      </c>
      <c r="G116" s="665">
        <v>4025</v>
      </c>
      <c r="H116" s="665">
        <v>1</v>
      </c>
      <c r="I116" s="665">
        <v>175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543</v>
      </c>
      <c r="B117" s="662" t="s">
        <v>4411</v>
      </c>
      <c r="C117" s="662" t="s">
        <v>4339</v>
      </c>
      <c r="D117" s="662" t="s">
        <v>4490</v>
      </c>
      <c r="E117" s="662" t="s">
        <v>4491</v>
      </c>
      <c r="F117" s="665">
        <v>54</v>
      </c>
      <c r="G117" s="665">
        <v>14202</v>
      </c>
      <c r="H117" s="665">
        <v>1</v>
      </c>
      <c r="I117" s="665">
        <v>263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543</v>
      </c>
      <c r="B118" s="662" t="s">
        <v>4411</v>
      </c>
      <c r="C118" s="662" t="s">
        <v>4339</v>
      </c>
      <c r="D118" s="662" t="s">
        <v>4492</v>
      </c>
      <c r="E118" s="662" t="s">
        <v>4493</v>
      </c>
      <c r="F118" s="665"/>
      <c r="G118" s="665"/>
      <c r="H118" s="665"/>
      <c r="I118" s="665"/>
      <c r="J118" s="665"/>
      <c r="K118" s="665"/>
      <c r="L118" s="665"/>
      <c r="M118" s="665"/>
      <c r="N118" s="665">
        <v>13</v>
      </c>
      <c r="O118" s="665">
        <v>0</v>
      </c>
      <c r="P118" s="678"/>
      <c r="Q118" s="666">
        <v>0</v>
      </c>
    </row>
    <row r="119" spans="1:17" ht="14.4" customHeight="1" x14ac:dyDescent="0.3">
      <c r="A119" s="661" t="s">
        <v>543</v>
      </c>
      <c r="B119" s="662" t="s">
        <v>4411</v>
      </c>
      <c r="C119" s="662" t="s">
        <v>4339</v>
      </c>
      <c r="D119" s="662" t="s">
        <v>4494</v>
      </c>
      <c r="E119" s="662" t="s">
        <v>4495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0</v>
      </c>
      <c r="P119" s="678"/>
      <c r="Q119" s="666">
        <v>0</v>
      </c>
    </row>
    <row r="120" spans="1:17" ht="14.4" customHeight="1" x14ac:dyDescent="0.3">
      <c r="A120" s="661" t="s">
        <v>543</v>
      </c>
      <c r="B120" s="662" t="s">
        <v>4411</v>
      </c>
      <c r="C120" s="662" t="s">
        <v>4339</v>
      </c>
      <c r="D120" s="662" t="s">
        <v>4496</v>
      </c>
      <c r="E120" s="662" t="s">
        <v>4495</v>
      </c>
      <c r="F120" s="665"/>
      <c r="G120" s="665"/>
      <c r="H120" s="665"/>
      <c r="I120" s="665"/>
      <c r="J120" s="665"/>
      <c r="K120" s="665"/>
      <c r="L120" s="665"/>
      <c r="M120" s="665"/>
      <c r="N120" s="665">
        <v>1</v>
      </c>
      <c r="O120" s="665">
        <v>0</v>
      </c>
      <c r="P120" s="678"/>
      <c r="Q120" s="666">
        <v>0</v>
      </c>
    </row>
    <row r="121" spans="1:17" ht="14.4" customHeight="1" x14ac:dyDescent="0.3">
      <c r="A121" s="661" t="s">
        <v>543</v>
      </c>
      <c r="B121" s="662" t="s">
        <v>4497</v>
      </c>
      <c r="C121" s="662" t="s">
        <v>4339</v>
      </c>
      <c r="D121" s="662" t="s">
        <v>4498</v>
      </c>
      <c r="E121" s="662" t="s">
        <v>4499</v>
      </c>
      <c r="F121" s="665"/>
      <c r="G121" s="665"/>
      <c r="H121" s="665"/>
      <c r="I121" s="665"/>
      <c r="J121" s="665">
        <v>1</v>
      </c>
      <c r="K121" s="665">
        <v>2455</v>
      </c>
      <c r="L121" s="665"/>
      <c r="M121" s="665">
        <v>2455</v>
      </c>
      <c r="N121" s="665"/>
      <c r="O121" s="665"/>
      <c r="P121" s="678"/>
      <c r="Q121" s="666"/>
    </row>
    <row r="122" spans="1:17" ht="14.4" customHeight="1" x14ac:dyDescent="0.3">
      <c r="A122" s="661" t="s">
        <v>543</v>
      </c>
      <c r="B122" s="662" t="s">
        <v>4497</v>
      </c>
      <c r="C122" s="662" t="s">
        <v>4339</v>
      </c>
      <c r="D122" s="662" t="s">
        <v>4500</v>
      </c>
      <c r="E122" s="662" t="s">
        <v>4501</v>
      </c>
      <c r="F122" s="665">
        <v>1</v>
      </c>
      <c r="G122" s="665">
        <v>351</v>
      </c>
      <c r="H122" s="665">
        <v>1</v>
      </c>
      <c r="I122" s="665">
        <v>351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543</v>
      </c>
      <c r="B123" s="662" t="s">
        <v>4497</v>
      </c>
      <c r="C123" s="662" t="s">
        <v>4339</v>
      </c>
      <c r="D123" s="662" t="s">
        <v>4502</v>
      </c>
      <c r="E123" s="662" t="s">
        <v>4503</v>
      </c>
      <c r="F123" s="665"/>
      <c r="G123" s="665"/>
      <c r="H123" s="665"/>
      <c r="I123" s="665"/>
      <c r="J123" s="665">
        <v>1</v>
      </c>
      <c r="K123" s="665">
        <v>3631</v>
      </c>
      <c r="L123" s="665"/>
      <c r="M123" s="665">
        <v>3631</v>
      </c>
      <c r="N123" s="665"/>
      <c r="O123" s="665"/>
      <c r="P123" s="678"/>
      <c r="Q123" s="666"/>
    </row>
    <row r="124" spans="1:17" ht="14.4" customHeight="1" x14ac:dyDescent="0.3">
      <c r="A124" s="661" t="s">
        <v>543</v>
      </c>
      <c r="B124" s="662" t="s">
        <v>4504</v>
      </c>
      <c r="C124" s="662" t="s">
        <v>4339</v>
      </c>
      <c r="D124" s="662" t="s">
        <v>4505</v>
      </c>
      <c r="E124" s="662" t="s">
        <v>4506</v>
      </c>
      <c r="F124" s="665"/>
      <c r="G124" s="665"/>
      <c r="H124" s="665"/>
      <c r="I124" s="665"/>
      <c r="J124" s="665"/>
      <c r="K124" s="665"/>
      <c r="L124" s="665"/>
      <c r="M124" s="665"/>
      <c r="N124" s="665">
        <v>1</v>
      </c>
      <c r="O124" s="665">
        <v>2172</v>
      </c>
      <c r="P124" s="678"/>
      <c r="Q124" s="666">
        <v>2172</v>
      </c>
    </row>
    <row r="125" spans="1:17" ht="14.4" customHeight="1" x14ac:dyDescent="0.3">
      <c r="A125" s="661" t="s">
        <v>543</v>
      </c>
      <c r="B125" s="662" t="s">
        <v>4504</v>
      </c>
      <c r="C125" s="662" t="s">
        <v>4339</v>
      </c>
      <c r="D125" s="662" t="s">
        <v>4507</v>
      </c>
      <c r="E125" s="662" t="s">
        <v>4508</v>
      </c>
      <c r="F125" s="665"/>
      <c r="G125" s="665"/>
      <c r="H125" s="665"/>
      <c r="I125" s="665"/>
      <c r="J125" s="665"/>
      <c r="K125" s="665"/>
      <c r="L125" s="665"/>
      <c r="M125" s="665"/>
      <c r="N125" s="665">
        <v>1</v>
      </c>
      <c r="O125" s="665">
        <v>1222</v>
      </c>
      <c r="P125" s="678"/>
      <c r="Q125" s="666">
        <v>1222</v>
      </c>
    </row>
    <row r="126" spans="1:17" ht="14.4" customHeight="1" x14ac:dyDescent="0.3">
      <c r="A126" s="661" t="s">
        <v>543</v>
      </c>
      <c r="B126" s="662" t="s">
        <v>4504</v>
      </c>
      <c r="C126" s="662" t="s">
        <v>4339</v>
      </c>
      <c r="D126" s="662" t="s">
        <v>4509</v>
      </c>
      <c r="E126" s="662" t="s">
        <v>4510</v>
      </c>
      <c r="F126" s="665"/>
      <c r="G126" s="665"/>
      <c r="H126" s="665"/>
      <c r="I126" s="665"/>
      <c r="J126" s="665"/>
      <c r="K126" s="665"/>
      <c r="L126" s="665"/>
      <c r="M126" s="665"/>
      <c r="N126" s="665">
        <v>8</v>
      </c>
      <c r="O126" s="665">
        <v>528</v>
      </c>
      <c r="P126" s="678"/>
      <c r="Q126" s="666">
        <v>66</v>
      </c>
    </row>
    <row r="127" spans="1:17" ht="14.4" customHeight="1" x14ac:dyDescent="0.3">
      <c r="A127" s="661" t="s">
        <v>543</v>
      </c>
      <c r="B127" s="662" t="s">
        <v>4504</v>
      </c>
      <c r="C127" s="662" t="s">
        <v>4339</v>
      </c>
      <c r="D127" s="662" t="s">
        <v>4511</v>
      </c>
      <c r="E127" s="662" t="s">
        <v>4512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3925</v>
      </c>
      <c r="P127" s="678"/>
      <c r="Q127" s="666">
        <v>3925</v>
      </c>
    </row>
    <row r="128" spans="1:17" ht="14.4" customHeight="1" x14ac:dyDescent="0.3">
      <c r="A128" s="661" t="s">
        <v>543</v>
      </c>
      <c r="B128" s="662" t="s">
        <v>4504</v>
      </c>
      <c r="C128" s="662" t="s">
        <v>4339</v>
      </c>
      <c r="D128" s="662" t="s">
        <v>4513</v>
      </c>
      <c r="E128" s="662" t="s">
        <v>4514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2499</v>
      </c>
      <c r="P128" s="678"/>
      <c r="Q128" s="666">
        <v>2499</v>
      </c>
    </row>
    <row r="129" spans="1:17" ht="14.4" customHeight="1" x14ac:dyDescent="0.3">
      <c r="A129" s="661" t="s">
        <v>543</v>
      </c>
      <c r="B129" s="662" t="s">
        <v>4414</v>
      </c>
      <c r="C129" s="662" t="s">
        <v>4339</v>
      </c>
      <c r="D129" s="662" t="s">
        <v>4354</v>
      </c>
      <c r="E129" s="662" t="s">
        <v>4355</v>
      </c>
      <c r="F129" s="665"/>
      <c r="G129" s="665"/>
      <c r="H129" s="665"/>
      <c r="I129" s="665"/>
      <c r="J129" s="665"/>
      <c r="K129" s="665"/>
      <c r="L129" s="665"/>
      <c r="M129" s="665"/>
      <c r="N129" s="665">
        <v>1</v>
      </c>
      <c r="O129" s="665">
        <v>70</v>
      </c>
      <c r="P129" s="678"/>
      <c r="Q129" s="666">
        <v>70</v>
      </c>
    </row>
    <row r="130" spans="1:17" ht="14.4" customHeight="1" x14ac:dyDescent="0.3">
      <c r="A130" s="661" t="s">
        <v>543</v>
      </c>
      <c r="B130" s="662" t="s">
        <v>4414</v>
      </c>
      <c r="C130" s="662" t="s">
        <v>4339</v>
      </c>
      <c r="D130" s="662" t="s">
        <v>4356</v>
      </c>
      <c r="E130" s="662" t="s">
        <v>4357</v>
      </c>
      <c r="F130" s="665">
        <v>270</v>
      </c>
      <c r="G130" s="665">
        <v>86130</v>
      </c>
      <c r="H130" s="665">
        <v>1</v>
      </c>
      <c r="I130" s="665">
        <v>319</v>
      </c>
      <c r="J130" s="665">
        <v>170</v>
      </c>
      <c r="K130" s="665">
        <v>54530</v>
      </c>
      <c r="L130" s="665">
        <v>0.63311273656101241</v>
      </c>
      <c r="M130" s="665">
        <v>320.76470588235293</v>
      </c>
      <c r="N130" s="665">
        <v>177</v>
      </c>
      <c r="O130" s="665">
        <v>57171</v>
      </c>
      <c r="P130" s="678">
        <v>0.66377568791361896</v>
      </c>
      <c r="Q130" s="666">
        <v>323</v>
      </c>
    </row>
    <row r="131" spans="1:17" ht="14.4" customHeight="1" x14ac:dyDescent="0.3">
      <c r="A131" s="661" t="s">
        <v>543</v>
      </c>
      <c r="B131" s="662" t="s">
        <v>4414</v>
      </c>
      <c r="C131" s="662" t="s">
        <v>4339</v>
      </c>
      <c r="D131" s="662" t="s">
        <v>4362</v>
      </c>
      <c r="E131" s="662" t="s">
        <v>4363</v>
      </c>
      <c r="F131" s="665"/>
      <c r="G131" s="665"/>
      <c r="H131" s="665"/>
      <c r="I131" s="665"/>
      <c r="J131" s="665"/>
      <c r="K131" s="665"/>
      <c r="L131" s="665"/>
      <c r="M131" s="665"/>
      <c r="N131" s="665">
        <v>4</v>
      </c>
      <c r="O131" s="665">
        <v>1292</v>
      </c>
      <c r="P131" s="678"/>
      <c r="Q131" s="666">
        <v>323</v>
      </c>
    </row>
    <row r="132" spans="1:17" ht="14.4" customHeight="1" x14ac:dyDescent="0.3">
      <c r="A132" s="661" t="s">
        <v>543</v>
      </c>
      <c r="B132" s="662" t="s">
        <v>4414</v>
      </c>
      <c r="C132" s="662" t="s">
        <v>4339</v>
      </c>
      <c r="D132" s="662" t="s">
        <v>4415</v>
      </c>
      <c r="E132" s="662" t="s">
        <v>4416</v>
      </c>
      <c r="F132" s="665">
        <v>0</v>
      </c>
      <c r="G132" s="665">
        <v>0</v>
      </c>
      <c r="H132" s="665"/>
      <c r="I132" s="665"/>
      <c r="J132" s="665">
        <v>15</v>
      </c>
      <c r="K132" s="665">
        <v>4797</v>
      </c>
      <c r="L132" s="665"/>
      <c r="M132" s="665">
        <v>319.8</v>
      </c>
      <c r="N132" s="665">
        <v>6</v>
      </c>
      <c r="O132" s="665">
        <v>1938</v>
      </c>
      <c r="P132" s="678"/>
      <c r="Q132" s="666">
        <v>323</v>
      </c>
    </row>
    <row r="133" spans="1:17" ht="14.4" customHeight="1" x14ac:dyDescent="0.3">
      <c r="A133" s="661" t="s">
        <v>543</v>
      </c>
      <c r="B133" s="662" t="s">
        <v>4414</v>
      </c>
      <c r="C133" s="662" t="s">
        <v>4339</v>
      </c>
      <c r="D133" s="662" t="s">
        <v>4417</v>
      </c>
      <c r="E133" s="662" t="s">
        <v>4418</v>
      </c>
      <c r="F133" s="665">
        <v>66</v>
      </c>
      <c r="G133" s="665">
        <v>35508</v>
      </c>
      <c r="H133" s="665">
        <v>1</v>
      </c>
      <c r="I133" s="665">
        <v>538</v>
      </c>
      <c r="J133" s="665">
        <v>88</v>
      </c>
      <c r="K133" s="665">
        <v>47656</v>
      </c>
      <c r="L133" s="665">
        <v>1.3421200856145095</v>
      </c>
      <c r="M133" s="665">
        <v>541.5454545454545</v>
      </c>
      <c r="N133" s="665">
        <v>90</v>
      </c>
      <c r="O133" s="665">
        <v>49140</v>
      </c>
      <c r="P133" s="678">
        <v>1.3839134842852314</v>
      </c>
      <c r="Q133" s="666">
        <v>546</v>
      </c>
    </row>
    <row r="134" spans="1:17" ht="14.4" customHeight="1" x14ac:dyDescent="0.3">
      <c r="A134" s="661" t="s">
        <v>543</v>
      </c>
      <c r="B134" s="662" t="s">
        <v>4414</v>
      </c>
      <c r="C134" s="662" t="s">
        <v>4339</v>
      </c>
      <c r="D134" s="662" t="s">
        <v>4421</v>
      </c>
      <c r="E134" s="662" t="s">
        <v>4422</v>
      </c>
      <c r="F134" s="665">
        <v>8</v>
      </c>
      <c r="G134" s="665">
        <v>4312</v>
      </c>
      <c r="H134" s="665">
        <v>1</v>
      </c>
      <c r="I134" s="665">
        <v>539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543</v>
      </c>
      <c r="B135" s="662" t="s">
        <v>4414</v>
      </c>
      <c r="C135" s="662" t="s">
        <v>4339</v>
      </c>
      <c r="D135" s="662" t="s">
        <v>4423</v>
      </c>
      <c r="E135" s="662" t="s">
        <v>4424</v>
      </c>
      <c r="F135" s="665">
        <v>202</v>
      </c>
      <c r="G135" s="665">
        <v>108676</v>
      </c>
      <c r="H135" s="665">
        <v>1</v>
      </c>
      <c r="I135" s="665">
        <v>538</v>
      </c>
      <c r="J135" s="665">
        <v>151</v>
      </c>
      <c r="K135" s="665">
        <v>81748</v>
      </c>
      <c r="L135" s="665">
        <v>0.75221760094225032</v>
      </c>
      <c r="M135" s="665">
        <v>541.37748344370857</v>
      </c>
      <c r="N135" s="665">
        <v>148</v>
      </c>
      <c r="O135" s="665">
        <v>80808</v>
      </c>
      <c r="P135" s="678">
        <v>0.74356803710110786</v>
      </c>
      <c r="Q135" s="666">
        <v>546</v>
      </c>
    </row>
    <row r="136" spans="1:17" ht="14.4" customHeight="1" x14ac:dyDescent="0.3">
      <c r="A136" s="661" t="s">
        <v>543</v>
      </c>
      <c r="B136" s="662" t="s">
        <v>4414</v>
      </c>
      <c r="C136" s="662" t="s">
        <v>4339</v>
      </c>
      <c r="D136" s="662" t="s">
        <v>4427</v>
      </c>
      <c r="E136" s="662" t="s">
        <v>4428</v>
      </c>
      <c r="F136" s="665"/>
      <c r="G136" s="665"/>
      <c r="H136" s="665"/>
      <c r="I136" s="665"/>
      <c r="J136" s="665">
        <v>12</v>
      </c>
      <c r="K136" s="665">
        <v>3048</v>
      </c>
      <c r="L136" s="665"/>
      <c r="M136" s="665">
        <v>254</v>
      </c>
      <c r="N136" s="665"/>
      <c r="O136" s="665"/>
      <c r="P136" s="678"/>
      <c r="Q136" s="666"/>
    </row>
    <row r="137" spans="1:17" ht="14.4" customHeight="1" x14ac:dyDescent="0.3">
      <c r="A137" s="661" t="s">
        <v>543</v>
      </c>
      <c r="B137" s="662" t="s">
        <v>4515</v>
      </c>
      <c r="C137" s="662" t="s">
        <v>4339</v>
      </c>
      <c r="D137" s="662" t="s">
        <v>4516</v>
      </c>
      <c r="E137" s="662" t="s">
        <v>4517</v>
      </c>
      <c r="F137" s="665"/>
      <c r="G137" s="665"/>
      <c r="H137" s="665"/>
      <c r="I137" s="665"/>
      <c r="J137" s="665">
        <v>455</v>
      </c>
      <c r="K137" s="665">
        <v>28400</v>
      </c>
      <c r="L137" s="665"/>
      <c r="M137" s="665">
        <v>62.417582417582416</v>
      </c>
      <c r="N137" s="665"/>
      <c r="O137" s="665"/>
      <c r="P137" s="678"/>
      <c r="Q137" s="666"/>
    </row>
    <row r="138" spans="1:17" ht="14.4" customHeight="1" x14ac:dyDescent="0.3">
      <c r="A138" s="661" t="s">
        <v>543</v>
      </c>
      <c r="B138" s="662" t="s">
        <v>4515</v>
      </c>
      <c r="C138" s="662" t="s">
        <v>4339</v>
      </c>
      <c r="D138" s="662" t="s">
        <v>4482</v>
      </c>
      <c r="E138" s="662" t="s">
        <v>4483</v>
      </c>
      <c r="F138" s="665">
        <v>351</v>
      </c>
      <c r="G138" s="665">
        <v>7020</v>
      </c>
      <c r="H138" s="665">
        <v>1</v>
      </c>
      <c r="I138" s="665">
        <v>20</v>
      </c>
      <c r="J138" s="665">
        <v>1514</v>
      </c>
      <c r="K138" s="665">
        <v>26178</v>
      </c>
      <c r="L138" s="665">
        <v>3.7290598290598291</v>
      </c>
      <c r="M138" s="665">
        <v>17.290620871862615</v>
      </c>
      <c r="N138" s="665"/>
      <c r="O138" s="665"/>
      <c r="P138" s="678"/>
      <c r="Q138" s="666"/>
    </row>
    <row r="139" spans="1:17" ht="14.4" customHeight="1" x14ac:dyDescent="0.3">
      <c r="A139" s="661" t="s">
        <v>543</v>
      </c>
      <c r="B139" s="662" t="s">
        <v>4515</v>
      </c>
      <c r="C139" s="662" t="s">
        <v>4339</v>
      </c>
      <c r="D139" s="662" t="s">
        <v>4486</v>
      </c>
      <c r="E139" s="662" t="s">
        <v>4487</v>
      </c>
      <c r="F139" s="665">
        <v>677</v>
      </c>
      <c r="G139" s="665">
        <v>148263</v>
      </c>
      <c r="H139" s="665">
        <v>1</v>
      </c>
      <c r="I139" s="665">
        <v>219</v>
      </c>
      <c r="J139" s="665">
        <v>1036</v>
      </c>
      <c r="K139" s="665">
        <v>176586</v>
      </c>
      <c r="L139" s="665">
        <v>1.1910321523239109</v>
      </c>
      <c r="M139" s="665">
        <v>170.44980694980694</v>
      </c>
      <c r="N139" s="665"/>
      <c r="O139" s="665"/>
      <c r="P139" s="678"/>
      <c r="Q139" s="666"/>
    </row>
    <row r="140" spans="1:17" ht="14.4" customHeight="1" x14ac:dyDescent="0.3">
      <c r="A140" s="661" t="s">
        <v>543</v>
      </c>
      <c r="B140" s="662" t="s">
        <v>4515</v>
      </c>
      <c r="C140" s="662" t="s">
        <v>4339</v>
      </c>
      <c r="D140" s="662" t="s">
        <v>4488</v>
      </c>
      <c r="E140" s="662" t="s">
        <v>4489</v>
      </c>
      <c r="F140" s="665">
        <v>41</v>
      </c>
      <c r="G140" s="665">
        <v>7175</v>
      </c>
      <c r="H140" s="665">
        <v>1</v>
      </c>
      <c r="I140" s="665">
        <v>175</v>
      </c>
      <c r="J140" s="665">
        <v>42</v>
      </c>
      <c r="K140" s="665">
        <v>6013</v>
      </c>
      <c r="L140" s="665">
        <v>0.83804878048780485</v>
      </c>
      <c r="M140" s="665">
        <v>143.16666666666666</v>
      </c>
      <c r="N140" s="665"/>
      <c r="O140" s="665"/>
      <c r="P140" s="678"/>
      <c r="Q140" s="666"/>
    </row>
    <row r="141" spans="1:17" ht="14.4" customHeight="1" x14ac:dyDescent="0.3">
      <c r="A141" s="661" t="s">
        <v>543</v>
      </c>
      <c r="B141" s="662" t="s">
        <v>4515</v>
      </c>
      <c r="C141" s="662" t="s">
        <v>4339</v>
      </c>
      <c r="D141" s="662" t="s">
        <v>4490</v>
      </c>
      <c r="E141" s="662" t="s">
        <v>4491</v>
      </c>
      <c r="F141" s="665">
        <v>59</v>
      </c>
      <c r="G141" s="665">
        <v>15517</v>
      </c>
      <c r="H141" s="665">
        <v>1</v>
      </c>
      <c r="I141" s="665">
        <v>263</v>
      </c>
      <c r="J141" s="665">
        <v>134</v>
      </c>
      <c r="K141" s="665">
        <v>23392</v>
      </c>
      <c r="L141" s="665">
        <v>1.5075078945672489</v>
      </c>
      <c r="M141" s="665">
        <v>174.56716417910448</v>
      </c>
      <c r="N141" s="665"/>
      <c r="O141" s="665"/>
      <c r="P141" s="678"/>
      <c r="Q141" s="666"/>
    </row>
    <row r="142" spans="1:17" ht="14.4" customHeight="1" x14ac:dyDescent="0.3">
      <c r="A142" s="661" t="s">
        <v>4518</v>
      </c>
      <c r="B142" s="662" t="s">
        <v>4322</v>
      </c>
      <c r="C142" s="662" t="s">
        <v>4339</v>
      </c>
      <c r="D142" s="662" t="s">
        <v>4380</v>
      </c>
      <c r="E142" s="662" t="s">
        <v>4381</v>
      </c>
      <c r="F142" s="665">
        <v>2</v>
      </c>
      <c r="G142" s="665">
        <v>1290</v>
      </c>
      <c r="H142" s="665">
        <v>1</v>
      </c>
      <c r="I142" s="665">
        <v>645</v>
      </c>
      <c r="J142" s="665">
        <v>3</v>
      </c>
      <c r="K142" s="665">
        <v>1947</v>
      </c>
      <c r="L142" s="665">
        <v>1.5093023255813953</v>
      </c>
      <c r="M142" s="665">
        <v>649</v>
      </c>
      <c r="N142" s="665">
        <v>4</v>
      </c>
      <c r="O142" s="665">
        <v>2612</v>
      </c>
      <c r="P142" s="678">
        <v>2.0248062015503878</v>
      </c>
      <c r="Q142" s="666">
        <v>653</v>
      </c>
    </row>
    <row r="143" spans="1:17" ht="14.4" customHeight="1" x14ac:dyDescent="0.3">
      <c r="A143" s="661" t="s">
        <v>4518</v>
      </c>
      <c r="B143" s="662" t="s">
        <v>4322</v>
      </c>
      <c r="C143" s="662" t="s">
        <v>4339</v>
      </c>
      <c r="D143" s="662" t="s">
        <v>4384</v>
      </c>
      <c r="E143" s="662" t="s">
        <v>4385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1299</v>
      </c>
      <c r="P143" s="678"/>
      <c r="Q143" s="666">
        <v>1299</v>
      </c>
    </row>
    <row r="144" spans="1:17" ht="14.4" customHeight="1" x14ac:dyDescent="0.3">
      <c r="A144" s="661" t="s">
        <v>4519</v>
      </c>
      <c r="B144" s="662" t="s">
        <v>4322</v>
      </c>
      <c r="C144" s="662" t="s">
        <v>4339</v>
      </c>
      <c r="D144" s="662" t="s">
        <v>4342</v>
      </c>
      <c r="E144" s="662" t="s">
        <v>4343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35</v>
      </c>
      <c r="P144" s="678"/>
      <c r="Q144" s="666">
        <v>35</v>
      </c>
    </row>
    <row r="145" spans="1:17" ht="14.4" customHeight="1" x14ac:dyDescent="0.3">
      <c r="A145" s="661" t="s">
        <v>4519</v>
      </c>
      <c r="B145" s="662" t="s">
        <v>4322</v>
      </c>
      <c r="C145" s="662" t="s">
        <v>4339</v>
      </c>
      <c r="D145" s="662" t="s">
        <v>4368</v>
      </c>
      <c r="E145" s="662" t="s">
        <v>4369</v>
      </c>
      <c r="F145" s="665"/>
      <c r="G145" s="665"/>
      <c r="H145" s="665"/>
      <c r="I145" s="665"/>
      <c r="J145" s="665"/>
      <c r="K145" s="665"/>
      <c r="L145" s="665"/>
      <c r="M145" s="665"/>
      <c r="N145" s="665">
        <v>1</v>
      </c>
      <c r="O145" s="665">
        <v>33.33</v>
      </c>
      <c r="P145" s="678"/>
      <c r="Q145" s="666">
        <v>33.33</v>
      </c>
    </row>
    <row r="146" spans="1:17" ht="14.4" customHeight="1" x14ac:dyDescent="0.3">
      <c r="A146" s="661" t="s">
        <v>4519</v>
      </c>
      <c r="B146" s="662" t="s">
        <v>4322</v>
      </c>
      <c r="C146" s="662" t="s">
        <v>4339</v>
      </c>
      <c r="D146" s="662" t="s">
        <v>4380</v>
      </c>
      <c r="E146" s="662" t="s">
        <v>4381</v>
      </c>
      <c r="F146" s="665">
        <v>5</v>
      </c>
      <c r="G146" s="665">
        <v>3225</v>
      </c>
      <c r="H146" s="665">
        <v>1</v>
      </c>
      <c r="I146" s="665">
        <v>645</v>
      </c>
      <c r="J146" s="665">
        <v>5</v>
      </c>
      <c r="K146" s="665">
        <v>3237</v>
      </c>
      <c r="L146" s="665">
        <v>1.003720930232558</v>
      </c>
      <c r="M146" s="665">
        <v>647.4</v>
      </c>
      <c r="N146" s="665">
        <v>5</v>
      </c>
      <c r="O146" s="665">
        <v>3265</v>
      </c>
      <c r="P146" s="678">
        <v>1.0124031007751939</v>
      </c>
      <c r="Q146" s="666">
        <v>653</v>
      </c>
    </row>
    <row r="147" spans="1:17" ht="14.4" customHeight="1" x14ac:dyDescent="0.3">
      <c r="A147" s="661" t="s">
        <v>4520</v>
      </c>
      <c r="B147" s="662" t="s">
        <v>4322</v>
      </c>
      <c r="C147" s="662" t="s">
        <v>4339</v>
      </c>
      <c r="D147" s="662" t="s">
        <v>4380</v>
      </c>
      <c r="E147" s="662" t="s">
        <v>4381</v>
      </c>
      <c r="F147" s="665"/>
      <c r="G147" s="665"/>
      <c r="H147" s="665"/>
      <c r="I147" s="665"/>
      <c r="J147" s="665">
        <v>1</v>
      </c>
      <c r="K147" s="665">
        <v>645</v>
      </c>
      <c r="L147" s="665"/>
      <c r="M147" s="665">
        <v>645</v>
      </c>
      <c r="N147" s="665"/>
      <c r="O147" s="665"/>
      <c r="P147" s="678"/>
      <c r="Q147" s="666"/>
    </row>
    <row r="148" spans="1:17" ht="14.4" customHeight="1" x14ac:dyDescent="0.3">
      <c r="A148" s="661" t="s">
        <v>4521</v>
      </c>
      <c r="B148" s="662" t="s">
        <v>4322</v>
      </c>
      <c r="C148" s="662" t="s">
        <v>4339</v>
      </c>
      <c r="D148" s="662" t="s">
        <v>4354</v>
      </c>
      <c r="E148" s="662" t="s">
        <v>4355</v>
      </c>
      <c r="F148" s="665">
        <v>1</v>
      </c>
      <c r="G148" s="665">
        <v>69</v>
      </c>
      <c r="H148" s="665">
        <v>1</v>
      </c>
      <c r="I148" s="665">
        <v>69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4521</v>
      </c>
      <c r="B149" s="662" t="s">
        <v>4322</v>
      </c>
      <c r="C149" s="662" t="s">
        <v>4339</v>
      </c>
      <c r="D149" s="662" t="s">
        <v>4380</v>
      </c>
      <c r="E149" s="662" t="s">
        <v>4381</v>
      </c>
      <c r="F149" s="665">
        <v>4</v>
      </c>
      <c r="G149" s="665">
        <v>2580</v>
      </c>
      <c r="H149" s="665">
        <v>1</v>
      </c>
      <c r="I149" s="665">
        <v>645</v>
      </c>
      <c r="J149" s="665">
        <v>4</v>
      </c>
      <c r="K149" s="665">
        <v>2586</v>
      </c>
      <c r="L149" s="665">
        <v>1.0023255813953489</v>
      </c>
      <c r="M149" s="665">
        <v>646.5</v>
      </c>
      <c r="N149" s="665">
        <v>1</v>
      </c>
      <c r="O149" s="665">
        <v>653</v>
      </c>
      <c r="P149" s="678">
        <v>0.25310077519379848</v>
      </c>
      <c r="Q149" s="666">
        <v>653</v>
      </c>
    </row>
    <row r="150" spans="1:17" ht="14.4" customHeight="1" x14ac:dyDescent="0.3">
      <c r="A150" s="661" t="s">
        <v>4521</v>
      </c>
      <c r="B150" s="662" t="s">
        <v>4399</v>
      </c>
      <c r="C150" s="662" t="s">
        <v>4339</v>
      </c>
      <c r="D150" s="662" t="s">
        <v>4342</v>
      </c>
      <c r="E150" s="662" t="s">
        <v>4343</v>
      </c>
      <c r="F150" s="665"/>
      <c r="G150" s="665"/>
      <c r="H150" s="665"/>
      <c r="I150" s="665"/>
      <c r="J150" s="665">
        <v>1</v>
      </c>
      <c r="K150" s="665">
        <v>35</v>
      </c>
      <c r="L150" s="665"/>
      <c r="M150" s="665">
        <v>35</v>
      </c>
      <c r="N150" s="665"/>
      <c r="O150" s="665"/>
      <c r="P150" s="678"/>
      <c r="Q150" s="666"/>
    </row>
    <row r="151" spans="1:17" ht="14.4" customHeight="1" x14ac:dyDescent="0.3">
      <c r="A151" s="661" t="s">
        <v>4522</v>
      </c>
      <c r="B151" s="662" t="s">
        <v>4322</v>
      </c>
      <c r="C151" s="662" t="s">
        <v>4339</v>
      </c>
      <c r="D151" s="662" t="s">
        <v>4342</v>
      </c>
      <c r="E151" s="662" t="s">
        <v>4343</v>
      </c>
      <c r="F151" s="665"/>
      <c r="G151" s="665"/>
      <c r="H151" s="665"/>
      <c r="I151" s="665"/>
      <c r="J151" s="665"/>
      <c r="K151" s="665"/>
      <c r="L151" s="665"/>
      <c r="M151" s="665"/>
      <c r="N151" s="665">
        <v>2</v>
      </c>
      <c r="O151" s="665">
        <v>70</v>
      </c>
      <c r="P151" s="678"/>
      <c r="Q151" s="666">
        <v>35</v>
      </c>
    </row>
    <row r="152" spans="1:17" ht="14.4" customHeight="1" x14ac:dyDescent="0.3">
      <c r="A152" s="661" t="s">
        <v>4522</v>
      </c>
      <c r="B152" s="662" t="s">
        <v>4322</v>
      </c>
      <c r="C152" s="662" t="s">
        <v>4339</v>
      </c>
      <c r="D152" s="662" t="s">
        <v>4380</v>
      </c>
      <c r="E152" s="662" t="s">
        <v>4381</v>
      </c>
      <c r="F152" s="665">
        <v>3</v>
      </c>
      <c r="G152" s="665">
        <v>1935</v>
      </c>
      <c r="H152" s="665">
        <v>1</v>
      </c>
      <c r="I152" s="665">
        <v>645</v>
      </c>
      <c r="J152" s="665">
        <v>4</v>
      </c>
      <c r="K152" s="665">
        <v>2592</v>
      </c>
      <c r="L152" s="665">
        <v>1.3395348837209302</v>
      </c>
      <c r="M152" s="665">
        <v>648</v>
      </c>
      <c r="N152" s="665">
        <v>4</v>
      </c>
      <c r="O152" s="665">
        <v>2612</v>
      </c>
      <c r="P152" s="678">
        <v>1.3498708010335918</v>
      </c>
      <c r="Q152" s="666">
        <v>653</v>
      </c>
    </row>
    <row r="153" spans="1:17" ht="14.4" customHeight="1" x14ac:dyDescent="0.3">
      <c r="A153" s="661" t="s">
        <v>4523</v>
      </c>
      <c r="B153" s="662" t="s">
        <v>4322</v>
      </c>
      <c r="C153" s="662" t="s">
        <v>4339</v>
      </c>
      <c r="D153" s="662" t="s">
        <v>4342</v>
      </c>
      <c r="E153" s="662" t="s">
        <v>4343</v>
      </c>
      <c r="F153" s="665"/>
      <c r="G153" s="665"/>
      <c r="H153" s="665"/>
      <c r="I153" s="665"/>
      <c r="J153" s="665">
        <v>1</v>
      </c>
      <c r="K153" s="665">
        <v>34</v>
      </c>
      <c r="L153" s="665"/>
      <c r="M153" s="665">
        <v>34</v>
      </c>
      <c r="N153" s="665">
        <v>1</v>
      </c>
      <c r="O153" s="665">
        <v>35</v>
      </c>
      <c r="P153" s="678"/>
      <c r="Q153" s="666">
        <v>35</v>
      </c>
    </row>
    <row r="154" spans="1:17" ht="14.4" customHeight="1" x14ac:dyDescent="0.3">
      <c r="A154" s="661" t="s">
        <v>4523</v>
      </c>
      <c r="B154" s="662" t="s">
        <v>4322</v>
      </c>
      <c r="C154" s="662" t="s">
        <v>4339</v>
      </c>
      <c r="D154" s="662" t="s">
        <v>4354</v>
      </c>
      <c r="E154" s="662" t="s">
        <v>4355</v>
      </c>
      <c r="F154" s="665">
        <v>1</v>
      </c>
      <c r="G154" s="665">
        <v>69</v>
      </c>
      <c r="H154" s="665">
        <v>1</v>
      </c>
      <c r="I154" s="665">
        <v>69</v>
      </c>
      <c r="J154" s="665">
        <v>2</v>
      </c>
      <c r="K154" s="665">
        <v>138</v>
      </c>
      <c r="L154" s="665">
        <v>2</v>
      </c>
      <c r="M154" s="665">
        <v>69</v>
      </c>
      <c r="N154" s="665">
        <v>2</v>
      </c>
      <c r="O154" s="665">
        <v>140</v>
      </c>
      <c r="P154" s="678">
        <v>2.0289855072463769</v>
      </c>
      <c r="Q154" s="666">
        <v>70</v>
      </c>
    </row>
    <row r="155" spans="1:17" ht="14.4" customHeight="1" x14ac:dyDescent="0.3">
      <c r="A155" s="661" t="s">
        <v>4523</v>
      </c>
      <c r="B155" s="662" t="s">
        <v>4322</v>
      </c>
      <c r="C155" s="662" t="s">
        <v>4339</v>
      </c>
      <c r="D155" s="662" t="s">
        <v>4380</v>
      </c>
      <c r="E155" s="662" t="s">
        <v>4381</v>
      </c>
      <c r="F155" s="665">
        <v>21</v>
      </c>
      <c r="G155" s="665">
        <v>13545</v>
      </c>
      <c r="H155" s="665">
        <v>1</v>
      </c>
      <c r="I155" s="665">
        <v>645</v>
      </c>
      <c r="J155" s="665">
        <v>13</v>
      </c>
      <c r="K155" s="665">
        <v>8409</v>
      </c>
      <c r="L155" s="665">
        <v>0.62081949058693242</v>
      </c>
      <c r="M155" s="665">
        <v>646.84615384615381</v>
      </c>
      <c r="N155" s="665">
        <v>25</v>
      </c>
      <c r="O155" s="665">
        <v>16325</v>
      </c>
      <c r="P155" s="678">
        <v>1.2052417866371354</v>
      </c>
      <c r="Q155" s="666">
        <v>653</v>
      </c>
    </row>
    <row r="156" spans="1:17" ht="14.4" customHeight="1" x14ac:dyDescent="0.3">
      <c r="A156" s="661" t="s">
        <v>4523</v>
      </c>
      <c r="B156" s="662" t="s">
        <v>4322</v>
      </c>
      <c r="C156" s="662" t="s">
        <v>4339</v>
      </c>
      <c r="D156" s="662" t="s">
        <v>4384</v>
      </c>
      <c r="E156" s="662" t="s">
        <v>4385</v>
      </c>
      <c r="F156" s="665"/>
      <c r="G156" s="665"/>
      <c r="H156" s="665"/>
      <c r="I156" s="665"/>
      <c r="J156" s="665">
        <v>1</v>
      </c>
      <c r="K156" s="665">
        <v>1294</v>
      </c>
      <c r="L156" s="665"/>
      <c r="M156" s="665">
        <v>1294</v>
      </c>
      <c r="N156" s="665"/>
      <c r="O156" s="665"/>
      <c r="P156" s="678"/>
      <c r="Q156" s="666"/>
    </row>
    <row r="157" spans="1:17" ht="14.4" customHeight="1" x14ac:dyDescent="0.3">
      <c r="A157" s="661" t="s">
        <v>4524</v>
      </c>
      <c r="B157" s="662" t="s">
        <v>4322</v>
      </c>
      <c r="C157" s="662" t="s">
        <v>4339</v>
      </c>
      <c r="D157" s="662" t="s">
        <v>4342</v>
      </c>
      <c r="E157" s="662" t="s">
        <v>4343</v>
      </c>
      <c r="F157" s="665">
        <v>3</v>
      </c>
      <c r="G157" s="665">
        <v>102</v>
      </c>
      <c r="H157" s="665">
        <v>1</v>
      </c>
      <c r="I157" s="665">
        <v>34</v>
      </c>
      <c r="J157" s="665"/>
      <c r="K157" s="665"/>
      <c r="L157" s="665"/>
      <c r="M157" s="665"/>
      <c r="N157" s="665">
        <v>1</v>
      </c>
      <c r="O157" s="665">
        <v>35</v>
      </c>
      <c r="P157" s="678">
        <v>0.34313725490196079</v>
      </c>
      <c r="Q157" s="666">
        <v>35</v>
      </c>
    </row>
    <row r="158" spans="1:17" ht="14.4" customHeight="1" x14ac:dyDescent="0.3">
      <c r="A158" s="661" t="s">
        <v>4524</v>
      </c>
      <c r="B158" s="662" t="s">
        <v>4322</v>
      </c>
      <c r="C158" s="662" t="s">
        <v>4339</v>
      </c>
      <c r="D158" s="662" t="s">
        <v>4354</v>
      </c>
      <c r="E158" s="662" t="s">
        <v>4355</v>
      </c>
      <c r="F158" s="665">
        <v>1</v>
      </c>
      <c r="G158" s="665">
        <v>69</v>
      </c>
      <c r="H158" s="665">
        <v>1</v>
      </c>
      <c r="I158" s="665">
        <v>69</v>
      </c>
      <c r="J158" s="665">
        <v>1</v>
      </c>
      <c r="K158" s="665">
        <v>69</v>
      </c>
      <c r="L158" s="665">
        <v>1</v>
      </c>
      <c r="M158" s="665">
        <v>69</v>
      </c>
      <c r="N158" s="665"/>
      <c r="O158" s="665"/>
      <c r="P158" s="678"/>
      <c r="Q158" s="666"/>
    </row>
    <row r="159" spans="1:17" ht="14.4" customHeight="1" x14ac:dyDescent="0.3">
      <c r="A159" s="661" t="s">
        <v>4524</v>
      </c>
      <c r="B159" s="662" t="s">
        <v>4322</v>
      </c>
      <c r="C159" s="662" t="s">
        <v>4339</v>
      </c>
      <c r="D159" s="662" t="s">
        <v>4380</v>
      </c>
      <c r="E159" s="662" t="s">
        <v>4381</v>
      </c>
      <c r="F159" s="665">
        <v>22</v>
      </c>
      <c r="G159" s="665">
        <v>14190</v>
      </c>
      <c r="H159" s="665">
        <v>1</v>
      </c>
      <c r="I159" s="665">
        <v>645</v>
      </c>
      <c r="J159" s="665">
        <v>20</v>
      </c>
      <c r="K159" s="665">
        <v>12960</v>
      </c>
      <c r="L159" s="665">
        <v>0.91331923890063427</v>
      </c>
      <c r="M159" s="665">
        <v>648</v>
      </c>
      <c r="N159" s="665">
        <v>25</v>
      </c>
      <c r="O159" s="665">
        <v>16325</v>
      </c>
      <c r="P159" s="678">
        <v>1.1504580690627202</v>
      </c>
      <c r="Q159" s="666">
        <v>653</v>
      </c>
    </row>
    <row r="160" spans="1:17" ht="14.4" customHeight="1" x14ac:dyDescent="0.3">
      <c r="A160" s="661" t="s">
        <v>4524</v>
      </c>
      <c r="B160" s="662" t="s">
        <v>4399</v>
      </c>
      <c r="C160" s="662" t="s">
        <v>4339</v>
      </c>
      <c r="D160" s="662" t="s">
        <v>4354</v>
      </c>
      <c r="E160" s="662" t="s">
        <v>4355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70</v>
      </c>
      <c r="P160" s="678"/>
      <c r="Q160" s="666">
        <v>70</v>
      </c>
    </row>
    <row r="161" spans="1:17" ht="14.4" customHeight="1" x14ac:dyDescent="0.3">
      <c r="A161" s="661" t="s">
        <v>4525</v>
      </c>
      <c r="B161" s="662" t="s">
        <v>4322</v>
      </c>
      <c r="C161" s="662" t="s">
        <v>4339</v>
      </c>
      <c r="D161" s="662" t="s">
        <v>4342</v>
      </c>
      <c r="E161" s="662" t="s">
        <v>4343</v>
      </c>
      <c r="F161" s="665"/>
      <c r="G161" s="665"/>
      <c r="H161" s="665"/>
      <c r="I161" s="665"/>
      <c r="J161" s="665">
        <v>1</v>
      </c>
      <c r="K161" s="665">
        <v>35</v>
      </c>
      <c r="L161" s="665"/>
      <c r="M161" s="665">
        <v>35</v>
      </c>
      <c r="N161" s="665"/>
      <c r="O161" s="665"/>
      <c r="P161" s="678"/>
      <c r="Q161" s="666"/>
    </row>
    <row r="162" spans="1:17" ht="14.4" customHeight="1" x14ac:dyDescent="0.3">
      <c r="A162" s="661" t="s">
        <v>4525</v>
      </c>
      <c r="B162" s="662" t="s">
        <v>4322</v>
      </c>
      <c r="C162" s="662" t="s">
        <v>4339</v>
      </c>
      <c r="D162" s="662" t="s">
        <v>4354</v>
      </c>
      <c r="E162" s="662" t="s">
        <v>4355</v>
      </c>
      <c r="F162" s="665"/>
      <c r="G162" s="665"/>
      <c r="H162" s="665"/>
      <c r="I162" s="665"/>
      <c r="J162" s="665">
        <v>1</v>
      </c>
      <c r="K162" s="665">
        <v>70</v>
      </c>
      <c r="L162" s="665"/>
      <c r="M162" s="665">
        <v>70</v>
      </c>
      <c r="N162" s="665"/>
      <c r="O162" s="665"/>
      <c r="P162" s="678"/>
      <c r="Q162" s="666"/>
    </row>
    <row r="163" spans="1:17" ht="14.4" customHeight="1" x14ac:dyDescent="0.3">
      <c r="A163" s="661" t="s">
        <v>4525</v>
      </c>
      <c r="B163" s="662" t="s">
        <v>4322</v>
      </c>
      <c r="C163" s="662" t="s">
        <v>4339</v>
      </c>
      <c r="D163" s="662" t="s">
        <v>4380</v>
      </c>
      <c r="E163" s="662" t="s">
        <v>4381</v>
      </c>
      <c r="F163" s="665">
        <v>3</v>
      </c>
      <c r="G163" s="665">
        <v>1935</v>
      </c>
      <c r="H163" s="665">
        <v>1</v>
      </c>
      <c r="I163" s="665">
        <v>645</v>
      </c>
      <c r="J163" s="665">
        <v>2</v>
      </c>
      <c r="K163" s="665">
        <v>1296</v>
      </c>
      <c r="L163" s="665">
        <v>0.66976744186046511</v>
      </c>
      <c r="M163" s="665">
        <v>648</v>
      </c>
      <c r="N163" s="665">
        <v>10</v>
      </c>
      <c r="O163" s="665">
        <v>6530</v>
      </c>
      <c r="P163" s="678">
        <v>3.3746770025839794</v>
      </c>
      <c r="Q163" s="666">
        <v>653</v>
      </c>
    </row>
    <row r="164" spans="1:17" ht="14.4" customHeight="1" x14ac:dyDescent="0.3">
      <c r="A164" s="661" t="s">
        <v>4526</v>
      </c>
      <c r="B164" s="662" t="s">
        <v>4322</v>
      </c>
      <c r="C164" s="662" t="s">
        <v>4339</v>
      </c>
      <c r="D164" s="662" t="s">
        <v>4380</v>
      </c>
      <c r="E164" s="662" t="s">
        <v>4381</v>
      </c>
      <c r="F164" s="665">
        <v>5</v>
      </c>
      <c r="G164" s="665">
        <v>3225</v>
      </c>
      <c r="H164" s="665">
        <v>1</v>
      </c>
      <c r="I164" s="665">
        <v>645</v>
      </c>
      <c r="J164" s="665">
        <v>3</v>
      </c>
      <c r="K164" s="665">
        <v>1941</v>
      </c>
      <c r="L164" s="665">
        <v>0.60186046511627911</v>
      </c>
      <c r="M164" s="665">
        <v>647</v>
      </c>
      <c r="N164" s="665">
        <v>2</v>
      </c>
      <c r="O164" s="665">
        <v>1306</v>
      </c>
      <c r="P164" s="678">
        <v>0.40496124031007752</v>
      </c>
      <c r="Q164" s="666">
        <v>653</v>
      </c>
    </row>
    <row r="165" spans="1:17" ht="14.4" customHeight="1" x14ac:dyDescent="0.3">
      <c r="A165" s="661" t="s">
        <v>4526</v>
      </c>
      <c r="B165" s="662" t="s">
        <v>4399</v>
      </c>
      <c r="C165" s="662" t="s">
        <v>4339</v>
      </c>
      <c r="D165" s="662" t="s">
        <v>4368</v>
      </c>
      <c r="E165" s="662" t="s">
        <v>4369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0</v>
      </c>
      <c r="P165" s="678"/>
      <c r="Q165" s="666">
        <v>0</v>
      </c>
    </row>
    <row r="166" spans="1:17" ht="14.4" customHeight="1" x14ac:dyDescent="0.3">
      <c r="A166" s="661" t="s">
        <v>4526</v>
      </c>
      <c r="B166" s="662" t="s">
        <v>4399</v>
      </c>
      <c r="C166" s="662" t="s">
        <v>4339</v>
      </c>
      <c r="D166" s="662" t="s">
        <v>4386</v>
      </c>
      <c r="E166" s="662" t="s">
        <v>4387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327</v>
      </c>
      <c r="P166" s="678"/>
      <c r="Q166" s="666">
        <v>327</v>
      </c>
    </row>
    <row r="167" spans="1:17" ht="14.4" customHeight="1" x14ac:dyDescent="0.3">
      <c r="A167" s="661" t="s">
        <v>4527</v>
      </c>
      <c r="B167" s="662" t="s">
        <v>4322</v>
      </c>
      <c r="C167" s="662" t="s">
        <v>4339</v>
      </c>
      <c r="D167" s="662" t="s">
        <v>4342</v>
      </c>
      <c r="E167" s="662" t="s">
        <v>4343</v>
      </c>
      <c r="F167" s="665">
        <v>1</v>
      </c>
      <c r="G167" s="665">
        <v>34</v>
      </c>
      <c r="H167" s="665">
        <v>1</v>
      </c>
      <c r="I167" s="665">
        <v>34</v>
      </c>
      <c r="J167" s="665"/>
      <c r="K167" s="665"/>
      <c r="L167" s="665"/>
      <c r="M167" s="665"/>
      <c r="N167" s="665">
        <v>2</v>
      </c>
      <c r="O167" s="665">
        <v>70</v>
      </c>
      <c r="P167" s="678">
        <v>2.0588235294117645</v>
      </c>
      <c r="Q167" s="666">
        <v>35</v>
      </c>
    </row>
    <row r="168" spans="1:17" ht="14.4" customHeight="1" thickBot="1" x14ac:dyDescent="0.35">
      <c r="A168" s="667" t="s">
        <v>4527</v>
      </c>
      <c r="B168" s="668" t="s">
        <v>4322</v>
      </c>
      <c r="C168" s="668" t="s">
        <v>4339</v>
      </c>
      <c r="D168" s="668" t="s">
        <v>4380</v>
      </c>
      <c r="E168" s="668" t="s">
        <v>4381</v>
      </c>
      <c r="F168" s="671">
        <v>8</v>
      </c>
      <c r="G168" s="671">
        <v>5160</v>
      </c>
      <c r="H168" s="671">
        <v>1</v>
      </c>
      <c r="I168" s="671">
        <v>645</v>
      </c>
      <c r="J168" s="671">
        <v>4</v>
      </c>
      <c r="K168" s="671">
        <v>2598</v>
      </c>
      <c r="L168" s="671">
        <v>0.50348837209302322</v>
      </c>
      <c r="M168" s="671">
        <v>649.5</v>
      </c>
      <c r="N168" s="671">
        <v>2</v>
      </c>
      <c r="O168" s="671">
        <v>1306</v>
      </c>
      <c r="P168" s="679">
        <v>0.25310077519379848</v>
      </c>
      <c r="Q168" s="672">
        <v>653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272.411</v>
      </c>
      <c r="C5" s="114">
        <v>252.601</v>
      </c>
      <c r="D5" s="114">
        <v>269.29199999999997</v>
      </c>
      <c r="E5" s="131">
        <v>0.98855038893436742</v>
      </c>
      <c r="F5" s="132">
        <v>256</v>
      </c>
      <c r="G5" s="114">
        <v>266</v>
      </c>
      <c r="H5" s="114">
        <v>278</v>
      </c>
      <c r="I5" s="133">
        <v>1.0859375</v>
      </c>
      <c r="J5" s="123"/>
      <c r="K5" s="123"/>
      <c r="L5" s="7">
        <f>D5-B5</f>
        <v>-3.1190000000000282</v>
      </c>
      <c r="M5" s="8">
        <f>H5-F5</f>
        <v>22</v>
      </c>
    </row>
    <row r="6" spans="1:13" ht="14.4" hidden="1" customHeight="1" outlineLevel="1" x14ac:dyDescent="0.3">
      <c r="A6" s="119" t="s">
        <v>169</v>
      </c>
      <c r="B6" s="122">
        <v>60.874000000000002</v>
      </c>
      <c r="C6" s="113">
        <v>75.405000000000001</v>
      </c>
      <c r="D6" s="113">
        <v>62.994</v>
      </c>
      <c r="E6" s="134">
        <v>1.0348260341032296</v>
      </c>
      <c r="F6" s="135">
        <v>56</v>
      </c>
      <c r="G6" s="113">
        <v>83</v>
      </c>
      <c r="H6" s="113">
        <v>66</v>
      </c>
      <c r="I6" s="136">
        <v>1.1785714285714286</v>
      </c>
      <c r="J6" s="123"/>
      <c r="K6" s="123"/>
      <c r="L6" s="5">
        <f t="shared" ref="L6:L11" si="0">D6-B6</f>
        <v>2.1199999999999974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170</v>
      </c>
      <c r="B7" s="122">
        <v>222.148</v>
      </c>
      <c r="C7" s="113">
        <v>212.88399999999999</v>
      </c>
      <c r="D7" s="113">
        <v>167.93600000000001</v>
      </c>
      <c r="E7" s="134">
        <v>0.75596449214037498</v>
      </c>
      <c r="F7" s="135">
        <v>214</v>
      </c>
      <c r="G7" s="113">
        <v>223</v>
      </c>
      <c r="H7" s="113">
        <v>174</v>
      </c>
      <c r="I7" s="136">
        <v>0.81308411214953269</v>
      </c>
      <c r="J7" s="123"/>
      <c r="K7" s="123"/>
      <c r="L7" s="5">
        <f t="shared" si="0"/>
        <v>-54.211999999999989</v>
      </c>
      <c r="M7" s="6">
        <f t="shared" si="1"/>
        <v>-40</v>
      </c>
    </row>
    <row r="8" spans="1:13" ht="14.4" hidden="1" customHeight="1" outlineLevel="1" x14ac:dyDescent="0.3">
      <c r="A8" s="119" t="s">
        <v>171</v>
      </c>
      <c r="B8" s="122">
        <v>19.035</v>
      </c>
      <c r="C8" s="113">
        <v>14.028</v>
      </c>
      <c r="D8" s="113">
        <v>28.282</v>
      </c>
      <c r="E8" s="134">
        <v>1.4857893354347256</v>
      </c>
      <c r="F8" s="135">
        <v>20</v>
      </c>
      <c r="G8" s="113">
        <v>15</v>
      </c>
      <c r="H8" s="113">
        <v>29</v>
      </c>
      <c r="I8" s="136">
        <v>1.45</v>
      </c>
      <c r="J8" s="123"/>
      <c r="K8" s="123"/>
      <c r="L8" s="5">
        <f t="shared" si="0"/>
        <v>9.2469999999999999</v>
      </c>
      <c r="M8" s="6">
        <f t="shared" si="1"/>
        <v>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80.918999999999997</v>
      </c>
      <c r="C10" s="113">
        <v>95.037000000000006</v>
      </c>
      <c r="D10" s="113">
        <v>82.620999999999995</v>
      </c>
      <c r="E10" s="134">
        <v>1.0210333790580703</v>
      </c>
      <c r="F10" s="135">
        <v>83</v>
      </c>
      <c r="G10" s="113">
        <v>80</v>
      </c>
      <c r="H10" s="113">
        <v>78</v>
      </c>
      <c r="I10" s="136">
        <v>0.93975903614457834</v>
      </c>
      <c r="J10" s="123"/>
      <c r="K10" s="123"/>
      <c r="L10" s="5">
        <f t="shared" si="0"/>
        <v>1.7019999999999982</v>
      </c>
      <c r="M10" s="6">
        <f t="shared" si="1"/>
        <v>-5</v>
      </c>
    </row>
    <row r="11" spans="1:13" ht="14.4" hidden="1" customHeight="1" outlineLevel="1" x14ac:dyDescent="0.3">
      <c r="A11" s="119" t="s">
        <v>174</v>
      </c>
      <c r="B11" s="122">
        <v>20.332000000000001</v>
      </c>
      <c r="C11" s="113">
        <v>12.05</v>
      </c>
      <c r="D11" s="113">
        <v>20.405000000000001</v>
      </c>
      <c r="E11" s="134">
        <v>1.0035903993704505</v>
      </c>
      <c r="F11" s="135">
        <v>20</v>
      </c>
      <c r="G11" s="113">
        <v>11</v>
      </c>
      <c r="H11" s="113">
        <v>29</v>
      </c>
      <c r="I11" s="136">
        <v>1.45</v>
      </c>
      <c r="J11" s="123"/>
      <c r="K11" s="123"/>
      <c r="L11" s="5">
        <f t="shared" si="0"/>
        <v>7.3000000000000398E-2</v>
      </c>
      <c r="M11" s="6">
        <f t="shared" si="1"/>
        <v>9</v>
      </c>
    </row>
    <row r="12" spans="1:13" ht="14.4" hidden="1" customHeight="1" outlineLevel="1" thickBot="1" x14ac:dyDescent="0.35">
      <c r="A12" s="244" t="s">
        <v>212</v>
      </c>
      <c r="B12" s="245">
        <v>1.377</v>
      </c>
      <c r="C12" s="246">
        <v>5.1239999999999997</v>
      </c>
      <c r="D12" s="246">
        <v>9.6720000000000006</v>
      </c>
      <c r="E12" s="247"/>
      <c r="F12" s="248">
        <v>1</v>
      </c>
      <c r="G12" s="246">
        <v>5</v>
      </c>
      <c r="H12" s="246">
        <v>7</v>
      </c>
      <c r="I12" s="249"/>
      <c r="J12" s="123"/>
      <c r="K12" s="123"/>
      <c r="L12" s="250">
        <f>D12-B12</f>
        <v>8.2949999999999999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677.09599999999989</v>
      </c>
      <c r="C13" s="116">
        <f>SUM(C5:C12)</f>
        <v>667.12900000000002</v>
      </c>
      <c r="D13" s="116">
        <f>SUM(D5:D12)</f>
        <v>641.202</v>
      </c>
      <c r="E13" s="137">
        <f>IF(OR(D13=0,B13=0),0,D13/B13)</f>
        <v>0.94698831480321866</v>
      </c>
      <c r="F13" s="138">
        <f>SUM(F5:F12)</f>
        <v>650</v>
      </c>
      <c r="G13" s="116">
        <f>SUM(G5:G12)</f>
        <v>683</v>
      </c>
      <c r="H13" s="116">
        <f>SUM(H5:H12)</f>
        <v>661</v>
      </c>
      <c r="I13" s="139">
        <f>IF(OR(H13=0,F13=0),0,H13/F13)</f>
        <v>1.0169230769230768</v>
      </c>
      <c r="J13" s="123"/>
      <c r="K13" s="123"/>
      <c r="L13" s="129">
        <f>D13-B13</f>
        <v>-35.893999999999892</v>
      </c>
      <c r="M13" s="140">
        <f t="shared" si="1"/>
        <v>11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258.24299999999999</v>
      </c>
      <c r="C18" s="114">
        <v>252.601</v>
      </c>
      <c r="D18" s="114">
        <v>269.29199999999997</v>
      </c>
      <c r="E18" s="131">
        <v>1.0427852836282105</v>
      </c>
      <c r="F18" s="121">
        <v>255</v>
      </c>
      <c r="G18" s="114">
        <v>266</v>
      </c>
      <c r="H18" s="114">
        <v>278</v>
      </c>
      <c r="I18" s="133">
        <v>1.0901960784313725</v>
      </c>
      <c r="J18" s="576">
        <v>0.91871999999999998</v>
      </c>
      <c r="K18" s="577"/>
      <c r="L18" s="147">
        <f>D18-B18</f>
        <v>11.048999999999978</v>
      </c>
      <c r="M18" s="148">
        <f>H18-F18</f>
        <v>23</v>
      </c>
    </row>
    <row r="19" spans="1:13" ht="14.4" hidden="1" customHeight="1" outlineLevel="1" x14ac:dyDescent="0.3">
      <c r="A19" s="119" t="s">
        <v>169</v>
      </c>
      <c r="B19" s="122">
        <v>60.874000000000002</v>
      </c>
      <c r="C19" s="113">
        <v>75.405000000000001</v>
      </c>
      <c r="D19" s="113">
        <v>62.994</v>
      </c>
      <c r="E19" s="134">
        <v>1.0348260341032296</v>
      </c>
      <c r="F19" s="122">
        <v>56</v>
      </c>
      <c r="G19" s="113">
        <v>83</v>
      </c>
      <c r="H19" s="113">
        <v>66</v>
      </c>
      <c r="I19" s="136">
        <v>1.1785714285714286</v>
      </c>
      <c r="J19" s="576">
        <v>0.99456</v>
      </c>
      <c r="K19" s="577"/>
      <c r="L19" s="149">
        <f t="shared" ref="L19:L26" si="2">D19-B19</f>
        <v>2.1199999999999974</v>
      </c>
      <c r="M19" s="150">
        <f t="shared" ref="M19:M26" si="3">H19-F19</f>
        <v>10</v>
      </c>
    </row>
    <row r="20" spans="1:13" ht="14.4" hidden="1" customHeight="1" outlineLevel="1" x14ac:dyDescent="0.3">
      <c r="A20" s="119" t="s">
        <v>170</v>
      </c>
      <c r="B20" s="122">
        <v>222.148</v>
      </c>
      <c r="C20" s="113">
        <v>212.88399999999999</v>
      </c>
      <c r="D20" s="113">
        <v>167.93600000000001</v>
      </c>
      <c r="E20" s="134">
        <v>0.75596449214037498</v>
      </c>
      <c r="F20" s="122">
        <v>214</v>
      </c>
      <c r="G20" s="113">
        <v>223</v>
      </c>
      <c r="H20" s="113">
        <v>174</v>
      </c>
      <c r="I20" s="136">
        <v>0.81308411214953269</v>
      </c>
      <c r="J20" s="576">
        <v>0.96671999999999991</v>
      </c>
      <c r="K20" s="577"/>
      <c r="L20" s="149">
        <f t="shared" si="2"/>
        <v>-54.211999999999989</v>
      </c>
      <c r="M20" s="150">
        <f t="shared" si="3"/>
        <v>-40</v>
      </c>
    </row>
    <row r="21" spans="1:13" ht="14.4" hidden="1" customHeight="1" outlineLevel="1" x14ac:dyDescent="0.3">
      <c r="A21" s="119" t="s">
        <v>171</v>
      </c>
      <c r="B21" s="122">
        <v>19.035</v>
      </c>
      <c r="C21" s="113">
        <v>14.028</v>
      </c>
      <c r="D21" s="113">
        <v>28.282</v>
      </c>
      <c r="E21" s="134">
        <v>1.4857893354347256</v>
      </c>
      <c r="F21" s="122">
        <v>20</v>
      </c>
      <c r="G21" s="113">
        <v>15</v>
      </c>
      <c r="H21" s="113">
        <v>29</v>
      </c>
      <c r="I21" s="136">
        <v>1.45</v>
      </c>
      <c r="J21" s="576">
        <v>1.11744</v>
      </c>
      <c r="K21" s="577"/>
      <c r="L21" s="149">
        <f t="shared" si="2"/>
        <v>9.2469999999999999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80.918999999999997</v>
      </c>
      <c r="C23" s="113">
        <v>95.037000000000006</v>
      </c>
      <c r="D23" s="113">
        <v>82.620999999999995</v>
      </c>
      <c r="E23" s="134">
        <v>1.0210333790580703</v>
      </c>
      <c r="F23" s="122">
        <v>83</v>
      </c>
      <c r="G23" s="113">
        <v>80</v>
      </c>
      <c r="H23" s="113">
        <v>78</v>
      </c>
      <c r="I23" s="136">
        <v>0.93975903614457834</v>
      </c>
      <c r="J23" s="576">
        <v>0.98495999999999995</v>
      </c>
      <c r="K23" s="577"/>
      <c r="L23" s="149">
        <f t="shared" si="2"/>
        <v>1.7019999999999982</v>
      </c>
      <c r="M23" s="150">
        <f t="shared" si="3"/>
        <v>-5</v>
      </c>
    </row>
    <row r="24" spans="1:13" ht="14.4" hidden="1" customHeight="1" outlineLevel="1" x14ac:dyDescent="0.3">
      <c r="A24" s="119" t="s">
        <v>174</v>
      </c>
      <c r="B24" s="122">
        <v>20.332000000000001</v>
      </c>
      <c r="C24" s="113">
        <v>12.05</v>
      </c>
      <c r="D24" s="113">
        <v>20.405000000000001</v>
      </c>
      <c r="E24" s="134">
        <v>1.0035903993704505</v>
      </c>
      <c r="F24" s="122">
        <v>20</v>
      </c>
      <c r="G24" s="113">
        <v>11</v>
      </c>
      <c r="H24" s="113">
        <v>29</v>
      </c>
      <c r="I24" s="136">
        <v>1.45</v>
      </c>
      <c r="J24" s="576">
        <v>1.0147199999999998</v>
      </c>
      <c r="K24" s="577"/>
      <c r="L24" s="149">
        <f t="shared" si="2"/>
        <v>7.3000000000000398E-2</v>
      </c>
      <c r="M24" s="150">
        <f t="shared" si="3"/>
        <v>9</v>
      </c>
    </row>
    <row r="25" spans="1:13" ht="14.4" hidden="1" customHeight="1" outlineLevel="1" thickBot="1" x14ac:dyDescent="0.35">
      <c r="A25" s="244" t="s">
        <v>212</v>
      </c>
      <c r="B25" s="245">
        <v>1.377</v>
      </c>
      <c r="C25" s="246">
        <v>5.1239999999999997</v>
      </c>
      <c r="D25" s="246">
        <v>9.6720000000000006</v>
      </c>
      <c r="E25" s="247"/>
      <c r="F25" s="245">
        <v>1</v>
      </c>
      <c r="G25" s="246">
        <v>5</v>
      </c>
      <c r="H25" s="246">
        <v>7</v>
      </c>
      <c r="I25" s="249"/>
      <c r="J25" s="364"/>
      <c r="K25" s="365"/>
      <c r="L25" s="252">
        <f>D25-B25</f>
        <v>8.2949999999999999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662.92799999999988</v>
      </c>
      <c r="C26" s="153">
        <f>SUM(C18:C25)</f>
        <v>667.12900000000002</v>
      </c>
      <c r="D26" s="153">
        <f>SUM(D18:D25)</f>
        <v>641.202</v>
      </c>
      <c r="E26" s="154">
        <f>IF(OR(D26=0,B26=0),0,D26/B26)</f>
        <v>0.96722721019477242</v>
      </c>
      <c r="F26" s="152">
        <f>SUM(F18:F25)</f>
        <v>649</v>
      </c>
      <c r="G26" s="153">
        <f>SUM(G18:G25)</f>
        <v>683</v>
      </c>
      <c r="H26" s="153">
        <f>SUM(H18:H25)</f>
        <v>661</v>
      </c>
      <c r="I26" s="155">
        <f>IF(OR(H26=0,F26=0),0,H26/F26)</f>
        <v>1.0184899845916795</v>
      </c>
      <c r="J26" s="123"/>
      <c r="K26" s="123"/>
      <c r="L26" s="145">
        <f t="shared" si="2"/>
        <v>-21.725999999999885</v>
      </c>
      <c r="M26" s="156">
        <f t="shared" si="3"/>
        <v>12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14.167999999999999</v>
      </c>
      <c r="C31" s="114">
        <v>0</v>
      </c>
      <c r="D31" s="114">
        <v>0</v>
      </c>
      <c r="E31" s="131" t="s">
        <v>545</v>
      </c>
      <c r="F31" s="132">
        <v>1</v>
      </c>
      <c r="G31" s="114">
        <v>0</v>
      </c>
      <c r="H31" s="114">
        <v>0</v>
      </c>
      <c r="I31" s="133" t="s">
        <v>545</v>
      </c>
      <c r="J31" s="158"/>
      <c r="K31" s="158"/>
      <c r="L31" s="147">
        <f t="shared" ref="L31:L39" si="4">D31-B31</f>
        <v>-14.167999999999999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545</v>
      </c>
      <c r="F32" s="135">
        <v>0</v>
      </c>
      <c r="G32" s="113">
        <v>0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545</v>
      </c>
      <c r="F33" s="135">
        <v>0</v>
      </c>
      <c r="G33" s="113">
        <v>0</v>
      </c>
      <c r="H33" s="113">
        <v>0</v>
      </c>
      <c r="I33" s="136" t="s">
        <v>545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545</v>
      </c>
      <c r="F36" s="135">
        <v>0</v>
      </c>
      <c r="G36" s="113">
        <v>0</v>
      </c>
      <c r="H36" s="113">
        <v>0</v>
      </c>
      <c r="I36" s="136" t="s">
        <v>545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14.167999999999999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1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-14.167999999999999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779.96</v>
      </c>
      <c r="C33" s="203">
        <v>855</v>
      </c>
      <c r="D33" s="84">
        <f>IF(C33="","",C33-B33)</f>
        <v>75.039999999999964</v>
      </c>
      <c r="E33" s="85">
        <f>IF(C33="","",C33/B33)</f>
        <v>1.0962100620544644</v>
      </c>
      <c r="F33" s="86">
        <v>262.70999999999998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1829.52</v>
      </c>
      <c r="C34" s="204">
        <v>2297</v>
      </c>
      <c r="D34" s="87">
        <f t="shared" ref="D34:D45" si="0">IF(C34="","",C34-B34)</f>
        <v>467.48</v>
      </c>
      <c r="E34" s="88">
        <f t="shared" ref="E34:E45" si="1">IF(C34="","",C34/B34)</f>
        <v>1.255520573702392</v>
      </c>
      <c r="F34" s="89">
        <v>914.37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2897.74</v>
      </c>
      <c r="C35" s="204">
        <v>3474</v>
      </c>
      <c r="D35" s="87">
        <f t="shared" si="0"/>
        <v>576.26000000000022</v>
      </c>
      <c r="E35" s="88">
        <f t="shared" si="1"/>
        <v>1.19886532263074</v>
      </c>
      <c r="F35" s="89">
        <v>1319.29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4243.29</v>
      </c>
      <c r="C36" s="204">
        <v>5428</v>
      </c>
      <c r="D36" s="87">
        <f t="shared" si="0"/>
        <v>1184.71</v>
      </c>
      <c r="E36" s="88">
        <f t="shared" si="1"/>
        <v>1.2791960954825148</v>
      </c>
      <c r="F36" s="89">
        <v>2250.36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5381.58</v>
      </c>
      <c r="C37" s="204">
        <v>6773</v>
      </c>
      <c r="D37" s="87">
        <f t="shared" si="0"/>
        <v>1391.42</v>
      </c>
      <c r="E37" s="88">
        <f t="shared" si="1"/>
        <v>1.2585523210655607</v>
      </c>
      <c r="F37" s="89">
        <v>2776.12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6589.32</v>
      </c>
      <c r="C38" s="204">
        <v>8678</v>
      </c>
      <c r="D38" s="87">
        <f t="shared" si="0"/>
        <v>2088.6800000000003</v>
      </c>
      <c r="E38" s="88">
        <f t="shared" si="1"/>
        <v>1.3169795972877323</v>
      </c>
      <c r="F38" s="89">
        <v>3704.96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7737.27</v>
      </c>
      <c r="C39" s="204">
        <v>10537</v>
      </c>
      <c r="D39" s="87">
        <f t="shared" si="0"/>
        <v>2799.7299999999996</v>
      </c>
      <c r="E39" s="88">
        <f t="shared" si="1"/>
        <v>1.3618498514333865</v>
      </c>
      <c r="F39" s="89">
        <v>4629.6000000000004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4658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4529</v>
      </c>
      <c r="B5" s="853"/>
      <c r="C5" s="854"/>
      <c r="D5" s="855"/>
      <c r="E5" s="856">
        <v>1</v>
      </c>
      <c r="F5" s="857">
        <v>12.65</v>
      </c>
      <c r="G5" s="858">
        <v>30</v>
      </c>
      <c r="H5" s="859"/>
      <c r="I5" s="860"/>
      <c r="J5" s="861"/>
      <c r="K5" s="862">
        <v>12.65</v>
      </c>
      <c r="L5" s="859">
        <v>7</v>
      </c>
      <c r="M5" s="859">
        <v>61</v>
      </c>
      <c r="N5" s="863">
        <v>20.38</v>
      </c>
      <c r="O5" s="859" t="s">
        <v>4530</v>
      </c>
      <c r="P5" s="864" t="s">
        <v>4531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4532</v>
      </c>
      <c r="B6" s="832"/>
      <c r="C6" s="833"/>
      <c r="D6" s="834"/>
      <c r="E6" s="837"/>
      <c r="F6" s="817"/>
      <c r="G6" s="818"/>
      <c r="H6" s="813">
        <v>1</v>
      </c>
      <c r="I6" s="814">
        <v>8.89</v>
      </c>
      <c r="J6" s="823">
        <v>48</v>
      </c>
      <c r="K6" s="819">
        <v>6.5</v>
      </c>
      <c r="L6" s="816">
        <v>4</v>
      </c>
      <c r="M6" s="816">
        <v>39</v>
      </c>
      <c r="N6" s="820">
        <v>13.09</v>
      </c>
      <c r="O6" s="816" t="s">
        <v>4530</v>
      </c>
      <c r="P6" s="835" t="s">
        <v>4533</v>
      </c>
      <c r="Q6" s="821">
        <f t="shared" ref="Q6:R68" si="0">H6-B6</f>
        <v>1</v>
      </c>
      <c r="R6" s="821">
        <f t="shared" si="0"/>
        <v>8.89</v>
      </c>
      <c r="S6" s="832">
        <f t="shared" ref="S6:S68" si="1">IF(H6=0,"",H6*N6)</f>
        <v>13.09</v>
      </c>
      <c r="T6" s="832">
        <f t="shared" ref="T6:T68" si="2">IF(H6=0,"",H6*J6)</f>
        <v>48</v>
      </c>
      <c r="U6" s="832">
        <f t="shared" ref="U6:U68" si="3">IF(H6=0,"",T6-S6)</f>
        <v>34.909999999999997</v>
      </c>
      <c r="V6" s="836">
        <f t="shared" ref="V6:V68" si="4">IF(H6=0,"",T6/S6)</f>
        <v>3.6669213139801378</v>
      </c>
      <c r="W6" s="822">
        <v>34.909999999999997</v>
      </c>
    </row>
    <row r="7" spans="1:23" ht="14.4" customHeight="1" x14ac:dyDescent="0.3">
      <c r="A7" s="883" t="s">
        <v>4534</v>
      </c>
      <c r="B7" s="832">
        <v>3</v>
      </c>
      <c r="C7" s="833">
        <v>1.98</v>
      </c>
      <c r="D7" s="834">
        <v>17.7</v>
      </c>
      <c r="E7" s="837"/>
      <c r="F7" s="817"/>
      <c r="G7" s="818"/>
      <c r="H7" s="813">
        <v>4</v>
      </c>
      <c r="I7" s="814">
        <v>2.7</v>
      </c>
      <c r="J7" s="823">
        <v>14.5</v>
      </c>
      <c r="K7" s="819">
        <v>0.61</v>
      </c>
      <c r="L7" s="816">
        <v>2</v>
      </c>
      <c r="M7" s="816">
        <v>18</v>
      </c>
      <c r="N7" s="820">
        <v>5.88</v>
      </c>
      <c r="O7" s="816" t="s">
        <v>4530</v>
      </c>
      <c r="P7" s="835" t="s">
        <v>4535</v>
      </c>
      <c r="Q7" s="821">
        <f t="shared" si="0"/>
        <v>1</v>
      </c>
      <c r="R7" s="821">
        <f t="shared" si="0"/>
        <v>0.7200000000000002</v>
      </c>
      <c r="S7" s="832">
        <f t="shared" si="1"/>
        <v>23.52</v>
      </c>
      <c r="T7" s="832">
        <f t="shared" si="2"/>
        <v>58</v>
      </c>
      <c r="U7" s="832">
        <f t="shared" si="3"/>
        <v>34.480000000000004</v>
      </c>
      <c r="V7" s="836">
        <f t="shared" si="4"/>
        <v>2.4659863945578233</v>
      </c>
      <c r="W7" s="822">
        <v>34.479999999999997</v>
      </c>
    </row>
    <row r="8" spans="1:23" ht="14.4" customHeight="1" x14ac:dyDescent="0.3">
      <c r="A8" s="884" t="s">
        <v>4536</v>
      </c>
      <c r="B8" s="868"/>
      <c r="C8" s="869"/>
      <c r="D8" s="838"/>
      <c r="E8" s="870">
        <v>1</v>
      </c>
      <c r="F8" s="871">
        <v>0.74</v>
      </c>
      <c r="G8" s="824">
        <v>21</v>
      </c>
      <c r="H8" s="872">
        <v>2</v>
      </c>
      <c r="I8" s="873">
        <v>1.47</v>
      </c>
      <c r="J8" s="825">
        <v>15</v>
      </c>
      <c r="K8" s="874">
        <v>0.74</v>
      </c>
      <c r="L8" s="875">
        <v>3</v>
      </c>
      <c r="M8" s="875">
        <v>24</v>
      </c>
      <c r="N8" s="876">
        <v>8.07</v>
      </c>
      <c r="O8" s="875" t="s">
        <v>4530</v>
      </c>
      <c r="P8" s="877" t="s">
        <v>4537</v>
      </c>
      <c r="Q8" s="878">
        <f t="shared" si="0"/>
        <v>2</v>
      </c>
      <c r="R8" s="878">
        <f t="shared" si="0"/>
        <v>1.47</v>
      </c>
      <c r="S8" s="868">
        <f t="shared" si="1"/>
        <v>16.14</v>
      </c>
      <c r="T8" s="868">
        <f t="shared" si="2"/>
        <v>30</v>
      </c>
      <c r="U8" s="868">
        <f t="shared" si="3"/>
        <v>13.86</v>
      </c>
      <c r="V8" s="879">
        <f t="shared" si="4"/>
        <v>1.8587360594795539</v>
      </c>
      <c r="W8" s="826">
        <v>13.86</v>
      </c>
    </row>
    <row r="9" spans="1:23" ht="14.4" customHeight="1" x14ac:dyDescent="0.3">
      <c r="A9" s="883" t="s">
        <v>4538</v>
      </c>
      <c r="B9" s="832"/>
      <c r="C9" s="833"/>
      <c r="D9" s="834"/>
      <c r="E9" s="837"/>
      <c r="F9" s="817"/>
      <c r="G9" s="818"/>
      <c r="H9" s="813">
        <v>1</v>
      </c>
      <c r="I9" s="814">
        <v>0.49</v>
      </c>
      <c r="J9" s="823">
        <v>6</v>
      </c>
      <c r="K9" s="819">
        <v>0.49</v>
      </c>
      <c r="L9" s="816">
        <v>1</v>
      </c>
      <c r="M9" s="816">
        <v>11</v>
      </c>
      <c r="N9" s="820">
        <v>3.8</v>
      </c>
      <c r="O9" s="816" t="s">
        <v>4530</v>
      </c>
      <c r="P9" s="835" t="s">
        <v>4539</v>
      </c>
      <c r="Q9" s="821">
        <f t="shared" si="0"/>
        <v>1</v>
      </c>
      <c r="R9" s="821">
        <f t="shared" si="0"/>
        <v>0.49</v>
      </c>
      <c r="S9" s="832">
        <f t="shared" si="1"/>
        <v>3.8</v>
      </c>
      <c r="T9" s="832">
        <f t="shared" si="2"/>
        <v>6</v>
      </c>
      <c r="U9" s="832">
        <f t="shared" si="3"/>
        <v>2.2000000000000002</v>
      </c>
      <c r="V9" s="836">
        <f t="shared" si="4"/>
        <v>1.5789473684210527</v>
      </c>
      <c r="W9" s="822">
        <v>2.2000000000000002</v>
      </c>
    </row>
    <row r="10" spans="1:23" ht="14.4" customHeight="1" x14ac:dyDescent="0.3">
      <c r="A10" s="883" t="s">
        <v>4540</v>
      </c>
      <c r="B10" s="832"/>
      <c r="C10" s="833"/>
      <c r="D10" s="834"/>
      <c r="E10" s="837"/>
      <c r="F10" s="817"/>
      <c r="G10" s="818"/>
      <c r="H10" s="813">
        <v>1</v>
      </c>
      <c r="I10" s="814">
        <v>1.83</v>
      </c>
      <c r="J10" s="823">
        <v>31</v>
      </c>
      <c r="K10" s="819">
        <v>0.38</v>
      </c>
      <c r="L10" s="816">
        <v>1</v>
      </c>
      <c r="M10" s="816">
        <v>10</v>
      </c>
      <c r="N10" s="820">
        <v>3.3</v>
      </c>
      <c r="O10" s="816" t="s">
        <v>4530</v>
      </c>
      <c r="P10" s="835" t="s">
        <v>4541</v>
      </c>
      <c r="Q10" s="821">
        <f t="shared" si="0"/>
        <v>1</v>
      </c>
      <c r="R10" s="821">
        <f t="shared" si="0"/>
        <v>1.83</v>
      </c>
      <c r="S10" s="832">
        <f t="shared" si="1"/>
        <v>3.3</v>
      </c>
      <c r="T10" s="832">
        <f t="shared" si="2"/>
        <v>31</v>
      </c>
      <c r="U10" s="832">
        <f t="shared" si="3"/>
        <v>27.7</v>
      </c>
      <c r="V10" s="836">
        <f t="shared" si="4"/>
        <v>9.3939393939393945</v>
      </c>
      <c r="W10" s="822">
        <v>27.7</v>
      </c>
    </row>
    <row r="11" spans="1:23" ht="14.4" customHeight="1" x14ac:dyDescent="0.3">
      <c r="A11" s="883" t="s">
        <v>4542</v>
      </c>
      <c r="B11" s="827">
        <v>5</v>
      </c>
      <c r="C11" s="828">
        <v>10.84</v>
      </c>
      <c r="D11" s="829">
        <v>19.399999999999999</v>
      </c>
      <c r="E11" s="837"/>
      <c r="F11" s="817"/>
      <c r="G11" s="818"/>
      <c r="H11" s="816"/>
      <c r="I11" s="817"/>
      <c r="J11" s="818"/>
      <c r="K11" s="819">
        <v>1.67</v>
      </c>
      <c r="L11" s="816">
        <v>3</v>
      </c>
      <c r="M11" s="816">
        <v>27</v>
      </c>
      <c r="N11" s="820">
        <v>8.92</v>
      </c>
      <c r="O11" s="816" t="s">
        <v>4530</v>
      </c>
      <c r="P11" s="835" t="s">
        <v>4543</v>
      </c>
      <c r="Q11" s="821">
        <f t="shared" si="0"/>
        <v>-5</v>
      </c>
      <c r="R11" s="821">
        <f t="shared" si="0"/>
        <v>-10.84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6" t="str">
        <f t="shared" si="4"/>
        <v/>
      </c>
      <c r="W11" s="822"/>
    </row>
    <row r="12" spans="1:23" ht="14.4" customHeight="1" x14ac:dyDescent="0.3">
      <c r="A12" s="883" t="s">
        <v>4544</v>
      </c>
      <c r="B12" s="827">
        <v>4</v>
      </c>
      <c r="C12" s="828">
        <v>3.81</v>
      </c>
      <c r="D12" s="829">
        <v>24.8</v>
      </c>
      <c r="E12" s="837">
        <v>3</v>
      </c>
      <c r="F12" s="817">
        <v>2.5499999999999998</v>
      </c>
      <c r="G12" s="818">
        <v>21.7</v>
      </c>
      <c r="H12" s="816">
        <v>1</v>
      </c>
      <c r="I12" s="817">
        <v>1.61</v>
      </c>
      <c r="J12" s="823">
        <v>39</v>
      </c>
      <c r="K12" s="819">
        <v>0.42</v>
      </c>
      <c r="L12" s="816">
        <v>2</v>
      </c>
      <c r="M12" s="816">
        <v>15</v>
      </c>
      <c r="N12" s="820">
        <v>4.93</v>
      </c>
      <c r="O12" s="816" t="s">
        <v>4530</v>
      </c>
      <c r="P12" s="835" t="s">
        <v>4545</v>
      </c>
      <c r="Q12" s="821">
        <f t="shared" si="0"/>
        <v>-3</v>
      </c>
      <c r="R12" s="821">
        <f t="shared" si="0"/>
        <v>-2.2000000000000002</v>
      </c>
      <c r="S12" s="832">
        <f t="shared" si="1"/>
        <v>4.93</v>
      </c>
      <c r="T12" s="832">
        <f t="shared" si="2"/>
        <v>39</v>
      </c>
      <c r="U12" s="832">
        <f t="shared" si="3"/>
        <v>34.07</v>
      </c>
      <c r="V12" s="836">
        <f t="shared" si="4"/>
        <v>7.910750507099392</v>
      </c>
      <c r="W12" s="822">
        <v>34.07</v>
      </c>
    </row>
    <row r="13" spans="1:23" ht="14.4" customHeight="1" x14ac:dyDescent="0.3">
      <c r="A13" s="884" t="s">
        <v>4546</v>
      </c>
      <c r="B13" s="880">
        <v>1</v>
      </c>
      <c r="C13" s="881">
        <v>1.1100000000000001</v>
      </c>
      <c r="D13" s="830">
        <v>33</v>
      </c>
      <c r="E13" s="870"/>
      <c r="F13" s="871"/>
      <c r="G13" s="824"/>
      <c r="H13" s="875"/>
      <c r="I13" s="871"/>
      <c r="J13" s="824"/>
      <c r="K13" s="874">
        <v>0.56000000000000005</v>
      </c>
      <c r="L13" s="875">
        <v>2</v>
      </c>
      <c r="M13" s="875">
        <v>21</v>
      </c>
      <c r="N13" s="876">
        <v>7.13</v>
      </c>
      <c r="O13" s="875" t="s">
        <v>4530</v>
      </c>
      <c r="P13" s="877" t="s">
        <v>4547</v>
      </c>
      <c r="Q13" s="878">
        <f t="shared" si="0"/>
        <v>-1</v>
      </c>
      <c r="R13" s="878">
        <f t="shared" si="0"/>
        <v>-1.1100000000000001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9" t="str">
        <f t="shared" si="4"/>
        <v/>
      </c>
      <c r="W13" s="826"/>
    </row>
    <row r="14" spans="1:23" ht="14.4" customHeight="1" x14ac:dyDescent="0.3">
      <c r="A14" s="883" t="s">
        <v>4548</v>
      </c>
      <c r="B14" s="827">
        <v>1</v>
      </c>
      <c r="C14" s="828">
        <v>14.17</v>
      </c>
      <c r="D14" s="829">
        <v>11</v>
      </c>
      <c r="E14" s="837"/>
      <c r="F14" s="817"/>
      <c r="G14" s="818"/>
      <c r="H14" s="816"/>
      <c r="I14" s="817"/>
      <c r="J14" s="818"/>
      <c r="K14" s="819">
        <v>14.17</v>
      </c>
      <c r="L14" s="816">
        <v>2</v>
      </c>
      <c r="M14" s="816">
        <v>17</v>
      </c>
      <c r="N14" s="820">
        <v>5.65</v>
      </c>
      <c r="O14" s="816" t="s">
        <v>4339</v>
      </c>
      <c r="P14" s="835" t="s">
        <v>4549</v>
      </c>
      <c r="Q14" s="821">
        <f t="shared" si="0"/>
        <v>-1</v>
      </c>
      <c r="R14" s="821">
        <f t="shared" si="0"/>
        <v>-14.17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6" t="str">
        <f t="shared" si="4"/>
        <v/>
      </c>
      <c r="W14" s="822"/>
    </row>
    <row r="15" spans="1:23" ht="14.4" customHeight="1" x14ac:dyDescent="0.3">
      <c r="A15" s="883" t="s">
        <v>4550</v>
      </c>
      <c r="B15" s="832"/>
      <c r="C15" s="833"/>
      <c r="D15" s="834"/>
      <c r="E15" s="813">
        <v>2</v>
      </c>
      <c r="F15" s="814">
        <v>3</v>
      </c>
      <c r="G15" s="815">
        <v>31</v>
      </c>
      <c r="H15" s="816"/>
      <c r="I15" s="817"/>
      <c r="J15" s="818"/>
      <c r="K15" s="819">
        <v>0.6</v>
      </c>
      <c r="L15" s="816">
        <v>2</v>
      </c>
      <c r="M15" s="816">
        <v>18</v>
      </c>
      <c r="N15" s="820">
        <v>6.04</v>
      </c>
      <c r="O15" s="816" t="s">
        <v>4530</v>
      </c>
      <c r="P15" s="835" t="s">
        <v>4551</v>
      </c>
      <c r="Q15" s="821">
        <f t="shared" si="0"/>
        <v>0</v>
      </c>
      <c r="R15" s="821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6" t="str">
        <f t="shared" si="4"/>
        <v/>
      </c>
      <c r="W15" s="822"/>
    </row>
    <row r="16" spans="1:23" ht="14.4" customHeight="1" x14ac:dyDescent="0.3">
      <c r="A16" s="883" t="s">
        <v>4552</v>
      </c>
      <c r="B16" s="832"/>
      <c r="C16" s="833"/>
      <c r="D16" s="834"/>
      <c r="E16" s="813">
        <v>1</v>
      </c>
      <c r="F16" s="814">
        <v>0.89</v>
      </c>
      <c r="G16" s="815">
        <v>8</v>
      </c>
      <c r="H16" s="816"/>
      <c r="I16" s="817"/>
      <c r="J16" s="818"/>
      <c r="K16" s="819">
        <v>0.89</v>
      </c>
      <c r="L16" s="816">
        <v>3</v>
      </c>
      <c r="M16" s="816">
        <v>26</v>
      </c>
      <c r="N16" s="820">
        <v>8.83</v>
      </c>
      <c r="O16" s="816" t="s">
        <v>4530</v>
      </c>
      <c r="P16" s="835" t="s">
        <v>4553</v>
      </c>
      <c r="Q16" s="821">
        <f t="shared" si="0"/>
        <v>0</v>
      </c>
      <c r="R16" s="821">
        <f t="shared" si="0"/>
        <v>0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6" t="str">
        <f t="shared" si="4"/>
        <v/>
      </c>
      <c r="W16" s="822"/>
    </row>
    <row r="17" spans="1:23" ht="14.4" customHeight="1" x14ac:dyDescent="0.3">
      <c r="A17" s="883" t="s">
        <v>4554</v>
      </c>
      <c r="B17" s="832"/>
      <c r="C17" s="833"/>
      <c r="D17" s="834"/>
      <c r="E17" s="813">
        <v>1</v>
      </c>
      <c r="F17" s="814">
        <v>5.18</v>
      </c>
      <c r="G17" s="815">
        <v>7</v>
      </c>
      <c r="H17" s="816"/>
      <c r="I17" s="817"/>
      <c r="J17" s="818"/>
      <c r="K17" s="819">
        <v>5.18</v>
      </c>
      <c r="L17" s="816">
        <v>3</v>
      </c>
      <c r="M17" s="816">
        <v>28</v>
      </c>
      <c r="N17" s="820">
        <v>9.2899999999999991</v>
      </c>
      <c r="O17" s="816" t="s">
        <v>4530</v>
      </c>
      <c r="P17" s="835" t="s">
        <v>4555</v>
      </c>
      <c r="Q17" s="821">
        <f t="shared" si="0"/>
        <v>0</v>
      </c>
      <c r="R17" s="821">
        <f t="shared" si="0"/>
        <v>0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6" t="str">
        <f t="shared" si="4"/>
        <v/>
      </c>
      <c r="W17" s="822"/>
    </row>
    <row r="18" spans="1:23" ht="14.4" customHeight="1" x14ac:dyDescent="0.3">
      <c r="A18" s="883" t="s">
        <v>4556</v>
      </c>
      <c r="B18" s="827">
        <v>1</v>
      </c>
      <c r="C18" s="828">
        <v>1.68</v>
      </c>
      <c r="D18" s="829">
        <v>23</v>
      </c>
      <c r="E18" s="837"/>
      <c r="F18" s="817"/>
      <c r="G18" s="818"/>
      <c r="H18" s="816"/>
      <c r="I18" s="817"/>
      <c r="J18" s="818"/>
      <c r="K18" s="819">
        <v>1.68</v>
      </c>
      <c r="L18" s="816">
        <v>3</v>
      </c>
      <c r="M18" s="816">
        <v>25</v>
      </c>
      <c r="N18" s="820">
        <v>8.39</v>
      </c>
      <c r="O18" s="816" t="s">
        <v>4530</v>
      </c>
      <c r="P18" s="835" t="s">
        <v>4557</v>
      </c>
      <c r="Q18" s="821">
        <f t="shared" si="0"/>
        <v>-1</v>
      </c>
      <c r="R18" s="821">
        <f t="shared" si="0"/>
        <v>-1.68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6" t="str">
        <f t="shared" si="4"/>
        <v/>
      </c>
      <c r="W18" s="822"/>
    </row>
    <row r="19" spans="1:23" ht="14.4" customHeight="1" x14ac:dyDescent="0.3">
      <c r="A19" s="883" t="s">
        <v>4558</v>
      </c>
      <c r="B19" s="832">
        <v>1</v>
      </c>
      <c r="C19" s="833">
        <v>0.6</v>
      </c>
      <c r="D19" s="834">
        <v>20</v>
      </c>
      <c r="E19" s="813">
        <v>1</v>
      </c>
      <c r="F19" s="814">
        <v>1.41</v>
      </c>
      <c r="G19" s="815">
        <v>39</v>
      </c>
      <c r="H19" s="816"/>
      <c r="I19" s="817"/>
      <c r="J19" s="818"/>
      <c r="K19" s="819">
        <v>0.3</v>
      </c>
      <c r="L19" s="816">
        <v>1</v>
      </c>
      <c r="M19" s="816">
        <v>13</v>
      </c>
      <c r="N19" s="820">
        <v>4.1900000000000004</v>
      </c>
      <c r="O19" s="816" t="s">
        <v>4530</v>
      </c>
      <c r="P19" s="835" t="s">
        <v>4559</v>
      </c>
      <c r="Q19" s="821">
        <f t="shared" si="0"/>
        <v>-1</v>
      </c>
      <c r="R19" s="821">
        <f t="shared" si="0"/>
        <v>-0.6</v>
      </c>
      <c r="S19" s="832" t="str">
        <f t="shared" si="1"/>
        <v/>
      </c>
      <c r="T19" s="832" t="str">
        <f t="shared" si="2"/>
        <v/>
      </c>
      <c r="U19" s="832" t="str">
        <f t="shared" si="3"/>
        <v/>
      </c>
      <c r="V19" s="836" t="str">
        <f t="shared" si="4"/>
        <v/>
      </c>
      <c r="W19" s="822"/>
    </row>
    <row r="20" spans="1:23" ht="14.4" customHeight="1" x14ac:dyDescent="0.3">
      <c r="A20" s="883" t="s">
        <v>4560</v>
      </c>
      <c r="B20" s="827">
        <v>1</v>
      </c>
      <c r="C20" s="828">
        <v>0.38</v>
      </c>
      <c r="D20" s="829">
        <v>16</v>
      </c>
      <c r="E20" s="837"/>
      <c r="F20" s="817"/>
      <c r="G20" s="818"/>
      <c r="H20" s="816"/>
      <c r="I20" s="817"/>
      <c r="J20" s="818"/>
      <c r="K20" s="819">
        <v>0.38</v>
      </c>
      <c r="L20" s="816">
        <v>2</v>
      </c>
      <c r="M20" s="816">
        <v>16</v>
      </c>
      <c r="N20" s="820">
        <v>5.37</v>
      </c>
      <c r="O20" s="816" t="s">
        <v>4530</v>
      </c>
      <c r="P20" s="835" t="s">
        <v>4561</v>
      </c>
      <c r="Q20" s="821">
        <f t="shared" si="0"/>
        <v>-1</v>
      </c>
      <c r="R20" s="821">
        <f t="shared" si="0"/>
        <v>-0.38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6" t="str">
        <f t="shared" si="4"/>
        <v/>
      </c>
      <c r="W20" s="822"/>
    </row>
    <row r="21" spans="1:23" ht="14.4" customHeight="1" x14ac:dyDescent="0.3">
      <c r="A21" s="883" t="s">
        <v>4562</v>
      </c>
      <c r="B21" s="832"/>
      <c r="C21" s="833"/>
      <c r="D21" s="834"/>
      <c r="E21" s="813">
        <v>2</v>
      </c>
      <c r="F21" s="814">
        <v>1.1599999999999999</v>
      </c>
      <c r="G21" s="815">
        <v>14</v>
      </c>
      <c r="H21" s="816"/>
      <c r="I21" s="817"/>
      <c r="J21" s="818"/>
      <c r="K21" s="819">
        <v>0.42</v>
      </c>
      <c r="L21" s="816">
        <v>2</v>
      </c>
      <c r="M21" s="816">
        <v>15</v>
      </c>
      <c r="N21" s="820">
        <v>5.08</v>
      </c>
      <c r="O21" s="816" t="s">
        <v>4530</v>
      </c>
      <c r="P21" s="835" t="s">
        <v>4563</v>
      </c>
      <c r="Q21" s="821">
        <f t="shared" si="0"/>
        <v>0</v>
      </c>
      <c r="R21" s="821">
        <f t="shared" si="0"/>
        <v>0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6" t="str">
        <f t="shared" si="4"/>
        <v/>
      </c>
      <c r="W21" s="822"/>
    </row>
    <row r="22" spans="1:23" ht="14.4" customHeight="1" x14ac:dyDescent="0.3">
      <c r="A22" s="883" t="s">
        <v>4564</v>
      </c>
      <c r="B22" s="832"/>
      <c r="C22" s="833"/>
      <c r="D22" s="834"/>
      <c r="E22" s="837">
        <v>1</v>
      </c>
      <c r="F22" s="817">
        <v>0.27</v>
      </c>
      <c r="G22" s="818">
        <v>2</v>
      </c>
      <c r="H22" s="813"/>
      <c r="I22" s="814"/>
      <c r="J22" s="815"/>
      <c r="K22" s="819">
        <v>0.27</v>
      </c>
      <c r="L22" s="816">
        <v>1</v>
      </c>
      <c r="M22" s="816">
        <v>11</v>
      </c>
      <c r="N22" s="820">
        <v>3.58</v>
      </c>
      <c r="O22" s="816" t="s">
        <v>4530</v>
      </c>
      <c r="P22" s="835" t="s">
        <v>4565</v>
      </c>
      <c r="Q22" s="821">
        <f t="shared" si="0"/>
        <v>0</v>
      </c>
      <c r="R22" s="821">
        <f t="shared" si="0"/>
        <v>0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6" t="str">
        <f t="shared" si="4"/>
        <v/>
      </c>
      <c r="W22" s="822"/>
    </row>
    <row r="23" spans="1:23" ht="14.4" customHeight="1" x14ac:dyDescent="0.3">
      <c r="A23" s="884" t="s">
        <v>4566</v>
      </c>
      <c r="B23" s="868"/>
      <c r="C23" s="869"/>
      <c r="D23" s="838"/>
      <c r="E23" s="870"/>
      <c r="F23" s="871"/>
      <c r="G23" s="824"/>
      <c r="H23" s="872">
        <v>1</v>
      </c>
      <c r="I23" s="873">
        <v>0.72</v>
      </c>
      <c r="J23" s="825">
        <v>23</v>
      </c>
      <c r="K23" s="874">
        <v>0.37</v>
      </c>
      <c r="L23" s="875">
        <v>2</v>
      </c>
      <c r="M23" s="875">
        <v>15</v>
      </c>
      <c r="N23" s="876">
        <v>5.04</v>
      </c>
      <c r="O23" s="875" t="s">
        <v>4530</v>
      </c>
      <c r="P23" s="877" t="s">
        <v>4567</v>
      </c>
      <c r="Q23" s="878">
        <f t="shared" si="0"/>
        <v>1</v>
      </c>
      <c r="R23" s="878">
        <f t="shared" si="0"/>
        <v>0.72</v>
      </c>
      <c r="S23" s="868">
        <f t="shared" si="1"/>
        <v>5.04</v>
      </c>
      <c r="T23" s="868">
        <f t="shared" si="2"/>
        <v>23</v>
      </c>
      <c r="U23" s="868">
        <f t="shared" si="3"/>
        <v>17.96</v>
      </c>
      <c r="V23" s="879">
        <f t="shared" si="4"/>
        <v>4.5634920634920633</v>
      </c>
      <c r="W23" s="826">
        <v>17.96</v>
      </c>
    </row>
    <row r="24" spans="1:23" ht="14.4" customHeight="1" x14ac:dyDescent="0.3">
      <c r="A24" s="883" t="s">
        <v>4568</v>
      </c>
      <c r="B24" s="827">
        <v>1</v>
      </c>
      <c r="C24" s="828">
        <v>2.4</v>
      </c>
      <c r="D24" s="829">
        <v>22</v>
      </c>
      <c r="E24" s="837"/>
      <c r="F24" s="817"/>
      <c r="G24" s="818"/>
      <c r="H24" s="816"/>
      <c r="I24" s="817"/>
      <c r="J24" s="818"/>
      <c r="K24" s="819">
        <v>2.4</v>
      </c>
      <c r="L24" s="816">
        <v>6</v>
      </c>
      <c r="M24" s="816">
        <v>57</v>
      </c>
      <c r="N24" s="820">
        <v>18.91</v>
      </c>
      <c r="O24" s="816" t="s">
        <v>4530</v>
      </c>
      <c r="P24" s="835" t="s">
        <v>4569</v>
      </c>
      <c r="Q24" s="821">
        <f t="shared" si="0"/>
        <v>-1</v>
      </c>
      <c r="R24" s="821">
        <f t="shared" si="0"/>
        <v>-2.4</v>
      </c>
      <c r="S24" s="832" t="str">
        <f t="shared" si="1"/>
        <v/>
      </c>
      <c r="T24" s="832" t="str">
        <f t="shared" si="2"/>
        <v/>
      </c>
      <c r="U24" s="832" t="str">
        <f t="shared" si="3"/>
        <v/>
      </c>
      <c r="V24" s="836" t="str">
        <f t="shared" si="4"/>
        <v/>
      </c>
      <c r="W24" s="822"/>
    </row>
    <row r="25" spans="1:23" ht="14.4" customHeight="1" x14ac:dyDescent="0.3">
      <c r="A25" s="883" t="s">
        <v>4570</v>
      </c>
      <c r="B25" s="832"/>
      <c r="C25" s="833"/>
      <c r="D25" s="834"/>
      <c r="E25" s="813">
        <v>1</v>
      </c>
      <c r="F25" s="814">
        <v>3.05</v>
      </c>
      <c r="G25" s="815">
        <v>49</v>
      </c>
      <c r="H25" s="816"/>
      <c r="I25" s="817"/>
      <c r="J25" s="818"/>
      <c r="K25" s="819">
        <v>2.02</v>
      </c>
      <c r="L25" s="816">
        <v>4</v>
      </c>
      <c r="M25" s="816">
        <v>38</v>
      </c>
      <c r="N25" s="820">
        <v>12.73</v>
      </c>
      <c r="O25" s="816" t="s">
        <v>4530</v>
      </c>
      <c r="P25" s="835" t="s">
        <v>4571</v>
      </c>
      <c r="Q25" s="821">
        <f t="shared" si="0"/>
        <v>0</v>
      </c>
      <c r="R25" s="821">
        <f t="shared" si="0"/>
        <v>0</v>
      </c>
      <c r="S25" s="832" t="str">
        <f t="shared" si="1"/>
        <v/>
      </c>
      <c r="T25" s="832" t="str">
        <f t="shared" si="2"/>
        <v/>
      </c>
      <c r="U25" s="832" t="str">
        <f t="shared" si="3"/>
        <v/>
      </c>
      <c r="V25" s="836" t="str">
        <f t="shared" si="4"/>
        <v/>
      </c>
      <c r="W25" s="822"/>
    </row>
    <row r="26" spans="1:23" ht="14.4" customHeight="1" x14ac:dyDescent="0.3">
      <c r="A26" s="883" t="s">
        <v>4572</v>
      </c>
      <c r="B26" s="832">
        <v>2</v>
      </c>
      <c r="C26" s="833">
        <v>5</v>
      </c>
      <c r="D26" s="834">
        <v>38.5</v>
      </c>
      <c r="E26" s="837">
        <v>1</v>
      </c>
      <c r="F26" s="817">
        <v>1.51</v>
      </c>
      <c r="G26" s="818">
        <v>16</v>
      </c>
      <c r="H26" s="813">
        <v>1</v>
      </c>
      <c r="I26" s="814">
        <v>1.51</v>
      </c>
      <c r="J26" s="823">
        <v>14</v>
      </c>
      <c r="K26" s="819">
        <v>1.51</v>
      </c>
      <c r="L26" s="816">
        <v>3</v>
      </c>
      <c r="M26" s="816">
        <v>28</v>
      </c>
      <c r="N26" s="820">
        <v>9.32</v>
      </c>
      <c r="O26" s="816" t="s">
        <v>4530</v>
      </c>
      <c r="P26" s="835" t="s">
        <v>4573</v>
      </c>
      <c r="Q26" s="821">
        <f t="shared" si="0"/>
        <v>-1</v>
      </c>
      <c r="R26" s="821">
        <f t="shared" si="0"/>
        <v>-3.49</v>
      </c>
      <c r="S26" s="832">
        <f t="shared" si="1"/>
        <v>9.32</v>
      </c>
      <c r="T26" s="832">
        <f t="shared" si="2"/>
        <v>14</v>
      </c>
      <c r="U26" s="832">
        <f t="shared" si="3"/>
        <v>4.68</v>
      </c>
      <c r="V26" s="836">
        <f t="shared" si="4"/>
        <v>1.502145922746781</v>
      </c>
      <c r="W26" s="822">
        <v>4.68</v>
      </c>
    </row>
    <row r="27" spans="1:23" ht="14.4" customHeight="1" x14ac:dyDescent="0.3">
      <c r="A27" s="884" t="s">
        <v>4574</v>
      </c>
      <c r="B27" s="868">
        <v>2</v>
      </c>
      <c r="C27" s="869">
        <v>6.08</v>
      </c>
      <c r="D27" s="838">
        <v>28</v>
      </c>
      <c r="E27" s="870"/>
      <c r="F27" s="871"/>
      <c r="G27" s="824"/>
      <c r="H27" s="872">
        <v>2</v>
      </c>
      <c r="I27" s="873">
        <v>5.61</v>
      </c>
      <c r="J27" s="831">
        <v>12.5</v>
      </c>
      <c r="K27" s="874">
        <v>3.04</v>
      </c>
      <c r="L27" s="875">
        <v>6</v>
      </c>
      <c r="M27" s="875">
        <v>56</v>
      </c>
      <c r="N27" s="876">
        <v>18.77</v>
      </c>
      <c r="O27" s="875" t="s">
        <v>4530</v>
      </c>
      <c r="P27" s="877" t="s">
        <v>4575</v>
      </c>
      <c r="Q27" s="878">
        <f t="shared" si="0"/>
        <v>0</v>
      </c>
      <c r="R27" s="878">
        <f t="shared" si="0"/>
        <v>-0.46999999999999975</v>
      </c>
      <c r="S27" s="868">
        <f t="shared" si="1"/>
        <v>37.54</v>
      </c>
      <c r="T27" s="868">
        <f t="shared" si="2"/>
        <v>25</v>
      </c>
      <c r="U27" s="868">
        <f t="shared" si="3"/>
        <v>-12.54</v>
      </c>
      <c r="V27" s="879">
        <f t="shared" si="4"/>
        <v>0.66595631326584981</v>
      </c>
      <c r="W27" s="826">
        <v>1.23</v>
      </c>
    </row>
    <row r="28" spans="1:23" ht="14.4" customHeight="1" x14ac:dyDescent="0.3">
      <c r="A28" s="884" t="s">
        <v>4576</v>
      </c>
      <c r="B28" s="868"/>
      <c r="C28" s="869"/>
      <c r="D28" s="838"/>
      <c r="E28" s="870"/>
      <c r="F28" s="871"/>
      <c r="G28" s="824"/>
      <c r="H28" s="872">
        <v>1</v>
      </c>
      <c r="I28" s="873">
        <v>4.33</v>
      </c>
      <c r="J28" s="825">
        <v>41</v>
      </c>
      <c r="K28" s="874">
        <v>4.33</v>
      </c>
      <c r="L28" s="875">
        <v>6</v>
      </c>
      <c r="M28" s="875">
        <v>52</v>
      </c>
      <c r="N28" s="876">
        <v>17.170000000000002</v>
      </c>
      <c r="O28" s="875" t="s">
        <v>4530</v>
      </c>
      <c r="P28" s="877" t="s">
        <v>4577</v>
      </c>
      <c r="Q28" s="878">
        <f t="shared" si="0"/>
        <v>1</v>
      </c>
      <c r="R28" s="878">
        <f t="shared" si="0"/>
        <v>4.33</v>
      </c>
      <c r="S28" s="868">
        <f t="shared" si="1"/>
        <v>17.170000000000002</v>
      </c>
      <c r="T28" s="868">
        <f t="shared" si="2"/>
        <v>41</v>
      </c>
      <c r="U28" s="868">
        <f t="shared" si="3"/>
        <v>23.83</v>
      </c>
      <c r="V28" s="879">
        <f t="shared" si="4"/>
        <v>2.38788584740827</v>
      </c>
      <c r="W28" s="826">
        <v>23.83</v>
      </c>
    </row>
    <row r="29" spans="1:23" ht="14.4" customHeight="1" x14ac:dyDescent="0.3">
      <c r="A29" s="883" t="s">
        <v>4578</v>
      </c>
      <c r="B29" s="832">
        <v>49</v>
      </c>
      <c r="C29" s="833">
        <v>62.22</v>
      </c>
      <c r="D29" s="834">
        <v>17.3</v>
      </c>
      <c r="E29" s="837">
        <v>40</v>
      </c>
      <c r="F29" s="817">
        <v>52.11</v>
      </c>
      <c r="G29" s="818">
        <v>16.3</v>
      </c>
      <c r="H29" s="813">
        <v>57</v>
      </c>
      <c r="I29" s="814">
        <v>73.010000000000005</v>
      </c>
      <c r="J29" s="815">
        <v>13.2</v>
      </c>
      <c r="K29" s="819">
        <v>1.38</v>
      </c>
      <c r="L29" s="816">
        <v>6</v>
      </c>
      <c r="M29" s="816">
        <v>57</v>
      </c>
      <c r="N29" s="820">
        <v>18.920000000000002</v>
      </c>
      <c r="O29" s="816" t="s">
        <v>4530</v>
      </c>
      <c r="P29" s="835" t="s">
        <v>4579</v>
      </c>
      <c r="Q29" s="821">
        <f t="shared" si="0"/>
        <v>8</v>
      </c>
      <c r="R29" s="821">
        <f t="shared" si="0"/>
        <v>10.790000000000006</v>
      </c>
      <c r="S29" s="832">
        <f t="shared" si="1"/>
        <v>1078.44</v>
      </c>
      <c r="T29" s="832">
        <f t="shared" si="2"/>
        <v>752.4</v>
      </c>
      <c r="U29" s="832">
        <f t="shared" si="3"/>
        <v>-326.04000000000008</v>
      </c>
      <c r="V29" s="836">
        <f t="shared" si="4"/>
        <v>0.69767441860465107</v>
      </c>
      <c r="W29" s="822">
        <v>78.88</v>
      </c>
    </row>
    <row r="30" spans="1:23" ht="14.4" customHeight="1" x14ac:dyDescent="0.3">
      <c r="A30" s="884" t="s">
        <v>4580</v>
      </c>
      <c r="B30" s="868">
        <v>7</v>
      </c>
      <c r="C30" s="869">
        <v>9.68</v>
      </c>
      <c r="D30" s="838">
        <v>16.100000000000001</v>
      </c>
      <c r="E30" s="870">
        <v>2</v>
      </c>
      <c r="F30" s="871">
        <v>2.83</v>
      </c>
      <c r="G30" s="824">
        <v>17</v>
      </c>
      <c r="H30" s="872">
        <v>7</v>
      </c>
      <c r="I30" s="873">
        <v>9.2100000000000009</v>
      </c>
      <c r="J30" s="831">
        <v>12.9</v>
      </c>
      <c r="K30" s="874">
        <v>1.42</v>
      </c>
      <c r="L30" s="875">
        <v>6</v>
      </c>
      <c r="M30" s="875">
        <v>54</v>
      </c>
      <c r="N30" s="876">
        <v>17.88</v>
      </c>
      <c r="O30" s="875" t="s">
        <v>4530</v>
      </c>
      <c r="P30" s="877" t="s">
        <v>4581</v>
      </c>
      <c r="Q30" s="878">
        <f t="shared" si="0"/>
        <v>0</v>
      </c>
      <c r="R30" s="878">
        <f t="shared" si="0"/>
        <v>-0.46999999999999886</v>
      </c>
      <c r="S30" s="868">
        <f t="shared" si="1"/>
        <v>125.16</v>
      </c>
      <c r="T30" s="868">
        <f t="shared" si="2"/>
        <v>90.3</v>
      </c>
      <c r="U30" s="868">
        <f t="shared" si="3"/>
        <v>-34.86</v>
      </c>
      <c r="V30" s="879">
        <f t="shared" si="4"/>
        <v>0.72147651006711411</v>
      </c>
      <c r="W30" s="826">
        <v>7.12</v>
      </c>
    </row>
    <row r="31" spans="1:23" ht="14.4" customHeight="1" x14ac:dyDescent="0.3">
      <c r="A31" s="884" t="s">
        <v>4582</v>
      </c>
      <c r="B31" s="868">
        <v>12</v>
      </c>
      <c r="C31" s="869">
        <v>18.78</v>
      </c>
      <c r="D31" s="838">
        <v>16.7</v>
      </c>
      <c r="E31" s="870">
        <v>12</v>
      </c>
      <c r="F31" s="871">
        <v>18.09</v>
      </c>
      <c r="G31" s="824">
        <v>18.3</v>
      </c>
      <c r="H31" s="872">
        <v>13</v>
      </c>
      <c r="I31" s="873">
        <v>19.73</v>
      </c>
      <c r="J31" s="831">
        <v>20.399999999999999</v>
      </c>
      <c r="K31" s="874">
        <v>1.64</v>
      </c>
      <c r="L31" s="875">
        <v>7</v>
      </c>
      <c r="M31" s="875">
        <v>62</v>
      </c>
      <c r="N31" s="876">
        <v>20.56</v>
      </c>
      <c r="O31" s="875" t="s">
        <v>4530</v>
      </c>
      <c r="P31" s="877" t="s">
        <v>4583</v>
      </c>
      <c r="Q31" s="878">
        <f t="shared" si="0"/>
        <v>1</v>
      </c>
      <c r="R31" s="878">
        <f t="shared" si="0"/>
        <v>0.94999999999999929</v>
      </c>
      <c r="S31" s="868">
        <f t="shared" si="1"/>
        <v>267.27999999999997</v>
      </c>
      <c r="T31" s="868">
        <f t="shared" si="2"/>
        <v>265.2</v>
      </c>
      <c r="U31" s="868">
        <f t="shared" si="3"/>
        <v>-2.0799999999999841</v>
      </c>
      <c r="V31" s="879">
        <f t="shared" si="4"/>
        <v>0.99221789883268485</v>
      </c>
      <c r="W31" s="826">
        <v>53.08</v>
      </c>
    </row>
    <row r="32" spans="1:23" ht="14.4" customHeight="1" x14ac:dyDescent="0.3">
      <c r="A32" s="883" t="s">
        <v>4584</v>
      </c>
      <c r="B32" s="832">
        <v>16</v>
      </c>
      <c r="C32" s="833">
        <v>19.170000000000002</v>
      </c>
      <c r="D32" s="834">
        <v>16.899999999999999</v>
      </c>
      <c r="E32" s="837">
        <v>16</v>
      </c>
      <c r="F32" s="817">
        <v>16.36</v>
      </c>
      <c r="G32" s="818">
        <v>16.3</v>
      </c>
      <c r="H32" s="813">
        <v>21</v>
      </c>
      <c r="I32" s="814">
        <v>24.16</v>
      </c>
      <c r="J32" s="815">
        <v>15</v>
      </c>
      <c r="K32" s="819">
        <v>1.18</v>
      </c>
      <c r="L32" s="816">
        <v>5</v>
      </c>
      <c r="M32" s="816">
        <v>49</v>
      </c>
      <c r="N32" s="820">
        <v>16.45</v>
      </c>
      <c r="O32" s="816" t="s">
        <v>4530</v>
      </c>
      <c r="P32" s="835" t="s">
        <v>4585</v>
      </c>
      <c r="Q32" s="821">
        <f t="shared" si="0"/>
        <v>5</v>
      </c>
      <c r="R32" s="821">
        <f t="shared" si="0"/>
        <v>4.9899999999999984</v>
      </c>
      <c r="S32" s="832">
        <f t="shared" si="1"/>
        <v>345.45</v>
      </c>
      <c r="T32" s="832">
        <f t="shared" si="2"/>
        <v>315</v>
      </c>
      <c r="U32" s="832">
        <f t="shared" si="3"/>
        <v>-30.449999999999989</v>
      </c>
      <c r="V32" s="836">
        <f t="shared" si="4"/>
        <v>0.91185410334346506</v>
      </c>
      <c r="W32" s="822">
        <v>62.4</v>
      </c>
    </row>
    <row r="33" spans="1:23" ht="14.4" customHeight="1" x14ac:dyDescent="0.3">
      <c r="A33" s="884" t="s">
        <v>4586</v>
      </c>
      <c r="B33" s="868">
        <v>4</v>
      </c>
      <c r="C33" s="869">
        <v>4.74</v>
      </c>
      <c r="D33" s="838">
        <v>15.8</v>
      </c>
      <c r="E33" s="870">
        <v>9</v>
      </c>
      <c r="F33" s="871">
        <v>9.9700000000000006</v>
      </c>
      <c r="G33" s="824">
        <v>19.7</v>
      </c>
      <c r="H33" s="872">
        <v>11</v>
      </c>
      <c r="I33" s="873">
        <v>13.04</v>
      </c>
      <c r="J33" s="825">
        <v>16.899999999999999</v>
      </c>
      <c r="K33" s="874">
        <v>1.18</v>
      </c>
      <c r="L33" s="875">
        <v>5</v>
      </c>
      <c r="M33" s="875">
        <v>49</v>
      </c>
      <c r="N33" s="876">
        <v>16.45</v>
      </c>
      <c r="O33" s="875" t="s">
        <v>4530</v>
      </c>
      <c r="P33" s="877" t="s">
        <v>4587</v>
      </c>
      <c r="Q33" s="878">
        <f t="shared" si="0"/>
        <v>7</v>
      </c>
      <c r="R33" s="878">
        <f t="shared" si="0"/>
        <v>8.2999999999999989</v>
      </c>
      <c r="S33" s="868">
        <f t="shared" si="1"/>
        <v>180.95</v>
      </c>
      <c r="T33" s="868">
        <f t="shared" si="2"/>
        <v>185.89999999999998</v>
      </c>
      <c r="U33" s="868">
        <f t="shared" si="3"/>
        <v>4.9499999999999886</v>
      </c>
      <c r="V33" s="879">
        <f t="shared" si="4"/>
        <v>1.0273556231003038</v>
      </c>
      <c r="W33" s="826">
        <v>37.299999999999997</v>
      </c>
    </row>
    <row r="34" spans="1:23" ht="14.4" customHeight="1" x14ac:dyDescent="0.3">
      <c r="A34" s="884" t="s">
        <v>4588</v>
      </c>
      <c r="B34" s="868">
        <v>7</v>
      </c>
      <c r="C34" s="869">
        <v>8.9</v>
      </c>
      <c r="D34" s="838">
        <v>20.6</v>
      </c>
      <c r="E34" s="870">
        <v>6</v>
      </c>
      <c r="F34" s="871">
        <v>7.63</v>
      </c>
      <c r="G34" s="824">
        <v>27.5</v>
      </c>
      <c r="H34" s="872">
        <v>4</v>
      </c>
      <c r="I34" s="873">
        <v>5.19</v>
      </c>
      <c r="J34" s="825">
        <v>21.8</v>
      </c>
      <c r="K34" s="874">
        <v>1.27</v>
      </c>
      <c r="L34" s="875">
        <v>5</v>
      </c>
      <c r="M34" s="875">
        <v>43</v>
      </c>
      <c r="N34" s="876">
        <v>14.23</v>
      </c>
      <c r="O34" s="875" t="s">
        <v>4530</v>
      </c>
      <c r="P34" s="877" t="s">
        <v>4589</v>
      </c>
      <c r="Q34" s="878">
        <f t="shared" si="0"/>
        <v>-3</v>
      </c>
      <c r="R34" s="878">
        <f t="shared" si="0"/>
        <v>-3.71</v>
      </c>
      <c r="S34" s="868">
        <f t="shared" si="1"/>
        <v>56.92</v>
      </c>
      <c r="T34" s="868">
        <f t="shared" si="2"/>
        <v>87.2</v>
      </c>
      <c r="U34" s="868">
        <f t="shared" si="3"/>
        <v>30.28</v>
      </c>
      <c r="V34" s="879">
        <f t="shared" si="4"/>
        <v>1.5319747013352074</v>
      </c>
      <c r="W34" s="826">
        <v>40.54</v>
      </c>
    </row>
    <row r="35" spans="1:23" ht="14.4" customHeight="1" x14ac:dyDescent="0.3">
      <c r="A35" s="883" t="s">
        <v>4590</v>
      </c>
      <c r="B35" s="832">
        <v>29</v>
      </c>
      <c r="C35" s="833">
        <v>24.27</v>
      </c>
      <c r="D35" s="834">
        <v>20.7</v>
      </c>
      <c r="E35" s="837">
        <v>47</v>
      </c>
      <c r="F35" s="817">
        <v>41.46</v>
      </c>
      <c r="G35" s="818">
        <v>22.6</v>
      </c>
      <c r="H35" s="813">
        <v>51</v>
      </c>
      <c r="I35" s="814">
        <v>43.31</v>
      </c>
      <c r="J35" s="823">
        <v>18</v>
      </c>
      <c r="K35" s="819">
        <v>0.93</v>
      </c>
      <c r="L35" s="816">
        <v>5</v>
      </c>
      <c r="M35" s="816">
        <v>42</v>
      </c>
      <c r="N35" s="820">
        <v>14.01</v>
      </c>
      <c r="O35" s="816" t="s">
        <v>4530</v>
      </c>
      <c r="P35" s="835" t="s">
        <v>4591</v>
      </c>
      <c r="Q35" s="821">
        <f t="shared" si="0"/>
        <v>22</v>
      </c>
      <c r="R35" s="821">
        <f t="shared" si="0"/>
        <v>19.040000000000003</v>
      </c>
      <c r="S35" s="832">
        <f t="shared" si="1"/>
        <v>714.51</v>
      </c>
      <c r="T35" s="832">
        <f t="shared" si="2"/>
        <v>918</v>
      </c>
      <c r="U35" s="832">
        <f t="shared" si="3"/>
        <v>203.49</v>
      </c>
      <c r="V35" s="836">
        <f t="shared" si="4"/>
        <v>1.2847965738758029</v>
      </c>
      <c r="W35" s="822">
        <v>397.74</v>
      </c>
    </row>
    <row r="36" spans="1:23" ht="14.4" customHeight="1" x14ac:dyDescent="0.3">
      <c r="A36" s="884" t="s">
        <v>4592</v>
      </c>
      <c r="B36" s="868">
        <v>5</v>
      </c>
      <c r="C36" s="869">
        <v>4.5999999999999996</v>
      </c>
      <c r="D36" s="838">
        <v>15</v>
      </c>
      <c r="E36" s="870">
        <v>6</v>
      </c>
      <c r="F36" s="871">
        <v>5.8</v>
      </c>
      <c r="G36" s="824">
        <v>21.5</v>
      </c>
      <c r="H36" s="872">
        <v>4</v>
      </c>
      <c r="I36" s="873">
        <v>3.88</v>
      </c>
      <c r="J36" s="825">
        <v>20.5</v>
      </c>
      <c r="K36" s="874">
        <v>0.96</v>
      </c>
      <c r="L36" s="875">
        <v>4</v>
      </c>
      <c r="M36" s="875">
        <v>38</v>
      </c>
      <c r="N36" s="876">
        <v>12.54</v>
      </c>
      <c r="O36" s="875" t="s">
        <v>4530</v>
      </c>
      <c r="P36" s="877" t="s">
        <v>4593</v>
      </c>
      <c r="Q36" s="878">
        <f t="shared" si="0"/>
        <v>-1</v>
      </c>
      <c r="R36" s="878">
        <f t="shared" si="0"/>
        <v>-0.71999999999999975</v>
      </c>
      <c r="S36" s="868">
        <f t="shared" si="1"/>
        <v>50.16</v>
      </c>
      <c r="T36" s="868">
        <f t="shared" si="2"/>
        <v>82</v>
      </c>
      <c r="U36" s="868">
        <f t="shared" si="3"/>
        <v>31.840000000000003</v>
      </c>
      <c r="V36" s="879">
        <f t="shared" si="4"/>
        <v>1.634768740031898</v>
      </c>
      <c r="W36" s="826">
        <v>39.380000000000003</v>
      </c>
    </row>
    <row r="37" spans="1:23" ht="14.4" customHeight="1" x14ac:dyDescent="0.3">
      <c r="A37" s="884" t="s">
        <v>4594</v>
      </c>
      <c r="B37" s="868">
        <v>5</v>
      </c>
      <c r="C37" s="869">
        <v>8.0399999999999991</v>
      </c>
      <c r="D37" s="838">
        <v>14.4</v>
      </c>
      <c r="E37" s="870"/>
      <c r="F37" s="871"/>
      <c r="G37" s="824"/>
      <c r="H37" s="872"/>
      <c r="I37" s="873"/>
      <c r="J37" s="831"/>
      <c r="K37" s="874">
        <v>1.79</v>
      </c>
      <c r="L37" s="875">
        <v>6</v>
      </c>
      <c r="M37" s="875">
        <v>55</v>
      </c>
      <c r="N37" s="876">
        <v>18.25</v>
      </c>
      <c r="O37" s="875" t="s">
        <v>4530</v>
      </c>
      <c r="P37" s="877" t="s">
        <v>4595</v>
      </c>
      <c r="Q37" s="878">
        <f t="shared" si="0"/>
        <v>-5</v>
      </c>
      <c r="R37" s="878">
        <f t="shared" si="0"/>
        <v>-8.0399999999999991</v>
      </c>
      <c r="S37" s="868" t="str">
        <f t="shared" si="1"/>
        <v/>
      </c>
      <c r="T37" s="868" t="str">
        <f t="shared" si="2"/>
        <v/>
      </c>
      <c r="U37" s="868" t="str">
        <f t="shared" si="3"/>
        <v/>
      </c>
      <c r="V37" s="879" t="str">
        <f t="shared" si="4"/>
        <v/>
      </c>
      <c r="W37" s="826"/>
    </row>
    <row r="38" spans="1:23" ht="14.4" customHeight="1" x14ac:dyDescent="0.3">
      <c r="A38" s="883" t="s">
        <v>4596</v>
      </c>
      <c r="B38" s="832">
        <v>32</v>
      </c>
      <c r="C38" s="833">
        <v>47.9</v>
      </c>
      <c r="D38" s="834">
        <v>20.8</v>
      </c>
      <c r="E38" s="813">
        <v>44</v>
      </c>
      <c r="F38" s="814">
        <v>66.45</v>
      </c>
      <c r="G38" s="815">
        <v>22.4</v>
      </c>
      <c r="H38" s="816">
        <v>39</v>
      </c>
      <c r="I38" s="817">
        <v>56.31</v>
      </c>
      <c r="J38" s="818">
        <v>17.7</v>
      </c>
      <c r="K38" s="819">
        <v>1.51</v>
      </c>
      <c r="L38" s="816">
        <v>7</v>
      </c>
      <c r="M38" s="816">
        <v>65</v>
      </c>
      <c r="N38" s="820">
        <v>21.57</v>
      </c>
      <c r="O38" s="816" t="s">
        <v>4530</v>
      </c>
      <c r="P38" s="835" t="s">
        <v>4597</v>
      </c>
      <c r="Q38" s="821">
        <f t="shared" si="0"/>
        <v>7</v>
      </c>
      <c r="R38" s="821">
        <f t="shared" si="0"/>
        <v>8.4100000000000037</v>
      </c>
      <c r="S38" s="832">
        <f t="shared" si="1"/>
        <v>841.23</v>
      </c>
      <c r="T38" s="832">
        <f t="shared" si="2"/>
        <v>690.3</v>
      </c>
      <c r="U38" s="832">
        <f t="shared" si="3"/>
        <v>-150.93000000000006</v>
      </c>
      <c r="V38" s="836">
        <f t="shared" si="4"/>
        <v>0.82058414464534069</v>
      </c>
      <c r="W38" s="822">
        <v>107.16</v>
      </c>
    </row>
    <row r="39" spans="1:23" ht="14.4" customHeight="1" x14ac:dyDescent="0.3">
      <c r="A39" s="884" t="s">
        <v>4598</v>
      </c>
      <c r="B39" s="868">
        <v>9</v>
      </c>
      <c r="C39" s="869">
        <v>13.62</v>
      </c>
      <c r="D39" s="838">
        <v>17.399999999999999</v>
      </c>
      <c r="E39" s="872">
        <v>3</v>
      </c>
      <c r="F39" s="873">
        <v>3.67</v>
      </c>
      <c r="G39" s="831">
        <v>26.7</v>
      </c>
      <c r="H39" s="875">
        <v>3</v>
      </c>
      <c r="I39" s="871">
        <v>4.32</v>
      </c>
      <c r="J39" s="824">
        <v>13.3</v>
      </c>
      <c r="K39" s="874">
        <v>1.51</v>
      </c>
      <c r="L39" s="875">
        <v>7</v>
      </c>
      <c r="M39" s="875">
        <v>65</v>
      </c>
      <c r="N39" s="876">
        <v>21.57</v>
      </c>
      <c r="O39" s="875" t="s">
        <v>4530</v>
      </c>
      <c r="P39" s="877" t="s">
        <v>4599</v>
      </c>
      <c r="Q39" s="878">
        <f t="shared" si="0"/>
        <v>-6</v>
      </c>
      <c r="R39" s="878">
        <f t="shared" si="0"/>
        <v>-9.2999999999999989</v>
      </c>
      <c r="S39" s="868">
        <f t="shared" si="1"/>
        <v>64.710000000000008</v>
      </c>
      <c r="T39" s="868">
        <f t="shared" si="2"/>
        <v>39.900000000000006</v>
      </c>
      <c r="U39" s="868">
        <f t="shared" si="3"/>
        <v>-24.810000000000002</v>
      </c>
      <c r="V39" s="879">
        <f t="shared" si="4"/>
        <v>0.6165971256374595</v>
      </c>
      <c r="W39" s="826">
        <v>3.43</v>
      </c>
    </row>
    <row r="40" spans="1:23" ht="14.4" customHeight="1" x14ac:dyDescent="0.3">
      <c r="A40" s="884" t="s">
        <v>4600</v>
      </c>
      <c r="B40" s="868">
        <v>7</v>
      </c>
      <c r="C40" s="869">
        <v>10.57</v>
      </c>
      <c r="D40" s="838">
        <v>30.7</v>
      </c>
      <c r="E40" s="872">
        <v>7</v>
      </c>
      <c r="F40" s="873">
        <v>10.57</v>
      </c>
      <c r="G40" s="831">
        <v>29.9</v>
      </c>
      <c r="H40" s="875">
        <v>4</v>
      </c>
      <c r="I40" s="871">
        <v>6.04</v>
      </c>
      <c r="J40" s="824">
        <v>18</v>
      </c>
      <c r="K40" s="874">
        <v>1.51</v>
      </c>
      <c r="L40" s="875">
        <v>7</v>
      </c>
      <c r="M40" s="875">
        <v>65</v>
      </c>
      <c r="N40" s="876">
        <v>21.57</v>
      </c>
      <c r="O40" s="875" t="s">
        <v>4530</v>
      </c>
      <c r="P40" s="877" t="s">
        <v>4601</v>
      </c>
      <c r="Q40" s="878">
        <f t="shared" si="0"/>
        <v>-3</v>
      </c>
      <c r="R40" s="878">
        <f t="shared" si="0"/>
        <v>-4.53</v>
      </c>
      <c r="S40" s="868">
        <f t="shared" si="1"/>
        <v>86.28</v>
      </c>
      <c r="T40" s="868">
        <f t="shared" si="2"/>
        <v>72</v>
      </c>
      <c r="U40" s="868">
        <f t="shared" si="3"/>
        <v>-14.280000000000001</v>
      </c>
      <c r="V40" s="879">
        <f t="shared" si="4"/>
        <v>0.83449235048678716</v>
      </c>
      <c r="W40" s="826">
        <v>0.43</v>
      </c>
    </row>
    <row r="41" spans="1:23" ht="14.4" customHeight="1" x14ac:dyDescent="0.3">
      <c r="A41" s="883" t="s">
        <v>4602</v>
      </c>
      <c r="B41" s="832">
        <v>103</v>
      </c>
      <c r="C41" s="833">
        <v>96.78</v>
      </c>
      <c r="D41" s="834">
        <v>20</v>
      </c>
      <c r="E41" s="813">
        <v>128</v>
      </c>
      <c r="F41" s="814">
        <v>119.86</v>
      </c>
      <c r="G41" s="815">
        <v>18.2</v>
      </c>
      <c r="H41" s="816">
        <v>97</v>
      </c>
      <c r="I41" s="817">
        <v>91.06</v>
      </c>
      <c r="J41" s="823">
        <v>19.8</v>
      </c>
      <c r="K41" s="819">
        <v>0.97</v>
      </c>
      <c r="L41" s="816">
        <v>4</v>
      </c>
      <c r="M41" s="816">
        <v>40</v>
      </c>
      <c r="N41" s="820">
        <v>13.25</v>
      </c>
      <c r="O41" s="816" t="s">
        <v>4530</v>
      </c>
      <c r="P41" s="835" t="s">
        <v>4603</v>
      </c>
      <c r="Q41" s="821">
        <f t="shared" si="0"/>
        <v>-6</v>
      </c>
      <c r="R41" s="821">
        <f t="shared" si="0"/>
        <v>-5.7199999999999989</v>
      </c>
      <c r="S41" s="832">
        <f t="shared" si="1"/>
        <v>1285.25</v>
      </c>
      <c r="T41" s="832">
        <f t="shared" si="2"/>
        <v>1920.6000000000001</v>
      </c>
      <c r="U41" s="832">
        <f t="shared" si="3"/>
        <v>635.35000000000014</v>
      </c>
      <c r="V41" s="836">
        <f t="shared" si="4"/>
        <v>1.4943396226415095</v>
      </c>
      <c r="W41" s="822">
        <v>941.5</v>
      </c>
    </row>
    <row r="42" spans="1:23" ht="14.4" customHeight="1" x14ac:dyDescent="0.3">
      <c r="A42" s="884" t="s">
        <v>4604</v>
      </c>
      <c r="B42" s="868">
        <v>30</v>
      </c>
      <c r="C42" s="869">
        <v>28.75</v>
      </c>
      <c r="D42" s="838">
        <v>19.100000000000001</v>
      </c>
      <c r="E42" s="872">
        <v>20</v>
      </c>
      <c r="F42" s="873">
        <v>18.440000000000001</v>
      </c>
      <c r="G42" s="831">
        <v>20.2</v>
      </c>
      <c r="H42" s="875">
        <v>12</v>
      </c>
      <c r="I42" s="871">
        <v>11.58</v>
      </c>
      <c r="J42" s="825">
        <v>21.3</v>
      </c>
      <c r="K42" s="874">
        <v>0.97</v>
      </c>
      <c r="L42" s="875">
        <v>4</v>
      </c>
      <c r="M42" s="875">
        <v>40</v>
      </c>
      <c r="N42" s="876">
        <v>13.25</v>
      </c>
      <c r="O42" s="875" t="s">
        <v>4530</v>
      </c>
      <c r="P42" s="877" t="s">
        <v>4605</v>
      </c>
      <c r="Q42" s="878">
        <f t="shared" si="0"/>
        <v>-18</v>
      </c>
      <c r="R42" s="878">
        <f t="shared" si="0"/>
        <v>-17.170000000000002</v>
      </c>
      <c r="S42" s="868">
        <f t="shared" si="1"/>
        <v>159</v>
      </c>
      <c r="T42" s="868">
        <f t="shared" si="2"/>
        <v>255.60000000000002</v>
      </c>
      <c r="U42" s="868">
        <f t="shared" si="3"/>
        <v>96.600000000000023</v>
      </c>
      <c r="V42" s="879">
        <f t="shared" si="4"/>
        <v>1.6075471698113208</v>
      </c>
      <c r="W42" s="826">
        <v>128.25</v>
      </c>
    </row>
    <row r="43" spans="1:23" ht="14.4" customHeight="1" x14ac:dyDescent="0.3">
      <c r="A43" s="884" t="s">
        <v>4606</v>
      </c>
      <c r="B43" s="868">
        <v>5</v>
      </c>
      <c r="C43" s="869">
        <v>6.02</v>
      </c>
      <c r="D43" s="838">
        <v>19.399999999999999</v>
      </c>
      <c r="E43" s="872"/>
      <c r="F43" s="873"/>
      <c r="G43" s="831"/>
      <c r="H43" s="875">
        <v>4</v>
      </c>
      <c r="I43" s="871">
        <v>5.46</v>
      </c>
      <c r="J43" s="824">
        <v>14.3</v>
      </c>
      <c r="K43" s="874">
        <v>1.37</v>
      </c>
      <c r="L43" s="875">
        <v>5</v>
      </c>
      <c r="M43" s="875">
        <v>47</v>
      </c>
      <c r="N43" s="876">
        <v>15.67</v>
      </c>
      <c r="O43" s="875" t="s">
        <v>4530</v>
      </c>
      <c r="P43" s="877" t="s">
        <v>4607</v>
      </c>
      <c r="Q43" s="878">
        <f t="shared" si="0"/>
        <v>-1</v>
      </c>
      <c r="R43" s="878">
        <f t="shared" si="0"/>
        <v>-0.55999999999999961</v>
      </c>
      <c r="S43" s="868">
        <f t="shared" si="1"/>
        <v>62.68</v>
      </c>
      <c r="T43" s="868">
        <f t="shared" si="2"/>
        <v>57.2</v>
      </c>
      <c r="U43" s="868">
        <f t="shared" si="3"/>
        <v>-5.4799999999999969</v>
      </c>
      <c r="V43" s="879">
        <f t="shared" si="4"/>
        <v>0.91257179323548188</v>
      </c>
      <c r="W43" s="826">
        <v>13.33</v>
      </c>
    </row>
    <row r="44" spans="1:23" ht="14.4" customHeight="1" x14ac:dyDescent="0.3">
      <c r="A44" s="883" t="s">
        <v>4608</v>
      </c>
      <c r="B44" s="832">
        <v>81</v>
      </c>
      <c r="C44" s="833">
        <v>71.23</v>
      </c>
      <c r="D44" s="834">
        <v>19.7</v>
      </c>
      <c r="E44" s="813">
        <v>82</v>
      </c>
      <c r="F44" s="814">
        <v>77.36</v>
      </c>
      <c r="G44" s="815">
        <v>22.7</v>
      </c>
      <c r="H44" s="816">
        <v>69</v>
      </c>
      <c r="I44" s="817">
        <v>66.84</v>
      </c>
      <c r="J44" s="823">
        <v>22.9</v>
      </c>
      <c r="K44" s="819">
        <v>0.56000000000000005</v>
      </c>
      <c r="L44" s="816">
        <v>2</v>
      </c>
      <c r="M44" s="816">
        <v>20</v>
      </c>
      <c r="N44" s="820">
        <v>6.77</v>
      </c>
      <c r="O44" s="816" t="s">
        <v>4530</v>
      </c>
      <c r="P44" s="835" t="s">
        <v>4609</v>
      </c>
      <c r="Q44" s="821">
        <f t="shared" si="0"/>
        <v>-12</v>
      </c>
      <c r="R44" s="821">
        <f t="shared" si="0"/>
        <v>-4.3900000000000006</v>
      </c>
      <c r="S44" s="832">
        <f t="shared" si="1"/>
        <v>467.13</v>
      </c>
      <c r="T44" s="832">
        <f t="shared" si="2"/>
        <v>1580.1</v>
      </c>
      <c r="U44" s="832">
        <f t="shared" si="3"/>
        <v>1112.9699999999998</v>
      </c>
      <c r="V44" s="836">
        <f t="shared" si="4"/>
        <v>3.3825701624815361</v>
      </c>
      <c r="W44" s="822">
        <v>1157.8800000000001</v>
      </c>
    </row>
    <row r="45" spans="1:23" ht="14.4" customHeight="1" x14ac:dyDescent="0.3">
      <c r="A45" s="884" t="s">
        <v>4610</v>
      </c>
      <c r="B45" s="868">
        <v>9</v>
      </c>
      <c r="C45" s="869">
        <v>8.15</v>
      </c>
      <c r="D45" s="838">
        <v>19.8</v>
      </c>
      <c r="E45" s="872">
        <v>8</v>
      </c>
      <c r="F45" s="873">
        <v>9.27</v>
      </c>
      <c r="G45" s="831">
        <v>24.4</v>
      </c>
      <c r="H45" s="875">
        <v>6</v>
      </c>
      <c r="I45" s="871">
        <v>7.68</v>
      </c>
      <c r="J45" s="825">
        <v>26.5</v>
      </c>
      <c r="K45" s="874">
        <v>0.57999999999999996</v>
      </c>
      <c r="L45" s="875">
        <v>2</v>
      </c>
      <c r="M45" s="875">
        <v>19</v>
      </c>
      <c r="N45" s="876">
        <v>6.29</v>
      </c>
      <c r="O45" s="875" t="s">
        <v>4530</v>
      </c>
      <c r="P45" s="877" t="s">
        <v>4611</v>
      </c>
      <c r="Q45" s="878">
        <f t="shared" si="0"/>
        <v>-3</v>
      </c>
      <c r="R45" s="878">
        <f t="shared" si="0"/>
        <v>-0.47000000000000064</v>
      </c>
      <c r="S45" s="868">
        <f t="shared" si="1"/>
        <v>37.74</v>
      </c>
      <c r="T45" s="868">
        <f t="shared" si="2"/>
        <v>159</v>
      </c>
      <c r="U45" s="868">
        <f t="shared" si="3"/>
        <v>121.25999999999999</v>
      </c>
      <c r="V45" s="879">
        <f t="shared" si="4"/>
        <v>4.2130365659777418</v>
      </c>
      <c r="W45" s="826">
        <v>125.84</v>
      </c>
    </row>
    <row r="46" spans="1:23" ht="14.4" customHeight="1" x14ac:dyDescent="0.3">
      <c r="A46" s="884" t="s">
        <v>4612</v>
      </c>
      <c r="B46" s="868">
        <v>1</v>
      </c>
      <c r="C46" s="869">
        <v>1.92</v>
      </c>
      <c r="D46" s="838">
        <v>44</v>
      </c>
      <c r="E46" s="872">
        <v>2</v>
      </c>
      <c r="F46" s="873">
        <v>3.17</v>
      </c>
      <c r="G46" s="831">
        <v>38</v>
      </c>
      <c r="H46" s="875">
        <v>4</v>
      </c>
      <c r="I46" s="871">
        <v>4.5</v>
      </c>
      <c r="J46" s="825">
        <v>27</v>
      </c>
      <c r="K46" s="874">
        <v>0.7</v>
      </c>
      <c r="L46" s="875">
        <v>2</v>
      </c>
      <c r="M46" s="875">
        <v>22</v>
      </c>
      <c r="N46" s="876">
        <v>7.42</v>
      </c>
      <c r="O46" s="875" t="s">
        <v>4530</v>
      </c>
      <c r="P46" s="877" t="s">
        <v>4613</v>
      </c>
      <c r="Q46" s="878">
        <f t="shared" si="0"/>
        <v>3</v>
      </c>
      <c r="R46" s="878">
        <f t="shared" si="0"/>
        <v>2.58</v>
      </c>
      <c r="S46" s="868">
        <f t="shared" si="1"/>
        <v>29.68</v>
      </c>
      <c r="T46" s="868">
        <f t="shared" si="2"/>
        <v>108</v>
      </c>
      <c r="U46" s="868">
        <f t="shared" si="3"/>
        <v>78.319999999999993</v>
      </c>
      <c r="V46" s="879">
        <f t="shared" si="4"/>
        <v>3.6388140161725069</v>
      </c>
      <c r="W46" s="826">
        <v>78.319999999999993</v>
      </c>
    </row>
    <row r="47" spans="1:23" ht="14.4" customHeight="1" x14ac:dyDescent="0.3">
      <c r="A47" s="883" t="s">
        <v>4614</v>
      </c>
      <c r="B47" s="832">
        <v>36</v>
      </c>
      <c r="C47" s="833">
        <v>27.05</v>
      </c>
      <c r="D47" s="834">
        <v>12.7</v>
      </c>
      <c r="E47" s="813">
        <v>45</v>
      </c>
      <c r="F47" s="814">
        <v>33.92</v>
      </c>
      <c r="G47" s="815">
        <v>13.4</v>
      </c>
      <c r="H47" s="816">
        <v>31</v>
      </c>
      <c r="I47" s="817">
        <v>22.21</v>
      </c>
      <c r="J47" s="823">
        <v>10.9</v>
      </c>
      <c r="K47" s="819">
        <v>0.75</v>
      </c>
      <c r="L47" s="816">
        <v>3</v>
      </c>
      <c r="M47" s="816">
        <v>29</v>
      </c>
      <c r="N47" s="820">
        <v>9.74</v>
      </c>
      <c r="O47" s="816" t="s">
        <v>4530</v>
      </c>
      <c r="P47" s="835" t="s">
        <v>4615</v>
      </c>
      <c r="Q47" s="821">
        <f t="shared" si="0"/>
        <v>-5</v>
      </c>
      <c r="R47" s="821">
        <f t="shared" si="0"/>
        <v>-4.84</v>
      </c>
      <c r="S47" s="832">
        <f t="shared" si="1"/>
        <v>301.94</v>
      </c>
      <c r="T47" s="832">
        <f t="shared" si="2"/>
        <v>337.90000000000003</v>
      </c>
      <c r="U47" s="832">
        <f t="shared" si="3"/>
        <v>35.960000000000036</v>
      </c>
      <c r="V47" s="836">
        <f t="shared" si="4"/>
        <v>1.1190965092402465</v>
      </c>
      <c r="W47" s="822">
        <v>100.42</v>
      </c>
    </row>
    <row r="48" spans="1:23" ht="14.4" customHeight="1" x14ac:dyDescent="0.3">
      <c r="A48" s="884" t="s">
        <v>4616</v>
      </c>
      <c r="B48" s="868">
        <v>8</v>
      </c>
      <c r="C48" s="869">
        <v>5.98</v>
      </c>
      <c r="D48" s="838">
        <v>12.1</v>
      </c>
      <c r="E48" s="872">
        <v>14</v>
      </c>
      <c r="F48" s="873">
        <v>11.11</v>
      </c>
      <c r="G48" s="831">
        <v>17</v>
      </c>
      <c r="H48" s="875">
        <v>22</v>
      </c>
      <c r="I48" s="871">
        <v>16.989999999999998</v>
      </c>
      <c r="J48" s="825">
        <v>11.9</v>
      </c>
      <c r="K48" s="874">
        <v>0.75</v>
      </c>
      <c r="L48" s="875">
        <v>3</v>
      </c>
      <c r="M48" s="875">
        <v>29</v>
      </c>
      <c r="N48" s="876">
        <v>9.74</v>
      </c>
      <c r="O48" s="875" t="s">
        <v>4530</v>
      </c>
      <c r="P48" s="877" t="s">
        <v>4617</v>
      </c>
      <c r="Q48" s="878">
        <f t="shared" si="0"/>
        <v>14</v>
      </c>
      <c r="R48" s="878">
        <f t="shared" si="0"/>
        <v>11.009999999999998</v>
      </c>
      <c r="S48" s="868">
        <f t="shared" si="1"/>
        <v>214.28</v>
      </c>
      <c r="T48" s="868">
        <f t="shared" si="2"/>
        <v>261.8</v>
      </c>
      <c r="U48" s="868">
        <f t="shared" si="3"/>
        <v>47.52000000000001</v>
      </c>
      <c r="V48" s="879">
        <f t="shared" si="4"/>
        <v>1.2217659137577002</v>
      </c>
      <c r="W48" s="826">
        <v>94.6</v>
      </c>
    </row>
    <row r="49" spans="1:23" ht="14.4" customHeight="1" x14ac:dyDescent="0.3">
      <c r="A49" s="884" t="s">
        <v>4618</v>
      </c>
      <c r="B49" s="868">
        <v>6</v>
      </c>
      <c r="C49" s="869">
        <v>5.0999999999999996</v>
      </c>
      <c r="D49" s="838">
        <v>13</v>
      </c>
      <c r="E49" s="872">
        <v>4</v>
      </c>
      <c r="F49" s="873">
        <v>3.37</v>
      </c>
      <c r="G49" s="831">
        <v>10.3</v>
      </c>
      <c r="H49" s="875">
        <v>5</v>
      </c>
      <c r="I49" s="871">
        <v>3.81</v>
      </c>
      <c r="J49" s="824">
        <v>9.8000000000000007</v>
      </c>
      <c r="K49" s="874">
        <v>0.84</v>
      </c>
      <c r="L49" s="875">
        <v>4</v>
      </c>
      <c r="M49" s="875">
        <v>35</v>
      </c>
      <c r="N49" s="876">
        <v>11.72</v>
      </c>
      <c r="O49" s="875" t="s">
        <v>4530</v>
      </c>
      <c r="P49" s="877" t="s">
        <v>4619</v>
      </c>
      <c r="Q49" s="878">
        <f t="shared" si="0"/>
        <v>-1</v>
      </c>
      <c r="R49" s="878">
        <f t="shared" si="0"/>
        <v>-1.2899999999999996</v>
      </c>
      <c r="S49" s="868">
        <f t="shared" si="1"/>
        <v>58.6</v>
      </c>
      <c r="T49" s="868">
        <f t="shared" si="2"/>
        <v>49</v>
      </c>
      <c r="U49" s="868">
        <f t="shared" si="3"/>
        <v>-9.6000000000000014</v>
      </c>
      <c r="V49" s="879">
        <f t="shared" si="4"/>
        <v>0.83617747440273038</v>
      </c>
      <c r="W49" s="826">
        <v>10.56</v>
      </c>
    </row>
    <row r="50" spans="1:23" ht="14.4" customHeight="1" x14ac:dyDescent="0.3">
      <c r="A50" s="883" t="s">
        <v>4620</v>
      </c>
      <c r="B50" s="832">
        <v>4</v>
      </c>
      <c r="C50" s="833">
        <v>3.03</v>
      </c>
      <c r="D50" s="834">
        <v>3.8</v>
      </c>
      <c r="E50" s="837"/>
      <c r="F50" s="817"/>
      <c r="G50" s="818"/>
      <c r="H50" s="813">
        <v>5</v>
      </c>
      <c r="I50" s="814">
        <v>4.24</v>
      </c>
      <c r="J50" s="823">
        <v>8.8000000000000007</v>
      </c>
      <c r="K50" s="819">
        <v>0.91</v>
      </c>
      <c r="L50" s="816">
        <v>3</v>
      </c>
      <c r="M50" s="816">
        <v>25</v>
      </c>
      <c r="N50" s="820">
        <v>8.4600000000000009</v>
      </c>
      <c r="O50" s="816" t="s">
        <v>4530</v>
      </c>
      <c r="P50" s="835" t="s">
        <v>4621</v>
      </c>
      <c r="Q50" s="821">
        <f t="shared" si="0"/>
        <v>1</v>
      </c>
      <c r="R50" s="821">
        <f t="shared" si="0"/>
        <v>1.2100000000000004</v>
      </c>
      <c r="S50" s="832">
        <f t="shared" si="1"/>
        <v>42.300000000000004</v>
      </c>
      <c r="T50" s="832">
        <f t="shared" si="2"/>
        <v>44</v>
      </c>
      <c r="U50" s="832">
        <f t="shared" si="3"/>
        <v>1.6999999999999957</v>
      </c>
      <c r="V50" s="836">
        <f t="shared" si="4"/>
        <v>1.0401891252955082</v>
      </c>
      <c r="W50" s="822">
        <v>19.079999999999998</v>
      </c>
    </row>
    <row r="51" spans="1:23" ht="14.4" customHeight="1" x14ac:dyDescent="0.3">
      <c r="A51" s="883" t="s">
        <v>4622</v>
      </c>
      <c r="B51" s="827">
        <v>2</v>
      </c>
      <c r="C51" s="828">
        <v>4.18</v>
      </c>
      <c r="D51" s="829">
        <v>19.5</v>
      </c>
      <c r="E51" s="837">
        <v>1</v>
      </c>
      <c r="F51" s="817">
        <v>2.09</v>
      </c>
      <c r="G51" s="818">
        <v>32</v>
      </c>
      <c r="H51" s="816">
        <v>2</v>
      </c>
      <c r="I51" s="817">
        <v>3.13</v>
      </c>
      <c r="J51" s="818">
        <v>10</v>
      </c>
      <c r="K51" s="819">
        <v>2.09</v>
      </c>
      <c r="L51" s="816">
        <v>8</v>
      </c>
      <c r="M51" s="816">
        <v>69</v>
      </c>
      <c r="N51" s="820">
        <v>22.95</v>
      </c>
      <c r="O51" s="816" t="s">
        <v>4530</v>
      </c>
      <c r="P51" s="835" t="s">
        <v>4623</v>
      </c>
      <c r="Q51" s="821">
        <f t="shared" si="0"/>
        <v>0</v>
      </c>
      <c r="R51" s="821">
        <f t="shared" si="0"/>
        <v>-1.0499999999999998</v>
      </c>
      <c r="S51" s="832">
        <f t="shared" si="1"/>
        <v>45.9</v>
      </c>
      <c r="T51" s="832">
        <f t="shared" si="2"/>
        <v>20</v>
      </c>
      <c r="U51" s="832">
        <f t="shared" si="3"/>
        <v>-25.9</v>
      </c>
      <c r="V51" s="836">
        <f t="shared" si="4"/>
        <v>0.4357298474945534</v>
      </c>
      <c r="W51" s="822"/>
    </row>
    <row r="52" spans="1:23" ht="14.4" customHeight="1" x14ac:dyDescent="0.3">
      <c r="A52" s="884" t="s">
        <v>4624</v>
      </c>
      <c r="B52" s="880">
        <v>1</v>
      </c>
      <c r="C52" s="881">
        <v>0.53</v>
      </c>
      <c r="D52" s="830">
        <v>2</v>
      </c>
      <c r="E52" s="870"/>
      <c r="F52" s="871"/>
      <c r="G52" s="824"/>
      <c r="H52" s="875"/>
      <c r="I52" s="871"/>
      <c r="J52" s="824"/>
      <c r="K52" s="874">
        <v>2.09</v>
      </c>
      <c r="L52" s="875">
        <v>8</v>
      </c>
      <c r="M52" s="875">
        <v>69</v>
      </c>
      <c r="N52" s="876">
        <v>22.95</v>
      </c>
      <c r="O52" s="875" t="s">
        <v>4530</v>
      </c>
      <c r="P52" s="877" t="s">
        <v>4625</v>
      </c>
      <c r="Q52" s="878">
        <f t="shared" si="0"/>
        <v>-1</v>
      </c>
      <c r="R52" s="878">
        <f t="shared" si="0"/>
        <v>-0.53</v>
      </c>
      <c r="S52" s="868" t="str">
        <f t="shared" si="1"/>
        <v/>
      </c>
      <c r="T52" s="868" t="str">
        <f t="shared" si="2"/>
        <v/>
      </c>
      <c r="U52" s="868" t="str">
        <f t="shared" si="3"/>
        <v/>
      </c>
      <c r="V52" s="879" t="str">
        <f t="shared" si="4"/>
        <v/>
      </c>
      <c r="W52" s="826"/>
    </row>
    <row r="53" spans="1:23" ht="14.4" customHeight="1" x14ac:dyDescent="0.3">
      <c r="A53" s="883" t="s">
        <v>4626</v>
      </c>
      <c r="B53" s="832">
        <v>3</v>
      </c>
      <c r="C53" s="833">
        <v>4.28</v>
      </c>
      <c r="D53" s="834">
        <v>21.7</v>
      </c>
      <c r="E53" s="837">
        <v>3</v>
      </c>
      <c r="F53" s="817">
        <v>3.96</v>
      </c>
      <c r="G53" s="818">
        <v>20.3</v>
      </c>
      <c r="H53" s="813">
        <v>4</v>
      </c>
      <c r="I53" s="814">
        <v>4.04</v>
      </c>
      <c r="J53" s="823">
        <v>15.3</v>
      </c>
      <c r="K53" s="819">
        <v>0.4</v>
      </c>
      <c r="L53" s="816">
        <v>1</v>
      </c>
      <c r="M53" s="816">
        <v>9</v>
      </c>
      <c r="N53" s="820">
        <v>3</v>
      </c>
      <c r="O53" s="816" t="s">
        <v>4530</v>
      </c>
      <c r="P53" s="835" t="s">
        <v>4627</v>
      </c>
      <c r="Q53" s="821">
        <f t="shared" si="0"/>
        <v>1</v>
      </c>
      <c r="R53" s="821">
        <f t="shared" si="0"/>
        <v>-0.24000000000000021</v>
      </c>
      <c r="S53" s="832">
        <f t="shared" si="1"/>
        <v>12</v>
      </c>
      <c r="T53" s="832">
        <f t="shared" si="2"/>
        <v>61.2</v>
      </c>
      <c r="U53" s="832">
        <f t="shared" si="3"/>
        <v>49.2</v>
      </c>
      <c r="V53" s="836">
        <f t="shared" si="4"/>
        <v>5.1000000000000005</v>
      </c>
      <c r="W53" s="822">
        <v>49</v>
      </c>
    </row>
    <row r="54" spans="1:23" ht="14.4" customHeight="1" x14ac:dyDescent="0.3">
      <c r="A54" s="884" t="s">
        <v>4628</v>
      </c>
      <c r="B54" s="868"/>
      <c r="C54" s="869"/>
      <c r="D54" s="838"/>
      <c r="E54" s="870"/>
      <c r="F54" s="871"/>
      <c r="G54" s="824"/>
      <c r="H54" s="872">
        <v>2</v>
      </c>
      <c r="I54" s="873">
        <v>1.06</v>
      </c>
      <c r="J54" s="825">
        <v>9.5</v>
      </c>
      <c r="K54" s="874">
        <v>0.53</v>
      </c>
      <c r="L54" s="875">
        <v>2</v>
      </c>
      <c r="M54" s="875">
        <v>19</v>
      </c>
      <c r="N54" s="876">
        <v>6.21</v>
      </c>
      <c r="O54" s="875" t="s">
        <v>4530</v>
      </c>
      <c r="P54" s="877" t="s">
        <v>4629</v>
      </c>
      <c r="Q54" s="878">
        <f t="shared" si="0"/>
        <v>2</v>
      </c>
      <c r="R54" s="878">
        <f t="shared" si="0"/>
        <v>1.06</v>
      </c>
      <c r="S54" s="868">
        <f t="shared" si="1"/>
        <v>12.42</v>
      </c>
      <c r="T54" s="868">
        <f t="shared" si="2"/>
        <v>19</v>
      </c>
      <c r="U54" s="868">
        <f t="shared" si="3"/>
        <v>6.58</v>
      </c>
      <c r="V54" s="879">
        <f t="shared" si="4"/>
        <v>1.5297906602254427</v>
      </c>
      <c r="W54" s="826">
        <v>6.79</v>
      </c>
    </row>
    <row r="55" spans="1:23" ht="14.4" customHeight="1" x14ac:dyDescent="0.3">
      <c r="A55" s="884" t="s">
        <v>4630</v>
      </c>
      <c r="B55" s="868"/>
      <c r="C55" s="869"/>
      <c r="D55" s="838"/>
      <c r="E55" s="870"/>
      <c r="F55" s="871"/>
      <c r="G55" s="824"/>
      <c r="H55" s="872">
        <v>1</v>
      </c>
      <c r="I55" s="873">
        <v>0.56999999999999995</v>
      </c>
      <c r="J55" s="831">
        <v>6</v>
      </c>
      <c r="K55" s="874">
        <v>0.56999999999999995</v>
      </c>
      <c r="L55" s="875">
        <v>3</v>
      </c>
      <c r="M55" s="875">
        <v>23</v>
      </c>
      <c r="N55" s="876">
        <v>7.73</v>
      </c>
      <c r="O55" s="875" t="s">
        <v>4530</v>
      </c>
      <c r="P55" s="877" t="s">
        <v>4631</v>
      </c>
      <c r="Q55" s="878">
        <f t="shared" si="0"/>
        <v>1</v>
      </c>
      <c r="R55" s="878">
        <f t="shared" si="0"/>
        <v>0.56999999999999995</v>
      </c>
      <c r="S55" s="868">
        <f t="shared" si="1"/>
        <v>7.73</v>
      </c>
      <c r="T55" s="868">
        <f t="shared" si="2"/>
        <v>6</v>
      </c>
      <c r="U55" s="868">
        <f t="shared" si="3"/>
        <v>-1.7300000000000004</v>
      </c>
      <c r="V55" s="879">
        <f t="shared" si="4"/>
        <v>0.77619663648124182</v>
      </c>
      <c r="W55" s="826"/>
    </row>
    <row r="56" spans="1:23" ht="14.4" customHeight="1" x14ac:dyDescent="0.3">
      <c r="A56" s="883" t="s">
        <v>4632</v>
      </c>
      <c r="B56" s="827">
        <v>23</v>
      </c>
      <c r="C56" s="828">
        <v>69.53</v>
      </c>
      <c r="D56" s="829">
        <v>37.6</v>
      </c>
      <c r="E56" s="837">
        <v>14</v>
      </c>
      <c r="F56" s="817">
        <v>42.33</v>
      </c>
      <c r="G56" s="818">
        <v>36.1</v>
      </c>
      <c r="H56" s="816">
        <v>10</v>
      </c>
      <c r="I56" s="817">
        <v>30.23</v>
      </c>
      <c r="J56" s="818">
        <v>36.9</v>
      </c>
      <c r="K56" s="819">
        <v>3.02</v>
      </c>
      <c r="L56" s="816">
        <v>13</v>
      </c>
      <c r="M56" s="816">
        <v>114</v>
      </c>
      <c r="N56" s="820">
        <v>38.020000000000003</v>
      </c>
      <c r="O56" s="816" t="s">
        <v>4530</v>
      </c>
      <c r="P56" s="835" t="s">
        <v>4633</v>
      </c>
      <c r="Q56" s="821">
        <f t="shared" si="0"/>
        <v>-13</v>
      </c>
      <c r="R56" s="821">
        <f t="shared" si="0"/>
        <v>-39.299999999999997</v>
      </c>
      <c r="S56" s="832">
        <f t="shared" si="1"/>
        <v>380.20000000000005</v>
      </c>
      <c r="T56" s="832">
        <f t="shared" si="2"/>
        <v>369</v>
      </c>
      <c r="U56" s="832">
        <f t="shared" si="3"/>
        <v>-11.200000000000045</v>
      </c>
      <c r="V56" s="836">
        <f t="shared" si="4"/>
        <v>0.97054182009468692</v>
      </c>
      <c r="W56" s="822">
        <v>34.92</v>
      </c>
    </row>
    <row r="57" spans="1:23" ht="14.4" customHeight="1" x14ac:dyDescent="0.3">
      <c r="A57" s="883" t="s">
        <v>4634</v>
      </c>
      <c r="B57" s="832">
        <v>3</v>
      </c>
      <c r="C57" s="833">
        <v>1.68</v>
      </c>
      <c r="D57" s="834">
        <v>5.3</v>
      </c>
      <c r="E57" s="837">
        <v>2</v>
      </c>
      <c r="F57" s="817">
        <v>1.2</v>
      </c>
      <c r="G57" s="818">
        <v>8</v>
      </c>
      <c r="H57" s="813">
        <v>4</v>
      </c>
      <c r="I57" s="814">
        <v>3.7</v>
      </c>
      <c r="J57" s="823">
        <v>13.8</v>
      </c>
      <c r="K57" s="819">
        <v>0.56000000000000005</v>
      </c>
      <c r="L57" s="816">
        <v>1</v>
      </c>
      <c r="M57" s="816">
        <v>13</v>
      </c>
      <c r="N57" s="820">
        <v>4.41</v>
      </c>
      <c r="O57" s="816" t="s">
        <v>4530</v>
      </c>
      <c r="P57" s="835" t="s">
        <v>4635</v>
      </c>
      <c r="Q57" s="821">
        <f t="shared" si="0"/>
        <v>1</v>
      </c>
      <c r="R57" s="821">
        <f t="shared" si="0"/>
        <v>2.0200000000000005</v>
      </c>
      <c r="S57" s="832">
        <f t="shared" si="1"/>
        <v>17.64</v>
      </c>
      <c r="T57" s="832">
        <f t="shared" si="2"/>
        <v>55.2</v>
      </c>
      <c r="U57" s="832">
        <f t="shared" si="3"/>
        <v>37.56</v>
      </c>
      <c r="V57" s="836">
        <f t="shared" si="4"/>
        <v>3.129251700680272</v>
      </c>
      <c r="W57" s="822">
        <v>37.36</v>
      </c>
    </row>
    <row r="58" spans="1:23" ht="14.4" customHeight="1" x14ac:dyDescent="0.3">
      <c r="A58" s="884" t="s">
        <v>4636</v>
      </c>
      <c r="B58" s="868">
        <v>2</v>
      </c>
      <c r="C58" s="869">
        <v>1.2</v>
      </c>
      <c r="D58" s="838">
        <v>7</v>
      </c>
      <c r="E58" s="870"/>
      <c r="F58" s="871"/>
      <c r="G58" s="824"/>
      <c r="H58" s="872">
        <v>3</v>
      </c>
      <c r="I58" s="873">
        <v>1.91</v>
      </c>
      <c r="J58" s="825">
        <v>13</v>
      </c>
      <c r="K58" s="874">
        <v>0.6</v>
      </c>
      <c r="L58" s="875">
        <v>2</v>
      </c>
      <c r="M58" s="875">
        <v>19</v>
      </c>
      <c r="N58" s="876">
        <v>6.19</v>
      </c>
      <c r="O58" s="875" t="s">
        <v>4530</v>
      </c>
      <c r="P58" s="877" t="s">
        <v>4637</v>
      </c>
      <c r="Q58" s="878">
        <f t="shared" si="0"/>
        <v>1</v>
      </c>
      <c r="R58" s="878">
        <f t="shared" si="0"/>
        <v>0.71</v>
      </c>
      <c r="S58" s="868">
        <f t="shared" si="1"/>
        <v>18.57</v>
      </c>
      <c r="T58" s="868">
        <f t="shared" si="2"/>
        <v>39</v>
      </c>
      <c r="U58" s="868">
        <f t="shared" si="3"/>
        <v>20.43</v>
      </c>
      <c r="V58" s="879">
        <f t="shared" si="4"/>
        <v>2.1001615508885298</v>
      </c>
      <c r="W58" s="826">
        <v>24.62</v>
      </c>
    </row>
    <row r="59" spans="1:23" ht="14.4" customHeight="1" x14ac:dyDescent="0.3">
      <c r="A59" s="883" t="s">
        <v>4638</v>
      </c>
      <c r="B59" s="832">
        <v>63</v>
      </c>
      <c r="C59" s="833">
        <v>23.06</v>
      </c>
      <c r="D59" s="834">
        <v>8.1999999999999993</v>
      </c>
      <c r="E59" s="813">
        <v>82</v>
      </c>
      <c r="F59" s="814">
        <v>31.98</v>
      </c>
      <c r="G59" s="815">
        <v>8.6</v>
      </c>
      <c r="H59" s="816">
        <v>69</v>
      </c>
      <c r="I59" s="817">
        <v>25.51</v>
      </c>
      <c r="J59" s="823">
        <v>8.1999999999999993</v>
      </c>
      <c r="K59" s="819">
        <v>0.31</v>
      </c>
      <c r="L59" s="816">
        <v>1</v>
      </c>
      <c r="M59" s="816">
        <v>9</v>
      </c>
      <c r="N59" s="820">
        <v>3.14</v>
      </c>
      <c r="O59" s="816" t="s">
        <v>4530</v>
      </c>
      <c r="P59" s="835" t="s">
        <v>4639</v>
      </c>
      <c r="Q59" s="821">
        <f t="shared" si="0"/>
        <v>6</v>
      </c>
      <c r="R59" s="821">
        <f t="shared" si="0"/>
        <v>2.4500000000000028</v>
      </c>
      <c r="S59" s="832">
        <f t="shared" si="1"/>
        <v>216.66</v>
      </c>
      <c r="T59" s="832">
        <f t="shared" si="2"/>
        <v>565.79999999999995</v>
      </c>
      <c r="U59" s="832">
        <f t="shared" si="3"/>
        <v>349.14</v>
      </c>
      <c r="V59" s="836">
        <f t="shared" si="4"/>
        <v>2.6114649681528661</v>
      </c>
      <c r="W59" s="822">
        <v>351.18</v>
      </c>
    </row>
    <row r="60" spans="1:23" ht="14.4" customHeight="1" x14ac:dyDescent="0.3">
      <c r="A60" s="884" t="s">
        <v>4640</v>
      </c>
      <c r="B60" s="868">
        <v>19</v>
      </c>
      <c r="C60" s="869">
        <v>8.36</v>
      </c>
      <c r="D60" s="838">
        <v>11.3</v>
      </c>
      <c r="E60" s="872">
        <v>25</v>
      </c>
      <c r="F60" s="873">
        <v>10.220000000000001</v>
      </c>
      <c r="G60" s="831">
        <v>9.1999999999999993</v>
      </c>
      <c r="H60" s="875">
        <v>34</v>
      </c>
      <c r="I60" s="871">
        <v>13.91</v>
      </c>
      <c r="J60" s="825">
        <v>8.5</v>
      </c>
      <c r="K60" s="874">
        <v>0.39</v>
      </c>
      <c r="L60" s="875">
        <v>1</v>
      </c>
      <c r="M60" s="875">
        <v>13</v>
      </c>
      <c r="N60" s="876">
        <v>4.4000000000000004</v>
      </c>
      <c r="O60" s="875" t="s">
        <v>4530</v>
      </c>
      <c r="P60" s="877" t="s">
        <v>4641</v>
      </c>
      <c r="Q60" s="878">
        <f t="shared" si="0"/>
        <v>15</v>
      </c>
      <c r="R60" s="878">
        <f t="shared" si="0"/>
        <v>5.5500000000000007</v>
      </c>
      <c r="S60" s="868">
        <f t="shared" si="1"/>
        <v>149.60000000000002</v>
      </c>
      <c r="T60" s="868">
        <f t="shared" si="2"/>
        <v>289</v>
      </c>
      <c r="U60" s="868">
        <f t="shared" si="3"/>
        <v>139.39999999999998</v>
      </c>
      <c r="V60" s="879">
        <f t="shared" si="4"/>
        <v>1.9318181818181814</v>
      </c>
      <c r="W60" s="826">
        <v>142</v>
      </c>
    </row>
    <row r="61" spans="1:23" ht="14.4" customHeight="1" x14ac:dyDescent="0.3">
      <c r="A61" s="884" t="s">
        <v>4642</v>
      </c>
      <c r="B61" s="868">
        <v>3</v>
      </c>
      <c r="C61" s="869">
        <v>1.91</v>
      </c>
      <c r="D61" s="838">
        <v>10.3</v>
      </c>
      <c r="E61" s="872">
        <v>3</v>
      </c>
      <c r="F61" s="873">
        <v>1.91</v>
      </c>
      <c r="G61" s="831">
        <v>7</v>
      </c>
      <c r="H61" s="875">
        <v>3</v>
      </c>
      <c r="I61" s="871">
        <v>1.91</v>
      </c>
      <c r="J61" s="825">
        <v>6.7</v>
      </c>
      <c r="K61" s="874">
        <v>0.64</v>
      </c>
      <c r="L61" s="875">
        <v>1</v>
      </c>
      <c r="M61" s="875">
        <v>12</v>
      </c>
      <c r="N61" s="876">
        <v>3.97</v>
      </c>
      <c r="O61" s="875" t="s">
        <v>4530</v>
      </c>
      <c r="P61" s="877" t="s">
        <v>4643</v>
      </c>
      <c r="Q61" s="878">
        <f t="shared" si="0"/>
        <v>0</v>
      </c>
      <c r="R61" s="878">
        <f t="shared" si="0"/>
        <v>0</v>
      </c>
      <c r="S61" s="868">
        <f t="shared" si="1"/>
        <v>11.91</v>
      </c>
      <c r="T61" s="868">
        <f t="shared" si="2"/>
        <v>20.100000000000001</v>
      </c>
      <c r="U61" s="868">
        <f t="shared" si="3"/>
        <v>8.1900000000000013</v>
      </c>
      <c r="V61" s="879">
        <f t="shared" si="4"/>
        <v>1.6876574307304786</v>
      </c>
      <c r="W61" s="826">
        <v>8.09</v>
      </c>
    </row>
    <row r="62" spans="1:23" ht="14.4" customHeight="1" x14ac:dyDescent="0.3">
      <c r="A62" s="883" t="s">
        <v>4644</v>
      </c>
      <c r="B62" s="832">
        <v>35</v>
      </c>
      <c r="C62" s="833">
        <v>20.12</v>
      </c>
      <c r="D62" s="834">
        <v>12.3</v>
      </c>
      <c r="E62" s="837">
        <v>24</v>
      </c>
      <c r="F62" s="817">
        <v>12.63</v>
      </c>
      <c r="G62" s="818">
        <v>9.3000000000000007</v>
      </c>
      <c r="H62" s="813">
        <v>37</v>
      </c>
      <c r="I62" s="814">
        <v>20.65</v>
      </c>
      <c r="J62" s="823">
        <v>10</v>
      </c>
      <c r="K62" s="819">
        <v>0.5</v>
      </c>
      <c r="L62" s="816">
        <v>2</v>
      </c>
      <c r="M62" s="816">
        <v>17</v>
      </c>
      <c r="N62" s="820">
        <v>5.56</v>
      </c>
      <c r="O62" s="816" t="s">
        <v>4530</v>
      </c>
      <c r="P62" s="835" t="s">
        <v>4645</v>
      </c>
      <c r="Q62" s="821">
        <f t="shared" si="0"/>
        <v>2</v>
      </c>
      <c r="R62" s="821">
        <f t="shared" si="0"/>
        <v>0.52999999999999758</v>
      </c>
      <c r="S62" s="832">
        <f t="shared" si="1"/>
        <v>205.72</v>
      </c>
      <c r="T62" s="832">
        <f t="shared" si="2"/>
        <v>370</v>
      </c>
      <c r="U62" s="832">
        <f t="shared" si="3"/>
        <v>164.28</v>
      </c>
      <c r="V62" s="836">
        <f t="shared" si="4"/>
        <v>1.7985611510791366</v>
      </c>
      <c r="W62" s="822">
        <v>186.88</v>
      </c>
    </row>
    <row r="63" spans="1:23" ht="14.4" customHeight="1" x14ac:dyDescent="0.3">
      <c r="A63" s="884" t="s">
        <v>4646</v>
      </c>
      <c r="B63" s="868">
        <v>2</v>
      </c>
      <c r="C63" s="869">
        <v>1.89</v>
      </c>
      <c r="D63" s="838">
        <v>16.5</v>
      </c>
      <c r="E63" s="870">
        <v>15</v>
      </c>
      <c r="F63" s="871">
        <v>9.64</v>
      </c>
      <c r="G63" s="824">
        <v>11.9</v>
      </c>
      <c r="H63" s="872">
        <v>6</v>
      </c>
      <c r="I63" s="873">
        <v>4.63</v>
      </c>
      <c r="J63" s="825">
        <v>16.2</v>
      </c>
      <c r="K63" s="874">
        <v>0.61</v>
      </c>
      <c r="L63" s="875">
        <v>2</v>
      </c>
      <c r="M63" s="875">
        <v>18</v>
      </c>
      <c r="N63" s="876">
        <v>5.98</v>
      </c>
      <c r="O63" s="875" t="s">
        <v>4530</v>
      </c>
      <c r="P63" s="877" t="s">
        <v>4647</v>
      </c>
      <c r="Q63" s="878">
        <f t="shared" si="0"/>
        <v>4</v>
      </c>
      <c r="R63" s="878">
        <f t="shared" si="0"/>
        <v>2.74</v>
      </c>
      <c r="S63" s="868">
        <f t="shared" si="1"/>
        <v>35.880000000000003</v>
      </c>
      <c r="T63" s="868">
        <f t="shared" si="2"/>
        <v>97.199999999999989</v>
      </c>
      <c r="U63" s="868">
        <f t="shared" si="3"/>
        <v>61.319999999999986</v>
      </c>
      <c r="V63" s="879">
        <f t="shared" si="4"/>
        <v>2.7090301003344477</v>
      </c>
      <c r="W63" s="826">
        <v>64.099999999999994</v>
      </c>
    </row>
    <row r="64" spans="1:23" ht="14.4" customHeight="1" x14ac:dyDescent="0.3">
      <c r="A64" s="884" t="s">
        <v>4648</v>
      </c>
      <c r="B64" s="868">
        <v>5</v>
      </c>
      <c r="C64" s="869">
        <v>5.46</v>
      </c>
      <c r="D64" s="838">
        <v>9.8000000000000007</v>
      </c>
      <c r="E64" s="870">
        <v>2</v>
      </c>
      <c r="F64" s="871">
        <v>4.38</v>
      </c>
      <c r="G64" s="824">
        <v>37.5</v>
      </c>
      <c r="H64" s="872"/>
      <c r="I64" s="873"/>
      <c r="J64" s="831"/>
      <c r="K64" s="874">
        <v>1.0900000000000001</v>
      </c>
      <c r="L64" s="875">
        <v>3</v>
      </c>
      <c r="M64" s="875">
        <v>24</v>
      </c>
      <c r="N64" s="876">
        <v>7.91</v>
      </c>
      <c r="O64" s="875" t="s">
        <v>4530</v>
      </c>
      <c r="P64" s="877" t="s">
        <v>4649</v>
      </c>
      <c r="Q64" s="878">
        <f t="shared" si="0"/>
        <v>-5</v>
      </c>
      <c r="R64" s="878">
        <f t="shared" si="0"/>
        <v>-5.46</v>
      </c>
      <c r="S64" s="868" t="str">
        <f t="shared" si="1"/>
        <v/>
      </c>
      <c r="T64" s="868" t="str">
        <f t="shared" si="2"/>
        <v/>
      </c>
      <c r="U64" s="868" t="str">
        <f t="shared" si="3"/>
        <v/>
      </c>
      <c r="V64" s="879" t="str">
        <f t="shared" si="4"/>
        <v/>
      </c>
      <c r="W64" s="826"/>
    </row>
    <row r="65" spans="1:23" ht="14.4" customHeight="1" x14ac:dyDescent="0.3">
      <c r="A65" s="883" t="s">
        <v>4650</v>
      </c>
      <c r="B65" s="832"/>
      <c r="C65" s="833"/>
      <c r="D65" s="834"/>
      <c r="E65" s="813">
        <v>1</v>
      </c>
      <c r="F65" s="814">
        <v>1.48</v>
      </c>
      <c r="G65" s="815">
        <v>10</v>
      </c>
      <c r="H65" s="816"/>
      <c r="I65" s="817"/>
      <c r="J65" s="818"/>
      <c r="K65" s="819">
        <v>1.48</v>
      </c>
      <c r="L65" s="816">
        <v>2</v>
      </c>
      <c r="M65" s="816">
        <v>20</v>
      </c>
      <c r="N65" s="820">
        <v>6.51</v>
      </c>
      <c r="O65" s="816" t="s">
        <v>4530</v>
      </c>
      <c r="P65" s="835" t="s">
        <v>4651</v>
      </c>
      <c r="Q65" s="821">
        <f t="shared" si="0"/>
        <v>0</v>
      </c>
      <c r="R65" s="821">
        <f t="shared" si="0"/>
        <v>0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6" t="str">
        <f t="shared" si="4"/>
        <v/>
      </c>
      <c r="W65" s="822"/>
    </row>
    <row r="66" spans="1:23" ht="14.4" customHeight="1" x14ac:dyDescent="0.3">
      <c r="A66" s="883" t="s">
        <v>4652</v>
      </c>
      <c r="B66" s="832">
        <v>1</v>
      </c>
      <c r="C66" s="833">
        <v>0.26</v>
      </c>
      <c r="D66" s="834">
        <v>3</v>
      </c>
      <c r="E66" s="837">
        <v>1</v>
      </c>
      <c r="F66" s="817">
        <v>1.46</v>
      </c>
      <c r="G66" s="818">
        <v>32</v>
      </c>
      <c r="H66" s="813">
        <v>1</v>
      </c>
      <c r="I66" s="814">
        <v>1.56</v>
      </c>
      <c r="J66" s="823">
        <v>34</v>
      </c>
      <c r="K66" s="819">
        <v>0.26</v>
      </c>
      <c r="L66" s="816">
        <v>1</v>
      </c>
      <c r="M66" s="816">
        <v>9</v>
      </c>
      <c r="N66" s="820">
        <v>2.83</v>
      </c>
      <c r="O66" s="816" t="s">
        <v>4530</v>
      </c>
      <c r="P66" s="835" t="s">
        <v>4653</v>
      </c>
      <c r="Q66" s="821">
        <f t="shared" si="0"/>
        <v>0</v>
      </c>
      <c r="R66" s="821">
        <f t="shared" si="0"/>
        <v>1.3</v>
      </c>
      <c r="S66" s="832">
        <f t="shared" si="1"/>
        <v>2.83</v>
      </c>
      <c r="T66" s="832">
        <f t="shared" si="2"/>
        <v>34</v>
      </c>
      <c r="U66" s="832">
        <f t="shared" si="3"/>
        <v>31.17</v>
      </c>
      <c r="V66" s="836">
        <f t="shared" si="4"/>
        <v>12.014134275618375</v>
      </c>
      <c r="W66" s="822">
        <v>31.17</v>
      </c>
    </row>
    <row r="67" spans="1:23" ht="14.4" customHeight="1" x14ac:dyDescent="0.3">
      <c r="A67" s="883" t="s">
        <v>4654</v>
      </c>
      <c r="B67" s="832"/>
      <c r="C67" s="833"/>
      <c r="D67" s="834"/>
      <c r="E67" s="837"/>
      <c r="F67" s="817"/>
      <c r="G67" s="818"/>
      <c r="H67" s="813">
        <v>1</v>
      </c>
      <c r="I67" s="814">
        <v>6.6</v>
      </c>
      <c r="J67" s="823">
        <v>18</v>
      </c>
      <c r="K67" s="819">
        <v>6.6</v>
      </c>
      <c r="L67" s="816">
        <v>6</v>
      </c>
      <c r="M67" s="816">
        <v>50</v>
      </c>
      <c r="N67" s="820">
        <v>16.670000000000002</v>
      </c>
      <c r="O67" s="816" t="s">
        <v>4530</v>
      </c>
      <c r="P67" s="835" t="s">
        <v>4655</v>
      </c>
      <c r="Q67" s="821">
        <f t="shared" si="0"/>
        <v>1</v>
      </c>
      <c r="R67" s="821">
        <f t="shared" si="0"/>
        <v>6.6</v>
      </c>
      <c r="S67" s="832">
        <f t="shared" si="1"/>
        <v>16.670000000000002</v>
      </c>
      <c r="T67" s="832">
        <f t="shared" si="2"/>
        <v>18</v>
      </c>
      <c r="U67" s="832">
        <f t="shared" si="3"/>
        <v>1.3299999999999983</v>
      </c>
      <c r="V67" s="836">
        <f t="shared" si="4"/>
        <v>1.0797840431913617</v>
      </c>
      <c r="W67" s="822">
        <v>1.33</v>
      </c>
    </row>
    <row r="68" spans="1:23" ht="14.4" customHeight="1" thickBot="1" x14ac:dyDescent="0.35">
      <c r="A68" s="885" t="s">
        <v>4656</v>
      </c>
      <c r="B68" s="886">
        <v>1</v>
      </c>
      <c r="C68" s="887">
        <v>0.11</v>
      </c>
      <c r="D68" s="888">
        <v>2</v>
      </c>
      <c r="E68" s="889"/>
      <c r="F68" s="890"/>
      <c r="G68" s="891"/>
      <c r="H68" s="892"/>
      <c r="I68" s="890"/>
      <c r="J68" s="891"/>
      <c r="K68" s="893">
        <v>0.11</v>
      </c>
      <c r="L68" s="892">
        <v>2</v>
      </c>
      <c r="M68" s="892">
        <v>14</v>
      </c>
      <c r="N68" s="894">
        <v>4.79</v>
      </c>
      <c r="O68" s="892" t="s">
        <v>4530</v>
      </c>
      <c r="P68" s="895" t="s">
        <v>4657</v>
      </c>
      <c r="Q68" s="896">
        <f t="shared" si="0"/>
        <v>-1</v>
      </c>
      <c r="R68" s="896">
        <f t="shared" si="0"/>
        <v>-0.11</v>
      </c>
      <c r="S68" s="897" t="str">
        <f t="shared" si="1"/>
        <v/>
      </c>
      <c r="T68" s="897" t="str">
        <f t="shared" si="2"/>
        <v/>
      </c>
      <c r="U68" s="897" t="str">
        <f t="shared" si="3"/>
        <v/>
      </c>
      <c r="V68" s="898" t="str">
        <f t="shared" si="4"/>
        <v/>
      </c>
      <c r="W68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9:Q1048576">
    <cfRule type="cellIs" dxfId="12" priority="9" stopIfTrue="1" operator="lessThan">
      <formula>0</formula>
    </cfRule>
  </conditionalFormatting>
  <conditionalFormatting sqref="U69:U1048576">
    <cfRule type="cellIs" dxfId="11" priority="8" stopIfTrue="1" operator="greaterThan">
      <formula>0</formula>
    </cfRule>
  </conditionalFormatting>
  <conditionalFormatting sqref="V69:V1048576">
    <cfRule type="cellIs" dxfId="10" priority="7" stopIfTrue="1" operator="greaterThan">
      <formula>1</formula>
    </cfRule>
  </conditionalFormatting>
  <conditionalFormatting sqref="V69:V1048576">
    <cfRule type="cellIs" dxfId="9" priority="4" stopIfTrue="1" operator="greaterThan">
      <formula>1</formula>
    </cfRule>
  </conditionalFormatting>
  <conditionalFormatting sqref="U69:U1048576">
    <cfRule type="cellIs" dxfId="8" priority="5" stopIfTrue="1" operator="greaterThan">
      <formula>0</formula>
    </cfRule>
  </conditionalFormatting>
  <conditionalFormatting sqref="Q69:Q1048576">
    <cfRule type="cellIs" dxfId="7" priority="6" stopIfTrue="1" operator="lessThan">
      <formula>0</formula>
    </cfRule>
  </conditionalFormatting>
  <conditionalFormatting sqref="V5:V68">
    <cfRule type="cellIs" dxfId="6" priority="1" stopIfTrue="1" operator="greaterThan">
      <formula>1</formula>
    </cfRule>
  </conditionalFormatting>
  <conditionalFormatting sqref="U5:U68">
    <cfRule type="cellIs" dxfId="5" priority="2" stopIfTrue="1" operator="greaterThan">
      <formula>0</formula>
    </cfRule>
  </conditionalFormatting>
  <conditionalFormatting sqref="Q5:Q6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329493</v>
      </c>
      <c r="C3" s="351">
        <f t="shared" ref="C3:L3" si="0">SUBTOTAL(9,C6:C1048576)</f>
        <v>8</v>
      </c>
      <c r="D3" s="351">
        <f t="shared" si="0"/>
        <v>423337</v>
      </c>
      <c r="E3" s="351">
        <f t="shared" si="0"/>
        <v>7.2569041426921492</v>
      </c>
      <c r="F3" s="351">
        <f t="shared" si="0"/>
        <v>557676</v>
      </c>
      <c r="G3" s="354">
        <f>IF(B3&lt;&gt;0,F3/B3,"")</f>
        <v>1.6925276106017426</v>
      </c>
      <c r="H3" s="350">
        <f t="shared" si="0"/>
        <v>23610.020000000004</v>
      </c>
      <c r="I3" s="351">
        <f t="shared" si="0"/>
        <v>2</v>
      </c>
      <c r="J3" s="351">
        <f t="shared" si="0"/>
        <v>4005.86</v>
      </c>
      <c r="K3" s="351">
        <f t="shared" si="0"/>
        <v>0.22646896203939992</v>
      </c>
      <c r="L3" s="351">
        <f t="shared" si="0"/>
        <v>5603.9</v>
      </c>
      <c r="M3" s="352">
        <f>IF(H3&lt;&gt;0,L3/H3,"")</f>
        <v>0.23735261554204523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9" t="s">
        <v>2</v>
      </c>
      <c r="H5" s="901">
        <v>2013</v>
      </c>
      <c r="I5" s="902"/>
      <c r="J5" s="902">
        <v>2014</v>
      </c>
      <c r="K5" s="902"/>
      <c r="L5" s="902">
        <v>2015</v>
      </c>
      <c r="M5" s="789" t="s">
        <v>2</v>
      </c>
    </row>
    <row r="6" spans="1:13" ht="14.4" customHeight="1" x14ac:dyDescent="0.3">
      <c r="A6" s="751" t="s">
        <v>4441</v>
      </c>
      <c r="B6" s="790">
        <v>1014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4444</v>
      </c>
      <c r="B7" s="791">
        <v>2547</v>
      </c>
      <c r="C7" s="662">
        <v>1</v>
      </c>
      <c r="D7" s="791"/>
      <c r="E7" s="662"/>
      <c r="F7" s="791"/>
      <c r="G7" s="678"/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4448</v>
      </c>
      <c r="B8" s="791">
        <v>2282</v>
      </c>
      <c r="C8" s="662">
        <v>1</v>
      </c>
      <c r="D8" s="791"/>
      <c r="E8" s="662"/>
      <c r="F8" s="791">
        <v>1734</v>
      </c>
      <c r="G8" s="678">
        <v>0.75985977212971079</v>
      </c>
      <c r="H8" s="791">
        <v>5921.68</v>
      </c>
      <c r="I8" s="662">
        <v>1</v>
      </c>
      <c r="J8" s="791"/>
      <c r="K8" s="662"/>
      <c r="L8" s="791">
        <v>3573.18</v>
      </c>
      <c r="M8" s="701">
        <v>0.60340646573269741</v>
      </c>
    </row>
    <row r="9" spans="1:13" ht="14.4" customHeight="1" x14ac:dyDescent="0.3">
      <c r="A9" s="688" t="s">
        <v>4453</v>
      </c>
      <c r="B9" s="791">
        <v>35051</v>
      </c>
      <c r="C9" s="662">
        <v>1</v>
      </c>
      <c r="D9" s="791">
        <v>44984</v>
      </c>
      <c r="E9" s="662">
        <v>1.2833870645630652</v>
      </c>
      <c r="F9" s="791">
        <v>53269</v>
      </c>
      <c r="G9" s="678">
        <v>1.5197569256226642</v>
      </c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4659</v>
      </c>
      <c r="B10" s="791">
        <v>146032</v>
      </c>
      <c r="C10" s="662">
        <v>1</v>
      </c>
      <c r="D10" s="791">
        <v>205075</v>
      </c>
      <c r="E10" s="662">
        <v>1.4043154924947956</v>
      </c>
      <c r="F10" s="791">
        <v>232431</v>
      </c>
      <c r="G10" s="678">
        <v>1.5916442971403528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4660</v>
      </c>
      <c r="B11" s="791">
        <v>119583</v>
      </c>
      <c r="C11" s="662">
        <v>1</v>
      </c>
      <c r="D11" s="791">
        <v>132245</v>
      </c>
      <c r="E11" s="662">
        <v>1.1058846157062459</v>
      </c>
      <c r="F11" s="791">
        <v>204282</v>
      </c>
      <c r="G11" s="678">
        <v>1.7082862948746895</v>
      </c>
      <c r="H11" s="791">
        <v>17688.340000000004</v>
      </c>
      <c r="I11" s="662">
        <v>1</v>
      </c>
      <c r="J11" s="791">
        <v>4005.86</v>
      </c>
      <c r="K11" s="662">
        <v>0.22646896203939992</v>
      </c>
      <c r="L11" s="791">
        <v>2030.72</v>
      </c>
      <c r="M11" s="701">
        <v>0.1148055724844728</v>
      </c>
    </row>
    <row r="12" spans="1:13" ht="14.4" customHeight="1" x14ac:dyDescent="0.3">
      <c r="A12" s="688" t="s">
        <v>4661</v>
      </c>
      <c r="B12" s="791">
        <v>1676</v>
      </c>
      <c r="C12" s="662">
        <v>1</v>
      </c>
      <c r="D12" s="791">
        <v>2827</v>
      </c>
      <c r="E12" s="662">
        <v>1.6867541766109786</v>
      </c>
      <c r="F12" s="791">
        <v>10552</v>
      </c>
      <c r="G12" s="678">
        <v>6.2959427207637235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4662</v>
      </c>
      <c r="B13" s="791">
        <v>21308</v>
      </c>
      <c r="C13" s="662">
        <v>1</v>
      </c>
      <c r="D13" s="791">
        <v>37855</v>
      </c>
      <c r="E13" s="662">
        <v>1.776562793317064</v>
      </c>
      <c r="F13" s="791">
        <v>55408</v>
      </c>
      <c r="G13" s="678">
        <v>2.6003379012577437</v>
      </c>
      <c r="H13" s="791"/>
      <c r="I13" s="662"/>
      <c r="J13" s="791"/>
      <c r="K13" s="662"/>
      <c r="L13" s="791"/>
      <c r="M13" s="701"/>
    </row>
    <row r="14" spans="1:13" ht="14.4" customHeight="1" thickBot="1" x14ac:dyDescent="0.35">
      <c r="A14" s="793" t="s">
        <v>4663</v>
      </c>
      <c r="B14" s="792"/>
      <c r="C14" s="668"/>
      <c r="D14" s="792">
        <v>351</v>
      </c>
      <c r="E14" s="668"/>
      <c r="F14" s="792"/>
      <c r="G14" s="679"/>
      <c r="H14" s="792"/>
      <c r="I14" s="668"/>
      <c r="J14" s="792"/>
      <c r="K14" s="668"/>
      <c r="L14" s="792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5082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2613.8599999999997</v>
      </c>
      <c r="G3" s="215">
        <f t="shared" si="0"/>
        <v>353103.01999999996</v>
      </c>
      <c r="H3" s="216"/>
      <c r="I3" s="216"/>
      <c r="J3" s="211">
        <f t="shared" si="0"/>
        <v>2940.12</v>
      </c>
      <c r="K3" s="215">
        <f t="shared" si="0"/>
        <v>427342.86</v>
      </c>
      <c r="L3" s="216"/>
      <c r="M3" s="216"/>
      <c r="N3" s="211">
        <f t="shared" si="0"/>
        <v>3372.03</v>
      </c>
      <c r="O3" s="215">
        <f t="shared" si="0"/>
        <v>563279.9</v>
      </c>
      <c r="P3" s="181">
        <f>IF(G3=0,"",O3/G3)</f>
        <v>1.5952282141342209</v>
      </c>
      <c r="Q3" s="213">
        <f>IF(N3=0,"",O3/N3)</f>
        <v>167.04474752597099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4467</v>
      </c>
      <c r="B6" s="737" t="s">
        <v>2057</v>
      </c>
      <c r="C6" s="737" t="s">
        <v>4339</v>
      </c>
      <c r="D6" s="737" t="s">
        <v>4664</v>
      </c>
      <c r="E6" s="737" t="s">
        <v>4665</v>
      </c>
      <c r="F6" s="229">
        <v>1</v>
      </c>
      <c r="G6" s="229">
        <v>1014</v>
      </c>
      <c r="H6" s="229">
        <v>1</v>
      </c>
      <c r="I6" s="229">
        <v>1014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4470</v>
      </c>
      <c r="B7" s="662" t="s">
        <v>4666</v>
      </c>
      <c r="C7" s="662" t="s">
        <v>4339</v>
      </c>
      <c r="D7" s="662" t="s">
        <v>4667</v>
      </c>
      <c r="E7" s="662" t="s">
        <v>4668</v>
      </c>
      <c r="F7" s="665">
        <v>1</v>
      </c>
      <c r="G7" s="665">
        <v>127</v>
      </c>
      <c r="H7" s="665">
        <v>1</v>
      </c>
      <c r="I7" s="665">
        <v>127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4470</v>
      </c>
      <c r="B8" s="662" t="s">
        <v>4666</v>
      </c>
      <c r="C8" s="662" t="s">
        <v>4339</v>
      </c>
      <c r="D8" s="662" t="s">
        <v>4669</v>
      </c>
      <c r="E8" s="662" t="s">
        <v>4670</v>
      </c>
      <c r="F8" s="665">
        <v>1</v>
      </c>
      <c r="G8" s="665">
        <v>664</v>
      </c>
      <c r="H8" s="665">
        <v>1</v>
      </c>
      <c r="I8" s="665">
        <v>664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4470</v>
      </c>
      <c r="B9" s="662" t="s">
        <v>4666</v>
      </c>
      <c r="C9" s="662" t="s">
        <v>4339</v>
      </c>
      <c r="D9" s="662" t="s">
        <v>4671</v>
      </c>
      <c r="E9" s="662" t="s">
        <v>4672</v>
      </c>
      <c r="F9" s="665">
        <v>2</v>
      </c>
      <c r="G9" s="665">
        <v>652</v>
      </c>
      <c r="H9" s="665">
        <v>1</v>
      </c>
      <c r="I9" s="665">
        <v>326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4470</v>
      </c>
      <c r="B10" s="662" t="s">
        <v>4666</v>
      </c>
      <c r="C10" s="662" t="s">
        <v>4339</v>
      </c>
      <c r="D10" s="662" t="s">
        <v>4673</v>
      </c>
      <c r="E10" s="662" t="s">
        <v>4674</v>
      </c>
      <c r="F10" s="665">
        <v>1</v>
      </c>
      <c r="G10" s="665">
        <v>457</v>
      </c>
      <c r="H10" s="665">
        <v>1</v>
      </c>
      <c r="I10" s="665">
        <v>457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4470</v>
      </c>
      <c r="B11" s="662" t="s">
        <v>4666</v>
      </c>
      <c r="C11" s="662" t="s">
        <v>4339</v>
      </c>
      <c r="D11" s="662" t="s">
        <v>4675</v>
      </c>
      <c r="E11" s="662" t="s">
        <v>4676</v>
      </c>
      <c r="F11" s="665">
        <v>4</v>
      </c>
      <c r="G11" s="665">
        <v>316</v>
      </c>
      <c r="H11" s="665">
        <v>1</v>
      </c>
      <c r="I11" s="665">
        <v>79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4470</v>
      </c>
      <c r="B12" s="662" t="s">
        <v>4666</v>
      </c>
      <c r="C12" s="662" t="s">
        <v>4339</v>
      </c>
      <c r="D12" s="662" t="s">
        <v>4677</v>
      </c>
      <c r="E12" s="662" t="s">
        <v>4678</v>
      </c>
      <c r="F12" s="665">
        <v>1</v>
      </c>
      <c r="G12" s="665">
        <v>164</v>
      </c>
      <c r="H12" s="665">
        <v>1</v>
      </c>
      <c r="I12" s="665">
        <v>164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4470</v>
      </c>
      <c r="B13" s="662" t="s">
        <v>4666</v>
      </c>
      <c r="C13" s="662" t="s">
        <v>4339</v>
      </c>
      <c r="D13" s="662" t="s">
        <v>4679</v>
      </c>
      <c r="E13" s="662" t="s">
        <v>4680</v>
      </c>
      <c r="F13" s="665">
        <v>1</v>
      </c>
      <c r="G13" s="665">
        <v>167</v>
      </c>
      <c r="H13" s="665">
        <v>1</v>
      </c>
      <c r="I13" s="665">
        <v>167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4520</v>
      </c>
      <c r="B14" s="662" t="s">
        <v>4681</v>
      </c>
      <c r="C14" s="662" t="s">
        <v>4682</v>
      </c>
      <c r="D14" s="662" t="s">
        <v>4683</v>
      </c>
      <c r="E14" s="662" t="s">
        <v>4684</v>
      </c>
      <c r="F14" s="665"/>
      <c r="G14" s="665"/>
      <c r="H14" s="665"/>
      <c r="I14" s="665"/>
      <c r="J14" s="665"/>
      <c r="K14" s="665"/>
      <c r="L14" s="665"/>
      <c r="M14" s="665"/>
      <c r="N14" s="665">
        <v>200</v>
      </c>
      <c r="O14" s="665">
        <v>422</v>
      </c>
      <c r="P14" s="678"/>
      <c r="Q14" s="666">
        <v>2.11</v>
      </c>
    </row>
    <row r="15" spans="1:17" ht="14.4" customHeight="1" x14ac:dyDescent="0.3">
      <c r="A15" s="661" t="s">
        <v>4520</v>
      </c>
      <c r="B15" s="662" t="s">
        <v>4681</v>
      </c>
      <c r="C15" s="662" t="s">
        <v>4682</v>
      </c>
      <c r="D15" s="662" t="s">
        <v>4685</v>
      </c>
      <c r="E15" s="662" t="s">
        <v>4686</v>
      </c>
      <c r="F15" s="665">
        <v>300</v>
      </c>
      <c r="G15" s="665">
        <v>1398</v>
      </c>
      <c r="H15" s="665">
        <v>1</v>
      </c>
      <c r="I15" s="665">
        <v>4.66</v>
      </c>
      <c r="J15" s="665"/>
      <c r="K15" s="665"/>
      <c r="L15" s="665"/>
      <c r="M15" s="665"/>
      <c r="N15" s="665">
        <v>180</v>
      </c>
      <c r="O15" s="665">
        <v>957.6</v>
      </c>
      <c r="P15" s="678">
        <v>0.68497854077253217</v>
      </c>
      <c r="Q15" s="666">
        <v>5.32</v>
      </c>
    </row>
    <row r="16" spans="1:17" ht="14.4" customHeight="1" x14ac:dyDescent="0.3">
      <c r="A16" s="661" t="s">
        <v>4520</v>
      </c>
      <c r="B16" s="662" t="s">
        <v>4681</v>
      </c>
      <c r="C16" s="662" t="s">
        <v>4682</v>
      </c>
      <c r="D16" s="662" t="s">
        <v>4687</v>
      </c>
      <c r="E16" s="662" t="s">
        <v>4688</v>
      </c>
      <c r="F16" s="665">
        <v>2</v>
      </c>
      <c r="G16" s="665">
        <v>4523.68</v>
      </c>
      <c r="H16" s="665">
        <v>1</v>
      </c>
      <c r="I16" s="665">
        <v>2261.84</v>
      </c>
      <c r="J16" s="665"/>
      <c r="K16" s="665"/>
      <c r="L16" s="665"/>
      <c r="M16" s="665"/>
      <c r="N16" s="665">
        <v>1</v>
      </c>
      <c r="O16" s="665">
        <v>2193.58</v>
      </c>
      <c r="P16" s="678">
        <v>0.48491051533264945</v>
      </c>
      <c r="Q16" s="666">
        <v>2193.58</v>
      </c>
    </row>
    <row r="17" spans="1:17" ht="14.4" customHeight="1" x14ac:dyDescent="0.3">
      <c r="A17" s="661" t="s">
        <v>4520</v>
      </c>
      <c r="B17" s="662" t="s">
        <v>4681</v>
      </c>
      <c r="C17" s="662" t="s">
        <v>4339</v>
      </c>
      <c r="D17" s="662" t="s">
        <v>4689</v>
      </c>
      <c r="E17" s="662" t="s">
        <v>4690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165</v>
      </c>
      <c r="P17" s="678"/>
      <c r="Q17" s="666">
        <v>165</v>
      </c>
    </row>
    <row r="18" spans="1:17" ht="14.4" customHeight="1" x14ac:dyDescent="0.3">
      <c r="A18" s="661" t="s">
        <v>4520</v>
      </c>
      <c r="B18" s="662" t="s">
        <v>4681</v>
      </c>
      <c r="C18" s="662" t="s">
        <v>4339</v>
      </c>
      <c r="D18" s="662" t="s">
        <v>4691</v>
      </c>
      <c r="E18" s="662" t="s">
        <v>4692</v>
      </c>
      <c r="F18" s="665">
        <v>2</v>
      </c>
      <c r="G18" s="665">
        <v>1308</v>
      </c>
      <c r="H18" s="665">
        <v>1</v>
      </c>
      <c r="I18" s="665">
        <v>654</v>
      </c>
      <c r="J18" s="665"/>
      <c r="K18" s="665"/>
      <c r="L18" s="665"/>
      <c r="M18" s="665"/>
      <c r="N18" s="665">
        <v>1</v>
      </c>
      <c r="O18" s="665">
        <v>658</v>
      </c>
      <c r="P18" s="678">
        <v>0.50305810397553519</v>
      </c>
      <c r="Q18" s="666">
        <v>658</v>
      </c>
    </row>
    <row r="19" spans="1:17" ht="14.4" customHeight="1" x14ac:dyDescent="0.3">
      <c r="A19" s="661" t="s">
        <v>4520</v>
      </c>
      <c r="B19" s="662" t="s">
        <v>4681</v>
      </c>
      <c r="C19" s="662" t="s">
        <v>4339</v>
      </c>
      <c r="D19" s="662" t="s">
        <v>4693</v>
      </c>
      <c r="E19" s="662" t="s">
        <v>4694</v>
      </c>
      <c r="F19" s="665"/>
      <c r="G19" s="665"/>
      <c r="H19" s="665"/>
      <c r="I19" s="665"/>
      <c r="J19" s="665"/>
      <c r="K19" s="665"/>
      <c r="L19" s="665"/>
      <c r="M19" s="665"/>
      <c r="N19" s="665">
        <v>1</v>
      </c>
      <c r="O19" s="665">
        <v>421</v>
      </c>
      <c r="P19" s="678"/>
      <c r="Q19" s="666">
        <v>421</v>
      </c>
    </row>
    <row r="20" spans="1:17" ht="14.4" customHeight="1" x14ac:dyDescent="0.3">
      <c r="A20" s="661" t="s">
        <v>4520</v>
      </c>
      <c r="B20" s="662" t="s">
        <v>4681</v>
      </c>
      <c r="C20" s="662" t="s">
        <v>4339</v>
      </c>
      <c r="D20" s="662" t="s">
        <v>4695</v>
      </c>
      <c r="E20" s="662" t="s">
        <v>4696</v>
      </c>
      <c r="F20" s="665">
        <v>2</v>
      </c>
      <c r="G20" s="665">
        <v>974</v>
      </c>
      <c r="H20" s="665">
        <v>1</v>
      </c>
      <c r="I20" s="665">
        <v>487</v>
      </c>
      <c r="J20" s="665"/>
      <c r="K20" s="665"/>
      <c r="L20" s="665"/>
      <c r="M20" s="665"/>
      <c r="N20" s="665">
        <v>1</v>
      </c>
      <c r="O20" s="665">
        <v>490</v>
      </c>
      <c r="P20" s="678">
        <v>0.50308008213552358</v>
      </c>
      <c r="Q20" s="666">
        <v>490</v>
      </c>
    </row>
    <row r="21" spans="1:17" ht="14.4" customHeight="1" x14ac:dyDescent="0.3">
      <c r="A21" s="661" t="s">
        <v>4525</v>
      </c>
      <c r="B21" s="662" t="s">
        <v>4697</v>
      </c>
      <c r="C21" s="662" t="s">
        <v>4339</v>
      </c>
      <c r="D21" s="662" t="s">
        <v>4698</v>
      </c>
      <c r="E21" s="662" t="s">
        <v>4699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702</v>
      </c>
      <c r="P21" s="678"/>
      <c r="Q21" s="666">
        <v>351</v>
      </c>
    </row>
    <row r="22" spans="1:17" ht="14.4" customHeight="1" x14ac:dyDescent="0.3">
      <c r="A22" s="661" t="s">
        <v>4525</v>
      </c>
      <c r="B22" s="662" t="s">
        <v>4697</v>
      </c>
      <c r="C22" s="662" t="s">
        <v>4339</v>
      </c>
      <c r="D22" s="662" t="s">
        <v>4700</v>
      </c>
      <c r="E22" s="662" t="s">
        <v>4701</v>
      </c>
      <c r="F22" s="665">
        <v>373</v>
      </c>
      <c r="G22" s="665">
        <v>24245</v>
      </c>
      <c r="H22" s="665">
        <v>1</v>
      </c>
      <c r="I22" s="665">
        <v>65</v>
      </c>
      <c r="J22" s="665">
        <v>405</v>
      </c>
      <c r="K22" s="665">
        <v>26325</v>
      </c>
      <c r="L22" s="665">
        <v>1.0857908847184987</v>
      </c>
      <c r="M22" s="665">
        <v>65</v>
      </c>
      <c r="N22" s="665">
        <v>495</v>
      </c>
      <c r="O22" s="665">
        <v>32175</v>
      </c>
      <c r="P22" s="678">
        <v>1.3270777479892761</v>
      </c>
      <c r="Q22" s="666">
        <v>65</v>
      </c>
    </row>
    <row r="23" spans="1:17" ht="14.4" customHeight="1" x14ac:dyDescent="0.3">
      <c r="A23" s="661" t="s">
        <v>4525</v>
      </c>
      <c r="B23" s="662" t="s">
        <v>4697</v>
      </c>
      <c r="C23" s="662" t="s">
        <v>4339</v>
      </c>
      <c r="D23" s="662" t="s">
        <v>4702</v>
      </c>
      <c r="E23" s="662" t="s">
        <v>4703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591</v>
      </c>
      <c r="P23" s="678"/>
      <c r="Q23" s="666">
        <v>591</v>
      </c>
    </row>
    <row r="24" spans="1:17" ht="14.4" customHeight="1" x14ac:dyDescent="0.3">
      <c r="A24" s="661" t="s">
        <v>4525</v>
      </c>
      <c r="B24" s="662" t="s">
        <v>4697</v>
      </c>
      <c r="C24" s="662" t="s">
        <v>4339</v>
      </c>
      <c r="D24" s="662" t="s">
        <v>4704</v>
      </c>
      <c r="E24" s="662" t="s">
        <v>4705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616</v>
      </c>
      <c r="P24" s="678"/>
      <c r="Q24" s="666">
        <v>616</v>
      </c>
    </row>
    <row r="25" spans="1:17" ht="14.4" customHeight="1" x14ac:dyDescent="0.3">
      <c r="A25" s="661" t="s">
        <v>4525</v>
      </c>
      <c r="B25" s="662" t="s">
        <v>4697</v>
      </c>
      <c r="C25" s="662" t="s">
        <v>4339</v>
      </c>
      <c r="D25" s="662" t="s">
        <v>4706</v>
      </c>
      <c r="E25" s="662" t="s">
        <v>4707</v>
      </c>
      <c r="F25" s="665"/>
      <c r="G25" s="665"/>
      <c r="H25" s="665"/>
      <c r="I25" s="665"/>
      <c r="J25" s="665">
        <v>1</v>
      </c>
      <c r="K25" s="665">
        <v>150</v>
      </c>
      <c r="L25" s="665"/>
      <c r="M25" s="665">
        <v>150</v>
      </c>
      <c r="N25" s="665"/>
      <c r="O25" s="665"/>
      <c r="P25" s="678"/>
      <c r="Q25" s="666"/>
    </row>
    <row r="26" spans="1:17" ht="14.4" customHeight="1" x14ac:dyDescent="0.3">
      <c r="A26" s="661" t="s">
        <v>4525</v>
      </c>
      <c r="B26" s="662" t="s">
        <v>4697</v>
      </c>
      <c r="C26" s="662" t="s">
        <v>4339</v>
      </c>
      <c r="D26" s="662" t="s">
        <v>4708</v>
      </c>
      <c r="E26" s="662" t="s">
        <v>4709</v>
      </c>
      <c r="F26" s="665">
        <v>7</v>
      </c>
      <c r="G26" s="665">
        <v>161</v>
      </c>
      <c r="H26" s="665">
        <v>1</v>
      </c>
      <c r="I26" s="665">
        <v>23</v>
      </c>
      <c r="J26" s="665">
        <v>10</v>
      </c>
      <c r="K26" s="665">
        <v>235</v>
      </c>
      <c r="L26" s="665">
        <v>1.4596273291925466</v>
      </c>
      <c r="M26" s="665">
        <v>23.5</v>
      </c>
      <c r="N26" s="665">
        <v>6</v>
      </c>
      <c r="O26" s="665">
        <v>144</v>
      </c>
      <c r="P26" s="678">
        <v>0.89440993788819878</v>
      </c>
      <c r="Q26" s="666">
        <v>24</v>
      </c>
    </row>
    <row r="27" spans="1:17" ht="14.4" customHeight="1" x14ac:dyDescent="0.3">
      <c r="A27" s="661" t="s">
        <v>4525</v>
      </c>
      <c r="B27" s="662" t="s">
        <v>4697</v>
      </c>
      <c r="C27" s="662" t="s">
        <v>4339</v>
      </c>
      <c r="D27" s="662" t="s">
        <v>4710</v>
      </c>
      <c r="E27" s="662" t="s">
        <v>4711</v>
      </c>
      <c r="F27" s="665">
        <v>3</v>
      </c>
      <c r="G27" s="665">
        <v>162</v>
      </c>
      <c r="H27" s="665">
        <v>1</v>
      </c>
      <c r="I27" s="665">
        <v>54</v>
      </c>
      <c r="J27" s="665">
        <v>4</v>
      </c>
      <c r="K27" s="665">
        <v>216</v>
      </c>
      <c r="L27" s="665">
        <v>1.3333333333333333</v>
      </c>
      <c r="M27" s="665">
        <v>54</v>
      </c>
      <c r="N27" s="665"/>
      <c r="O27" s="665"/>
      <c r="P27" s="678"/>
      <c r="Q27" s="666"/>
    </row>
    <row r="28" spans="1:17" ht="14.4" customHeight="1" x14ac:dyDescent="0.3">
      <c r="A28" s="661" t="s">
        <v>4525</v>
      </c>
      <c r="B28" s="662" t="s">
        <v>4697</v>
      </c>
      <c r="C28" s="662" t="s">
        <v>4339</v>
      </c>
      <c r="D28" s="662" t="s">
        <v>4712</v>
      </c>
      <c r="E28" s="662" t="s">
        <v>4713</v>
      </c>
      <c r="F28" s="665">
        <v>60</v>
      </c>
      <c r="G28" s="665">
        <v>4620</v>
      </c>
      <c r="H28" s="665">
        <v>1</v>
      </c>
      <c r="I28" s="665">
        <v>77</v>
      </c>
      <c r="J28" s="665">
        <v>93</v>
      </c>
      <c r="K28" s="665">
        <v>7161</v>
      </c>
      <c r="L28" s="665">
        <v>1.55</v>
      </c>
      <c r="M28" s="665">
        <v>77</v>
      </c>
      <c r="N28" s="665">
        <v>74</v>
      </c>
      <c r="O28" s="665">
        <v>5698</v>
      </c>
      <c r="P28" s="678">
        <v>1.2333333333333334</v>
      </c>
      <c r="Q28" s="666">
        <v>77</v>
      </c>
    </row>
    <row r="29" spans="1:17" ht="14.4" customHeight="1" x14ac:dyDescent="0.3">
      <c r="A29" s="661" t="s">
        <v>4525</v>
      </c>
      <c r="B29" s="662" t="s">
        <v>4697</v>
      </c>
      <c r="C29" s="662" t="s">
        <v>4339</v>
      </c>
      <c r="D29" s="662" t="s">
        <v>4714</v>
      </c>
      <c r="E29" s="662" t="s">
        <v>4715</v>
      </c>
      <c r="F29" s="665">
        <v>31</v>
      </c>
      <c r="G29" s="665">
        <v>682</v>
      </c>
      <c r="H29" s="665">
        <v>1</v>
      </c>
      <c r="I29" s="665">
        <v>22</v>
      </c>
      <c r="J29" s="665">
        <v>40</v>
      </c>
      <c r="K29" s="665">
        <v>905</v>
      </c>
      <c r="L29" s="665">
        <v>1.3269794721407624</v>
      </c>
      <c r="M29" s="665">
        <v>22.625</v>
      </c>
      <c r="N29" s="665">
        <v>40</v>
      </c>
      <c r="O29" s="665">
        <v>920</v>
      </c>
      <c r="P29" s="678">
        <v>1.3489736070381231</v>
      </c>
      <c r="Q29" s="666">
        <v>23</v>
      </c>
    </row>
    <row r="30" spans="1:17" ht="14.4" customHeight="1" x14ac:dyDescent="0.3">
      <c r="A30" s="661" t="s">
        <v>4525</v>
      </c>
      <c r="B30" s="662" t="s">
        <v>4697</v>
      </c>
      <c r="C30" s="662" t="s">
        <v>4339</v>
      </c>
      <c r="D30" s="662" t="s">
        <v>4716</v>
      </c>
      <c r="E30" s="662" t="s">
        <v>4717</v>
      </c>
      <c r="F30" s="665">
        <v>15</v>
      </c>
      <c r="G30" s="665">
        <v>3135</v>
      </c>
      <c r="H30" s="665">
        <v>1</v>
      </c>
      <c r="I30" s="665">
        <v>209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4525</v>
      </c>
      <c r="B31" s="662" t="s">
        <v>4697</v>
      </c>
      <c r="C31" s="662" t="s">
        <v>4339</v>
      </c>
      <c r="D31" s="662" t="s">
        <v>4718</v>
      </c>
      <c r="E31" s="662" t="s">
        <v>4719</v>
      </c>
      <c r="F31" s="665">
        <v>1</v>
      </c>
      <c r="G31" s="665">
        <v>66</v>
      </c>
      <c r="H31" s="665">
        <v>1</v>
      </c>
      <c r="I31" s="665">
        <v>66</v>
      </c>
      <c r="J31" s="665">
        <v>8</v>
      </c>
      <c r="K31" s="665">
        <v>528</v>
      </c>
      <c r="L31" s="665">
        <v>8</v>
      </c>
      <c r="M31" s="665">
        <v>66</v>
      </c>
      <c r="N31" s="665">
        <v>2</v>
      </c>
      <c r="O31" s="665">
        <v>132</v>
      </c>
      <c r="P31" s="678">
        <v>2</v>
      </c>
      <c r="Q31" s="666">
        <v>66</v>
      </c>
    </row>
    <row r="32" spans="1:17" ht="14.4" customHeight="1" x14ac:dyDescent="0.3">
      <c r="A32" s="661" t="s">
        <v>4525</v>
      </c>
      <c r="B32" s="662" t="s">
        <v>4697</v>
      </c>
      <c r="C32" s="662" t="s">
        <v>4339</v>
      </c>
      <c r="D32" s="662" t="s">
        <v>4720</v>
      </c>
      <c r="E32" s="662" t="s">
        <v>4721</v>
      </c>
      <c r="F32" s="665">
        <v>24</v>
      </c>
      <c r="G32" s="665">
        <v>576</v>
      </c>
      <c r="H32" s="665">
        <v>1</v>
      </c>
      <c r="I32" s="665">
        <v>24</v>
      </c>
      <c r="J32" s="665">
        <v>30</v>
      </c>
      <c r="K32" s="665">
        <v>720</v>
      </c>
      <c r="L32" s="665">
        <v>1.25</v>
      </c>
      <c r="M32" s="665">
        <v>24</v>
      </c>
      <c r="N32" s="665">
        <v>34</v>
      </c>
      <c r="O32" s="665">
        <v>816</v>
      </c>
      <c r="P32" s="678">
        <v>1.4166666666666667</v>
      </c>
      <c r="Q32" s="666">
        <v>24</v>
      </c>
    </row>
    <row r="33" spans="1:17" ht="14.4" customHeight="1" x14ac:dyDescent="0.3">
      <c r="A33" s="661" t="s">
        <v>4525</v>
      </c>
      <c r="B33" s="662" t="s">
        <v>4697</v>
      </c>
      <c r="C33" s="662" t="s">
        <v>4339</v>
      </c>
      <c r="D33" s="662" t="s">
        <v>4722</v>
      </c>
      <c r="E33" s="662" t="s">
        <v>4723</v>
      </c>
      <c r="F33" s="665"/>
      <c r="G33" s="665"/>
      <c r="H33" s="665"/>
      <c r="I33" s="665"/>
      <c r="J33" s="665"/>
      <c r="K33" s="665"/>
      <c r="L33" s="665"/>
      <c r="M33" s="665"/>
      <c r="N33" s="665">
        <v>1</v>
      </c>
      <c r="O33" s="665">
        <v>739</v>
      </c>
      <c r="P33" s="678"/>
      <c r="Q33" s="666">
        <v>739</v>
      </c>
    </row>
    <row r="34" spans="1:17" ht="14.4" customHeight="1" x14ac:dyDescent="0.3">
      <c r="A34" s="661" t="s">
        <v>4525</v>
      </c>
      <c r="B34" s="662" t="s">
        <v>4697</v>
      </c>
      <c r="C34" s="662" t="s">
        <v>4339</v>
      </c>
      <c r="D34" s="662" t="s">
        <v>4724</v>
      </c>
      <c r="E34" s="662" t="s">
        <v>4725</v>
      </c>
      <c r="F34" s="665">
        <v>3</v>
      </c>
      <c r="G34" s="665">
        <v>540</v>
      </c>
      <c r="H34" s="665">
        <v>1</v>
      </c>
      <c r="I34" s="665">
        <v>180</v>
      </c>
      <c r="J34" s="665">
        <v>1</v>
      </c>
      <c r="K34" s="665">
        <v>180</v>
      </c>
      <c r="L34" s="665">
        <v>0.33333333333333331</v>
      </c>
      <c r="M34" s="665">
        <v>180</v>
      </c>
      <c r="N34" s="665">
        <v>1</v>
      </c>
      <c r="O34" s="665">
        <v>180</v>
      </c>
      <c r="P34" s="678">
        <v>0.33333333333333331</v>
      </c>
      <c r="Q34" s="666">
        <v>180</v>
      </c>
    </row>
    <row r="35" spans="1:17" ht="14.4" customHeight="1" x14ac:dyDescent="0.3">
      <c r="A35" s="661" t="s">
        <v>4525</v>
      </c>
      <c r="B35" s="662" t="s">
        <v>4697</v>
      </c>
      <c r="C35" s="662" t="s">
        <v>4339</v>
      </c>
      <c r="D35" s="662" t="s">
        <v>4726</v>
      </c>
      <c r="E35" s="662" t="s">
        <v>4727</v>
      </c>
      <c r="F35" s="665"/>
      <c r="G35" s="665"/>
      <c r="H35" s="665"/>
      <c r="I35" s="665"/>
      <c r="J35" s="665">
        <v>28</v>
      </c>
      <c r="K35" s="665">
        <v>7084</v>
      </c>
      <c r="L35" s="665"/>
      <c r="M35" s="665">
        <v>253</v>
      </c>
      <c r="N35" s="665">
        <v>31</v>
      </c>
      <c r="O35" s="665">
        <v>7843</v>
      </c>
      <c r="P35" s="678"/>
      <c r="Q35" s="666">
        <v>253</v>
      </c>
    </row>
    <row r="36" spans="1:17" ht="14.4" customHeight="1" x14ac:dyDescent="0.3">
      <c r="A36" s="661" t="s">
        <v>4525</v>
      </c>
      <c r="B36" s="662" t="s">
        <v>4697</v>
      </c>
      <c r="C36" s="662" t="s">
        <v>4339</v>
      </c>
      <c r="D36" s="662" t="s">
        <v>4728</v>
      </c>
      <c r="E36" s="662" t="s">
        <v>4729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265</v>
      </c>
      <c r="P36" s="678"/>
      <c r="Q36" s="666">
        <v>265</v>
      </c>
    </row>
    <row r="37" spans="1:17" ht="14.4" customHeight="1" x14ac:dyDescent="0.3">
      <c r="A37" s="661" t="s">
        <v>4525</v>
      </c>
      <c r="B37" s="662" t="s">
        <v>4697</v>
      </c>
      <c r="C37" s="662" t="s">
        <v>4339</v>
      </c>
      <c r="D37" s="662" t="s">
        <v>4730</v>
      </c>
      <c r="E37" s="662" t="s">
        <v>4731</v>
      </c>
      <c r="F37" s="665">
        <v>4</v>
      </c>
      <c r="G37" s="665">
        <v>864</v>
      </c>
      <c r="H37" s="665">
        <v>1</v>
      </c>
      <c r="I37" s="665">
        <v>216</v>
      </c>
      <c r="J37" s="665">
        <v>4</v>
      </c>
      <c r="K37" s="665">
        <v>864</v>
      </c>
      <c r="L37" s="665">
        <v>1</v>
      </c>
      <c r="M37" s="665">
        <v>216</v>
      </c>
      <c r="N37" s="665"/>
      <c r="O37" s="665"/>
      <c r="P37" s="678"/>
      <c r="Q37" s="666"/>
    </row>
    <row r="38" spans="1:17" ht="14.4" customHeight="1" x14ac:dyDescent="0.3">
      <c r="A38" s="661" t="s">
        <v>4525</v>
      </c>
      <c r="B38" s="662" t="s">
        <v>4697</v>
      </c>
      <c r="C38" s="662" t="s">
        <v>4339</v>
      </c>
      <c r="D38" s="662" t="s">
        <v>4732</v>
      </c>
      <c r="E38" s="662" t="s">
        <v>4733</v>
      </c>
      <c r="F38" s="665"/>
      <c r="G38" s="665"/>
      <c r="H38" s="665"/>
      <c r="I38" s="665"/>
      <c r="J38" s="665"/>
      <c r="K38" s="665"/>
      <c r="L38" s="665"/>
      <c r="M38" s="665"/>
      <c r="N38" s="665">
        <v>1</v>
      </c>
      <c r="O38" s="665">
        <v>591</v>
      </c>
      <c r="P38" s="678"/>
      <c r="Q38" s="666">
        <v>591</v>
      </c>
    </row>
    <row r="39" spans="1:17" ht="14.4" customHeight="1" x14ac:dyDescent="0.3">
      <c r="A39" s="661" t="s">
        <v>4525</v>
      </c>
      <c r="B39" s="662" t="s">
        <v>4697</v>
      </c>
      <c r="C39" s="662" t="s">
        <v>4339</v>
      </c>
      <c r="D39" s="662" t="s">
        <v>4734</v>
      </c>
      <c r="E39" s="662" t="s">
        <v>4735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546</v>
      </c>
      <c r="P39" s="678"/>
      <c r="Q39" s="666">
        <v>546</v>
      </c>
    </row>
    <row r="40" spans="1:17" ht="14.4" customHeight="1" x14ac:dyDescent="0.3">
      <c r="A40" s="661" t="s">
        <v>4525</v>
      </c>
      <c r="B40" s="662" t="s">
        <v>4697</v>
      </c>
      <c r="C40" s="662" t="s">
        <v>4339</v>
      </c>
      <c r="D40" s="662" t="s">
        <v>4736</v>
      </c>
      <c r="E40" s="662" t="s">
        <v>4737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735</v>
      </c>
      <c r="P40" s="678"/>
      <c r="Q40" s="666">
        <v>735</v>
      </c>
    </row>
    <row r="41" spans="1:17" ht="14.4" customHeight="1" x14ac:dyDescent="0.3">
      <c r="A41" s="661" t="s">
        <v>4525</v>
      </c>
      <c r="B41" s="662" t="s">
        <v>4697</v>
      </c>
      <c r="C41" s="662" t="s">
        <v>4339</v>
      </c>
      <c r="D41" s="662" t="s">
        <v>4738</v>
      </c>
      <c r="E41" s="662" t="s">
        <v>4739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345</v>
      </c>
      <c r="P41" s="678"/>
      <c r="Q41" s="666">
        <v>345</v>
      </c>
    </row>
    <row r="42" spans="1:17" ht="14.4" customHeight="1" x14ac:dyDescent="0.3">
      <c r="A42" s="661" t="s">
        <v>4525</v>
      </c>
      <c r="B42" s="662" t="s">
        <v>4697</v>
      </c>
      <c r="C42" s="662" t="s">
        <v>4339</v>
      </c>
      <c r="D42" s="662" t="s">
        <v>4740</v>
      </c>
      <c r="E42" s="662" t="s">
        <v>4741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231</v>
      </c>
      <c r="P42" s="678"/>
      <c r="Q42" s="666">
        <v>231</v>
      </c>
    </row>
    <row r="43" spans="1:17" ht="14.4" customHeight="1" x14ac:dyDescent="0.3">
      <c r="A43" s="661" t="s">
        <v>4525</v>
      </c>
      <c r="B43" s="662" t="s">
        <v>4697</v>
      </c>
      <c r="C43" s="662" t="s">
        <v>4339</v>
      </c>
      <c r="D43" s="662" t="s">
        <v>4742</v>
      </c>
      <c r="E43" s="662" t="s">
        <v>4743</v>
      </c>
      <c r="F43" s="665"/>
      <c r="G43" s="665"/>
      <c r="H43" s="665"/>
      <c r="I43" s="665"/>
      <c r="J43" s="665">
        <v>1</v>
      </c>
      <c r="K43" s="665">
        <v>230</v>
      </c>
      <c r="L43" s="665"/>
      <c r="M43" s="665">
        <v>230</v>
      </c>
      <c r="N43" s="665"/>
      <c r="O43" s="665"/>
      <c r="P43" s="678"/>
      <c r="Q43" s="666"/>
    </row>
    <row r="44" spans="1:17" ht="14.4" customHeight="1" x14ac:dyDescent="0.3">
      <c r="A44" s="661" t="s">
        <v>4525</v>
      </c>
      <c r="B44" s="662" t="s">
        <v>4697</v>
      </c>
      <c r="C44" s="662" t="s">
        <v>4339</v>
      </c>
      <c r="D44" s="662" t="s">
        <v>4744</v>
      </c>
      <c r="E44" s="662" t="s">
        <v>4745</v>
      </c>
      <c r="F44" s="665"/>
      <c r="G44" s="665"/>
      <c r="H44" s="665"/>
      <c r="I44" s="665"/>
      <c r="J44" s="665">
        <v>1</v>
      </c>
      <c r="K44" s="665">
        <v>386</v>
      </c>
      <c r="L44" s="665"/>
      <c r="M44" s="665">
        <v>386</v>
      </c>
      <c r="N44" s="665"/>
      <c r="O44" s="665"/>
      <c r="P44" s="678"/>
      <c r="Q44" s="666"/>
    </row>
    <row r="45" spans="1:17" ht="14.4" customHeight="1" x14ac:dyDescent="0.3">
      <c r="A45" s="661" t="s">
        <v>4746</v>
      </c>
      <c r="B45" s="662" t="s">
        <v>4747</v>
      </c>
      <c r="C45" s="662" t="s">
        <v>4339</v>
      </c>
      <c r="D45" s="662" t="s">
        <v>4748</v>
      </c>
      <c r="E45" s="662" t="s">
        <v>4749</v>
      </c>
      <c r="F45" s="665">
        <v>46</v>
      </c>
      <c r="G45" s="665">
        <v>1242</v>
      </c>
      <c r="H45" s="665">
        <v>1</v>
      </c>
      <c r="I45" s="665">
        <v>27</v>
      </c>
      <c r="J45" s="665">
        <v>71</v>
      </c>
      <c r="K45" s="665">
        <v>1917</v>
      </c>
      <c r="L45" s="665">
        <v>1.5434782608695652</v>
      </c>
      <c r="M45" s="665">
        <v>27</v>
      </c>
      <c r="N45" s="665">
        <v>65</v>
      </c>
      <c r="O45" s="665">
        <v>1755</v>
      </c>
      <c r="P45" s="678">
        <v>1.4130434782608696</v>
      </c>
      <c r="Q45" s="666">
        <v>27</v>
      </c>
    </row>
    <row r="46" spans="1:17" ht="14.4" customHeight="1" x14ac:dyDescent="0.3">
      <c r="A46" s="661" t="s">
        <v>4746</v>
      </c>
      <c r="B46" s="662" t="s">
        <v>4747</v>
      </c>
      <c r="C46" s="662" t="s">
        <v>4339</v>
      </c>
      <c r="D46" s="662" t="s">
        <v>4750</v>
      </c>
      <c r="E46" s="662" t="s">
        <v>4751</v>
      </c>
      <c r="F46" s="665">
        <v>15</v>
      </c>
      <c r="G46" s="665">
        <v>810</v>
      </c>
      <c r="H46" s="665">
        <v>1</v>
      </c>
      <c r="I46" s="665">
        <v>54</v>
      </c>
      <c r="J46" s="665">
        <v>29</v>
      </c>
      <c r="K46" s="665">
        <v>1566</v>
      </c>
      <c r="L46" s="665">
        <v>1.9333333333333333</v>
      </c>
      <c r="M46" s="665">
        <v>54</v>
      </c>
      <c r="N46" s="665">
        <v>25</v>
      </c>
      <c r="O46" s="665">
        <v>1350</v>
      </c>
      <c r="P46" s="678">
        <v>1.6666666666666667</v>
      </c>
      <c r="Q46" s="666">
        <v>54</v>
      </c>
    </row>
    <row r="47" spans="1:17" ht="14.4" customHeight="1" x14ac:dyDescent="0.3">
      <c r="A47" s="661" t="s">
        <v>4746</v>
      </c>
      <c r="B47" s="662" t="s">
        <v>4747</v>
      </c>
      <c r="C47" s="662" t="s">
        <v>4339</v>
      </c>
      <c r="D47" s="662" t="s">
        <v>4752</v>
      </c>
      <c r="E47" s="662" t="s">
        <v>4753</v>
      </c>
      <c r="F47" s="665">
        <v>37</v>
      </c>
      <c r="G47" s="665">
        <v>888</v>
      </c>
      <c r="H47" s="665">
        <v>1</v>
      </c>
      <c r="I47" s="665">
        <v>24</v>
      </c>
      <c r="J47" s="665">
        <v>54</v>
      </c>
      <c r="K47" s="665">
        <v>1296</v>
      </c>
      <c r="L47" s="665">
        <v>1.4594594594594594</v>
      </c>
      <c r="M47" s="665">
        <v>24</v>
      </c>
      <c r="N47" s="665">
        <v>45</v>
      </c>
      <c r="O47" s="665">
        <v>1080</v>
      </c>
      <c r="P47" s="678">
        <v>1.2162162162162162</v>
      </c>
      <c r="Q47" s="666">
        <v>24</v>
      </c>
    </row>
    <row r="48" spans="1:17" ht="14.4" customHeight="1" x14ac:dyDescent="0.3">
      <c r="A48" s="661" t="s">
        <v>4746</v>
      </c>
      <c r="B48" s="662" t="s">
        <v>4747</v>
      </c>
      <c r="C48" s="662" t="s">
        <v>4339</v>
      </c>
      <c r="D48" s="662" t="s">
        <v>4754</v>
      </c>
      <c r="E48" s="662" t="s">
        <v>4755</v>
      </c>
      <c r="F48" s="665">
        <v>50</v>
      </c>
      <c r="G48" s="665">
        <v>1350</v>
      </c>
      <c r="H48" s="665">
        <v>1</v>
      </c>
      <c r="I48" s="665">
        <v>27</v>
      </c>
      <c r="J48" s="665">
        <v>75</v>
      </c>
      <c r="K48" s="665">
        <v>2025</v>
      </c>
      <c r="L48" s="665">
        <v>1.5</v>
      </c>
      <c r="M48" s="665">
        <v>27</v>
      </c>
      <c r="N48" s="665">
        <v>65</v>
      </c>
      <c r="O48" s="665">
        <v>1755</v>
      </c>
      <c r="P48" s="678">
        <v>1.3</v>
      </c>
      <c r="Q48" s="666">
        <v>27</v>
      </c>
    </row>
    <row r="49" spans="1:17" ht="14.4" customHeight="1" x14ac:dyDescent="0.3">
      <c r="A49" s="661" t="s">
        <v>4746</v>
      </c>
      <c r="B49" s="662" t="s">
        <v>4747</v>
      </c>
      <c r="C49" s="662" t="s">
        <v>4339</v>
      </c>
      <c r="D49" s="662" t="s">
        <v>4756</v>
      </c>
      <c r="E49" s="662" t="s">
        <v>4757</v>
      </c>
      <c r="F49" s="665">
        <v>7</v>
      </c>
      <c r="G49" s="665">
        <v>392</v>
      </c>
      <c r="H49" s="665">
        <v>1</v>
      </c>
      <c r="I49" s="665">
        <v>56</v>
      </c>
      <c r="J49" s="665">
        <v>5</v>
      </c>
      <c r="K49" s="665">
        <v>280</v>
      </c>
      <c r="L49" s="665">
        <v>0.7142857142857143</v>
      </c>
      <c r="M49" s="665">
        <v>56</v>
      </c>
      <c r="N49" s="665"/>
      <c r="O49" s="665"/>
      <c r="P49" s="678"/>
      <c r="Q49" s="666"/>
    </row>
    <row r="50" spans="1:17" ht="14.4" customHeight="1" x14ac:dyDescent="0.3">
      <c r="A50" s="661" t="s">
        <v>4746</v>
      </c>
      <c r="B50" s="662" t="s">
        <v>4747</v>
      </c>
      <c r="C50" s="662" t="s">
        <v>4339</v>
      </c>
      <c r="D50" s="662" t="s">
        <v>4758</v>
      </c>
      <c r="E50" s="662" t="s">
        <v>4759</v>
      </c>
      <c r="F50" s="665">
        <v>33</v>
      </c>
      <c r="G50" s="665">
        <v>891</v>
      </c>
      <c r="H50" s="665">
        <v>1</v>
      </c>
      <c r="I50" s="665">
        <v>27</v>
      </c>
      <c r="J50" s="665">
        <v>52</v>
      </c>
      <c r="K50" s="665">
        <v>1404</v>
      </c>
      <c r="L50" s="665">
        <v>1.5757575757575757</v>
      </c>
      <c r="M50" s="665">
        <v>27</v>
      </c>
      <c r="N50" s="665">
        <v>50</v>
      </c>
      <c r="O50" s="665">
        <v>1350</v>
      </c>
      <c r="P50" s="678">
        <v>1.5151515151515151</v>
      </c>
      <c r="Q50" s="666">
        <v>27</v>
      </c>
    </row>
    <row r="51" spans="1:17" ht="14.4" customHeight="1" x14ac:dyDescent="0.3">
      <c r="A51" s="661" t="s">
        <v>4746</v>
      </c>
      <c r="B51" s="662" t="s">
        <v>4747</v>
      </c>
      <c r="C51" s="662" t="s">
        <v>4339</v>
      </c>
      <c r="D51" s="662" t="s">
        <v>4760</v>
      </c>
      <c r="E51" s="662" t="s">
        <v>4761</v>
      </c>
      <c r="F51" s="665">
        <v>54</v>
      </c>
      <c r="G51" s="665">
        <v>1188</v>
      </c>
      <c r="H51" s="665">
        <v>1</v>
      </c>
      <c r="I51" s="665">
        <v>22</v>
      </c>
      <c r="J51" s="665">
        <v>93</v>
      </c>
      <c r="K51" s="665">
        <v>2046</v>
      </c>
      <c r="L51" s="665">
        <v>1.7222222222222223</v>
      </c>
      <c r="M51" s="665">
        <v>22</v>
      </c>
      <c r="N51" s="665">
        <v>81</v>
      </c>
      <c r="O51" s="665">
        <v>1782</v>
      </c>
      <c r="P51" s="678">
        <v>1.5</v>
      </c>
      <c r="Q51" s="666">
        <v>22</v>
      </c>
    </row>
    <row r="52" spans="1:17" ht="14.4" customHeight="1" x14ac:dyDescent="0.3">
      <c r="A52" s="661" t="s">
        <v>4746</v>
      </c>
      <c r="B52" s="662" t="s">
        <v>4747</v>
      </c>
      <c r="C52" s="662" t="s">
        <v>4339</v>
      </c>
      <c r="D52" s="662" t="s">
        <v>4762</v>
      </c>
      <c r="E52" s="662" t="s">
        <v>4763</v>
      </c>
      <c r="F52" s="665">
        <v>2</v>
      </c>
      <c r="G52" s="665">
        <v>136</v>
      </c>
      <c r="H52" s="665">
        <v>1</v>
      </c>
      <c r="I52" s="665">
        <v>68</v>
      </c>
      <c r="J52" s="665">
        <v>5</v>
      </c>
      <c r="K52" s="665">
        <v>340</v>
      </c>
      <c r="L52" s="665">
        <v>2.5</v>
      </c>
      <c r="M52" s="665">
        <v>68</v>
      </c>
      <c r="N52" s="665">
        <v>9</v>
      </c>
      <c r="O52" s="665">
        <v>612</v>
      </c>
      <c r="P52" s="678">
        <v>4.5</v>
      </c>
      <c r="Q52" s="666">
        <v>68</v>
      </c>
    </row>
    <row r="53" spans="1:17" ht="14.4" customHeight="1" x14ac:dyDescent="0.3">
      <c r="A53" s="661" t="s">
        <v>4746</v>
      </c>
      <c r="B53" s="662" t="s">
        <v>4747</v>
      </c>
      <c r="C53" s="662" t="s">
        <v>4339</v>
      </c>
      <c r="D53" s="662" t="s">
        <v>4764</v>
      </c>
      <c r="E53" s="662" t="s">
        <v>4765</v>
      </c>
      <c r="F53" s="665">
        <v>1</v>
      </c>
      <c r="G53" s="665">
        <v>62</v>
      </c>
      <c r="H53" s="665">
        <v>1</v>
      </c>
      <c r="I53" s="665">
        <v>62</v>
      </c>
      <c r="J53" s="665"/>
      <c r="K53" s="665"/>
      <c r="L53" s="665"/>
      <c r="M53" s="665"/>
      <c r="N53" s="665">
        <v>2</v>
      </c>
      <c r="O53" s="665">
        <v>124</v>
      </c>
      <c r="P53" s="678">
        <v>2</v>
      </c>
      <c r="Q53" s="666">
        <v>62</v>
      </c>
    </row>
    <row r="54" spans="1:17" ht="14.4" customHeight="1" x14ac:dyDescent="0.3">
      <c r="A54" s="661" t="s">
        <v>4746</v>
      </c>
      <c r="B54" s="662" t="s">
        <v>4747</v>
      </c>
      <c r="C54" s="662" t="s">
        <v>4339</v>
      </c>
      <c r="D54" s="662" t="s">
        <v>4766</v>
      </c>
      <c r="E54" s="662" t="s">
        <v>4767</v>
      </c>
      <c r="F54" s="665">
        <v>9</v>
      </c>
      <c r="G54" s="665">
        <v>549</v>
      </c>
      <c r="H54" s="665">
        <v>1</v>
      </c>
      <c r="I54" s="665">
        <v>61</v>
      </c>
      <c r="J54" s="665">
        <v>16</v>
      </c>
      <c r="K54" s="665">
        <v>986</v>
      </c>
      <c r="L54" s="665">
        <v>1.795992714025501</v>
      </c>
      <c r="M54" s="665">
        <v>61.625</v>
      </c>
      <c r="N54" s="665">
        <v>8</v>
      </c>
      <c r="O54" s="665">
        <v>496</v>
      </c>
      <c r="P54" s="678">
        <v>0.90346083788706744</v>
      </c>
      <c r="Q54" s="666">
        <v>62</v>
      </c>
    </row>
    <row r="55" spans="1:17" ht="14.4" customHeight="1" x14ac:dyDescent="0.3">
      <c r="A55" s="661" t="s">
        <v>4746</v>
      </c>
      <c r="B55" s="662" t="s">
        <v>4747</v>
      </c>
      <c r="C55" s="662" t="s">
        <v>4339</v>
      </c>
      <c r="D55" s="662" t="s">
        <v>4768</v>
      </c>
      <c r="E55" s="662" t="s">
        <v>4769</v>
      </c>
      <c r="F55" s="665"/>
      <c r="G55" s="665"/>
      <c r="H55" s="665"/>
      <c r="I55" s="665"/>
      <c r="J55" s="665">
        <v>4</v>
      </c>
      <c r="K55" s="665">
        <v>324</v>
      </c>
      <c r="L55" s="665"/>
      <c r="M55" s="665">
        <v>81</v>
      </c>
      <c r="N55" s="665"/>
      <c r="O55" s="665"/>
      <c r="P55" s="678"/>
      <c r="Q55" s="666"/>
    </row>
    <row r="56" spans="1:17" ht="14.4" customHeight="1" x14ac:dyDescent="0.3">
      <c r="A56" s="661" t="s">
        <v>4746</v>
      </c>
      <c r="B56" s="662" t="s">
        <v>4747</v>
      </c>
      <c r="C56" s="662" t="s">
        <v>4339</v>
      </c>
      <c r="D56" s="662" t="s">
        <v>4770</v>
      </c>
      <c r="E56" s="662" t="s">
        <v>4771</v>
      </c>
      <c r="F56" s="665">
        <v>4</v>
      </c>
      <c r="G56" s="665">
        <v>3948</v>
      </c>
      <c r="H56" s="665">
        <v>1</v>
      </c>
      <c r="I56" s="665">
        <v>987</v>
      </c>
      <c r="J56" s="665">
        <v>16</v>
      </c>
      <c r="K56" s="665">
        <v>15792</v>
      </c>
      <c r="L56" s="665">
        <v>4</v>
      </c>
      <c r="M56" s="665">
        <v>987</v>
      </c>
      <c r="N56" s="665">
        <v>22</v>
      </c>
      <c r="O56" s="665">
        <v>21714</v>
      </c>
      <c r="P56" s="678">
        <v>5.5</v>
      </c>
      <c r="Q56" s="666">
        <v>987</v>
      </c>
    </row>
    <row r="57" spans="1:17" ht="14.4" customHeight="1" x14ac:dyDescent="0.3">
      <c r="A57" s="661" t="s">
        <v>4746</v>
      </c>
      <c r="B57" s="662" t="s">
        <v>4747</v>
      </c>
      <c r="C57" s="662" t="s">
        <v>4339</v>
      </c>
      <c r="D57" s="662" t="s">
        <v>4772</v>
      </c>
      <c r="E57" s="662" t="s">
        <v>4773</v>
      </c>
      <c r="F57" s="665">
        <v>2</v>
      </c>
      <c r="G57" s="665">
        <v>382</v>
      </c>
      <c r="H57" s="665">
        <v>1</v>
      </c>
      <c r="I57" s="665">
        <v>191</v>
      </c>
      <c r="J57" s="665"/>
      <c r="K57" s="665"/>
      <c r="L57" s="665"/>
      <c r="M57" s="665"/>
      <c r="N57" s="665">
        <v>1</v>
      </c>
      <c r="O57" s="665">
        <v>191</v>
      </c>
      <c r="P57" s="678">
        <v>0.5</v>
      </c>
      <c r="Q57" s="666">
        <v>191</v>
      </c>
    </row>
    <row r="58" spans="1:17" ht="14.4" customHeight="1" x14ac:dyDescent="0.3">
      <c r="A58" s="661" t="s">
        <v>4746</v>
      </c>
      <c r="B58" s="662" t="s">
        <v>4747</v>
      </c>
      <c r="C58" s="662" t="s">
        <v>4339</v>
      </c>
      <c r="D58" s="662" t="s">
        <v>4774</v>
      </c>
      <c r="E58" s="662" t="s">
        <v>4775</v>
      </c>
      <c r="F58" s="665">
        <v>2</v>
      </c>
      <c r="G58" s="665">
        <v>164</v>
      </c>
      <c r="H58" s="665">
        <v>1</v>
      </c>
      <c r="I58" s="665">
        <v>82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4746</v>
      </c>
      <c r="B59" s="662" t="s">
        <v>4747</v>
      </c>
      <c r="C59" s="662" t="s">
        <v>4339</v>
      </c>
      <c r="D59" s="662" t="s">
        <v>4776</v>
      </c>
      <c r="E59" s="662" t="s">
        <v>4777</v>
      </c>
      <c r="F59" s="665">
        <v>2</v>
      </c>
      <c r="G59" s="665">
        <v>126</v>
      </c>
      <c r="H59" s="665">
        <v>1</v>
      </c>
      <c r="I59" s="665">
        <v>63</v>
      </c>
      <c r="J59" s="665">
        <v>2</v>
      </c>
      <c r="K59" s="665">
        <v>126</v>
      </c>
      <c r="L59" s="665">
        <v>1</v>
      </c>
      <c r="M59" s="665">
        <v>63</v>
      </c>
      <c r="N59" s="665"/>
      <c r="O59" s="665"/>
      <c r="P59" s="678"/>
      <c r="Q59" s="666"/>
    </row>
    <row r="60" spans="1:17" ht="14.4" customHeight="1" x14ac:dyDescent="0.3">
      <c r="A60" s="661" t="s">
        <v>4746</v>
      </c>
      <c r="B60" s="662" t="s">
        <v>4747</v>
      </c>
      <c r="C60" s="662" t="s">
        <v>4339</v>
      </c>
      <c r="D60" s="662" t="s">
        <v>3356</v>
      </c>
      <c r="E60" s="662" t="s">
        <v>4778</v>
      </c>
      <c r="F60" s="665">
        <v>4</v>
      </c>
      <c r="G60" s="665">
        <v>68</v>
      </c>
      <c r="H60" s="665">
        <v>1</v>
      </c>
      <c r="I60" s="665">
        <v>17</v>
      </c>
      <c r="J60" s="665"/>
      <c r="K60" s="665"/>
      <c r="L60" s="665"/>
      <c r="M60" s="665"/>
      <c r="N60" s="665">
        <v>2</v>
      </c>
      <c r="O60" s="665">
        <v>34</v>
      </c>
      <c r="P60" s="678">
        <v>0.5</v>
      </c>
      <c r="Q60" s="666">
        <v>17</v>
      </c>
    </row>
    <row r="61" spans="1:17" ht="14.4" customHeight="1" x14ac:dyDescent="0.3">
      <c r="A61" s="661" t="s">
        <v>4746</v>
      </c>
      <c r="B61" s="662" t="s">
        <v>4747</v>
      </c>
      <c r="C61" s="662" t="s">
        <v>4339</v>
      </c>
      <c r="D61" s="662" t="s">
        <v>4779</v>
      </c>
      <c r="E61" s="662" t="s">
        <v>4780</v>
      </c>
      <c r="F61" s="665"/>
      <c r="G61" s="665"/>
      <c r="H61" s="665"/>
      <c r="I61" s="665"/>
      <c r="J61" s="665">
        <v>1</v>
      </c>
      <c r="K61" s="665">
        <v>479</v>
      </c>
      <c r="L61" s="665"/>
      <c r="M61" s="665">
        <v>479</v>
      </c>
      <c r="N61" s="665"/>
      <c r="O61" s="665"/>
      <c r="P61" s="678"/>
      <c r="Q61" s="666"/>
    </row>
    <row r="62" spans="1:17" ht="14.4" customHeight="1" x14ac:dyDescent="0.3">
      <c r="A62" s="661" t="s">
        <v>4746</v>
      </c>
      <c r="B62" s="662" t="s">
        <v>4747</v>
      </c>
      <c r="C62" s="662" t="s">
        <v>4339</v>
      </c>
      <c r="D62" s="662" t="s">
        <v>4781</v>
      </c>
      <c r="E62" s="662" t="s">
        <v>4782</v>
      </c>
      <c r="F62" s="665">
        <v>1</v>
      </c>
      <c r="G62" s="665">
        <v>47</v>
      </c>
      <c r="H62" s="665">
        <v>1</v>
      </c>
      <c r="I62" s="665">
        <v>47</v>
      </c>
      <c r="J62" s="665">
        <v>5</v>
      </c>
      <c r="K62" s="665">
        <v>235</v>
      </c>
      <c r="L62" s="665">
        <v>5</v>
      </c>
      <c r="M62" s="665">
        <v>47</v>
      </c>
      <c r="N62" s="665">
        <v>4</v>
      </c>
      <c r="O62" s="665">
        <v>188</v>
      </c>
      <c r="P62" s="678">
        <v>4</v>
      </c>
      <c r="Q62" s="666">
        <v>47</v>
      </c>
    </row>
    <row r="63" spans="1:17" ht="14.4" customHeight="1" x14ac:dyDescent="0.3">
      <c r="A63" s="661" t="s">
        <v>4746</v>
      </c>
      <c r="B63" s="662" t="s">
        <v>4747</v>
      </c>
      <c r="C63" s="662" t="s">
        <v>4339</v>
      </c>
      <c r="D63" s="662" t="s">
        <v>4783</v>
      </c>
      <c r="E63" s="662" t="s">
        <v>4784</v>
      </c>
      <c r="F63" s="665">
        <v>6</v>
      </c>
      <c r="G63" s="665">
        <v>360</v>
      </c>
      <c r="H63" s="665">
        <v>1</v>
      </c>
      <c r="I63" s="665">
        <v>60</v>
      </c>
      <c r="J63" s="665">
        <v>3</v>
      </c>
      <c r="K63" s="665">
        <v>180</v>
      </c>
      <c r="L63" s="665">
        <v>0.5</v>
      </c>
      <c r="M63" s="665">
        <v>60</v>
      </c>
      <c r="N63" s="665">
        <v>1</v>
      </c>
      <c r="O63" s="665">
        <v>60</v>
      </c>
      <c r="P63" s="678">
        <v>0.16666666666666666</v>
      </c>
      <c r="Q63" s="666">
        <v>60</v>
      </c>
    </row>
    <row r="64" spans="1:17" ht="14.4" customHeight="1" x14ac:dyDescent="0.3">
      <c r="A64" s="661" t="s">
        <v>4746</v>
      </c>
      <c r="B64" s="662" t="s">
        <v>4747</v>
      </c>
      <c r="C64" s="662" t="s">
        <v>4339</v>
      </c>
      <c r="D64" s="662" t="s">
        <v>4785</v>
      </c>
      <c r="E64" s="662" t="s">
        <v>4786</v>
      </c>
      <c r="F64" s="665"/>
      <c r="G64" s="665"/>
      <c r="H64" s="665"/>
      <c r="I64" s="665"/>
      <c r="J64" s="665">
        <v>1</v>
      </c>
      <c r="K64" s="665">
        <v>97</v>
      </c>
      <c r="L64" s="665"/>
      <c r="M64" s="665">
        <v>97</v>
      </c>
      <c r="N64" s="665"/>
      <c r="O64" s="665"/>
      <c r="P64" s="678"/>
      <c r="Q64" s="666"/>
    </row>
    <row r="65" spans="1:17" ht="14.4" customHeight="1" x14ac:dyDescent="0.3">
      <c r="A65" s="661" t="s">
        <v>4746</v>
      </c>
      <c r="B65" s="662" t="s">
        <v>4747</v>
      </c>
      <c r="C65" s="662" t="s">
        <v>4339</v>
      </c>
      <c r="D65" s="662" t="s">
        <v>4787</v>
      </c>
      <c r="E65" s="662" t="s">
        <v>4788</v>
      </c>
      <c r="F65" s="665"/>
      <c r="G65" s="665"/>
      <c r="H65" s="665"/>
      <c r="I65" s="665"/>
      <c r="J65" s="665">
        <v>2</v>
      </c>
      <c r="K65" s="665">
        <v>120</v>
      </c>
      <c r="L65" s="665"/>
      <c r="M65" s="665">
        <v>60</v>
      </c>
      <c r="N65" s="665"/>
      <c r="O65" s="665"/>
      <c r="P65" s="678"/>
      <c r="Q65" s="666"/>
    </row>
    <row r="66" spans="1:17" ht="14.4" customHeight="1" x14ac:dyDescent="0.3">
      <c r="A66" s="661" t="s">
        <v>4746</v>
      </c>
      <c r="B66" s="662" t="s">
        <v>4747</v>
      </c>
      <c r="C66" s="662" t="s">
        <v>4339</v>
      </c>
      <c r="D66" s="662" t="s">
        <v>4789</v>
      </c>
      <c r="E66" s="662" t="s">
        <v>4790</v>
      </c>
      <c r="F66" s="665">
        <v>3</v>
      </c>
      <c r="G66" s="665">
        <v>57</v>
      </c>
      <c r="H66" s="665">
        <v>1</v>
      </c>
      <c r="I66" s="665">
        <v>19</v>
      </c>
      <c r="J66" s="665">
        <v>1</v>
      </c>
      <c r="K66" s="665">
        <v>19</v>
      </c>
      <c r="L66" s="665">
        <v>0.33333333333333331</v>
      </c>
      <c r="M66" s="665">
        <v>19</v>
      </c>
      <c r="N66" s="665">
        <v>2</v>
      </c>
      <c r="O66" s="665">
        <v>38</v>
      </c>
      <c r="P66" s="678">
        <v>0.66666666666666663</v>
      </c>
      <c r="Q66" s="666">
        <v>19</v>
      </c>
    </row>
    <row r="67" spans="1:17" ht="14.4" customHeight="1" x14ac:dyDescent="0.3">
      <c r="A67" s="661" t="s">
        <v>4746</v>
      </c>
      <c r="B67" s="662" t="s">
        <v>4747</v>
      </c>
      <c r="C67" s="662" t="s">
        <v>4339</v>
      </c>
      <c r="D67" s="662" t="s">
        <v>4791</v>
      </c>
      <c r="E67" s="662" t="s">
        <v>4792</v>
      </c>
      <c r="F67" s="665">
        <v>1</v>
      </c>
      <c r="G67" s="665">
        <v>461</v>
      </c>
      <c r="H67" s="665">
        <v>1</v>
      </c>
      <c r="I67" s="665">
        <v>461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4746</v>
      </c>
      <c r="B68" s="662" t="s">
        <v>4747</v>
      </c>
      <c r="C68" s="662" t="s">
        <v>4339</v>
      </c>
      <c r="D68" s="662" t="s">
        <v>4793</v>
      </c>
      <c r="E68" s="662" t="s">
        <v>4794</v>
      </c>
      <c r="F68" s="665">
        <v>5</v>
      </c>
      <c r="G68" s="665">
        <v>4255</v>
      </c>
      <c r="H68" s="665">
        <v>1</v>
      </c>
      <c r="I68" s="665">
        <v>851</v>
      </c>
      <c r="J68" s="665">
        <v>11</v>
      </c>
      <c r="K68" s="665">
        <v>9370</v>
      </c>
      <c r="L68" s="665">
        <v>2.2021151586368979</v>
      </c>
      <c r="M68" s="665">
        <v>851.81818181818187</v>
      </c>
      <c r="N68" s="665">
        <v>10</v>
      </c>
      <c r="O68" s="665">
        <v>8520</v>
      </c>
      <c r="P68" s="678">
        <v>2.0023501762632199</v>
      </c>
      <c r="Q68" s="666">
        <v>852</v>
      </c>
    </row>
    <row r="69" spans="1:17" ht="14.4" customHeight="1" x14ac:dyDescent="0.3">
      <c r="A69" s="661" t="s">
        <v>4746</v>
      </c>
      <c r="B69" s="662" t="s">
        <v>4747</v>
      </c>
      <c r="C69" s="662" t="s">
        <v>4339</v>
      </c>
      <c r="D69" s="662" t="s">
        <v>4795</v>
      </c>
      <c r="E69" s="662" t="s">
        <v>4796</v>
      </c>
      <c r="F69" s="665">
        <v>1</v>
      </c>
      <c r="G69" s="665">
        <v>166</v>
      </c>
      <c r="H69" s="665">
        <v>1</v>
      </c>
      <c r="I69" s="665">
        <v>166</v>
      </c>
      <c r="J69" s="665">
        <v>1</v>
      </c>
      <c r="K69" s="665">
        <v>167</v>
      </c>
      <c r="L69" s="665">
        <v>1.0060240963855422</v>
      </c>
      <c r="M69" s="665">
        <v>167</v>
      </c>
      <c r="N69" s="665">
        <v>1</v>
      </c>
      <c r="O69" s="665">
        <v>167</v>
      </c>
      <c r="P69" s="678">
        <v>1.0060240963855422</v>
      </c>
      <c r="Q69" s="666">
        <v>167</v>
      </c>
    </row>
    <row r="70" spans="1:17" ht="14.4" customHeight="1" x14ac:dyDescent="0.3">
      <c r="A70" s="661" t="s">
        <v>4746</v>
      </c>
      <c r="B70" s="662" t="s">
        <v>4747</v>
      </c>
      <c r="C70" s="662" t="s">
        <v>4339</v>
      </c>
      <c r="D70" s="662" t="s">
        <v>4797</v>
      </c>
      <c r="E70" s="662" t="s">
        <v>4798</v>
      </c>
      <c r="F70" s="665"/>
      <c r="G70" s="665"/>
      <c r="H70" s="665"/>
      <c r="I70" s="665"/>
      <c r="J70" s="665">
        <v>2</v>
      </c>
      <c r="K70" s="665">
        <v>331</v>
      </c>
      <c r="L70" s="665"/>
      <c r="M70" s="665">
        <v>165.5</v>
      </c>
      <c r="N70" s="665"/>
      <c r="O70" s="665"/>
      <c r="P70" s="678"/>
      <c r="Q70" s="666"/>
    </row>
    <row r="71" spans="1:17" ht="14.4" customHeight="1" x14ac:dyDescent="0.3">
      <c r="A71" s="661" t="s">
        <v>4746</v>
      </c>
      <c r="B71" s="662" t="s">
        <v>4747</v>
      </c>
      <c r="C71" s="662" t="s">
        <v>4339</v>
      </c>
      <c r="D71" s="662" t="s">
        <v>4799</v>
      </c>
      <c r="E71" s="662" t="s">
        <v>4800</v>
      </c>
      <c r="F71" s="665">
        <v>1</v>
      </c>
      <c r="G71" s="665">
        <v>308</v>
      </c>
      <c r="H71" s="665">
        <v>1</v>
      </c>
      <c r="I71" s="665">
        <v>308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4746</v>
      </c>
      <c r="B72" s="662" t="s">
        <v>4747</v>
      </c>
      <c r="C72" s="662" t="s">
        <v>4339</v>
      </c>
      <c r="D72" s="662" t="s">
        <v>4801</v>
      </c>
      <c r="E72" s="662" t="s">
        <v>4802</v>
      </c>
      <c r="F72" s="665">
        <v>1</v>
      </c>
      <c r="G72" s="665">
        <v>349</v>
      </c>
      <c r="H72" s="665">
        <v>1</v>
      </c>
      <c r="I72" s="665">
        <v>349</v>
      </c>
      <c r="J72" s="665"/>
      <c r="K72" s="665"/>
      <c r="L72" s="665"/>
      <c r="M72" s="665"/>
      <c r="N72" s="665">
        <v>2</v>
      </c>
      <c r="O72" s="665">
        <v>702</v>
      </c>
      <c r="P72" s="678">
        <v>2.0114613180515759</v>
      </c>
      <c r="Q72" s="666">
        <v>351</v>
      </c>
    </row>
    <row r="73" spans="1:17" ht="14.4" customHeight="1" x14ac:dyDescent="0.3">
      <c r="A73" s="661" t="s">
        <v>4746</v>
      </c>
      <c r="B73" s="662" t="s">
        <v>4747</v>
      </c>
      <c r="C73" s="662" t="s">
        <v>4339</v>
      </c>
      <c r="D73" s="662" t="s">
        <v>4803</v>
      </c>
      <c r="E73" s="662" t="s">
        <v>4804</v>
      </c>
      <c r="F73" s="665">
        <v>1</v>
      </c>
      <c r="G73" s="665">
        <v>349</v>
      </c>
      <c r="H73" s="665">
        <v>1</v>
      </c>
      <c r="I73" s="665">
        <v>349</v>
      </c>
      <c r="J73" s="665"/>
      <c r="K73" s="665"/>
      <c r="L73" s="665"/>
      <c r="M73" s="665"/>
      <c r="N73" s="665">
        <v>2</v>
      </c>
      <c r="O73" s="665">
        <v>702</v>
      </c>
      <c r="P73" s="678">
        <v>2.0114613180515759</v>
      </c>
      <c r="Q73" s="666">
        <v>351</v>
      </c>
    </row>
    <row r="74" spans="1:17" ht="14.4" customHeight="1" x14ac:dyDescent="0.3">
      <c r="A74" s="661" t="s">
        <v>4746</v>
      </c>
      <c r="B74" s="662" t="s">
        <v>4747</v>
      </c>
      <c r="C74" s="662" t="s">
        <v>4339</v>
      </c>
      <c r="D74" s="662" t="s">
        <v>4805</v>
      </c>
      <c r="E74" s="662" t="s">
        <v>4806</v>
      </c>
      <c r="F74" s="665"/>
      <c r="G74" s="665"/>
      <c r="H74" s="665"/>
      <c r="I74" s="665"/>
      <c r="J74" s="665">
        <v>1</v>
      </c>
      <c r="K74" s="665">
        <v>783</v>
      </c>
      <c r="L74" s="665"/>
      <c r="M74" s="665">
        <v>783</v>
      </c>
      <c r="N74" s="665"/>
      <c r="O74" s="665"/>
      <c r="P74" s="678"/>
      <c r="Q74" s="666"/>
    </row>
    <row r="75" spans="1:17" ht="14.4" customHeight="1" x14ac:dyDescent="0.3">
      <c r="A75" s="661" t="s">
        <v>4746</v>
      </c>
      <c r="B75" s="662" t="s">
        <v>4747</v>
      </c>
      <c r="C75" s="662" t="s">
        <v>4339</v>
      </c>
      <c r="D75" s="662" t="s">
        <v>4807</v>
      </c>
      <c r="E75" s="662" t="s">
        <v>4808</v>
      </c>
      <c r="F75" s="665"/>
      <c r="G75" s="665"/>
      <c r="H75" s="665"/>
      <c r="I75" s="665"/>
      <c r="J75" s="665">
        <v>1</v>
      </c>
      <c r="K75" s="665">
        <v>178</v>
      </c>
      <c r="L75" s="665"/>
      <c r="M75" s="665">
        <v>178</v>
      </c>
      <c r="N75" s="665"/>
      <c r="O75" s="665"/>
      <c r="P75" s="678"/>
      <c r="Q75" s="666"/>
    </row>
    <row r="76" spans="1:17" ht="14.4" customHeight="1" x14ac:dyDescent="0.3">
      <c r="A76" s="661" t="s">
        <v>4746</v>
      </c>
      <c r="B76" s="662" t="s">
        <v>4747</v>
      </c>
      <c r="C76" s="662" t="s">
        <v>4339</v>
      </c>
      <c r="D76" s="662" t="s">
        <v>4809</v>
      </c>
      <c r="E76" s="662" t="s">
        <v>4810</v>
      </c>
      <c r="F76" s="665"/>
      <c r="G76" s="665"/>
      <c r="H76" s="665"/>
      <c r="I76" s="665"/>
      <c r="J76" s="665">
        <v>2</v>
      </c>
      <c r="K76" s="665">
        <v>455</v>
      </c>
      <c r="L76" s="665"/>
      <c r="M76" s="665">
        <v>227.5</v>
      </c>
      <c r="N76" s="665">
        <v>2</v>
      </c>
      <c r="O76" s="665">
        <v>456</v>
      </c>
      <c r="P76" s="678"/>
      <c r="Q76" s="666">
        <v>228</v>
      </c>
    </row>
    <row r="77" spans="1:17" ht="14.4" customHeight="1" x14ac:dyDescent="0.3">
      <c r="A77" s="661" t="s">
        <v>4746</v>
      </c>
      <c r="B77" s="662" t="s">
        <v>4747</v>
      </c>
      <c r="C77" s="662" t="s">
        <v>4339</v>
      </c>
      <c r="D77" s="662" t="s">
        <v>4811</v>
      </c>
      <c r="E77" s="662" t="s">
        <v>4812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561</v>
      </c>
      <c r="P77" s="678"/>
      <c r="Q77" s="666">
        <v>561</v>
      </c>
    </row>
    <row r="78" spans="1:17" ht="14.4" customHeight="1" x14ac:dyDescent="0.3">
      <c r="A78" s="661" t="s">
        <v>4746</v>
      </c>
      <c r="B78" s="662" t="s">
        <v>4747</v>
      </c>
      <c r="C78" s="662" t="s">
        <v>4339</v>
      </c>
      <c r="D78" s="662" t="s">
        <v>4813</v>
      </c>
      <c r="E78" s="662" t="s">
        <v>4814</v>
      </c>
      <c r="F78" s="665">
        <v>3</v>
      </c>
      <c r="G78" s="665">
        <v>510</v>
      </c>
      <c r="H78" s="665">
        <v>1</v>
      </c>
      <c r="I78" s="665">
        <v>170</v>
      </c>
      <c r="J78" s="665">
        <v>5</v>
      </c>
      <c r="K78" s="665">
        <v>852</v>
      </c>
      <c r="L78" s="665">
        <v>1.6705882352941177</v>
      </c>
      <c r="M78" s="665">
        <v>170.4</v>
      </c>
      <c r="N78" s="665">
        <v>7</v>
      </c>
      <c r="O78" s="665">
        <v>1197</v>
      </c>
      <c r="P78" s="678">
        <v>2.3470588235294119</v>
      </c>
      <c r="Q78" s="666">
        <v>171</v>
      </c>
    </row>
    <row r="79" spans="1:17" ht="14.4" customHeight="1" x14ac:dyDescent="0.3">
      <c r="A79" s="661" t="s">
        <v>4746</v>
      </c>
      <c r="B79" s="662" t="s">
        <v>4747</v>
      </c>
      <c r="C79" s="662" t="s">
        <v>4339</v>
      </c>
      <c r="D79" s="662" t="s">
        <v>4815</v>
      </c>
      <c r="E79" s="662" t="s">
        <v>4816</v>
      </c>
      <c r="F79" s="665">
        <v>8</v>
      </c>
      <c r="G79" s="665">
        <v>1048</v>
      </c>
      <c r="H79" s="665">
        <v>1</v>
      </c>
      <c r="I79" s="665">
        <v>131</v>
      </c>
      <c r="J79" s="665">
        <v>1</v>
      </c>
      <c r="K79" s="665">
        <v>132</v>
      </c>
      <c r="L79" s="665">
        <v>0.12595419847328243</v>
      </c>
      <c r="M79" s="665">
        <v>132</v>
      </c>
      <c r="N79" s="665"/>
      <c r="O79" s="665"/>
      <c r="P79" s="678"/>
      <c r="Q79" s="666"/>
    </row>
    <row r="80" spans="1:17" ht="14.4" customHeight="1" x14ac:dyDescent="0.3">
      <c r="A80" s="661" t="s">
        <v>4746</v>
      </c>
      <c r="B80" s="662" t="s">
        <v>4747</v>
      </c>
      <c r="C80" s="662" t="s">
        <v>4339</v>
      </c>
      <c r="D80" s="662" t="s">
        <v>4817</v>
      </c>
      <c r="E80" s="662" t="s">
        <v>4818</v>
      </c>
      <c r="F80" s="665">
        <v>2</v>
      </c>
      <c r="G80" s="665">
        <v>354</v>
      </c>
      <c r="H80" s="665">
        <v>1</v>
      </c>
      <c r="I80" s="665">
        <v>177</v>
      </c>
      <c r="J80" s="665"/>
      <c r="K80" s="665"/>
      <c r="L80" s="665"/>
      <c r="M80" s="665"/>
      <c r="N80" s="665">
        <v>2</v>
      </c>
      <c r="O80" s="665">
        <v>356</v>
      </c>
      <c r="P80" s="678">
        <v>1.0056497175141244</v>
      </c>
      <c r="Q80" s="666">
        <v>178</v>
      </c>
    </row>
    <row r="81" spans="1:17" ht="14.4" customHeight="1" x14ac:dyDescent="0.3">
      <c r="A81" s="661" t="s">
        <v>4746</v>
      </c>
      <c r="B81" s="662" t="s">
        <v>4747</v>
      </c>
      <c r="C81" s="662" t="s">
        <v>4339</v>
      </c>
      <c r="D81" s="662" t="s">
        <v>4819</v>
      </c>
      <c r="E81" s="662" t="s">
        <v>4820</v>
      </c>
      <c r="F81" s="665">
        <v>4</v>
      </c>
      <c r="G81" s="665">
        <v>1648</v>
      </c>
      <c r="H81" s="665">
        <v>1</v>
      </c>
      <c r="I81" s="665">
        <v>412</v>
      </c>
      <c r="J81" s="665">
        <v>2</v>
      </c>
      <c r="K81" s="665">
        <v>824</v>
      </c>
      <c r="L81" s="665">
        <v>0.5</v>
      </c>
      <c r="M81" s="665">
        <v>412</v>
      </c>
      <c r="N81" s="665">
        <v>1</v>
      </c>
      <c r="O81" s="665">
        <v>413</v>
      </c>
      <c r="P81" s="678">
        <v>0.25060679611650488</v>
      </c>
      <c r="Q81" s="666">
        <v>413</v>
      </c>
    </row>
    <row r="82" spans="1:17" ht="14.4" customHeight="1" x14ac:dyDescent="0.3">
      <c r="A82" s="661" t="s">
        <v>4746</v>
      </c>
      <c r="B82" s="662" t="s">
        <v>4747</v>
      </c>
      <c r="C82" s="662" t="s">
        <v>4339</v>
      </c>
      <c r="D82" s="662" t="s">
        <v>4821</v>
      </c>
      <c r="E82" s="662" t="s">
        <v>4822</v>
      </c>
      <c r="F82" s="665">
        <v>1</v>
      </c>
      <c r="G82" s="665">
        <v>394</v>
      </c>
      <c r="H82" s="665">
        <v>1</v>
      </c>
      <c r="I82" s="665">
        <v>394</v>
      </c>
      <c r="J82" s="665">
        <v>1</v>
      </c>
      <c r="K82" s="665">
        <v>394</v>
      </c>
      <c r="L82" s="665">
        <v>1</v>
      </c>
      <c r="M82" s="665">
        <v>394</v>
      </c>
      <c r="N82" s="665">
        <v>2</v>
      </c>
      <c r="O82" s="665">
        <v>790</v>
      </c>
      <c r="P82" s="678">
        <v>2.0050761421319798</v>
      </c>
      <c r="Q82" s="666">
        <v>395</v>
      </c>
    </row>
    <row r="83" spans="1:17" ht="14.4" customHeight="1" x14ac:dyDescent="0.3">
      <c r="A83" s="661" t="s">
        <v>4746</v>
      </c>
      <c r="B83" s="662" t="s">
        <v>4747</v>
      </c>
      <c r="C83" s="662" t="s">
        <v>4339</v>
      </c>
      <c r="D83" s="662" t="s">
        <v>4823</v>
      </c>
      <c r="E83" s="662" t="s">
        <v>4824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574</v>
      </c>
      <c r="P83" s="678"/>
      <c r="Q83" s="666">
        <v>574</v>
      </c>
    </row>
    <row r="84" spans="1:17" ht="14.4" customHeight="1" x14ac:dyDescent="0.3">
      <c r="A84" s="661" t="s">
        <v>4746</v>
      </c>
      <c r="B84" s="662" t="s">
        <v>4747</v>
      </c>
      <c r="C84" s="662" t="s">
        <v>4339</v>
      </c>
      <c r="D84" s="662" t="s">
        <v>4825</v>
      </c>
      <c r="E84" s="662" t="s">
        <v>4826</v>
      </c>
      <c r="F84" s="665">
        <v>1</v>
      </c>
      <c r="G84" s="665">
        <v>309</v>
      </c>
      <c r="H84" s="665">
        <v>1</v>
      </c>
      <c r="I84" s="665">
        <v>309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4746</v>
      </c>
      <c r="B85" s="662" t="s">
        <v>4747</v>
      </c>
      <c r="C85" s="662" t="s">
        <v>4339</v>
      </c>
      <c r="D85" s="662" t="s">
        <v>4827</v>
      </c>
      <c r="E85" s="662" t="s">
        <v>4828</v>
      </c>
      <c r="F85" s="665">
        <v>1</v>
      </c>
      <c r="G85" s="665">
        <v>88</v>
      </c>
      <c r="H85" s="665">
        <v>1</v>
      </c>
      <c r="I85" s="665">
        <v>88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4746</v>
      </c>
      <c r="B86" s="662" t="s">
        <v>4747</v>
      </c>
      <c r="C86" s="662" t="s">
        <v>4339</v>
      </c>
      <c r="D86" s="662" t="s">
        <v>4829</v>
      </c>
      <c r="E86" s="662" t="s">
        <v>4830</v>
      </c>
      <c r="F86" s="665">
        <v>59</v>
      </c>
      <c r="G86" s="665">
        <v>1711</v>
      </c>
      <c r="H86" s="665">
        <v>1</v>
      </c>
      <c r="I86" s="665">
        <v>29</v>
      </c>
      <c r="J86" s="665">
        <v>93</v>
      </c>
      <c r="K86" s="665">
        <v>2755</v>
      </c>
      <c r="L86" s="665">
        <v>1.6101694915254237</v>
      </c>
      <c r="M86" s="665">
        <v>29.623655913978496</v>
      </c>
      <c r="N86" s="665">
        <v>80</v>
      </c>
      <c r="O86" s="665">
        <v>2400</v>
      </c>
      <c r="P86" s="678">
        <v>1.4026884862653419</v>
      </c>
      <c r="Q86" s="666">
        <v>30</v>
      </c>
    </row>
    <row r="87" spans="1:17" ht="14.4" customHeight="1" x14ac:dyDescent="0.3">
      <c r="A87" s="661" t="s">
        <v>4746</v>
      </c>
      <c r="B87" s="662" t="s">
        <v>4747</v>
      </c>
      <c r="C87" s="662" t="s">
        <v>4339</v>
      </c>
      <c r="D87" s="662" t="s">
        <v>4831</v>
      </c>
      <c r="E87" s="662" t="s">
        <v>4832</v>
      </c>
      <c r="F87" s="665">
        <v>6</v>
      </c>
      <c r="G87" s="665">
        <v>300</v>
      </c>
      <c r="H87" s="665">
        <v>1</v>
      </c>
      <c r="I87" s="665">
        <v>50</v>
      </c>
      <c r="J87" s="665">
        <v>4</v>
      </c>
      <c r="K87" s="665">
        <v>200</v>
      </c>
      <c r="L87" s="665">
        <v>0.66666666666666663</v>
      </c>
      <c r="M87" s="665">
        <v>50</v>
      </c>
      <c r="N87" s="665">
        <v>1</v>
      </c>
      <c r="O87" s="665">
        <v>50</v>
      </c>
      <c r="P87" s="678">
        <v>0.16666666666666666</v>
      </c>
      <c r="Q87" s="666">
        <v>50</v>
      </c>
    </row>
    <row r="88" spans="1:17" ht="14.4" customHeight="1" x14ac:dyDescent="0.3">
      <c r="A88" s="661" t="s">
        <v>4746</v>
      </c>
      <c r="B88" s="662" t="s">
        <v>4747</v>
      </c>
      <c r="C88" s="662" t="s">
        <v>4339</v>
      </c>
      <c r="D88" s="662" t="s">
        <v>4833</v>
      </c>
      <c r="E88" s="662" t="s">
        <v>4834</v>
      </c>
      <c r="F88" s="665">
        <v>32</v>
      </c>
      <c r="G88" s="665">
        <v>384</v>
      </c>
      <c r="H88" s="665">
        <v>1</v>
      </c>
      <c r="I88" s="665">
        <v>12</v>
      </c>
      <c r="J88" s="665">
        <v>39</v>
      </c>
      <c r="K88" s="665">
        <v>468</v>
      </c>
      <c r="L88" s="665">
        <v>1.21875</v>
      </c>
      <c r="M88" s="665">
        <v>12</v>
      </c>
      <c r="N88" s="665">
        <v>39</v>
      </c>
      <c r="O88" s="665">
        <v>468</v>
      </c>
      <c r="P88" s="678">
        <v>1.21875</v>
      </c>
      <c r="Q88" s="666">
        <v>12</v>
      </c>
    </row>
    <row r="89" spans="1:17" ht="14.4" customHeight="1" x14ac:dyDescent="0.3">
      <c r="A89" s="661" t="s">
        <v>4746</v>
      </c>
      <c r="B89" s="662" t="s">
        <v>4747</v>
      </c>
      <c r="C89" s="662" t="s">
        <v>4339</v>
      </c>
      <c r="D89" s="662" t="s">
        <v>4835</v>
      </c>
      <c r="E89" s="662" t="s">
        <v>4836</v>
      </c>
      <c r="F89" s="665">
        <v>66</v>
      </c>
      <c r="G89" s="665">
        <v>11946</v>
      </c>
      <c r="H89" s="665">
        <v>1</v>
      </c>
      <c r="I89" s="665">
        <v>181</v>
      </c>
      <c r="J89" s="665">
        <v>160</v>
      </c>
      <c r="K89" s="665">
        <v>29054</v>
      </c>
      <c r="L89" s="665">
        <v>2.4321111669177968</v>
      </c>
      <c r="M89" s="665">
        <v>181.58750000000001</v>
      </c>
      <c r="N89" s="665">
        <v>164</v>
      </c>
      <c r="O89" s="665">
        <v>29848</v>
      </c>
      <c r="P89" s="678">
        <v>2.498576929516156</v>
      </c>
      <c r="Q89" s="666">
        <v>182</v>
      </c>
    </row>
    <row r="90" spans="1:17" ht="14.4" customHeight="1" x14ac:dyDescent="0.3">
      <c r="A90" s="661" t="s">
        <v>4746</v>
      </c>
      <c r="B90" s="662" t="s">
        <v>4747</v>
      </c>
      <c r="C90" s="662" t="s">
        <v>4339</v>
      </c>
      <c r="D90" s="662" t="s">
        <v>4837</v>
      </c>
      <c r="E90" s="662" t="s">
        <v>4838</v>
      </c>
      <c r="F90" s="665">
        <v>9</v>
      </c>
      <c r="G90" s="665">
        <v>639</v>
      </c>
      <c r="H90" s="665">
        <v>1</v>
      </c>
      <c r="I90" s="665">
        <v>71</v>
      </c>
      <c r="J90" s="665">
        <v>7</v>
      </c>
      <c r="K90" s="665">
        <v>499</v>
      </c>
      <c r="L90" s="665">
        <v>0.78090766823161184</v>
      </c>
      <c r="M90" s="665">
        <v>71.285714285714292</v>
      </c>
      <c r="N90" s="665">
        <v>3</v>
      </c>
      <c r="O90" s="665">
        <v>216</v>
      </c>
      <c r="P90" s="678">
        <v>0.3380281690140845</v>
      </c>
      <c r="Q90" s="666">
        <v>72</v>
      </c>
    </row>
    <row r="91" spans="1:17" ht="14.4" customHeight="1" x14ac:dyDescent="0.3">
      <c r="A91" s="661" t="s">
        <v>4746</v>
      </c>
      <c r="B91" s="662" t="s">
        <v>4747</v>
      </c>
      <c r="C91" s="662" t="s">
        <v>4339</v>
      </c>
      <c r="D91" s="662" t="s">
        <v>4839</v>
      </c>
      <c r="E91" s="662" t="s">
        <v>4840</v>
      </c>
      <c r="F91" s="665">
        <v>126</v>
      </c>
      <c r="G91" s="665">
        <v>22932</v>
      </c>
      <c r="H91" s="665">
        <v>1</v>
      </c>
      <c r="I91" s="665">
        <v>182</v>
      </c>
      <c r="J91" s="665">
        <v>159</v>
      </c>
      <c r="K91" s="665">
        <v>29031</v>
      </c>
      <c r="L91" s="665">
        <v>1.2659602302459445</v>
      </c>
      <c r="M91" s="665">
        <v>182.58490566037736</v>
      </c>
      <c r="N91" s="665">
        <v>162</v>
      </c>
      <c r="O91" s="665">
        <v>29646</v>
      </c>
      <c r="P91" s="678">
        <v>1.292778649921507</v>
      </c>
      <c r="Q91" s="666">
        <v>183</v>
      </c>
    </row>
    <row r="92" spans="1:17" ht="14.4" customHeight="1" x14ac:dyDescent="0.3">
      <c r="A92" s="661" t="s">
        <v>4746</v>
      </c>
      <c r="B92" s="662" t="s">
        <v>4747</v>
      </c>
      <c r="C92" s="662" t="s">
        <v>4339</v>
      </c>
      <c r="D92" s="662" t="s">
        <v>4841</v>
      </c>
      <c r="E92" s="662" t="s">
        <v>4842</v>
      </c>
      <c r="F92" s="665"/>
      <c r="G92" s="665"/>
      <c r="H92" s="665"/>
      <c r="I92" s="665"/>
      <c r="J92" s="665"/>
      <c r="K92" s="665"/>
      <c r="L92" s="665"/>
      <c r="M92" s="665"/>
      <c r="N92" s="665">
        <v>3</v>
      </c>
      <c r="O92" s="665">
        <v>3804</v>
      </c>
      <c r="P92" s="678"/>
      <c r="Q92" s="666">
        <v>1268</v>
      </c>
    </row>
    <row r="93" spans="1:17" ht="14.4" customHeight="1" x14ac:dyDescent="0.3">
      <c r="A93" s="661" t="s">
        <v>4746</v>
      </c>
      <c r="B93" s="662" t="s">
        <v>4747</v>
      </c>
      <c r="C93" s="662" t="s">
        <v>4339</v>
      </c>
      <c r="D93" s="662" t="s">
        <v>4843</v>
      </c>
      <c r="E93" s="662" t="s">
        <v>4844</v>
      </c>
      <c r="F93" s="665">
        <v>274</v>
      </c>
      <c r="G93" s="665">
        <v>40278</v>
      </c>
      <c r="H93" s="665">
        <v>1</v>
      </c>
      <c r="I93" s="665">
        <v>147</v>
      </c>
      <c r="J93" s="665">
        <v>303</v>
      </c>
      <c r="K93" s="665">
        <v>44715</v>
      </c>
      <c r="L93" s="665">
        <v>1.1101593922240429</v>
      </c>
      <c r="M93" s="665">
        <v>147.57425742574259</v>
      </c>
      <c r="N93" s="665">
        <v>304</v>
      </c>
      <c r="O93" s="665">
        <v>44992</v>
      </c>
      <c r="P93" s="678">
        <v>1.1170365956601618</v>
      </c>
      <c r="Q93" s="666">
        <v>148</v>
      </c>
    </row>
    <row r="94" spans="1:17" ht="14.4" customHeight="1" x14ac:dyDescent="0.3">
      <c r="A94" s="661" t="s">
        <v>4746</v>
      </c>
      <c r="B94" s="662" t="s">
        <v>4747</v>
      </c>
      <c r="C94" s="662" t="s">
        <v>4339</v>
      </c>
      <c r="D94" s="662" t="s">
        <v>4845</v>
      </c>
      <c r="E94" s="662" t="s">
        <v>4846</v>
      </c>
      <c r="F94" s="665">
        <v>73</v>
      </c>
      <c r="G94" s="665">
        <v>2117</v>
      </c>
      <c r="H94" s="665">
        <v>1</v>
      </c>
      <c r="I94" s="665">
        <v>29</v>
      </c>
      <c r="J94" s="665">
        <v>97</v>
      </c>
      <c r="K94" s="665">
        <v>2873</v>
      </c>
      <c r="L94" s="665">
        <v>1.3571091166745395</v>
      </c>
      <c r="M94" s="665">
        <v>29.618556701030929</v>
      </c>
      <c r="N94" s="665">
        <v>80</v>
      </c>
      <c r="O94" s="665">
        <v>2400</v>
      </c>
      <c r="P94" s="678">
        <v>1.1336797354747283</v>
      </c>
      <c r="Q94" s="666">
        <v>30</v>
      </c>
    </row>
    <row r="95" spans="1:17" ht="14.4" customHeight="1" x14ac:dyDescent="0.3">
      <c r="A95" s="661" t="s">
        <v>4746</v>
      </c>
      <c r="B95" s="662" t="s">
        <v>4747</v>
      </c>
      <c r="C95" s="662" t="s">
        <v>4339</v>
      </c>
      <c r="D95" s="662" t="s">
        <v>4847</v>
      </c>
      <c r="E95" s="662" t="s">
        <v>4848</v>
      </c>
      <c r="F95" s="665">
        <v>41</v>
      </c>
      <c r="G95" s="665">
        <v>1271</v>
      </c>
      <c r="H95" s="665">
        <v>1</v>
      </c>
      <c r="I95" s="665">
        <v>31</v>
      </c>
      <c r="J95" s="665">
        <v>64</v>
      </c>
      <c r="K95" s="665">
        <v>1984</v>
      </c>
      <c r="L95" s="665">
        <v>1.5609756097560976</v>
      </c>
      <c r="M95" s="665">
        <v>31</v>
      </c>
      <c r="N95" s="665">
        <v>60</v>
      </c>
      <c r="O95" s="665">
        <v>1860</v>
      </c>
      <c r="P95" s="678">
        <v>1.4634146341463414</v>
      </c>
      <c r="Q95" s="666">
        <v>31</v>
      </c>
    </row>
    <row r="96" spans="1:17" ht="14.4" customHeight="1" x14ac:dyDescent="0.3">
      <c r="A96" s="661" t="s">
        <v>4746</v>
      </c>
      <c r="B96" s="662" t="s">
        <v>4747</v>
      </c>
      <c r="C96" s="662" t="s">
        <v>4339</v>
      </c>
      <c r="D96" s="662" t="s">
        <v>4849</v>
      </c>
      <c r="E96" s="662" t="s">
        <v>4850</v>
      </c>
      <c r="F96" s="665">
        <v>46</v>
      </c>
      <c r="G96" s="665">
        <v>1242</v>
      </c>
      <c r="H96" s="665">
        <v>1</v>
      </c>
      <c r="I96" s="665">
        <v>27</v>
      </c>
      <c r="J96" s="665">
        <v>71</v>
      </c>
      <c r="K96" s="665">
        <v>1917</v>
      </c>
      <c r="L96" s="665">
        <v>1.5434782608695652</v>
      </c>
      <c r="M96" s="665">
        <v>27</v>
      </c>
      <c r="N96" s="665">
        <v>66</v>
      </c>
      <c r="O96" s="665">
        <v>1782</v>
      </c>
      <c r="P96" s="678">
        <v>1.4347826086956521</v>
      </c>
      <c r="Q96" s="666">
        <v>27</v>
      </c>
    </row>
    <row r="97" spans="1:17" ht="14.4" customHeight="1" x14ac:dyDescent="0.3">
      <c r="A97" s="661" t="s">
        <v>4746</v>
      </c>
      <c r="B97" s="662" t="s">
        <v>4747</v>
      </c>
      <c r="C97" s="662" t="s">
        <v>4339</v>
      </c>
      <c r="D97" s="662" t="s">
        <v>4851</v>
      </c>
      <c r="E97" s="662" t="s">
        <v>4852</v>
      </c>
      <c r="F97" s="665">
        <v>4</v>
      </c>
      <c r="G97" s="665">
        <v>88</v>
      </c>
      <c r="H97" s="665">
        <v>1</v>
      </c>
      <c r="I97" s="665">
        <v>22</v>
      </c>
      <c r="J97" s="665">
        <v>1</v>
      </c>
      <c r="K97" s="665">
        <v>22</v>
      </c>
      <c r="L97" s="665">
        <v>0.25</v>
      </c>
      <c r="M97" s="665">
        <v>22</v>
      </c>
      <c r="N97" s="665"/>
      <c r="O97" s="665"/>
      <c r="P97" s="678"/>
      <c r="Q97" s="666"/>
    </row>
    <row r="98" spans="1:17" ht="14.4" customHeight="1" x14ac:dyDescent="0.3">
      <c r="A98" s="661" t="s">
        <v>4746</v>
      </c>
      <c r="B98" s="662" t="s">
        <v>4747</v>
      </c>
      <c r="C98" s="662" t="s">
        <v>4339</v>
      </c>
      <c r="D98" s="662" t="s">
        <v>4853</v>
      </c>
      <c r="E98" s="662" t="s">
        <v>4854</v>
      </c>
      <c r="F98" s="665">
        <v>49</v>
      </c>
      <c r="G98" s="665">
        <v>1225</v>
      </c>
      <c r="H98" s="665">
        <v>1</v>
      </c>
      <c r="I98" s="665">
        <v>25</v>
      </c>
      <c r="J98" s="665">
        <v>75</v>
      </c>
      <c r="K98" s="665">
        <v>1875</v>
      </c>
      <c r="L98" s="665">
        <v>1.5306122448979591</v>
      </c>
      <c r="M98" s="665">
        <v>25</v>
      </c>
      <c r="N98" s="665">
        <v>66</v>
      </c>
      <c r="O98" s="665">
        <v>1650</v>
      </c>
      <c r="P98" s="678">
        <v>1.346938775510204</v>
      </c>
      <c r="Q98" s="666">
        <v>25</v>
      </c>
    </row>
    <row r="99" spans="1:17" ht="14.4" customHeight="1" x14ac:dyDescent="0.3">
      <c r="A99" s="661" t="s">
        <v>4746</v>
      </c>
      <c r="B99" s="662" t="s">
        <v>4747</v>
      </c>
      <c r="C99" s="662" t="s">
        <v>4339</v>
      </c>
      <c r="D99" s="662" t="s">
        <v>4855</v>
      </c>
      <c r="E99" s="662" t="s">
        <v>4856</v>
      </c>
      <c r="F99" s="665">
        <v>2</v>
      </c>
      <c r="G99" s="665">
        <v>66</v>
      </c>
      <c r="H99" s="665">
        <v>1</v>
      </c>
      <c r="I99" s="665">
        <v>33</v>
      </c>
      <c r="J99" s="665">
        <v>1</v>
      </c>
      <c r="K99" s="665">
        <v>33</v>
      </c>
      <c r="L99" s="665">
        <v>0.5</v>
      </c>
      <c r="M99" s="665">
        <v>33</v>
      </c>
      <c r="N99" s="665">
        <v>1</v>
      </c>
      <c r="O99" s="665">
        <v>33</v>
      </c>
      <c r="P99" s="678">
        <v>0.5</v>
      </c>
      <c r="Q99" s="666">
        <v>33</v>
      </c>
    </row>
    <row r="100" spans="1:17" ht="14.4" customHeight="1" x14ac:dyDescent="0.3">
      <c r="A100" s="661" t="s">
        <v>4746</v>
      </c>
      <c r="B100" s="662" t="s">
        <v>4747</v>
      </c>
      <c r="C100" s="662" t="s">
        <v>4339</v>
      </c>
      <c r="D100" s="662" t="s">
        <v>4857</v>
      </c>
      <c r="E100" s="662" t="s">
        <v>4858</v>
      </c>
      <c r="F100" s="665">
        <v>1</v>
      </c>
      <c r="G100" s="665">
        <v>30</v>
      </c>
      <c r="H100" s="665">
        <v>1</v>
      </c>
      <c r="I100" s="665">
        <v>30</v>
      </c>
      <c r="J100" s="665">
        <v>6</v>
      </c>
      <c r="K100" s="665">
        <v>180</v>
      </c>
      <c r="L100" s="665">
        <v>6</v>
      </c>
      <c r="M100" s="665">
        <v>30</v>
      </c>
      <c r="N100" s="665">
        <v>1</v>
      </c>
      <c r="O100" s="665">
        <v>30</v>
      </c>
      <c r="P100" s="678">
        <v>1</v>
      </c>
      <c r="Q100" s="666">
        <v>30</v>
      </c>
    </row>
    <row r="101" spans="1:17" ht="14.4" customHeight="1" x14ac:dyDescent="0.3">
      <c r="A101" s="661" t="s">
        <v>4746</v>
      </c>
      <c r="B101" s="662" t="s">
        <v>4747</v>
      </c>
      <c r="C101" s="662" t="s">
        <v>4339</v>
      </c>
      <c r="D101" s="662" t="s">
        <v>4859</v>
      </c>
      <c r="E101" s="662" t="s">
        <v>4860</v>
      </c>
      <c r="F101" s="665">
        <v>1</v>
      </c>
      <c r="G101" s="665">
        <v>79</v>
      </c>
      <c r="H101" s="665">
        <v>1</v>
      </c>
      <c r="I101" s="665">
        <v>79</v>
      </c>
      <c r="J101" s="665"/>
      <c r="K101" s="665"/>
      <c r="L101" s="665"/>
      <c r="M101" s="665"/>
      <c r="N101" s="665">
        <v>1</v>
      </c>
      <c r="O101" s="665">
        <v>80</v>
      </c>
      <c r="P101" s="678">
        <v>1.0126582278481013</v>
      </c>
      <c r="Q101" s="666">
        <v>80</v>
      </c>
    </row>
    <row r="102" spans="1:17" ht="14.4" customHeight="1" x14ac:dyDescent="0.3">
      <c r="A102" s="661" t="s">
        <v>4746</v>
      </c>
      <c r="B102" s="662" t="s">
        <v>4747</v>
      </c>
      <c r="C102" s="662" t="s">
        <v>4339</v>
      </c>
      <c r="D102" s="662" t="s">
        <v>4861</v>
      </c>
      <c r="E102" s="662" t="s">
        <v>4862</v>
      </c>
      <c r="F102" s="665"/>
      <c r="G102" s="665"/>
      <c r="H102" s="665"/>
      <c r="I102" s="665"/>
      <c r="J102" s="665">
        <v>1</v>
      </c>
      <c r="K102" s="665">
        <v>204</v>
      </c>
      <c r="L102" s="665"/>
      <c r="M102" s="665">
        <v>204</v>
      </c>
      <c r="N102" s="665">
        <v>1</v>
      </c>
      <c r="O102" s="665">
        <v>204</v>
      </c>
      <c r="P102" s="678"/>
      <c r="Q102" s="666">
        <v>204</v>
      </c>
    </row>
    <row r="103" spans="1:17" ht="14.4" customHeight="1" x14ac:dyDescent="0.3">
      <c r="A103" s="661" t="s">
        <v>4746</v>
      </c>
      <c r="B103" s="662" t="s">
        <v>4747</v>
      </c>
      <c r="C103" s="662" t="s">
        <v>4339</v>
      </c>
      <c r="D103" s="662" t="s">
        <v>4863</v>
      </c>
      <c r="E103" s="662" t="s">
        <v>4864</v>
      </c>
      <c r="F103" s="665"/>
      <c r="G103" s="665"/>
      <c r="H103" s="665"/>
      <c r="I103" s="665"/>
      <c r="J103" s="665">
        <v>1</v>
      </c>
      <c r="K103" s="665">
        <v>26</v>
      </c>
      <c r="L103" s="665"/>
      <c r="M103" s="665">
        <v>26</v>
      </c>
      <c r="N103" s="665"/>
      <c r="O103" s="665"/>
      <c r="P103" s="678"/>
      <c r="Q103" s="666"/>
    </row>
    <row r="104" spans="1:17" ht="14.4" customHeight="1" x14ac:dyDescent="0.3">
      <c r="A104" s="661" t="s">
        <v>4746</v>
      </c>
      <c r="B104" s="662" t="s">
        <v>4747</v>
      </c>
      <c r="C104" s="662" t="s">
        <v>4339</v>
      </c>
      <c r="D104" s="662" t="s">
        <v>4865</v>
      </c>
      <c r="E104" s="662" t="s">
        <v>4866</v>
      </c>
      <c r="F104" s="665">
        <v>13</v>
      </c>
      <c r="G104" s="665">
        <v>1092</v>
      </c>
      <c r="H104" s="665">
        <v>1</v>
      </c>
      <c r="I104" s="665">
        <v>84</v>
      </c>
      <c r="J104" s="665">
        <v>27</v>
      </c>
      <c r="K104" s="665">
        <v>2268</v>
      </c>
      <c r="L104" s="665">
        <v>2.0769230769230771</v>
      </c>
      <c r="M104" s="665">
        <v>84</v>
      </c>
      <c r="N104" s="665">
        <v>21</v>
      </c>
      <c r="O104" s="665">
        <v>1764</v>
      </c>
      <c r="P104" s="678">
        <v>1.6153846153846154</v>
      </c>
      <c r="Q104" s="666">
        <v>84</v>
      </c>
    </row>
    <row r="105" spans="1:17" ht="14.4" customHeight="1" x14ac:dyDescent="0.3">
      <c r="A105" s="661" t="s">
        <v>4746</v>
      </c>
      <c r="B105" s="662" t="s">
        <v>4747</v>
      </c>
      <c r="C105" s="662" t="s">
        <v>4339</v>
      </c>
      <c r="D105" s="662" t="s">
        <v>4867</v>
      </c>
      <c r="E105" s="662" t="s">
        <v>4868</v>
      </c>
      <c r="F105" s="665">
        <v>133</v>
      </c>
      <c r="G105" s="665">
        <v>23142</v>
      </c>
      <c r="H105" s="665">
        <v>1</v>
      </c>
      <c r="I105" s="665">
        <v>174</v>
      </c>
      <c r="J105" s="665">
        <v>161</v>
      </c>
      <c r="K105" s="665">
        <v>28109</v>
      </c>
      <c r="L105" s="665">
        <v>1.2146314061014605</v>
      </c>
      <c r="M105" s="665">
        <v>174.59006211180125</v>
      </c>
      <c r="N105" s="665">
        <v>165</v>
      </c>
      <c r="O105" s="665">
        <v>28875</v>
      </c>
      <c r="P105" s="678">
        <v>1.2477313974591651</v>
      </c>
      <c r="Q105" s="666">
        <v>175</v>
      </c>
    </row>
    <row r="106" spans="1:17" ht="14.4" customHeight="1" x14ac:dyDescent="0.3">
      <c r="A106" s="661" t="s">
        <v>4746</v>
      </c>
      <c r="B106" s="662" t="s">
        <v>4747</v>
      </c>
      <c r="C106" s="662" t="s">
        <v>4339</v>
      </c>
      <c r="D106" s="662" t="s">
        <v>4869</v>
      </c>
      <c r="E106" s="662" t="s">
        <v>4870</v>
      </c>
      <c r="F106" s="665"/>
      <c r="G106" s="665"/>
      <c r="H106" s="665"/>
      <c r="I106" s="665"/>
      <c r="J106" s="665">
        <v>3</v>
      </c>
      <c r="K106" s="665">
        <v>754</v>
      </c>
      <c r="L106" s="665"/>
      <c r="M106" s="665">
        <v>251.33333333333334</v>
      </c>
      <c r="N106" s="665">
        <v>6</v>
      </c>
      <c r="O106" s="665">
        <v>1512</v>
      </c>
      <c r="P106" s="678"/>
      <c r="Q106" s="666">
        <v>252</v>
      </c>
    </row>
    <row r="107" spans="1:17" ht="14.4" customHeight="1" x14ac:dyDescent="0.3">
      <c r="A107" s="661" t="s">
        <v>4746</v>
      </c>
      <c r="B107" s="662" t="s">
        <v>4747</v>
      </c>
      <c r="C107" s="662" t="s">
        <v>4339</v>
      </c>
      <c r="D107" s="662" t="s">
        <v>4871</v>
      </c>
      <c r="E107" s="662" t="s">
        <v>4872</v>
      </c>
      <c r="F107" s="665">
        <v>108</v>
      </c>
      <c r="G107" s="665">
        <v>1620</v>
      </c>
      <c r="H107" s="665">
        <v>1</v>
      </c>
      <c r="I107" s="665">
        <v>15</v>
      </c>
      <c r="J107" s="665">
        <v>113</v>
      </c>
      <c r="K107" s="665">
        <v>1695</v>
      </c>
      <c r="L107" s="665">
        <v>1.0462962962962963</v>
      </c>
      <c r="M107" s="665">
        <v>15</v>
      </c>
      <c r="N107" s="665">
        <v>128</v>
      </c>
      <c r="O107" s="665">
        <v>1920</v>
      </c>
      <c r="P107" s="678">
        <v>1.1851851851851851</v>
      </c>
      <c r="Q107" s="666">
        <v>15</v>
      </c>
    </row>
    <row r="108" spans="1:17" ht="14.4" customHeight="1" x14ac:dyDescent="0.3">
      <c r="A108" s="661" t="s">
        <v>4746</v>
      </c>
      <c r="B108" s="662" t="s">
        <v>4747</v>
      </c>
      <c r="C108" s="662" t="s">
        <v>4339</v>
      </c>
      <c r="D108" s="662" t="s">
        <v>4873</v>
      </c>
      <c r="E108" s="662" t="s">
        <v>4874</v>
      </c>
      <c r="F108" s="665">
        <v>5</v>
      </c>
      <c r="G108" s="665">
        <v>115</v>
      </c>
      <c r="H108" s="665">
        <v>1</v>
      </c>
      <c r="I108" s="665">
        <v>23</v>
      </c>
      <c r="J108" s="665">
        <v>9</v>
      </c>
      <c r="K108" s="665">
        <v>207</v>
      </c>
      <c r="L108" s="665">
        <v>1.8</v>
      </c>
      <c r="M108" s="665">
        <v>23</v>
      </c>
      <c r="N108" s="665">
        <v>5</v>
      </c>
      <c r="O108" s="665">
        <v>115</v>
      </c>
      <c r="P108" s="678">
        <v>1</v>
      </c>
      <c r="Q108" s="666">
        <v>23</v>
      </c>
    </row>
    <row r="109" spans="1:17" ht="14.4" customHeight="1" x14ac:dyDescent="0.3">
      <c r="A109" s="661" t="s">
        <v>4746</v>
      </c>
      <c r="B109" s="662" t="s">
        <v>4747</v>
      </c>
      <c r="C109" s="662" t="s">
        <v>4339</v>
      </c>
      <c r="D109" s="662" t="s">
        <v>4875</v>
      </c>
      <c r="E109" s="662" t="s">
        <v>4876</v>
      </c>
      <c r="F109" s="665"/>
      <c r="G109" s="665"/>
      <c r="H109" s="665"/>
      <c r="I109" s="665"/>
      <c r="J109" s="665">
        <v>3</v>
      </c>
      <c r="K109" s="665">
        <v>751</v>
      </c>
      <c r="L109" s="665"/>
      <c r="M109" s="665">
        <v>250.33333333333334</v>
      </c>
      <c r="N109" s="665">
        <v>2</v>
      </c>
      <c r="O109" s="665">
        <v>502</v>
      </c>
      <c r="P109" s="678"/>
      <c r="Q109" s="666">
        <v>251</v>
      </c>
    </row>
    <row r="110" spans="1:17" ht="14.4" customHeight="1" x14ac:dyDescent="0.3">
      <c r="A110" s="661" t="s">
        <v>4746</v>
      </c>
      <c r="B110" s="662" t="s">
        <v>4747</v>
      </c>
      <c r="C110" s="662" t="s">
        <v>4339</v>
      </c>
      <c r="D110" s="662" t="s">
        <v>4877</v>
      </c>
      <c r="E110" s="662" t="s">
        <v>4878</v>
      </c>
      <c r="F110" s="665">
        <v>1</v>
      </c>
      <c r="G110" s="665">
        <v>37</v>
      </c>
      <c r="H110" s="665">
        <v>1</v>
      </c>
      <c r="I110" s="665">
        <v>37</v>
      </c>
      <c r="J110" s="665">
        <v>12</v>
      </c>
      <c r="K110" s="665">
        <v>444</v>
      </c>
      <c r="L110" s="665">
        <v>12</v>
      </c>
      <c r="M110" s="665">
        <v>37</v>
      </c>
      <c r="N110" s="665">
        <v>5</v>
      </c>
      <c r="O110" s="665">
        <v>185</v>
      </c>
      <c r="P110" s="678">
        <v>5</v>
      </c>
      <c r="Q110" s="666">
        <v>37</v>
      </c>
    </row>
    <row r="111" spans="1:17" ht="14.4" customHeight="1" x14ac:dyDescent="0.3">
      <c r="A111" s="661" t="s">
        <v>4746</v>
      </c>
      <c r="B111" s="662" t="s">
        <v>4747</v>
      </c>
      <c r="C111" s="662" t="s">
        <v>4339</v>
      </c>
      <c r="D111" s="662" t="s">
        <v>4879</v>
      </c>
      <c r="E111" s="662" t="s">
        <v>4880</v>
      </c>
      <c r="F111" s="665">
        <v>45</v>
      </c>
      <c r="G111" s="665">
        <v>1035</v>
      </c>
      <c r="H111" s="665">
        <v>1</v>
      </c>
      <c r="I111" s="665">
        <v>23</v>
      </c>
      <c r="J111" s="665">
        <v>79</v>
      </c>
      <c r="K111" s="665">
        <v>1817</v>
      </c>
      <c r="L111" s="665">
        <v>1.7555555555555555</v>
      </c>
      <c r="M111" s="665">
        <v>23</v>
      </c>
      <c r="N111" s="665">
        <v>75</v>
      </c>
      <c r="O111" s="665">
        <v>1725</v>
      </c>
      <c r="P111" s="678">
        <v>1.6666666666666667</v>
      </c>
      <c r="Q111" s="666">
        <v>23</v>
      </c>
    </row>
    <row r="112" spans="1:17" ht="14.4" customHeight="1" x14ac:dyDescent="0.3">
      <c r="A112" s="661" t="s">
        <v>4746</v>
      </c>
      <c r="B112" s="662" t="s">
        <v>4747</v>
      </c>
      <c r="C112" s="662" t="s">
        <v>4339</v>
      </c>
      <c r="D112" s="662" t="s">
        <v>4881</v>
      </c>
      <c r="E112" s="662" t="s">
        <v>4882</v>
      </c>
      <c r="F112" s="665">
        <v>1</v>
      </c>
      <c r="G112" s="665">
        <v>169</v>
      </c>
      <c r="H112" s="665">
        <v>1</v>
      </c>
      <c r="I112" s="665">
        <v>169</v>
      </c>
      <c r="J112" s="665">
        <v>1</v>
      </c>
      <c r="K112" s="665">
        <v>170</v>
      </c>
      <c r="L112" s="665">
        <v>1.0059171597633136</v>
      </c>
      <c r="M112" s="665">
        <v>170</v>
      </c>
      <c r="N112" s="665">
        <v>3</v>
      </c>
      <c r="O112" s="665">
        <v>510</v>
      </c>
      <c r="P112" s="678">
        <v>3.0177514792899407</v>
      </c>
      <c r="Q112" s="666">
        <v>170</v>
      </c>
    </row>
    <row r="113" spans="1:17" ht="14.4" customHeight="1" x14ac:dyDescent="0.3">
      <c r="A113" s="661" t="s">
        <v>4746</v>
      </c>
      <c r="B113" s="662" t="s">
        <v>4747</v>
      </c>
      <c r="C113" s="662" t="s">
        <v>4339</v>
      </c>
      <c r="D113" s="662" t="s">
        <v>4883</v>
      </c>
      <c r="E113" s="662" t="s">
        <v>4884</v>
      </c>
      <c r="F113" s="665"/>
      <c r="G113" s="665"/>
      <c r="H113" s="665"/>
      <c r="I113" s="665"/>
      <c r="J113" s="665">
        <v>1</v>
      </c>
      <c r="K113" s="665">
        <v>586</v>
      </c>
      <c r="L113" s="665"/>
      <c r="M113" s="665">
        <v>586</v>
      </c>
      <c r="N113" s="665">
        <v>1</v>
      </c>
      <c r="O113" s="665">
        <v>587</v>
      </c>
      <c r="P113" s="678"/>
      <c r="Q113" s="666">
        <v>587</v>
      </c>
    </row>
    <row r="114" spans="1:17" ht="14.4" customHeight="1" x14ac:dyDescent="0.3">
      <c r="A114" s="661" t="s">
        <v>4746</v>
      </c>
      <c r="B114" s="662" t="s">
        <v>4747</v>
      </c>
      <c r="C114" s="662" t="s">
        <v>4339</v>
      </c>
      <c r="D114" s="662" t="s">
        <v>4885</v>
      </c>
      <c r="E114" s="662" t="s">
        <v>4886</v>
      </c>
      <c r="F114" s="665">
        <v>1</v>
      </c>
      <c r="G114" s="665">
        <v>324</v>
      </c>
      <c r="H114" s="665">
        <v>1</v>
      </c>
      <c r="I114" s="665">
        <v>324</v>
      </c>
      <c r="J114" s="665"/>
      <c r="K114" s="665"/>
      <c r="L114" s="665"/>
      <c r="M114" s="665"/>
      <c r="N114" s="665">
        <v>1</v>
      </c>
      <c r="O114" s="665">
        <v>326</v>
      </c>
      <c r="P114" s="678">
        <v>1.0061728395061729</v>
      </c>
      <c r="Q114" s="666">
        <v>326</v>
      </c>
    </row>
    <row r="115" spans="1:17" ht="14.4" customHeight="1" x14ac:dyDescent="0.3">
      <c r="A115" s="661" t="s">
        <v>4746</v>
      </c>
      <c r="B115" s="662" t="s">
        <v>4747</v>
      </c>
      <c r="C115" s="662" t="s">
        <v>4339</v>
      </c>
      <c r="D115" s="662" t="s">
        <v>4887</v>
      </c>
      <c r="E115" s="662" t="s">
        <v>4888</v>
      </c>
      <c r="F115" s="665">
        <v>1</v>
      </c>
      <c r="G115" s="665">
        <v>331</v>
      </c>
      <c r="H115" s="665">
        <v>1</v>
      </c>
      <c r="I115" s="665">
        <v>331</v>
      </c>
      <c r="J115" s="665">
        <v>1</v>
      </c>
      <c r="K115" s="665">
        <v>331</v>
      </c>
      <c r="L115" s="665">
        <v>1</v>
      </c>
      <c r="M115" s="665">
        <v>331</v>
      </c>
      <c r="N115" s="665"/>
      <c r="O115" s="665"/>
      <c r="P115" s="678"/>
      <c r="Q115" s="666"/>
    </row>
    <row r="116" spans="1:17" ht="14.4" customHeight="1" x14ac:dyDescent="0.3">
      <c r="A116" s="661" t="s">
        <v>4746</v>
      </c>
      <c r="B116" s="662" t="s">
        <v>4747</v>
      </c>
      <c r="C116" s="662" t="s">
        <v>4339</v>
      </c>
      <c r="D116" s="662" t="s">
        <v>4889</v>
      </c>
      <c r="E116" s="662" t="s">
        <v>4890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277</v>
      </c>
      <c r="P116" s="678"/>
      <c r="Q116" s="666">
        <v>277</v>
      </c>
    </row>
    <row r="117" spans="1:17" ht="14.4" customHeight="1" x14ac:dyDescent="0.3">
      <c r="A117" s="661" t="s">
        <v>4746</v>
      </c>
      <c r="B117" s="662" t="s">
        <v>4747</v>
      </c>
      <c r="C117" s="662" t="s">
        <v>4339</v>
      </c>
      <c r="D117" s="662" t="s">
        <v>4891</v>
      </c>
      <c r="E117" s="662" t="s">
        <v>4892</v>
      </c>
      <c r="F117" s="665">
        <v>8</v>
      </c>
      <c r="G117" s="665">
        <v>232</v>
      </c>
      <c r="H117" s="665">
        <v>1</v>
      </c>
      <c r="I117" s="665">
        <v>29</v>
      </c>
      <c r="J117" s="665">
        <v>4</v>
      </c>
      <c r="K117" s="665">
        <v>116</v>
      </c>
      <c r="L117" s="665">
        <v>0.5</v>
      </c>
      <c r="M117" s="665">
        <v>29</v>
      </c>
      <c r="N117" s="665">
        <v>8</v>
      </c>
      <c r="O117" s="665">
        <v>232</v>
      </c>
      <c r="P117" s="678">
        <v>1</v>
      </c>
      <c r="Q117" s="666">
        <v>29</v>
      </c>
    </row>
    <row r="118" spans="1:17" ht="14.4" customHeight="1" x14ac:dyDescent="0.3">
      <c r="A118" s="661" t="s">
        <v>4746</v>
      </c>
      <c r="B118" s="662" t="s">
        <v>4747</v>
      </c>
      <c r="C118" s="662" t="s">
        <v>4339</v>
      </c>
      <c r="D118" s="662" t="s">
        <v>4893</v>
      </c>
      <c r="E118" s="662" t="s">
        <v>4894</v>
      </c>
      <c r="F118" s="665">
        <v>1</v>
      </c>
      <c r="G118" s="665">
        <v>176</v>
      </c>
      <c r="H118" s="665">
        <v>1</v>
      </c>
      <c r="I118" s="665">
        <v>176</v>
      </c>
      <c r="J118" s="665">
        <v>2</v>
      </c>
      <c r="K118" s="665">
        <v>353</v>
      </c>
      <c r="L118" s="665">
        <v>2.0056818181818183</v>
      </c>
      <c r="M118" s="665">
        <v>176.5</v>
      </c>
      <c r="N118" s="665">
        <v>1</v>
      </c>
      <c r="O118" s="665">
        <v>177</v>
      </c>
      <c r="P118" s="678">
        <v>1.0056818181818181</v>
      </c>
      <c r="Q118" s="666">
        <v>177</v>
      </c>
    </row>
    <row r="119" spans="1:17" ht="14.4" customHeight="1" x14ac:dyDescent="0.3">
      <c r="A119" s="661" t="s">
        <v>4746</v>
      </c>
      <c r="B119" s="662" t="s">
        <v>4747</v>
      </c>
      <c r="C119" s="662" t="s">
        <v>4339</v>
      </c>
      <c r="D119" s="662" t="s">
        <v>4895</v>
      </c>
      <c r="E119" s="662" t="s">
        <v>4896</v>
      </c>
      <c r="F119" s="665">
        <v>1</v>
      </c>
      <c r="G119" s="665">
        <v>15</v>
      </c>
      <c r="H119" s="665">
        <v>1</v>
      </c>
      <c r="I119" s="665">
        <v>15</v>
      </c>
      <c r="J119" s="665">
        <v>7</v>
      </c>
      <c r="K119" s="665">
        <v>105</v>
      </c>
      <c r="L119" s="665">
        <v>7</v>
      </c>
      <c r="M119" s="665">
        <v>15</v>
      </c>
      <c r="N119" s="665">
        <v>2</v>
      </c>
      <c r="O119" s="665">
        <v>30</v>
      </c>
      <c r="P119" s="678">
        <v>2</v>
      </c>
      <c r="Q119" s="666">
        <v>15</v>
      </c>
    </row>
    <row r="120" spans="1:17" ht="14.4" customHeight="1" x14ac:dyDescent="0.3">
      <c r="A120" s="661" t="s">
        <v>4746</v>
      </c>
      <c r="B120" s="662" t="s">
        <v>4747</v>
      </c>
      <c r="C120" s="662" t="s">
        <v>4339</v>
      </c>
      <c r="D120" s="662" t="s">
        <v>4897</v>
      </c>
      <c r="E120" s="662" t="s">
        <v>4898</v>
      </c>
      <c r="F120" s="665">
        <v>27</v>
      </c>
      <c r="G120" s="665">
        <v>513</v>
      </c>
      <c r="H120" s="665">
        <v>1</v>
      </c>
      <c r="I120" s="665">
        <v>19</v>
      </c>
      <c r="J120" s="665">
        <v>14</v>
      </c>
      <c r="K120" s="665">
        <v>266</v>
      </c>
      <c r="L120" s="665">
        <v>0.51851851851851849</v>
      </c>
      <c r="M120" s="665">
        <v>19</v>
      </c>
      <c r="N120" s="665">
        <v>19</v>
      </c>
      <c r="O120" s="665">
        <v>361</v>
      </c>
      <c r="P120" s="678">
        <v>0.70370370370370372</v>
      </c>
      <c r="Q120" s="666">
        <v>19</v>
      </c>
    </row>
    <row r="121" spans="1:17" ht="14.4" customHeight="1" x14ac:dyDescent="0.3">
      <c r="A121" s="661" t="s">
        <v>4746</v>
      </c>
      <c r="B121" s="662" t="s">
        <v>4747</v>
      </c>
      <c r="C121" s="662" t="s">
        <v>4339</v>
      </c>
      <c r="D121" s="662" t="s">
        <v>4899</v>
      </c>
      <c r="E121" s="662" t="s">
        <v>4900</v>
      </c>
      <c r="F121" s="665">
        <v>32</v>
      </c>
      <c r="G121" s="665">
        <v>640</v>
      </c>
      <c r="H121" s="665">
        <v>1</v>
      </c>
      <c r="I121" s="665">
        <v>20</v>
      </c>
      <c r="J121" s="665">
        <v>13</v>
      </c>
      <c r="K121" s="665">
        <v>260</v>
      </c>
      <c r="L121" s="665">
        <v>0.40625</v>
      </c>
      <c r="M121" s="665">
        <v>20</v>
      </c>
      <c r="N121" s="665">
        <v>18</v>
      </c>
      <c r="O121" s="665">
        <v>360</v>
      </c>
      <c r="P121" s="678">
        <v>0.5625</v>
      </c>
      <c r="Q121" s="666">
        <v>20</v>
      </c>
    </row>
    <row r="122" spans="1:17" ht="14.4" customHeight="1" x14ac:dyDescent="0.3">
      <c r="A122" s="661" t="s">
        <v>4746</v>
      </c>
      <c r="B122" s="662" t="s">
        <v>4747</v>
      </c>
      <c r="C122" s="662" t="s">
        <v>4339</v>
      </c>
      <c r="D122" s="662" t="s">
        <v>4901</v>
      </c>
      <c r="E122" s="662" t="s">
        <v>4902</v>
      </c>
      <c r="F122" s="665"/>
      <c r="G122" s="665"/>
      <c r="H122" s="665"/>
      <c r="I122" s="665"/>
      <c r="J122" s="665">
        <v>1</v>
      </c>
      <c r="K122" s="665">
        <v>185</v>
      </c>
      <c r="L122" s="665"/>
      <c r="M122" s="665">
        <v>185</v>
      </c>
      <c r="N122" s="665"/>
      <c r="O122" s="665"/>
      <c r="P122" s="678"/>
      <c r="Q122" s="666"/>
    </row>
    <row r="123" spans="1:17" ht="14.4" customHeight="1" x14ac:dyDescent="0.3">
      <c r="A123" s="661" t="s">
        <v>4746</v>
      </c>
      <c r="B123" s="662" t="s">
        <v>4747</v>
      </c>
      <c r="C123" s="662" t="s">
        <v>4339</v>
      </c>
      <c r="D123" s="662" t="s">
        <v>4903</v>
      </c>
      <c r="E123" s="662" t="s">
        <v>4904</v>
      </c>
      <c r="F123" s="665">
        <v>8</v>
      </c>
      <c r="G123" s="665">
        <v>1480</v>
      </c>
      <c r="H123" s="665">
        <v>1</v>
      </c>
      <c r="I123" s="665">
        <v>185</v>
      </c>
      <c r="J123" s="665">
        <v>8</v>
      </c>
      <c r="K123" s="665">
        <v>1484</v>
      </c>
      <c r="L123" s="665">
        <v>1.0027027027027027</v>
      </c>
      <c r="M123" s="665">
        <v>185.5</v>
      </c>
      <c r="N123" s="665">
        <v>5</v>
      </c>
      <c r="O123" s="665">
        <v>935</v>
      </c>
      <c r="P123" s="678">
        <v>0.6317567567567568</v>
      </c>
      <c r="Q123" s="666">
        <v>187</v>
      </c>
    </row>
    <row r="124" spans="1:17" ht="14.4" customHeight="1" x14ac:dyDescent="0.3">
      <c r="A124" s="661" t="s">
        <v>4746</v>
      </c>
      <c r="B124" s="662" t="s">
        <v>4747</v>
      </c>
      <c r="C124" s="662" t="s">
        <v>4339</v>
      </c>
      <c r="D124" s="662" t="s">
        <v>4905</v>
      </c>
      <c r="E124" s="662" t="s">
        <v>4906</v>
      </c>
      <c r="F124" s="665">
        <v>1</v>
      </c>
      <c r="G124" s="665">
        <v>172</v>
      </c>
      <c r="H124" s="665">
        <v>1</v>
      </c>
      <c r="I124" s="665">
        <v>172</v>
      </c>
      <c r="J124" s="665">
        <v>1</v>
      </c>
      <c r="K124" s="665">
        <v>173</v>
      </c>
      <c r="L124" s="665">
        <v>1.0058139534883721</v>
      </c>
      <c r="M124" s="665">
        <v>173</v>
      </c>
      <c r="N124" s="665">
        <v>3</v>
      </c>
      <c r="O124" s="665">
        <v>519</v>
      </c>
      <c r="P124" s="678">
        <v>3.0174418604651163</v>
      </c>
      <c r="Q124" s="666">
        <v>173</v>
      </c>
    </row>
    <row r="125" spans="1:17" ht="14.4" customHeight="1" x14ac:dyDescent="0.3">
      <c r="A125" s="661" t="s">
        <v>4746</v>
      </c>
      <c r="B125" s="662" t="s">
        <v>4747</v>
      </c>
      <c r="C125" s="662" t="s">
        <v>4339</v>
      </c>
      <c r="D125" s="662" t="s">
        <v>4907</v>
      </c>
      <c r="E125" s="662" t="s">
        <v>4908</v>
      </c>
      <c r="F125" s="665"/>
      <c r="G125" s="665"/>
      <c r="H125" s="665"/>
      <c r="I125" s="665"/>
      <c r="J125" s="665">
        <v>11</v>
      </c>
      <c r="K125" s="665">
        <v>924</v>
      </c>
      <c r="L125" s="665"/>
      <c r="M125" s="665">
        <v>84</v>
      </c>
      <c r="N125" s="665">
        <v>6</v>
      </c>
      <c r="O125" s="665">
        <v>504</v>
      </c>
      <c r="P125" s="678"/>
      <c r="Q125" s="666">
        <v>84</v>
      </c>
    </row>
    <row r="126" spans="1:17" ht="14.4" customHeight="1" x14ac:dyDescent="0.3">
      <c r="A126" s="661" t="s">
        <v>4746</v>
      </c>
      <c r="B126" s="662" t="s">
        <v>4747</v>
      </c>
      <c r="C126" s="662" t="s">
        <v>4339</v>
      </c>
      <c r="D126" s="662" t="s">
        <v>4909</v>
      </c>
      <c r="E126" s="662" t="s">
        <v>4910</v>
      </c>
      <c r="F126" s="665"/>
      <c r="G126" s="665"/>
      <c r="H126" s="665"/>
      <c r="I126" s="665"/>
      <c r="J126" s="665">
        <v>1</v>
      </c>
      <c r="K126" s="665">
        <v>263</v>
      </c>
      <c r="L126" s="665"/>
      <c r="M126" s="665">
        <v>263</v>
      </c>
      <c r="N126" s="665">
        <v>2</v>
      </c>
      <c r="O126" s="665">
        <v>528</v>
      </c>
      <c r="P126" s="678"/>
      <c r="Q126" s="666">
        <v>264</v>
      </c>
    </row>
    <row r="127" spans="1:17" ht="14.4" customHeight="1" x14ac:dyDescent="0.3">
      <c r="A127" s="661" t="s">
        <v>4746</v>
      </c>
      <c r="B127" s="662" t="s">
        <v>4747</v>
      </c>
      <c r="C127" s="662" t="s">
        <v>4339</v>
      </c>
      <c r="D127" s="662" t="s">
        <v>4911</v>
      </c>
      <c r="E127" s="662" t="s">
        <v>4912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78</v>
      </c>
      <c r="P127" s="678"/>
      <c r="Q127" s="666">
        <v>78</v>
      </c>
    </row>
    <row r="128" spans="1:17" ht="14.4" customHeight="1" x14ac:dyDescent="0.3">
      <c r="A128" s="661" t="s">
        <v>4746</v>
      </c>
      <c r="B128" s="662" t="s">
        <v>4747</v>
      </c>
      <c r="C128" s="662" t="s">
        <v>4339</v>
      </c>
      <c r="D128" s="662" t="s">
        <v>4913</v>
      </c>
      <c r="E128" s="662" t="s">
        <v>4914</v>
      </c>
      <c r="F128" s="665">
        <v>4</v>
      </c>
      <c r="G128" s="665">
        <v>1192</v>
      </c>
      <c r="H128" s="665">
        <v>1</v>
      </c>
      <c r="I128" s="665">
        <v>298</v>
      </c>
      <c r="J128" s="665">
        <v>4</v>
      </c>
      <c r="K128" s="665">
        <v>1194</v>
      </c>
      <c r="L128" s="665">
        <v>1.0016778523489933</v>
      </c>
      <c r="M128" s="665">
        <v>298.5</v>
      </c>
      <c r="N128" s="665">
        <v>1</v>
      </c>
      <c r="O128" s="665">
        <v>300</v>
      </c>
      <c r="P128" s="678">
        <v>0.25167785234899331</v>
      </c>
      <c r="Q128" s="666">
        <v>300</v>
      </c>
    </row>
    <row r="129" spans="1:17" ht="14.4" customHeight="1" x14ac:dyDescent="0.3">
      <c r="A129" s="661" t="s">
        <v>4746</v>
      </c>
      <c r="B129" s="662" t="s">
        <v>4747</v>
      </c>
      <c r="C129" s="662" t="s">
        <v>4339</v>
      </c>
      <c r="D129" s="662" t="s">
        <v>4915</v>
      </c>
      <c r="E129" s="662" t="s">
        <v>4916</v>
      </c>
      <c r="F129" s="665">
        <v>4</v>
      </c>
      <c r="G129" s="665">
        <v>88</v>
      </c>
      <c r="H129" s="665">
        <v>1</v>
      </c>
      <c r="I129" s="665">
        <v>22</v>
      </c>
      <c r="J129" s="665">
        <v>3</v>
      </c>
      <c r="K129" s="665">
        <v>66</v>
      </c>
      <c r="L129" s="665">
        <v>0.75</v>
      </c>
      <c r="M129" s="665">
        <v>22</v>
      </c>
      <c r="N129" s="665">
        <v>2</v>
      </c>
      <c r="O129" s="665">
        <v>44</v>
      </c>
      <c r="P129" s="678">
        <v>0.5</v>
      </c>
      <c r="Q129" s="666">
        <v>22</v>
      </c>
    </row>
    <row r="130" spans="1:17" ht="14.4" customHeight="1" x14ac:dyDescent="0.3">
      <c r="A130" s="661" t="s">
        <v>4746</v>
      </c>
      <c r="B130" s="662" t="s">
        <v>4747</v>
      </c>
      <c r="C130" s="662" t="s">
        <v>4339</v>
      </c>
      <c r="D130" s="662" t="s">
        <v>4917</v>
      </c>
      <c r="E130" s="662" t="s">
        <v>4918</v>
      </c>
      <c r="F130" s="665">
        <v>4</v>
      </c>
      <c r="G130" s="665">
        <v>1980</v>
      </c>
      <c r="H130" s="665">
        <v>1</v>
      </c>
      <c r="I130" s="665">
        <v>495</v>
      </c>
      <c r="J130" s="665">
        <v>4</v>
      </c>
      <c r="K130" s="665">
        <v>1980</v>
      </c>
      <c r="L130" s="665">
        <v>1</v>
      </c>
      <c r="M130" s="665">
        <v>495</v>
      </c>
      <c r="N130" s="665"/>
      <c r="O130" s="665"/>
      <c r="P130" s="678"/>
      <c r="Q130" s="666"/>
    </row>
    <row r="131" spans="1:17" ht="14.4" customHeight="1" x14ac:dyDescent="0.3">
      <c r="A131" s="661" t="s">
        <v>4746</v>
      </c>
      <c r="B131" s="662" t="s">
        <v>4747</v>
      </c>
      <c r="C131" s="662" t="s">
        <v>4339</v>
      </c>
      <c r="D131" s="662" t="s">
        <v>4919</v>
      </c>
      <c r="E131" s="662" t="s">
        <v>4920</v>
      </c>
      <c r="F131" s="665"/>
      <c r="G131" s="665"/>
      <c r="H131" s="665"/>
      <c r="I131" s="665"/>
      <c r="J131" s="665"/>
      <c r="K131" s="665"/>
      <c r="L131" s="665"/>
      <c r="M131" s="665"/>
      <c r="N131" s="665">
        <v>13</v>
      </c>
      <c r="O131" s="665">
        <v>7436</v>
      </c>
      <c r="P131" s="678"/>
      <c r="Q131" s="666">
        <v>572</v>
      </c>
    </row>
    <row r="132" spans="1:17" ht="14.4" customHeight="1" x14ac:dyDescent="0.3">
      <c r="A132" s="661" t="s">
        <v>4746</v>
      </c>
      <c r="B132" s="662" t="s">
        <v>4747</v>
      </c>
      <c r="C132" s="662" t="s">
        <v>4339</v>
      </c>
      <c r="D132" s="662" t="s">
        <v>4921</v>
      </c>
      <c r="E132" s="662" t="s">
        <v>4922</v>
      </c>
      <c r="F132" s="665"/>
      <c r="G132" s="665"/>
      <c r="H132" s="665"/>
      <c r="I132" s="665"/>
      <c r="J132" s="665"/>
      <c r="K132" s="665"/>
      <c r="L132" s="665"/>
      <c r="M132" s="665"/>
      <c r="N132" s="665">
        <v>13</v>
      </c>
      <c r="O132" s="665">
        <v>13104</v>
      </c>
      <c r="P132" s="678"/>
      <c r="Q132" s="666">
        <v>1008</v>
      </c>
    </row>
    <row r="133" spans="1:17" ht="14.4" customHeight="1" x14ac:dyDescent="0.3">
      <c r="A133" s="661" t="s">
        <v>4746</v>
      </c>
      <c r="B133" s="662" t="s">
        <v>4747</v>
      </c>
      <c r="C133" s="662" t="s">
        <v>4339</v>
      </c>
      <c r="D133" s="662" t="s">
        <v>4923</v>
      </c>
      <c r="E133" s="662" t="s">
        <v>4924</v>
      </c>
      <c r="F133" s="665"/>
      <c r="G133" s="665"/>
      <c r="H133" s="665"/>
      <c r="I133" s="665"/>
      <c r="J133" s="665">
        <v>2</v>
      </c>
      <c r="K133" s="665">
        <v>410</v>
      </c>
      <c r="L133" s="665"/>
      <c r="M133" s="665">
        <v>205</v>
      </c>
      <c r="N133" s="665"/>
      <c r="O133" s="665"/>
      <c r="P133" s="678"/>
      <c r="Q133" s="666"/>
    </row>
    <row r="134" spans="1:17" ht="14.4" customHeight="1" x14ac:dyDescent="0.3">
      <c r="A134" s="661" t="s">
        <v>4746</v>
      </c>
      <c r="B134" s="662" t="s">
        <v>4747</v>
      </c>
      <c r="C134" s="662" t="s">
        <v>4339</v>
      </c>
      <c r="D134" s="662" t="s">
        <v>4925</v>
      </c>
      <c r="E134" s="662" t="s">
        <v>4926</v>
      </c>
      <c r="F134" s="665"/>
      <c r="G134" s="665"/>
      <c r="H134" s="665"/>
      <c r="I134" s="665"/>
      <c r="J134" s="665">
        <v>1</v>
      </c>
      <c r="K134" s="665">
        <v>166</v>
      </c>
      <c r="L134" s="665"/>
      <c r="M134" s="665">
        <v>166</v>
      </c>
      <c r="N134" s="665"/>
      <c r="O134" s="665"/>
      <c r="P134" s="678"/>
      <c r="Q134" s="666"/>
    </row>
    <row r="135" spans="1:17" ht="14.4" customHeight="1" x14ac:dyDescent="0.3">
      <c r="A135" s="661" t="s">
        <v>4746</v>
      </c>
      <c r="B135" s="662" t="s">
        <v>4747</v>
      </c>
      <c r="C135" s="662" t="s">
        <v>4339</v>
      </c>
      <c r="D135" s="662" t="s">
        <v>4927</v>
      </c>
      <c r="E135" s="662" t="s">
        <v>4928</v>
      </c>
      <c r="F135" s="665">
        <v>1</v>
      </c>
      <c r="G135" s="665">
        <v>1645</v>
      </c>
      <c r="H135" s="665">
        <v>1</v>
      </c>
      <c r="I135" s="665">
        <v>1645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4746</v>
      </c>
      <c r="B136" s="662" t="s">
        <v>4747</v>
      </c>
      <c r="C136" s="662" t="s">
        <v>4339</v>
      </c>
      <c r="D136" s="662" t="s">
        <v>4929</v>
      </c>
      <c r="E136" s="662" t="s">
        <v>4930</v>
      </c>
      <c r="F136" s="665"/>
      <c r="G136" s="665"/>
      <c r="H136" s="665"/>
      <c r="I136" s="665"/>
      <c r="J136" s="665">
        <v>1</v>
      </c>
      <c r="K136" s="665">
        <v>127</v>
      </c>
      <c r="L136" s="665"/>
      <c r="M136" s="665">
        <v>127</v>
      </c>
      <c r="N136" s="665"/>
      <c r="O136" s="665"/>
      <c r="P136" s="678"/>
      <c r="Q136" s="666"/>
    </row>
    <row r="137" spans="1:17" ht="14.4" customHeight="1" x14ac:dyDescent="0.3">
      <c r="A137" s="661" t="s">
        <v>4746</v>
      </c>
      <c r="B137" s="662" t="s">
        <v>4747</v>
      </c>
      <c r="C137" s="662" t="s">
        <v>4339</v>
      </c>
      <c r="D137" s="662" t="s">
        <v>4931</v>
      </c>
      <c r="E137" s="662" t="s">
        <v>4932</v>
      </c>
      <c r="F137" s="665">
        <v>2</v>
      </c>
      <c r="G137" s="665">
        <v>46</v>
      </c>
      <c r="H137" s="665">
        <v>1</v>
      </c>
      <c r="I137" s="665">
        <v>23</v>
      </c>
      <c r="J137" s="665">
        <v>7</v>
      </c>
      <c r="K137" s="665">
        <v>161</v>
      </c>
      <c r="L137" s="665">
        <v>3.5</v>
      </c>
      <c r="M137" s="665">
        <v>23</v>
      </c>
      <c r="N137" s="665">
        <v>5</v>
      </c>
      <c r="O137" s="665">
        <v>115</v>
      </c>
      <c r="P137" s="678">
        <v>2.5</v>
      </c>
      <c r="Q137" s="666">
        <v>23</v>
      </c>
    </row>
    <row r="138" spans="1:17" ht="14.4" customHeight="1" x14ac:dyDescent="0.3">
      <c r="A138" s="661" t="s">
        <v>4746</v>
      </c>
      <c r="B138" s="662" t="s">
        <v>4747</v>
      </c>
      <c r="C138" s="662" t="s">
        <v>4339</v>
      </c>
      <c r="D138" s="662" t="s">
        <v>4933</v>
      </c>
      <c r="E138" s="662" t="s">
        <v>4934</v>
      </c>
      <c r="F138" s="665">
        <v>8</v>
      </c>
      <c r="G138" s="665">
        <v>1048</v>
      </c>
      <c r="H138" s="665">
        <v>1</v>
      </c>
      <c r="I138" s="665">
        <v>131</v>
      </c>
      <c r="J138" s="665">
        <v>1</v>
      </c>
      <c r="K138" s="665">
        <v>132</v>
      </c>
      <c r="L138" s="665">
        <v>0.12595419847328243</v>
      </c>
      <c r="M138" s="665">
        <v>132</v>
      </c>
      <c r="N138" s="665"/>
      <c r="O138" s="665"/>
      <c r="P138" s="678"/>
      <c r="Q138" s="666"/>
    </row>
    <row r="139" spans="1:17" ht="14.4" customHeight="1" x14ac:dyDescent="0.3">
      <c r="A139" s="661" t="s">
        <v>4746</v>
      </c>
      <c r="B139" s="662" t="s">
        <v>4747</v>
      </c>
      <c r="C139" s="662" t="s">
        <v>4339</v>
      </c>
      <c r="D139" s="662" t="s">
        <v>4935</v>
      </c>
      <c r="E139" s="662" t="s">
        <v>4936</v>
      </c>
      <c r="F139" s="665">
        <v>2</v>
      </c>
      <c r="G139" s="665">
        <v>582</v>
      </c>
      <c r="H139" s="665">
        <v>1</v>
      </c>
      <c r="I139" s="665">
        <v>291</v>
      </c>
      <c r="J139" s="665">
        <v>2</v>
      </c>
      <c r="K139" s="665">
        <v>584</v>
      </c>
      <c r="L139" s="665">
        <v>1.0034364261168385</v>
      </c>
      <c r="M139" s="665">
        <v>292</v>
      </c>
      <c r="N139" s="665">
        <v>8</v>
      </c>
      <c r="O139" s="665">
        <v>2344</v>
      </c>
      <c r="P139" s="678">
        <v>4.0274914089347078</v>
      </c>
      <c r="Q139" s="666">
        <v>293</v>
      </c>
    </row>
    <row r="140" spans="1:17" ht="14.4" customHeight="1" x14ac:dyDescent="0.3">
      <c r="A140" s="661" t="s">
        <v>4746</v>
      </c>
      <c r="B140" s="662" t="s">
        <v>4747</v>
      </c>
      <c r="C140" s="662" t="s">
        <v>4339</v>
      </c>
      <c r="D140" s="662" t="s">
        <v>4937</v>
      </c>
      <c r="E140" s="662" t="s">
        <v>4938</v>
      </c>
      <c r="F140" s="665"/>
      <c r="G140" s="665"/>
      <c r="H140" s="665"/>
      <c r="I140" s="665"/>
      <c r="J140" s="665"/>
      <c r="K140" s="665"/>
      <c r="L140" s="665"/>
      <c r="M140" s="665"/>
      <c r="N140" s="665">
        <v>1</v>
      </c>
      <c r="O140" s="665">
        <v>371</v>
      </c>
      <c r="P140" s="678"/>
      <c r="Q140" s="666">
        <v>371</v>
      </c>
    </row>
    <row r="141" spans="1:17" ht="14.4" customHeight="1" x14ac:dyDescent="0.3">
      <c r="A141" s="661" t="s">
        <v>4746</v>
      </c>
      <c r="B141" s="662" t="s">
        <v>4747</v>
      </c>
      <c r="C141" s="662" t="s">
        <v>4339</v>
      </c>
      <c r="D141" s="662" t="s">
        <v>4939</v>
      </c>
      <c r="E141" s="662" t="s">
        <v>4940</v>
      </c>
      <c r="F141" s="665"/>
      <c r="G141" s="665"/>
      <c r="H141" s="665"/>
      <c r="I141" s="665"/>
      <c r="J141" s="665">
        <v>5</v>
      </c>
      <c r="K141" s="665">
        <v>225</v>
      </c>
      <c r="L141" s="665"/>
      <c r="M141" s="665">
        <v>45</v>
      </c>
      <c r="N141" s="665">
        <v>1</v>
      </c>
      <c r="O141" s="665">
        <v>45</v>
      </c>
      <c r="P141" s="678"/>
      <c r="Q141" s="666">
        <v>45</v>
      </c>
    </row>
    <row r="142" spans="1:17" ht="14.4" customHeight="1" x14ac:dyDescent="0.3">
      <c r="A142" s="661" t="s">
        <v>4746</v>
      </c>
      <c r="B142" s="662" t="s">
        <v>4747</v>
      </c>
      <c r="C142" s="662" t="s">
        <v>4339</v>
      </c>
      <c r="D142" s="662" t="s">
        <v>4941</v>
      </c>
      <c r="E142" s="662" t="s">
        <v>4942</v>
      </c>
      <c r="F142" s="665"/>
      <c r="G142" s="665"/>
      <c r="H142" s="665"/>
      <c r="I142" s="665"/>
      <c r="J142" s="665">
        <v>4</v>
      </c>
      <c r="K142" s="665">
        <v>184</v>
      </c>
      <c r="L142" s="665"/>
      <c r="M142" s="665">
        <v>46</v>
      </c>
      <c r="N142" s="665"/>
      <c r="O142" s="665"/>
      <c r="P142" s="678"/>
      <c r="Q142" s="666"/>
    </row>
    <row r="143" spans="1:17" ht="14.4" customHeight="1" x14ac:dyDescent="0.3">
      <c r="A143" s="661" t="s">
        <v>4746</v>
      </c>
      <c r="B143" s="662" t="s">
        <v>4747</v>
      </c>
      <c r="C143" s="662" t="s">
        <v>4339</v>
      </c>
      <c r="D143" s="662" t="s">
        <v>4943</v>
      </c>
      <c r="E143" s="662" t="s">
        <v>4944</v>
      </c>
      <c r="F143" s="665">
        <v>1</v>
      </c>
      <c r="G143" s="665">
        <v>308</v>
      </c>
      <c r="H143" s="665">
        <v>1</v>
      </c>
      <c r="I143" s="665">
        <v>308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4746</v>
      </c>
      <c r="B144" s="662" t="s">
        <v>4747</v>
      </c>
      <c r="C144" s="662" t="s">
        <v>4339</v>
      </c>
      <c r="D144" s="662" t="s">
        <v>4945</v>
      </c>
      <c r="E144" s="662" t="s">
        <v>4946</v>
      </c>
      <c r="F144" s="665">
        <v>2</v>
      </c>
      <c r="G144" s="665">
        <v>60</v>
      </c>
      <c r="H144" s="665">
        <v>1</v>
      </c>
      <c r="I144" s="665">
        <v>30</v>
      </c>
      <c r="J144" s="665">
        <v>1</v>
      </c>
      <c r="K144" s="665">
        <v>31</v>
      </c>
      <c r="L144" s="665">
        <v>0.51666666666666672</v>
      </c>
      <c r="M144" s="665">
        <v>31</v>
      </c>
      <c r="N144" s="665">
        <v>1</v>
      </c>
      <c r="O144" s="665">
        <v>31</v>
      </c>
      <c r="P144" s="678">
        <v>0.51666666666666672</v>
      </c>
      <c r="Q144" s="666">
        <v>31</v>
      </c>
    </row>
    <row r="145" spans="1:17" ht="14.4" customHeight="1" x14ac:dyDescent="0.3">
      <c r="A145" s="661" t="s">
        <v>4746</v>
      </c>
      <c r="B145" s="662" t="s">
        <v>4747</v>
      </c>
      <c r="C145" s="662" t="s">
        <v>4339</v>
      </c>
      <c r="D145" s="662" t="s">
        <v>4947</v>
      </c>
      <c r="E145" s="662" t="s">
        <v>4948</v>
      </c>
      <c r="F145" s="665">
        <v>1</v>
      </c>
      <c r="G145" s="665">
        <v>783</v>
      </c>
      <c r="H145" s="665">
        <v>1</v>
      </c>
      <c r="I145" s="665">
        <v>783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4746</v>
      </c>
      <c r="B146" s="662" t="s">
        <v>4747</v>
      </c>
      <c r="C146" s="662" t="s">
        <v>4339</v>
      </c>
      <c r="D146" s="662" t="s">
        <v>4949</v>
      </c>
      <c r="E146" s="662" t="s">
        <v>4950</v>
      </c>
      <c r="F146" s="665"/>
      <c r="G146" s="665"/>
      <c r="H146" s="665"/>
      <c r="I146" s="665"/>
      <c r="J146" s="665"/>
      <c r="K146" s="665"/>
      <c r="L146" s="665"/>
      <c r="M146" s="665"/>
      <c r="N146" s="665">
        <v>1</v>
      </c>
      <c r="O146" s="665">
        <v>189</v>
      </c>
      <c r="P146" s="678"/>
      <c r="Q146" s="666">
        <v>189</v>
      </c>
    </row>
    <row r="147" spans="1:17" ht="14.4" customHeight="1" x14ac:dyDescent="0.3">
      <c r="A147" s="661" t="s">
        <v>4951</v>
      </c>
      <c r="B147" s="662" t="s">
        <v>2057</v>
      </c>
      <c r="C147" s="662" t="s">
        <v>4323</v>
      </c>
      <c r="D147" s="662" t="s">
        <v>4952</v>
      </c>
      <c r="E147" s="662" t="s">
        <v>4953</v>
      </c>
      <c r="F147" s="665"/>
      <c r="G147" s="665"/>
      <c r="H147" s="665"/>
      <c r="I147" s="665"/>
      <c r="J147" s="665">
        <v>0.5</v>
      </c>
      <c r="K147" s="665">
        <v>1000.13</v>
      </c>
      <c r="L147" s="665"/>
      <c r="M147" s="665">
        <v>2000.26</v>
      </c>
      <c r="N147" s="665"/>
      <c r="O147" s="665"/>
      <c r="P147" s="678"/>
      <c r="Q147" s="666"/>
    </row>
    <row r="148" spans="1:17" ht="14.4" customHeight="1" x14ac:dyDescent="0.3">
      <c r="A148" s="661" t="s">
        <v>4951</v>
      </c>
      <c r="B148" s="662" t="s">
        <v>2057</v>
      </c>
      <c r="C148" s="662" t="s">
        <v>4323</v>
      </c>
      <c r="D148" s="662" t="s">
        <v>4954</v>
      </c>
      <c r="E148" s="662" t="s">
        <v>4955</v>
      </c>
      <c r="F148" s="665">
        <v>0.5</v>
      </c>
      <c r="G148" s="665">
        <v>490.21</v>
      </c>
      <c r="H148" s="665">
        <v>1</v>
      </c>
      <c r="I148" s="665">
        <v>980.42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4951</v>
      </c>
      <c r="B149" s="662" t="s">
        <v>2057</v>
      </c>
      <c r="C149" s="662" t="s">
        <v>4323</v>
      </c>
      <c r="D149" s="662" t="s">
        <v>4956</v>
      </c>
      <c r="E149" s="662" t="s">
        <v>4957</v>
      </c>
      <c r="F149" s="665">
        <v>0.08</v>
      </c>
      <c r="G149" s="665">
        <v>1031.99</v>
      </c>
      <c r="H149" s="665">
        <v>1</v>
      </c>
      <c r="I149" s="665">
        <v>12899.875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4951</v>
      </c>
      <c r="B150" s="662" t="s">
        <v>2057</v>
      </c>
      <c r="C150" s="662" t="s">
        <v>4323</v>
      </c>
      <c r="D150" s="662" t="s">
        <v>4958</v>
      </c>
      <c r="E150" s="662" t="s">
        <v>4959</v>
      </c>
      <c r="F150" s="665">
        <v>1</v>
      </c>
      <c r="G150" s="665">
        <v>966.74</v>
      </c>
      <c r="H150" s="665">
        <v>1</v>
      </c>
      <c r="I150" s="665">
        <v>966.74</v>
      </c>
      <c r="J150" s="665"/>
      <c r="K150" s="665"/>
      <c r="L150" s="665"/>
      <c r="M150" s="665"/>
      <c r="N150" s="665">
        <v>1</v>
      </c>
      <c r="O150" s="665">
        <v>932.82</v>
      </c>
      <c r="P150" s="678">
        <v>0.96491300659949941</v>
      </c>
      <c r="Q150" s="666">
        <v>932.82</v>
      </c>
    </row>
    <row r="151" spans="1:17" ht="14.4" customHeight="1" x14ac:dyDescent="0.3">
      <c r="A151" s="661" t="s">
        <v>4951</v>
      </c>
      <c r="B151" s="662" t="s">
        <v>2057</v>
      </c>
      <c r="C151" s="662" t="s">
        <v>4323</v>
      </c>
      <c r="D151" s="662" t="s">
        <v>4960</v>
      </c>
      <c r="E151" s="662" t="s">
        <v>4961</v>
      </c>
      <c r="F151" s="665">
        <v>0.6</v>
      </c>
      <c r="G151" s="665">
        <v>3266.98</v>
      </c>
      <c r="H151" s="665">
        <v>1</v>
      </c>
      <c r="I151" s="665">
        <v>5444.9666666666672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4951</v>
      </c>
      <c r="B152" s="662" t="s">
        <v>2057</v>
      </c>
      <c r="C152" s="662" t="s">
        <v>4323</v>
      </c>
      <c r="D152" s="662" t="s">
        <v>4962</v>
      </c>
      <c r="E152" s="662" t="s">
        <v>4961</v>
      </c>
      <c r="F152" s="665">
        <v>0.18</v>
      </c>
      <c r="G152" s="665">
        <v>1961.13</v>
      </c>
      <c r="H152" s="665">
        <v>1</v>
      </c>
      <c r="I152" s="665">
        <v>10895.166666666668</v>
      </c>
      <c r="J152" s="665">
        <v>0.22000000000000003</v>
      </c>
      <c r="K152" s="665">
        <v>2402.75</v>
      </c>
      <c r="L152" s="665">
        <v>1.2251864996201169</v>
      </c>
      <c r="M152" s="665">
        <v>10921.590909090908</v>
      </c>
      <c r="N152" s="665"/>
      <c r="O152" s="665"/>
      <c r="P152" s="678"/>
      <c r="Q152" s="666"/>
    </row>
    <row r="153" spans="1:17" ht="14.4" customHeight="1" x14ac:dyDescent="0.3">
      <c r="A153" s="661" t="s">
        <v>4951</v>
      </c>
      <c r="B153" s="662" t="s">
        <v>2057</v>
      </c>
      <c r="C153" s="662" t="s">
        <v>4323</v>
      </c>
      <c r="D153" s="662" t="s">
        <v>4963</v>
      </c>
      <c r="E153" s="662" t="s">
        <v>4961</v>
      </c>
      <c r="F153" s="665"/>
      <c r="G153" s="665"/>
      <c r="H153" s="665"/>
      <c r="I153" s="665"/>
      <c r="J153" s="665">
        <v>0.25</v>
      </c>
      <c r="K153" s="665">
        <v>546.08000000000004</v>
      </c>
      <c r="L153" s="665"/>
      <c r="M153" s="665">
        <v>2184.3200000000002</v>
      </c>
      <c r="N153" s="665"/>
      <c r="O153" s="665"/>
      <c r="P153" s="678"/>
      <c r="Q153" s="666"/>
    </row>
    <row r="154" spans="1:17" ht="14.4" customHeight="1" x14ac:dyDescent="0.3">
      <c r="A154" s="661" t="s">
        <v>4951</v>
      </c>
      <c r="B154" s="662" t="s">
        <v>2057</v>
      </c>
      <c r="C154" s="662" t="s">
        <v>4323</v>
      </c>
      <c r="D154" s="662" t="s">
        <v>4964</v>
      </c>
      <c r="E154" s="662" t="s">
        <v>4965</v>
      </c>
      <c r="F154" s="665">
        <v>0.5</v>
      </c>
      <c r="G154" s="665">
        <v>188.02</v>
      </c>
      <c r="H154" s="665">
        <v>1</v>
      </c>
      <c r="I154" s="665">
        <v>376.04</v>
      </c>
      <c r="J154" s="665">
        <v>0.15</v>
      </c>
      <c r="K154" s="665">
        <v>56.9</v>
      </c>
      <c r="L154" s="665">
        <v>0.30262738006595041</v>
      </c>
      <c r="M154" s="665">
        <v>379.33333333333331</v>
      </c>
      <c r="N154" s="665"/>
      <c r="O154" s="665"/>
      <c r="P154" s="678"/>
      <c r="Q154" s="666"/>
    </row>
    <row r="155" spans="1:17" ht="14.4" customHeight="1" x14ac:dyDescent="0.3">
      <c r="A155" s="661" t="s">
        <v>4951</v>
      </c>
      <c r="B155" s="662" t="s">
        <v>2057</v>
      </c>
      <c r="C155" s="662" t="s">
        <v>4323</v>
      </c>
      <c r="D155" s="662" t="s">
        <v>4966</v>
      </c>
      <c r="E155" s="662" t="s">
        <v>4961</v>
      </c>
      <c r="F155" s="665"/>
      <c r="G155" s="665"/>
      <c r="H155" s="665"/>
      <c r="I155" s="665"/>
      <c r="J155" s="665"/>
      <c r="K155" s="665"/>
      <c r="L155" s="665"/>
      <c r="M155" s="665"/>
      <c r="N155" s="665">
        <v>0.03</v>
      </c>
      <c r="O155" s="665">
        <v>1097.9000000000001</v>
      </c>
      <c r="P155" s="678"/>
      <c r="Q155" s="666">
        <v>36596.666666666672</v>
      </c>
    </row>
    <row r="156" spans="1:17" ht="14.4" customHeight="1" x14ac:dyDescent="0.3">
      <c r="A156" s="661" t="s">
        <v>4951</v>
      </c>
      <c r="B156" s="662" t="s">
        <v>2057</v>
      </c>
      <c r="C156" s="662" t="s">
        <v>4967</v>
      </c>
      <c r="D156" s="662" t="s">
        <v>4968</v>
      </c>
      <c r="E156" s="662" t="s">
        <v>4969</v>
      </c>
      <c r="F156" s="665">
        <v>1</v>
      </c>
      <c r="G156" s="665">
        <v>9783.27</v>
      </c>
      <c r="H156" s="665">
        <v>1</v>
      </c>
      <c r="I156" s="665">
        <v>9783.27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4951</v>
      </c>
      <c r="B157" s="662" t="s">
        <v>2057</v>
      </c>
      <c r="C157" s="662" t="s">
        <v>4339</v>
      </c>
      <c r="D157" s="662" t="s">
        <v>4970</v>
      </c>
      <c r="E157" s="662" t="s">
        <v>4971</v>
      </c>
      <c r="F157" s="665">
        <v>1</v>
      </c>
      <c r="G157" s="665">
        <v>205</v>
      </c>
      <c r="H157" s="665">
        <v>1</v>
      </c>
      <c r="I157" s="665">
        <v>205</v>
      </c>
      <c r="J157" s="665">
        <v>1</v>
      </c>
      <c r="K157" s="665">
        <v>206</v>
      </c>
      <c r="L157" s="665">
        <v>1.0048780487804878</v>
      </c>
      <c r="M157" s="665">
        <v>206</v>
      </c>
      <c r="N157" s="665"/>
      <c r="O157" s="665"/>
      <c r="P157" s="678"/>
      <c r="Q157" s="666"/>
    </row>
    <row r="158" spans="1:17" ht="14.4" customHeight="1" x14ac:dyDescent="0.3">
      <c r="A158" s="661" t="s">
        <v>4951</v>
      </c>
      <c r="B158" s="662" t="s">
        <v>2057</v>
      </c>
      <c r="C158" s="662" t="s">
        <v>4339</v>
      </c>
      <c r="D158" s="662" t="s">
        <v>4972</v>
      </c>
      <c r="E158" s="662" t="s">
        <v>4973</v>
      </c>
      <c r="F158" s="665">
        <v>3</v>
      </c>
      <c r="G158" s="665">
        <v>450</v>
      </c>
      <c r="H158" s="665">
        <v>1</v>
      </c>
      <c r="I158" s="665">
        <v>150</v>
      </c>
      <c r="J158" s="665">
        <v>3</v>
      </c>
      <c r="K158" s="665">
        <v>452</v>
      </c>
      <c r="L158" s="665">
        <v>1.0044444444444445</v>
      </c>
      <c r="M158" s="665">
        <v>150.66666666666666</v>
      </c>
      <c r="N158" s="665">
        <v>1</v>
      </c>
      <c r="O158" s="665">
        <v>151</v>
      </c>
      <c r="P158" s="678">
        <v>0.33555555555555555</v>
      </c>
      <c r="Q158" s="666">
        <v>151</v>
      </c>
    </row>
    <row r="159" spans="1:17" ht="14.4" customHeight="1" x14ac:dyDescent="0.3">
      <c r="A159" s="661" t="s">
        <v>4951</v>
      </c>
      <c r="B159" s="662" t="s">
        <v>2057</v>
      </c>
      <c r="C159" s="662" t="s">
        <v>4339</v>
      </c>
      <c r="D159" s="662" t="s">
        <v>4974</v>
      </c>
      <c r="E159" s="662" t="s">
        <v>4975</v>
      </c>
      <c r="F159" s="665">
        <v>5</v>
      </c>
      <c r="G159" s="665">
        <v>910</v>
      </c>
      <c r="H159" s="665">
        <v>1</v>
      </c>
      <c r="I159" s="665">
        <v>182</v>
      </c>
      <c r="J159" s="665">
        <v>3</v>
      </c>
      <c r="K159" s="665">
        <v>548</v>
      </c>
      <c r="L159" s="665">
        <v>0.60219780219780217</v>
      </c>
      <c r="M159" s="665">
        <v>182.66666666666666</v>
      </c>
      <c r="N159" s="665">
        <v>5</v>
      </c>
      <c r="O159" s="665">
        <v>915</v>
      </c>
      <c r="P159" s="678">
        <v>1.0054945054945055</v>
      </c>
      <c r="Q159" s="666">
        <v>183</v>
      </c>
    </row>
    <row r="160" spans="1:17" ht="14.4" customHeight="1" x14ac:dyDescent="0.3">
      <c r="A160" s="661" t="s">
        <v>4951</v>
      </c>
      <c r="B160" s="662" t="s">
        <v>2057</v>
      </c>
      <c r="C160" s="662" t="s">
        <v>4339</v>
      </c>
      <c r="D160" s="662" t="s">
        <v>4976</v>
      </c>
      <c r="E160" s="662" t="s">
        <v>4977</v>
      </c>
      <c r="F160" s="665">
        <v>2</v>
      </c>
      <c r="G160" s="665">
        <v>248</v>
      </c>
      <c r="H160" s="665">
        <v>1</v>
      </c>
      <c r="I160" s="665">
        <v>124</v>
      </c>
      <c r="J160" s="665">
        <v>5</v>
      </c>
      <c r="K160" s="665">
        <v>625</v>
      </c>
      <c r="L160" s="665">
        <v>2.5201612903225805</v>
      </c>
      <c r="M160" s="665">
        <v>125</v>
      </c>
      <c r="N160" s="665">
        <v>3</v>
      </c>
      <c r="O160" s="665">
        <v>375</v>
      </c>
      <c r="P160" s="678">
        <v>1.5120967741935485</v>
      </c>
      <c r="Q160" s="666">
        <v>125</v>
      </c>
    </row>
    <row r="161" spans="1:17" ht="14.4" customHeight="1" x14ac:dyDescent="0.3">
      <c r="A161" s="661" t="s">
        <v>4951</v>
      </c>
      <c r="B161" s="662" t="s">
        <v>2057</v>
      </c>
      <c r="C161" s="662" t="s">
        <v>4339</v>
      </c>
      <c r="D161" s="662" t="s">
        <v>4978</v>
      </c>
      <c r="E161" s="662" t="s">
        <v>4979</v>
      </c>
      <c r="F161" s="665">
        <v>13</v>
      </c>
      <c r="G161" s="665">
        <v>2821</v>
      </c>
      <c r="H161" s="665">
        <v>1</v>
      </c>
      <c r="I161" s="665">
        <v>217</v>
      </c>
      <c r="J161" s="665">
        <v>7</v>
      </c>
      <c r="K161" s="665">
        <v>1525</v>
      </c>
      <c r="L161" s="665">
        <v>0.54058844381425031</v>
      </c>
      <c r="M161" s="665">
        <v>217.85714285714286</v>
      </c>
      <c r="N161" s="665">
        <v>14</v>
      </c>
      <c r="O161" s="665">
        <v>3066</v>
      </c>
      <c r="P161" s="678">
        <v>1.0868486352357321</v>
      </c>
      <c r="Q161" s="666">
        <v>219</v>
      </c>
    </row>
    <row r="162" spans="1:17" ht="14.4" customHeight="1" x14ac:dyDescent="0.3">
      <c r="A162" s="661" t="s">
        <v>4951</v>
      </c>
      <c r="B162" s="662" t="s">
        <v>2057</v>
      </c>
      <c r="C162" s="662" t="s">
        <v>4339</v>
      </c>
      <c r="D162" s="662" t="s">
        <v>4980</v>
      </c>
      <c r="E162" s="662" t="s">
        <v>4981</v>
      </c>
      <c r="F162" s="665"/>
      <c r="G162" s="665"/>
      <c r="H162" s="665"/>
      <c r="I162" s="665"/>
      <c r="J162" s="665">
        <v>1</v>
      </c>
      <c r="K162" s="665">
        <v>218</v>
      </c>
      <c r="L162" s="665"/>
      <c r="M162" s="665">
        <v>218</v>
      </c>
      <c r="N162" s="665">
        <v>1</v>
      </c>
      <c r="O162" s="665">
        <v>219</v>
      </c>
      <c r="P162" s="678"/>
      <c r="Q162" s="666">
        <v>219</v>
      </c>
    </row>
    <row r="163" spans="1:17" ht="14.4" customHeight="1" x14ac:dyDescent="0.3">
      <c r="A163" s="661" t="s">
        <v>4951</v>
      </c>
      <c r="B163" s="662" t="s">
        <v>2057</v>
      </c>
      <c r="C163" s="662" t="s">
        <v>4339</v>
      </c>
      <c r="D163" s="662" t="s">
        <v>4982</v>
      </c>
      <c r="E163" s="662" t="s">
        <v>4983</v>
      </c>
      <c r="F163" s="665">
        <v>2</v>
      </c>
      <c r="G163" s="665">
        <v>438</v>
      </c>
      <c r="H163" s="665">
        <v>1</v>
      </c>
      <c r="I163" s="665">
        <v>219</v>
      </c>
      <c r="J163" s="665">
        <v>5</v>
      </c>
      <c r="K163" s="665">
        <v>1099</v>
      </c>
      <c r="L163" s="665">
        <v>2.5091324200913241</v>
      </c>
      <c r="M163" s="665">
        <v>219.8</v>
      </c>
      <c r="N163" s="665">
        <v>3</v>
      </c>
      <c r="O163" s="665">
        <v>663</v>
      </c>
      <c r="P163" s="678">
        <v>1.5136986301369864</v>
      </c>
      <c r="Q163" s="666">
        <v>221</v>
      </c>
    </row>
    <row r="164" spans="1:17" ht="14.4" customHeight="1" x14ac:dyDescent="0.3">
      <c r="A164" s="661" t="s">
        <v>4951</v>
      </c>
      <c r="B164" s="662" t="s">
        <v>2057</v>
      </c>
      <c r="C164" s="662" t="s">
        <v>4339</v>
      </c>
      <c r="D164" s="662" t="s">
        <v>4984</v>
      </c>
      <c r="E164" s="662" t="s">
        <v>4985</v>
      </c>
      <c r="F164" s="665">
        <v>1</v>
      </c>
      <c r="G164" s="665">
        <v>609</v>
      </c>
      <c r="H164" s="665">
        <v>1</v>
      </c>
      <c r="I164" s="665">
        <v>609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4951</v>
      </c>
      <c r="B165" s="662" t="s">
        <v>2057</v>
      </c>
      <c r="C165" s="662" t="s">
        <v>4339</v>
      </c>
      <c r="D165" s="662" t="s">
        <v>4986</v>
      </c>
      <c r="E165" s="662" t="s">
        <v>4987</v>
      </c>
      <c r="F165" s="665">
        <v>1</v>
      </c>
      <c r="G165" s="665">
        <v>4702</v>
      </c>
      <c r="H165" s="665">
        <v>1</v>
      </c>
      <c r="I165" s="665">
        <v>4702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4951</v>
      </c>
      <c r="B166" s="662" t="s">
        <v>2057</v>
      </c>
      <c r="C166" s="662" t="s">
        <v>4339</v>
      </c>
      <c r="D166" s="662" t="s">
        <v>4988</v>
      </c>
      <c r="E166" s="662" t="s">
        <v>4989</v>
      </c>
      <c r="F166" s="665">
        <v>5</v>
      </c>
      <c r="G166" s="665">
        <v>25340</v>
      </c>
      <c r="H166" s="665">
        <v>1</v>
      </c>
      <c r="I166" s="665">
        <v>5068</v>
      </c>
      <c r="J166" s="665">
        <v>9</v>
      </c>
      <c r="K166" s="665">
        <v>45642</v>
      </c>
      <c r="L166" s="665">
        <v>1.8011838989739541</v>
      </c>
      <c r="M166" s="665">
        <v>5071.333333333333</v>
      </c>
      <c r="N166" s="665">
        <v>18</v>
      </c>
      <c r="O166" s="665">
        <v>91368</v>
      </c>
      <c r="P166" s="678">
        <v>3.6056827150749804</v>
      </c>
      <c r="Q166" s="666">
        <v>5076</v>
      </c>
    </row>
    <row r="167" spans="1:17" ht="14.4" customHeight="1" x14ac:dyDescent="0.3">
      <c r="A167" s="661" t="s">
        <v>4951</v>
      </c>
      <c r="B167" s="662" t="s">
        <v>2057</v>
      </c>
      <c r="C167" s="662" t="s">
        <v>4339</v>
      </c>
      <c r="D167" s="662" t="s">
        <v>4990</v>
      </c>
      <c r="E167" s="662" t="s">
        <v>4991</v>
      </c>
      <c r="F167" s="665"/>
      <c r="G167" s="665"/>
      <c r="H167" s="665"/>
      <c r="I167" s="665"/>
      <c r="J167" s="665"/>
      <c r="K167" s="665"/>
      <c r="L167" s="665"/>
      <c r="M167" s="665"/>
      <c r="N167" s="665">
        <v>2</v>
      </c>
      <c r="O167" s="665">
        <v>11032</v>
      </c>
      <c r="P167" s="678"/>
      <c r="Q167" s="666">
        <v>5516</v>
      </c>
    </row>
    <row r="168" spans="1:17" ht="14.4" customHeight="1" x14ac:dyDescent="0.3">
      <c r="A168" s="661" t="s">
        <v>4951</v>
      </c>
      <c r="B168" s="662" t="s">
        <v>2057</v>
      </c>
      <c r="C168" s="662" t="s">
        <v>4339</v>
      </c>
      <c r="D168" s="662" t="s">
        <v>4992</v>
      </c>
      <c r="E168" s="662" t="s">
        <v>4993</v>
      </c>
      <c r="F168" s="665">
        <v>43</v>
      </c>
      <c r="G168" s="665">
        <v>7439</v>
      </c>
      <c r="H168" s="665">
        <v>1</v>
      </c>
      <c r="I168" s="665">
        <v>173</v>
      </c>
      <c r="J168" s="665">
        <v>43</v>
      </c>
      <c r="K168" s="665">
        <v>7469</v>
      </c>
      <c r="L168" s="665">
        <v>1.0040328001075414</v>
      </c>
      <c r="M168" s="665">
        <v>173.69767441860466</v>
      </c>
      <c r="N168" s="665">
        <v>36</v>
      </c>
      <c r="O168" s="665">
        <v>6300</v>
      </c>
      <c r="P168" s="678">
        <v>0.84688802258368057</v>
      </c>
      <c r="Q168" s="666">
        <v>175</v>
      </c>
    </row>
    <row r="169" spans="1:17" ht="14.4" customHeight="1" x14ac:dyDescent="0.3">
      <c r="A169" s="661" t="s">
        <v>4951</v>
      </c>
      <c r="B169" s="662" t="s">
        <v>2057</v>
      </c>
      <c r="C169" s="662" t="s">
        <v>4339</v>
      </c>
      <c r="D169" s="662" t="s">
        <v>4994</v>
      </c>
      <c r="E169" s="662" t="s">
        <v>4995</v>
      </c>
      <c r="F169" s="665">
        <v>23</v>
      </c>
      <c r="G169" s="665">
        <v>45908</v>
      </c>
      <c r="H169" s="665">
        <v>1</v>
      </c>
      <c r="I169" s="665">
        <v>1996</v>
      </c>
      <c r="J169" s="665">
        <v>25</v>
      </c>
      <c r="K169" s="665">
        <v>49948</v>
      </c>
      <c r="L169" s="665">
        <v>1.0880020911387993</v>
      </c>
      <c r="M169" s="665">
        <v>1997.92</v>
      </c>
      <c r="N169" s="665">
        <v>39</v>
      </c>
      <c r="O169" s="665">
        <v>78039</v>
      </c>
      <c r="P169" s="678">
        <v>1.6998997995991985</v>
      </c>
      <c r="Q169" s="666">
        <v>2001</v>
      </c>
    </row>
    <row r="170" spans="1:17" ht="14.4" customHeight="1" x14ac:dyDescent="0.3">
      <c r="A170" s="661" t="s">
        <v>4951</v>
      </c>
      <c r="B170" s="662" t="s">
        <v>2057</v>
      </c>
      <c r="C170" s="662" t="s">
        <v>4339</v>
      </c>
      <c r="D170" s="662" t="s">
        <v>4996</v>
      </c>
      <c r="E170" s="662" t="s">
        <v>4997</v>
      </c>
      <c r="F170" s="665">
        <v>1</v>
      </c>
      <c r="G170" s="665">
        <v>2692</v>
      </c>
      <c r="H170" s="665">
        <v>1</v>
      </c>
      <c r="I170" s="665">
        <v>2692</v>
      </c>
      <c r="J170" s="665">
        <v>1</v>
      </c>
      <c r="K170" s="665">
        <v>2695</v>
      </c>
      <c r="L170" s="665">
        <v>1.0011144130757801</v>
      </c>
      <c r="M170" s="665">
        <v>2695</v>
      </c>
      <c r="N170" s="665">
        <v>1</v>
      </c>
      <c r="O170" s="665">
        <v>2696</v>
      </c>
      <c r="P170" s="678">
        <v>1.0014858841010401</v>
      </c>
      <c r="Q170" s="666">
        <v>2696</v>
      </c>
    </row>
    <row r="171" spans="1:17" ht="14.4" customHeight="1" x14ac:dyDescent="0.3">
      <c r="A171" s="661" t="s">
        <v>4951</v>
      </c>
      <c r="B171" s="662" t="s">
        <v>2057</v>
      </c>
      <c r="C171" s="662" t="s">
        <v>4339</v>
      </c>
      <c r="D171" s="662" t="s">
        <v>4998</v>
      </c>
      <c r="E171" s="662" t="s">
        <v>4999</v>
      </c>
      <c r="F171" s="665">
        <v>1</v>
      </c>
      <c r="G171" s="665">
        <v>5180</v>
      </c>
      <c r="H171" s="665">
        <v>1</v>
      </c>
      <c r="I171" s="665">
        <v>5180</v>
      </c>
      <c r="J171" s="665">
        <v>1</v>
      </c>
      <c r="K171" s="665">
        <v>5186</v>
      </c>
      <c r="L171" s="665">
        <v>1.0011583011583012</v>
      </c>
      <c r="M171" s="665">
        <v>5186</v>
      </c>
      <c r="N171" s="665"/>
      <c r="O171" s="665"/>
      <c r="P171" s="678"/>
      <c r="Q171" s="666"/>
    </row>
    <row r="172" spans="1:17" ht="14.4" customHeight="1" x14ac:dyDescent="0.3">
      <c r="A172" s="661" t="s">
        <v>4951</v>
      </c>
      <c r="B172" s="662" t="s">
        <v>2057</v>
      </c>
      <c r="C172" s="662" t="s">
        <v>4339</v>
      </c>
      <c r="D172" s="662" t="s">
        <v>5000</v>
      </c>
      <c r="E172" s="662" t="s">
        <v>5001</v>
      </c>
      <c r="F172" s="665">
        <v>2</v>
      </c>
      <c r="G172" s="665">
        <v>300</v>
      </c>
      <c r="H172" s="665">
        <v>1</v>
      </c>
      <c r="I172" s="665">
        <v>150</v>
      </c>
      <c r="J172" s="665">
        <v>7</v>
      </c>
      <c r="K172" s="665">
        <v>1055</v>
      </c>
      <c r="L172" s="665">
        <v>3.5166666666666666</v>
      </c>
      <c r="M172" s="665">
        <v>150.71428571428572</v>
      </c>
      <c r="N172" s="665">
        <v>3</v>
      </c>
      <c r="O172" s="665">
        <v>453</v>
      </c>
      <c r="P172" s="678">
        <v>1.51</v>
      </c>
      <c r="Q172" s="666">
        <v>151</v>
      </c>
    </row>
    <row r="173" spans="1:17" ht="14.4" customHeight="1" x14ac:dyDescent="0.3">
      <c r="A173" s="661" t="s">
        <v>4951</v>
      </c>
      <c r="B173" s="662" t="s">
        <v>2057</v>
      </c>
      <c r="C173" s="662" t="s">
        <v>4339</v>
      </c>
      <c r="D173" s="662" t="s">
        <v>5002</v>
      </c>
      <c r="E173" s="662" t="s">
        <v>5003</v>
      </c>
      <c r="F173" s="665">
        <v>1</v>
      </c>
      <c r="G173" s="665">
        <v>193</v>
      </c>
      <c r="H173" s="665">
        <v>1</v>
      </c>
      <c r="I173" s="665">
        <v>193</v>
      </c>
      <c r="J173" s="665"/>
      <c r="K173" s="665"/>
      <c r="L173" s="665"/>
      <c r="M173" s="665"/>
      <c r="N173" s="665">
        <v>1</v>
      </c>
      <c r="O173" s="665">
        <v>195</v>
      </c>
      <c r="P173" s="678">
        <v>1.0103626943005182</v>
      </c>
      <c r="Q173" s="666">
        <v>195</v>
      </c>
    </row>
    <row r="174" spans="1:17" ht="14.4" customHeight="1" x14ac:dyDescent="0.3">
      <c r="A174" s="661" t="s">
        <v>4951</v>
      </c>
      <c r="B174" s="662" t="s">
        <v>2057</v>
      </c>
      <c r="C174" s="662" t="s">
        <v>4339</v>
      </c>
      <c r="D174" s="662" t="s">
        <v>5004</v>
      </c>
      <c r="E174" s="662" t="s">
        <v>5005</v>
      </c>
      <c r="F174" s="665">
        <v>1</v>
      </c>
      <c r="G174" s="665">
        <v>198</v>
      </c>
      <c r="H174" s="665">
        <v>1</v>
      </c>
      <c r="I174" s="665">
        <v>198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4951</v>
      </c>
      <c r="B175" s="662" t="s">
        <v>2057</v>
      </c>
      <c r="C175" s="662" t="s">
        <v>4339</v>
      </c>
      <c r="D175" s="662" t="s">
        <v>5006</v>
      </c>
      <c r="E175" s="662" t="s">
        <v>5007</v>
      </c>
      <c r="F175" s="665">
        <v>4</v>
      </c>
      <c r="G175" s="665">
        <v>1660</v>
      </c>
      <c r="H175" s="665">
        <v>1</v>
      </c>
      <c r="I175" s="665">
        <v>415</v>
      </c>
      <c r="J175" s="665">
        <v>1</v>
      </c>
      <c r="K175" s="665">
        <v>415</v>
      </c>
      <c r="L175" s="665">
        <v>0.25</v>
      </c>
      <c r="M175" s="665">
        <v>415</v>
      </c>
      <c r="N175" s="665"/>
      <c r="O175" s="665"/>
      <c r="P175" s="678"/>
      <c r="Q175" s="666"/>
    </row>
    <row r="176" spans="1:17" ht="14.4" customHeight="1" x14ac:dyDescent="0.3">
      <c r="A176" s="661" t="s">
        <v>4951</v>
      </c>
      <c r="B176" s="662" t="s">
        <v>2057</v>
      </c>
      <c r="C176" s="662" t="s">
        <v>4339</v>
      </c>
      <c r="D176" s="662" t="s">
        <v>5008</v>
      </c>
      <c r="E176" s="662" t="s">
        <v>5009</v>
      </c>
      <c r="F176" s="665">
        <v>1</v>
      </c>
      <c r="G176" s="665">
        <v>158</v>
      </c>
      <c r="H176" s="665">
        <v>1</v>
      </c>
      <c r="I176" s="665">
        <v>158</v>
      </c>
      <c r="J176" s="665">
        <v>2</v>
      </c>
      <c r="K176" s="665">
        <v>318</v>
      </c>
      <c r="L176" s="665">
        <v>2.0126582278481013</v>
      </c>
      <c r="M176" s="665">
        <v>159</v>
      </c>
      <c r="N176" s="665">
        <v>1</v>
      </c>
      <c r="O176" s="665">
        <v>159</v>
      </c>
      <c r="P176" s="678">
        <v>1.0063291139240507</v>
      </c>
      <c r="Q176" s="666">
        <v>159</v>
      </c>
    </row>
    <row r="177" spans="1:17" ht="14.4" customHeight="1" x14ac:dyDescent="0.3">
      <c r="A177" s="661" t="s">
        <v>4951</v>
      </c>
      <c r="B177" s="662" t="s">
        <v>2057</v>
      </c>
      <c r="C177" s="662" t="s">
        <v>4339</v>
      </c>
      <c r="D177" s="662" t="s">
        <v>5010</v>
      </c>
      <c r="E177" s="662" t="s">
        <v>5011</v>
      </c>
      <c r="F177" s="665">
        <v>9</v>
      </c>
      <c r="G177" s="665">
        <v>19062</v>
      </c>
      <c r="H177" s="665">
        <v>1</v>
      </c>
      <c r="I177" s="665">
        <v>2118</v>
      </c>
      <c r="J177" s="665">
        <v>7</v>
      </c>
      <c r="K177" s="665">
        <v>14844</v>
      </c>
      <c r="L177" s="665">
        <v>0.778722064841045</v>
      </c>
      <c r="M177" s="665">
        <v>2120.5714285714284</v>
      </c>
      <c r="N177" s="665">
        <v>4</v>
      </c>
      <c r="O177" s="665">
        <v>8492</v>
      </c>
      <c r="P177" s="678">
        <v>0.44549365229251914</v>
      </c>
      <c r="Q177" s="666">
        <v>2123</v>
      </c>
    </row>
    <row r="178" spans="1:17" ht="14.4" customHeight="1" x14ac:dyDescent="0.3">
      <c r="A178" s="661" t="s">
        <v>4951</v>
      </c>
      <c r="B178" s="662" t="s">
        <v>2057</v>
      </c>
      <c r="C178" s="662" t="s">
        <v>4339</v>
      </c>
      <c r="D178" s="662" t="s">
        <v>5012</v>
      </c>
      <c r="E178" s="662" t="s">
        <v>5013</v>
      </c>
      <c r="F178" s="665">
        <v>1</v>
      </c>
      <c r="G178" s="665">
        <v>158</v>
      </c>
      <c r="H178" s="665">
        <v>1</v>
      </c>
      <c r="I178" s="665">
        <v>158</v>
      </c>
      <c r="J178" s="665"/>
      <c r="K178" s="665"/>
      <c r="L178" s="665"/>
      <c r="M178" s="665"/>
      <c r="N178" s="665">
        <v>1</v>
      </c>
      <c r="O178" s="665">
        <v>159</v>
      </c>
      <c r="P178" s="678">
        <v>1.0063291139240507</v>
      </c>
      <c r="Q178" s="666">
        <v>159</v>
      </c>
    </row>
    <row r="179" spans="1:17" ht="14.4" customHeight="1" x14ac:dyDescent="0.3">
      <c r="A179" s="661" t="s">
        <v>4951</v>
      </c>
      <c r="B179" s="662" t="s">
        <v>2057</v>
      </c>
      <c r="C179" s="662" t="s">
        <v>4339</v>
      </c>
      <c r="D179" s="662" t="s">
        <v>5014</v>
      </c>
      <c r="E179" s="662" t="s">
        <v>5015</v>
      </c>
      <c r="F179" s="665">
        <v>1</v>
      </c>
      <c r="G179" s="665">
        <v>912</v>
      </c>
      <c r="H179" s="665">
        <v>1</v>
      </c>
      <c r="I179" s="665">
        <v>912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5016</v>
      </c>
      <c r="B180" s="662" t="s">
        <v>5017</v>
      </c>
      <c r="C180" s="662" t="s">
        <v>4339</v>
      </c>
      <c r="D180" s="662" t="s">
        <v>5018</v>
      </c>
      <c r="E180" s="662" t="s">
        <v>5019</v>
      </c>
      <c r="F180" s="665">
        <v>4</v>
      </c>
      <c r="G180" s="665">
        <v>212</v>
      </c>
      <c r="H180" s="665">
        <v>1</v>
      </c>
      <c r="I180" s="665">
        <v>53</v>
      </c>
      <c r="J180" s="665"/>
      <c r="K180" s="665"/>
      <c r="L180" s="665"/>
      <c r="M180" s="665"/>
      <c r="N180" s="665">
        <v>6</v>
      </c>
      <c r="O180" s="665">
        <v>324</v>
      </c>
      <c r="P180" s="678">
        <v>1.5283018867924529</v>
      </c>
      <c r="Q180" s="666">
        <v>54</v>
      </c>
    </row>
    <row r="181" spans="1:17" ht="14.4" customHeight="1" x14ac:dyDescent="0.3">
      <c r="A181" s="661" t="s">
        <v>5016</v>
      </c>
      <c r="B181" s="662" t="s">
        <v>5017</v>
      </c>
      <c r="C181" s="662" t="s">
        <v>4339</v>
      </c>
      <c r="D181" s="662" t="s">
        <v>5020</v>
      </c>
      <c r="E181" s="662" t="s">
        <v>5021</v>
      </c>
      <c r="F181" s="665"/>
      <c r="G181" s="665"/>
      <c r="H181" s="665"/>
      <c r="I181" s="665"/>
      <c r="J181" s="665"/>
      <c r="K181" s="665"/>
      <c r="L181" s="665"/>
      <c r="M181" s="665"/>
      <c r="N181" s="665">
        <v>8</v>
      </c>
      <c r="O181" s="665">
        <v>984</v>
      </c>
      <c r="P181" s="678"/>
      <c r="Q181" s="666">
        <v>123</v>
      </c>
    </row>
    <row r="182" spans="1:17" ht="14.4" customHeight="1" x14ac:dyDescent="0.3">
      <c r="A182" s="661" t="s">
        <v>5016</v>
      </c>
      <c r="B182" s="662" t="s">
        <v>5017</v>
      </c>
      <c r="C182" s="662" t="s">
        <v>4339</v>
      </c>
      <c r="D182" s="662" t="s">
        <v>5022</v>
      </c>
      <c r="E182" s="662" t="s">
        <v>5023</v>
      </c>
      <c r="F182" s="665"/>
      <c r="G182" s="665"/>
      <c r="H182" s="665"/>
      <c r="I182" s="665"/>
      <c r="J182" s="665"/>
      <c r="K182" s="665"/>
      <c r="L182" s="665"/>
      <c r="M182" s="665"/>
      <c r="N182" s="665">
        <v>2</v>
      </c>
      <c r="O182" s="665">
        <v>354</v>
      </c>
      <c r="P182" s="678"/>
      <c r="Q182" s="666">
        <v>177</v>
      </c>
    </row>
    <row r="183" spans="1:17" ht="14.4" customHeight="1" x14ac:dyDescent="0.3">
      <c r="A183" s="661" t="s">
        <v>5016</v>
      </c>
      <c r="B183" s="662" t="s">
        <v>5017</v>
      </c>
      <c r="C183" s="662" t="s">
        <v>4339</v>
      </c>
      <c r="D183" s="662" t="s">
        <v>5024</v>
      </c>
      <c r="E183" s="662" t="s">
        <v>5025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172</v>
      </c>
      <c r="P183" s="678"/>
      <c r="Q183" s="666">
        <v>172</v>
      </c>
    </row>
    <row r="184" spans="1:17" ht="14.4" customHeight="1" x14ac:dyDescent="0.3">
      <c r="A184" s="661" t="s">
        <v>5016</v>
      </c>
      <c r="B184" s="662" t="s">
        <v>5017</v>
      </c>
      <c r="C184" s="662" t="s">
        <v>4339</v>
      </c>
      <c r="D184" s="662" t="s">
        <v>5026</v>
      </c>
      <c r="E184" s="662" t="s">
        <v>5027</v>
      </c>
      <c r="F184" s="665"/>
      <c r="G184" s="665"/>
      <c r="H184" s="665"/>
      <c r="I184" s="665"/>
      <c r="J184" s="665"/>
      <c r="K184" s="665"/>
      <c r="L184" s="665"/>
      <c r="M184" s="665"/>
      <c r="N184" s="665">
        <v>5</v>
      </c>
      <c r="O184" s="665">
        <v>1705</v>
      </c>
      <c r="P184" s="678"/>
      <c r="Q184" s="666">
        <v>341</v>
      </c>
    </row>
    <row r="185" spans="1:17" ht="14.4" customHeight="1" x14ac:dyDescent="0.3">
      <c r="A185" s="661" t="s">
        <v>5016</v>
      </c>
      <c r="B185" s="662" t="s">
        <v>5017</v>
      </c>
      <c r="C185" s="662" t="s">
        <v>4339</v>
      </c>
      <c r="D185" s="662" t="s">
        <v>5028</v>
      </c>
      <c r="E185" s="662" t="s">
        <v>5029</v>
      </c>
      <c r="F185" s="665"/>
      <c r="G185" s="665"/>
      <c r="H185" s="665"/>
      <c r="I185" s="665"/>
      <c r="J185" s="665"/>
      <c r="K185" s="665"/>
      <c r="L185" s="665"/>
      <c r="M185" s="665"/>
      <c r="N185" s="665">
        <v>7</v>
      </c>
      <c r="O185" s="665">
        <v>1995</v>
      </c>
      <c r="P185" s="678"/>
      <c r="Q185" s="666">
        <v>285</v>
      </c>
    </row>
    <row r="186" spans="1:17" ht="14.4" customHeight="1" x14ac:dyDescent="0.3">
      <c r="A186" s="661" t="s">
        <v>5016</v>
      </c>
      <c r="B186" s="662" t="s">
        <v>5017</v>
      </c>
      <c r="C186" s="662" t="s">
        <v>4339</v>
      </c>
      <c r="D186" s="662" t="s">
        <v>5030</v>
      </c>
      <c r="E186" s="662" t="s">
        <v>5031</v>
      </c>
      <c r="F186" s="665">
        <v>1</v>
      </c>
      <c r="G186" s="665">
        <v>456</v>
      </c>
      <c r="H186" s="665">
        <v>1</v>
      </c>
      <c r="I186" s="665">
        <v>456</v>
      </c>
      <c r="J186" s="665">
        <v>2</v>
      </c>
      <c r="K186" s="665">
        <v>912</v>
      </c>
      <c r="L186" s="665">
        <v>2</v>
      </c>
      <c r="M186" s="665">
        <v>456</v>
      </c>
      <c r="N186" s="665">
        <v>1</v>
      </c>
      <c r="O186" s="665">
        <v>462</v>
      </c>
      <c r="P186" s="678">
        <v>1.013157894736842</v>
      </c>
      <c r="Q186" s="666">
        <v>462</v>
      </c>
    </row>
    <row r="187" spans="1:17" ht="14.4" customHeight="1" x14ac:dyDescent="0.3">
      <c r="A187" s="661" t="s">
        <v>5016</v>
      </c>
      <c r="B187" s="662" t="s">
        <v>5017</v>
      </c>
      <c r="C187" s="662" t="s">
        <v>4339</v>
      </c>
      <c r="D187" s="662" t="s">
        <v>5032</v>
      </c>
      <c r="E187" s="662" t="s">
        <v>5033</v>
      </c>
      <c r="F187" s="665">
        <v>1</v>
      </c>
      <c r="G187" s="665">
        <v>348</v>
      </c>
      <c r="H187" s="665">
        <v>1</v>
      </c>
      <c r="I187" s="665">
        <v>348</v>
      </c>
      <c r="J187" s="665">
        <v>1</v>
      </c>
      <c r="K187" s="665">
        <v>348</v>
      </c>
      <c r="L187" s="665">
        <v>1</v>
      </c>
      <c r="M187" s="665">
        <v>348</v>
      </c>
      <c r="N187" s="665">
        <v>9</v>
      </c>
      <c r="O187" s="665">
        <v>3204</v>
      </c>
      <c r="P187" s="678">
        <v>9.2068965517241388</v>
      </c>
      <c r="Q187" s="666">
        <v>356</v>
      </c>
    </row>
    <row r="188" spans="1:17" ht="14.4" customHeight="1" x14ac:dyDescent="0.3">
      <c r="A188" s="661" t="s">
        <v>5016</v>
      </c>
      <c r="B188" s="662" t="s">
        <v>5017</v>
      </c>
      <c r="C188" s="662" t="s">
        <v>4339</v>
      </c>
      <c r="D188" s="662" t="s">
        <v>5034</v>
      </c>
      <c r="E188" s="662" t="s">
        <v>5035</v>
      </c>
      <c r="F188" s="665"/>
      <c r="G188" s="665"/>
      <c r="H188" s="665"/>
      <c r="I188" s="665"/>
      <c r="J188" s="665">
        <v>14</v>
      </c>
      <c r="K188" s="665">
        <v>742</v>
      </c>
      <c r="L188" s="665"/>
      <c r="M188" s="665">
        <v>53</v>
      </c>
      <c r="N188" s="665"/>
      <c r="O188" s="665"/>
      <c r="P188" s="678"/>
      <c r="Q188" s="666"/>
    </row>
    <row r="189" spans="1:17" ht="14.4" customHeight="1" x14ac:dyDescent="0.3">
      <c r="A189" s="661" t="s">
        <v>5016</v>
      </c>
      <c r="B189" s="662" t="s">
        <v>5017</v>
      </c>
      <c r="C189" s="662" t="s">
        <v>4339</v>
      </c>
      <c r="D189" s="662" t="s">
        <v>5036</v>
      </c>
      <c r="E189" s="662" t="s">
        <v>5037</v>
      </c>
      <c r="F189" s="665">
        <v>4</v>
      </c>
      <c r="G189" s="665">
        <v>660</v>
      </c>
      <c r="H189" s="665">
        <v>1</v>
      </c>
      <c r="I189" s="665">
        <v>165</v>
      </c>
      <c r="J189" s="665">
        <v>5</v>
      </c>
      <c r="K189" s="665">
        <v>825</v>
      </c>
      <c r="L189" s="665">
        <v>1.25</v>
      </c>
      <c r="M189" s="665">
        <v>165</v>
      </c>
      <c r="N189" s="665">
        <v>8</v>
      </c>
      <c r="O189" s="665">
        <v>1352</v>
      </c>
      <c r="P189" s="678">
        <v>2.0484848484848484</v>
      </c>
      <c r="Q189" s="666">
        <v>169</v>
      </c>
    </row>
    <row r="190" spans="1:17" ht="14.4" customHeight="1" x14ac:dyDescent="0.3">
      <c r="A190" s="661" t="s">
        <v>5038</v>
      </c>
      <c r="B190" s="662" t="s">
        <v>5039</v>
      </c>
      <c r="C190" s="662" t="s">
        <v>4339</v>
      </c>
      <c r="D190" s="662" t="s">
        <v>5040</v>
      </c>
      <c r="E190" s="662" t="s">
        <v>5041</v>
      </c>
      <c r="F190" s="665">
        <v>6</v>
      </c>
      <c r="G190" s="665">
        <v>954</v>
      </c>
      <c r="H190" s="665">
        <v>1</v>
      </c>
      <c r="I190" s="665">
        <v>159</v>
      </c>
      <c r="J190" s="665">
        <v>10</v>
      </c>
      <c r="K190" s="665">
        <v>1593</v>
      </c>
      <c r="L190" s="665">
        <v>1.6698113207547169</v>
      </c>
      <c r="M190" s="665">
        <v>159.30000000000001</v>
      </c>
      <c r="N190" s="665">
        <v>12</v>
      </c>
      <c r="O190" s="665">
        <v>1932</v>
      </c>
      <c r="P190" s="678">
        <v>2.0251572327044025</v>
      </c>
      <c r="Q190" s="666">
        <v>161</v>
      </c>
    </row>
    <row r="191" spans="1:17" ht="14.4" customHeight="1" x14ac:dyDescent="0.3">
      <c r="A191" s="661" t="s">
        <v>5038</v>
      </c>
      <c r="B191" s="662" t="s">
        <v>5039</v>
      </c>
      <c r="C191" s="662" t="s">
        <v>4339</v>
      </c>
      <c r="D191" s="662" t="s">
        <v>5042</v>
      </c>
      <c r="E191" s="662" t="s">
        <v>5043</v>
      </c>
      <c r="F191" s="665">
        <v>1</v>
      </c>
      <c r="G191" s="665">
        <v>1165</v>
      </c>
      <c r="H191" s="665">
        <v>1</v>
      </c>
      <c r="I191" s="665">
        <v>1165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5038</v>
      </c>
      <c r="B192" s="662" t="s">
        <v>5039</v>
      </c>
      <c r="C192" s="662" t="s">
        <v>4339</v>
      </c>
      <c r="D192" s="662" t="s">
        <v>5044</v>
      </c>
      <c r="E192" s="662" t="s">
        <v>5045</v>
      </c>
      <c r="F192" s="665">
        <v>29</v>
      </c>
      <c r="G192" s="665">
        <v>1131</v>
      </c>
      <c r="H192" s="665">
        <v>1</v>
      </c>
      <c r="I192" s="665">
        <v>39</v>
      </c>
      <c r="J192" s="665">
        <v>12</v>
      </c>
      <c r="K192" s="665">
        <v>476</v>
      </c>
      <c r="L192" s="665">
        <v>0.42086648983200708</v>
      </c>
      <c r="M192" s="665">
        <v>39.666666666666664</v>
      </c>
      <c r="N192" s="665">
        <v>12</v>
      </c>
      <c r="O192" s="665">
        <v>480</v>
      </c>
      <c r="P192" s="678">
        <v>0.4244031830238727</v>
      </c>
      <c r="Q192" s="666">
        <v>40</v>
      </c>
    </row>
    <row r="193" spans="1:17" ht="14.4" customHeight="1" x14ac:dyDescent="0.3">
      <c r="A193" s="661" t="s">
        <v>5038</v>
      </c>
      <c r="B193" s="662" t="s">
        <v>5039</v>
      </c>
      <c r="C193" s="662" t="s">
        <v>4339</v>
      </c>
      <c r="D193" s="662" t="s">
        <v>5046</v>
      </c>
      <c r="E193" s="662" t="s">
        <v>5047</v>
      </c>
      <c r="F193" s="665">
        <v>4</v>
      </c>
      <c r="G193" s="665">
        <v>1528</v>
      </c>
      <c r="H193" s="665">
        <v>1</v>
      </c>
      <c r="I193" s="665">
        <v>382</v>
      </c>
      <c r="J193" s="665">
        <v>4</v>
      </c>
      <c r="K193" s="665">
        <v>1530</v>
      </c>
      <c r="L193" s="665">
        <v>1.0013089005235603</v>
      </c>
      <c r="M193" s="665">
        <v>382.5</v>
      </c>
      <c r="N193" s="665">
        <v>7</v>
      </c>
      <c r="O193" s="665">
        <v>2681</v>
      </c>
      <c r="P193" s="678">
        <v>1.7545811518324608</v>
      </c>
      <c r="Q193" s="666">
        <v>383</v>
      </c>
    </row>
    <row r="194" spans="1:17" ht="14.4" customHeight="1" x14ac:dyDescent="0.3">
      <c r="A194" s="661" t="s">
        <v>5038</v>
      </c>
      <c r="B194" s="662" t="s">
        <v>5039</v>
      </c>
      <c r="C194" s="662" t="s">
        <v>4339</v>
      </c>
      <c r="D194" s="662" t="s">
        <v>5048</v>
      </c>
      <c r="E194" s="662" t="s">
        <v>5049</v>
      </c>
      <c r="F194" s="665"/>
      <c r="G194" s="665"/>
      <c r="H194" s="665"/>
      <c r="I194" s="665"/>
      <c r="J194" s="665">
        <v>6</v>
      </c>
      <c r="K194" s="665">
        <v>222</v>
      </c>
      <c r="L194" s="665"/>
      <c r="M194" s="665">
        <v>37</v>
      </c>
      <c r="N194" s="665"/>
      <c r="O194" s="665"/>
      <c r="P194" s="678"/>
      <c r="Q194" s="666"/>
    </row>
    <row r="195" spans="1:17" ht="14.4" customHeight="1" x14ac:dyDescent="0.3">
      <c r="A195" s="661" t="s">
        <v>5038</v>
      </c>
      <c r="B195" s="662" t="s">
        <v>5039</v>
      </c>
      <c r="C195" s="662" t="s">
        <v>4339</v>
      </c>
      <c r="D195" s="662" t="s">
        <v>5050</v>
      </c>
      <c r="E195" s="662" t="s">
        <v>5051</v>
      </c>
      <c r="F195" s="665">
        <v>6</v>
      </c>
      <c r="G195" s="665">
        <v>2664</v>
      </c>
      <c r="H195" s="665">
        <v>1</v>
      </c>
      <c r="I195" s="665">
        <v>444</v>
      </c>
      <c r="J195" s="665">
        <v>9</v>
      </c>
      <c r="K195" s="665">
        <v>4002</v>
      </c>
      <c r="L195" s="665">
        <v>1.5022522522522523</v>
      </c>
      <c r="M195" s="665">
        <v>444.66666666666669</v>
      </c>
      <c r="N195" s="665">
        <v>6</v>
      </c>
      <c r="O195" s="665">
        <v>2670</v>
      </c>
      <c r="P195" s="678">
        <v>1.0022522522522523</v>
      </c>
      <c r="Q195" s="666">
        <v>445</v>
      </c>
    </row>
    <row r="196" spans="1:17" ht="14.4" customHeight="1" x14ac:dyDescent="0.3">
      <c r="A196" s="661" t="s">
        <v>5038</v>
      </c>
      <c r="B196" s="662" t="s">
        <v>5039</v>
      </c>
      <c r="C196" s="662" t="s">
        <v>4339</v>
      </c>
      <c r="D196" s="662" t="s">
        <v>5052</v>
      </c>
      <c r="E196" s="662" t="s">
        <v>5053</v>
      </c>
      <c r="F196" s="665">
        <v>1</v>
      </c>
      <c r="G196" s="665">
        <v>41</v>
      </c>
      <c r="H196" s="665">
        <v>1</v>
      </c>
      <c r="I196" s="665">
        <v>41</v>
      </c>
      <c r="J196" s="665"/>
      <c r="K196" s="665"/>
      <c r="L196" s="665"/>
      <c r="M196" s="665"/>
      <c r="N196" s="665">
        <v>1</v>
      </c>
      <c r="O196" s="665">
        <v>41</v>
      </c>
      <c r="P196" s="678">
        <v>1</v>
      </c>
      <c r="Q196" s="666">
        <v>41</v>
      </c>
    </row>
    <row r="197" spans="1:17" ht="14.4" customHeight="1" x14ac:dyDescent="0.3">
      <c r="A197" s="661" t="s">
        <v>5038</v>
      </c>
      <c r="B197" s="662" t="s">
        <v>5039</v>
      </c>
      <c r="C197" s="662" t="s">
        <v>4339</v>
      </c>
      <c r="D197" s="662" t="s">
        <v>5054</v>
      </c>
      <c r="E197" s="662" t="s">
        <v>5055</v>
      </c>
      <c r="F197" s="665">
        <v>1</v>
      </c>
      <c r="G197" s="665">
        <v>490</v>
      </c>
      <c r="H197" s="665">
        <v>1</v>
      </c>
      <c r="I197" s="665">
        <v>490</v>
      </c>
      <c r="J197" s="665">
        <v>1</v>
      </c>
      <c r="K197" s="665">
        <v>491</v>
      </c>
      <c r="L197" s="665">
        <v>1.0020408163265306</v>
      </c>
      <c r="M197" s="665">
        <v>491</v>
      </c>
      <c r="N197" s="665">
        <v>2</v>
      </c>
      <c r="O197" s="665">
        <v>982</v>
      </c>
      <c r="P197" s="678">
        <v>2.0040816326530613</v>
      </c>
      <c r="Q197" s="666">
        <v>491</v>
      </c>
    </row>
    <row r="198" spans="1:17" ht="14.4" customHeight="1" x14ac:dyDescent="0.3">
      <c r="A198" s="661" t="s">
        <v>5038</v>
      </c>
      <c r="B198" s="662" t="s">
        <v>5039</v>
      </c>
      <c r="C198" s="662" t="s">
        <v>4339</v>
      </c>
      <c r="D198" s="662" t="s">
        <v>5056</v>
      </c>
      <c r="E198" s="662" t="s">
        <v>5057</v>
      </c>
      <c r="F198" s="665">
        <v>7</v>
      </c>
      <c r="G198" s="665">
        <v>217</v>
      </c>
      <c r="H198" s="665">
        <v>1</v>
      </c>
      <c r="I198" s="665">
        <v>31</v>
      </c>
      <c r="J198" s="665"/>
      <c r="K198" s="665"/>
      <c r="L198" s="665"/>
      <c r="M198" s="665"/>
      <c r="N198" s="665">
        <v>1</v>
      </c>
      <c r="O198" s="665">
        <v>31</v>
      </c>
      <c r="P198" s="678">
        <v>0.14285714285714285</v>
      </c>
      <c r="Q198" s="666">
        <v>31</v>
      </c>
    </row>
    <row r="199" spans="1:17" ht="14.4" customHeight="1" x14ac:dyDescent="0.3">
      <c r="A199" s="661" t="s">
        <v>5038</v>
      </c>
      <c r="B199" s="662" t="s">
        <v>5039</v>
      </c>
      <c r="C199" s="662" t="s">
        <v>4339</v>
      </c>
      <c r="D199" s="662" t="s">
        <v>5058</v>
      </c>
      <c r="E199" s="662" t="s">
        <v>5059</v>
      </c>
      <c r="F199" s="665">
        <v>1</v>
      </c>
      <c r="G199" s="665">
        <v>205</v>
      </c>
      <c r="H199" s="665">
        <v>1</v>
      </c>
      <c r="I199" s="665">
        <v>205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5038</v>
      </c>
      <c r="B200" s="662" t="s">
        <v>5039</v>
      </c>
      <c r="C200" s="662" t="s">
        <v>4339</v>
      </c>
      <c r="D200" s="662" t="s">
        <v>5060</v>
      </c>
      <c r="E200" s="662" t="s">
        <v>5061</v>
      </c>
      <c r="F200" s="665">
        <v>1</v>
      </c>
      <c r="G200" s="665">
        <v>377</v>
      </c>
      <c r="H200" s="665">
        <v>1</v>
      </c>
      <c r="I200" s="665">
        <v>377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5038</v>
      </c>
      <c r="B201" s="662" t="s">
        <v>5039</v>
      </c>
      <c r="C201" s="662" t="s">
        <v>4339</v>
      </c>
      <c r="D201" s="662" t="s">
        <v>5062</v>
      </c>
      <c r="E201" s="662" t="s">
        <v>5063</v>
      </c>
      <c r="F201" s="665"/>
      <c r="G201" s="665"/>
      <c r="H201" s="665"/>
      <c r="I201" s="665"/>
      <c r="J201" s="665"/>
      <c r="K201" s="665"/>
      <c r="L201" s="665"/>
      <c r="M201" s="665"/>
      <c r="N201" s="665">
        <v>2</v>
      </c>
      <c r="O201" s="665">
        <v>468</v>
      </c>
      <c r="P201" s="678"/>
      <c r="Q201" s="666">
        <v>234</v>
      </c>
    </row>
    <row r="202" spans="1:17" ht="14.4" customHeight="1" x14ac:dyDescent="0.3">
      <c r="A202" s="661" t="s">
        <v>5038</v>
      </c>
      <c r="B202" s="662" t="s">
        <v>5039</v>
      </c>
      <c r="C202" s="662" t="s">
        <v>4339</v>
      </c>
      <c r="D202" s="662" t="s">
        <v>5064</v>
      </c>
      <c r="E202" s="662" t="s">
        <v>5065</v>
      </c>
      <c r="F202" s="665">
        <v>26</v>
      </c>
      <c r="G202" s="665">
        <v>2938</v>
      </c>
      <c r="H202" s="665">
        <v>1</v>
      </c>
      <c r="I202" s="665">
        <v>113</v>
      </c>
      <c r="J202" s="665">
        <v>23</v>
      </c>
      <c r="K202" s="665">
        <v>2633</v>
      </c>
      <c r="L202" s="665">
        <v>0.89618788291354667</v>
      </c>
      <c r="M202" s="665">
        <v>114.47826086956522</v>
      </c>
      <c r="N202" s="665">
        <v>5</v>
      </c>
      <c r="O202" s="665">
        <v>580</v>
      </c>
      <c r="P202" s="678">
        <v>0.19741320626276379</v>
      </c>
      <c r="Q202" s="666">
        <v>116</v>
      </c>
    </row>
    <row r="203" spans="1:17" ht="14.4" customHeight="1" x14ac:dyDescent="0.3">
      <c r="A203" s="661" t="s">
        <v>5038</v>
      </c>
      <c r="B203" s="662" t="s">
        <v>5039</v>
      </c>
      <c r="C203" s="662" t="s">
        <v>4339</v>
      </c>
      <c r="D203" s="662" t="s">
        <v>5066</v>
      </c>
      <c r="E203" s="662" t="s">
        <v>5067</v>
      </c>
      <c r="F203" s="665">
        <v>8</v>
      </c>
      <c r="G203" s="665">
        <v>672</v>
      </c>
      <c r="H203" s="665">
        <v>1</v>
      </c>
      <c r="I203" s="665">
        <v>84</v>
      </c>
      <c r="J203" s="665">
        <v>3</v>
      </c>
      <c r="K203" s="665">
        <v>253</v>
      </c>
      <c r="L203" s="665">
        <v>0.37648809523809523</v>
      </c>
      <c r="M203" s="665">
        <v>84.333333333333329</v>
      </c>
      <c r="N203" s="665">
        <v>2</v>
      </c>
      <c r="O203" s="665">
        <v>170</v>
      </c>
      <c r="P203" s="678">
        <v>0.25297619047619047</v>
      </c>
      <c r="Q203" s="666">
        <v>85</v>
      </c>
    </row>
    <row r="204" spans="1:17" ht="14.4" customHeight="1" x14ac:dyDescent="0.3">
      <c r="A204" s="661" t="s">
        <v>5038</v>
      </c>
      <c r="B204" s="662" t="s">
        <v>5039</v>
      </c>
      <c r="C204" s="662" t="s">
        <v>4339</v>
      </c>
      <c r="D204" s="662" t="s">
        <v>5068</v>
      </c>
      <c r="E204" s="662" t="s">
        <v>5069</v>
      </c>
      <c r="F204" s="665">
        <v>3</v>
      </c>
      <c r="G204" s="665">
        <v>288</v>
      </c>
      <c r="H204" s="665">
        <v>1</v>
      </c>
      <c r="I204" s="665">
        <v>96</v>
      </c>
      <c r="J204" s="665">
        <v>1</v>
      </c>
      <c r="K204" s="665">
        <v>97</v>
      </c>
      <c r="L204" s="665">
        <v>0.33680555555555558</v>
      </c>
      <c r="M204" s="665">
        <v>97</v>
      </c>
      <c r="N204" s="665">
        <v>5</v>
      </c>
      <c r="O204" s="665">
        <v>490</v>
      </c>
      <c r="P204" s="678">
        <v>1.7013888888888888</v>
      </c>
      <c r="Q204" s="666">
        <v>98</v>
      </c>
    </row>
    <row r="205" spans="1:17" ht="14.4" customHeight="1" x14ac:dyDescent="0.3">
      <c r="A205" s="661" t="s">
        <v>5038</v>
      </c>
      <c r="B205" s="662" t="s">
        <v>5039</v>
      </c>
      <c r="C205" s="662" t="s">
        <v>4339</v>
      </c>
      <c r="D205" s="662" t="s">
        <v>5070</v>
      </c>
      <c r="E205" s="662" t="s">
        <v>5071</v>
      </c>
      <c r="F205" s="665">
        <v>16</v>
      </c>
      <c r="G205" s="665">
        <v>336</v>
      </c>
      <c r="H205" s="665">
        <v>1</v>
      </c>
      <c r="I205" s="665">
        <v>21</v>
      </c>
      <c r="J205" s="665"/>
      <c r="K205" s="665"/>
      <c r="L205" s="665"/>
      <c r="M205" s="665"/>
      <c r="N205" s="665">
        <v>1</v>
      </c>
      <c r="O205" s="665">
        <v>21</v>
      </c>
      <c r="P205" s="678">
        <v>6.25E-2</v>
      </c>
      <c r="Q205" s="666">
        <v>21</v>
      </c>
    </row>
    <row r="206" spans="1:17" ht="14.4" customHeight="1" x14ac:dyDescent="0.3">
      <c r="A206" s="661" t="s">
        <v>5038</v>
      </c>
      <c r="B206" s="662" t="s">
        <v>5039</v>
      </c>
      <c r="C206" s="662" t="s">
        <v>4339</v>
      </c>
      <c r="D206" s="662" t="s">
        <v>5072</v>
      </c>
      <c r="E206" s="662" t="s">
        <v>5073</v>
      </c>
      <c r="F206" s="665">
        <v>17</v>
      </c>
      <c r="G206" s="665">
        <v>8262</v>
      </c>
      <c r="H206" s="665">
        <v>1</v>
      </c>
      <c r="I206" s="665">
        <v>486</v>
      </c>
      <c r="J206" s="665">
        <v>46</v>
      </c>
      <c r="K206" s="665">
        <v>22400</v>
      </c>
      <c r="L206" s="665">
        <v>2.7112079399661098</v>
      </c>
      <c r="M206" s="665">
        <v>486.95652173913044</v>
      </c>
      <c r="N206" s="665">
        <v>78</v>
      </c>
      <c r="O206" s="665">
        <v>37986</v>
      </c>
      <c r="P206" s="678">
        <v>4.5976761074800292</v>
      </c>
      <c r="Q206" s="666">
        <v>487</v>
      </c>
    </row>
    <row r="207" spans="1:17" ht="14.4" customHeight="1" x14ac:dyDescent="0.3">
      <c r="A207" s="661" t="s">
        <v>5038</v>
      </c>
      <c r="B207" s="662" t="s">
        <v>5039</v>
      </c>
      <c r="C207" s="662" t="s">
        <v>4339</v>
      </c>
      <c r="D207" s="662" t="s">
        <v>5074</v>
      </c>
      <c r="E207" s="662" t="s">
        <v>5075</v>
      </c>
      <c r="F207" s="665">
        <v>1</v>
      </c>
      <c r="G207" s="665">
        <v>40</v>
      </c>
      <c r="H207" s="665">
        <v>1</v>
      </c>
      <c r="I207" s="665">
        <v>40</v>
      </c>
      <c r="J207" s="665">
        <v>1</v>
      </c>
      <c r="K207" s="665">
        <v>40</v>
      </c>
      <c r="L207" s="665">
        <v>1</v>
      </c>
      <c r="M207" s="665">
        <v>40</v>
      </c>
      <c r="N207" s="665">
        <v>4</v>
      </c>
      <c r="O207" s="665">
        <v>164</v>
      </c>
      <c r="P207" s="678">
        <v>4.0999999999999996</v>
      </c>
      <c r="Q207" s="666">
        <v>41</v>
      </c>
    </row>
    <row r="208" spans="1:17" ht="14.4" customHeight="1" x14ac:dyDescent="0.3">
      <c r="A208" s="661" t="s">
        <v>5038</v>
      </c>
      <c r="B208" s="662" t="s">
        <v>5039</v>
      </c>
      <c r="C208" s="662" t="s">
        <v>4339</v>
      </c>
      <c r="D208" s="662" t="s">
        <v>5076</v>
      </c>
      <c r="E208" s="662" t="s">
        <v>5077</v>
      </c>
      <c r="F208" s="665"/>
      <c r="G208" s="665"/>
      <c r="H208" s="665"/>
      <c r="I208" s="665"/>
      <c r="J208" s="665">
        <v>2</v>
      </c>
      <c r="K208" s="665">
        <v>4118</v>
      </c>
      <c r="L208" s="665"/>
      <c r="M208" s="665">
        <v>2059</v>
      </c>
      <c r="N208" s="665">
        <v>3</v>
      </c>
      <c r="O208" s="665">
        <v>6216</v>
      </c>
      <c r="P208" s="678"/>
      <c r="Q208" s="666">
        <v>2072</v>
      </c>
    </row>
    <row r="209" spans="1:17" ht="14.4" customHeight="1" x14ac:dyDescent="0.3">
      <c r="A209" s="661" t="s">
        <v>5038</v>
      </c>
      <c r="B209" s="662" t="s">
        <v>5039</v>
      </c>
      <c r="C209" s="662" t="s">
        <v>4339</v>
      </c>
      <c r="D209" s="662" t="s">
        <v>5078</v>
      </c>
      <c r="E209" s="662" t="s">
        <v>5079</v>
      </c>
      <c r="F209" s="665"/>
      <c r="G209" s="665"/>
      <c r="H209" s="665"/>
      <c r="I209" s="665"/>
      <c r="J209" s="665"/>
      <c r="K209" s="665"/>
      <c r="L209" s="665"/>
      <c r="M209" s="665"/>
      <c r="N209" s="665">
        <v>2</v>
      </c>
      <c r="O209" s="665">
        <v>496</v>
      </c>
      <c r="P209" s="678"/>
      <c r="Q209" s="666">
        <v>248</v>
      </c>
    </row>
    <row r="210" spans="1:17" ht="14.4" customHeight="1" thickBot="1" x14ac:dyDescent="0.35">
      <c r="A210" s="667" t="s">
        <v>5080</v>
      </c>
      <c r="B210" s="668" t="s">
        <v>5081</v>
      </c>
      <c r="C210" s="668" t="s">
        <v>4339</v>
      </c>
      <c r="D210" s="668" t="s">
        <v>4801</v>
      </c>
      <c r="E210" s="668" t="s">
        <v>4802</v>
      </c>
      <c r="F210" s="671"/>
      <c r="G210" s="671"/>
      <c r="H210" s="671"/>
      <c r="I210" s="671"/>
      <c r="J210" s="671">
        <v>1</v>
      </c>
      <c r="K210" s="671">
        <v>351</v>
      </c>
      <c r="L210" s="671"/>
      <c r="M210" s="671">
        <v>351</v>
      </c>
      <c r="N210" s="671"/>
      <c r="O210" s="671"/>
      <c r="P210" s="679"/>
      <c r="Q210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8952</v>
      </c>
      <c r="D3" s="197">
        <f>SUBTOTAL(9,D6:D1048576)</f>
        <v>9626</v>
      </c>
      <c r="E3" s="197">
        <f>SUBTOTAL(9,E6:E1048576)</f>
        <v>8806</v>
      </c>
      <c r="F3" s="198">
        <f>IF(OR(E3=0,C3=0),"",E3/C3)</f>
        <v>0.98369079535299375</v>
      </c>
      <c r="G3" s="451">
        <f>SUBTOTAL(9,G6:G1048576)</f>
        <v>10248.474600000005</v>
      </c>
      <c r="H3" s="452">
        <f>SUBTOTAL(9,H6:H1048576)</f>
        <v>10489.883400000001</v>
      </c>
      <c r="I3" s="452">
        <f>SUBTOTAL(9,I6:I1048576)</f>
        <v>10214.935800000001</v>
      </c>
      <c r="J3" s="198">
        <f>IF(OR(I3=0,G3=0),"",I3/G3)</f>
        <v>0.99672743492968174</v>
      </c>
      <c r="K3" s="451">
        <f>SUBTOTAL(9,K6:K1048576)</f>
        <v>850.44</v>
      </c>
      <c r="L3" s="452">
        <f>SUBTOTAL(9,L6:L1048576)</f>
        <v>914.47</v>
      </c>
      <c r="M3" s="452">
        <f>SUBTOTAL(9,M6:M1048576)</f>
        <v>836.57</v>
      </c>
      <c r="N3" s="199">
        <f>IF(OR(M3=0,E3=0),"",M3/E3)</f>
        <v>9.5000000000000001E-2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4472</v>
      </c>
      <c r="B6" s="906" t="s">
        <v>5083</v>
      </c>
      <c r="C6" s="909">
        <v>8952</v>
      </c>
      <c r="D6" s="910">
        <v>9626</v>
      </c>
      <c r="E6" s="910">
        <v>8806</v>
      </c>
      <c r="F6" s="911">
        <v>0.98369079535299375</v>
      </c>
      <c r="G6" s="909">
        <v>10248.474600000005</v>
      </c>
      <c r="H6" s="910">
        <v>10489.883400000001</v>
      </c>
      <c r="I6" s="910">
        <v>10214.935800000001</v>
      </c>
      <c r="J6" s="911">
        <v>0.99672743492968174</v>
      </c>
      <c r="K6" s="909">
        <v>850.44</v>
      </c>
      <c r="L6" s="910">
        <v>914.47</v>
      </c>
      <c r="M6" s="910">
        <v>836.57</v>
      </c>
      <c r="N6" s="914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2015-08-21T13:16:23Z</dcterms:modified>
</cp:coreProperties>
</file>