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J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<sst xmlns="http://schemas.openxmlformats.org/spreadsheetml/2006/main" count="8430" uniqueCount="1546">
  <si>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</si>
  <si>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</si>
  <si>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</si>
  <si>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</si>
  <si>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</si>
  <si>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</si>
  <si>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</si>
  <si>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</si>
  <si>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</si>
  <si>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</si>
  <si>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</si>
  <si>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</si>
  <si>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</si>
  <si>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</si>
  <si>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</si>
  <si>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</si>
  <si>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</si>
  <si>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</si>
  <si>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</si>
  <si>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</si>
  <si>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</si>
  <si>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</si>
  <si>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</si>
  <si>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</si>
  <si>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</si>
  <si>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</si>
  <si>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</si>
  <si>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</si>
  <si>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</si>
  <si>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</si>
  <si>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</si>
  <si>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</si>
  <si>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</si>
  <si>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</si>
  <si>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</si>
  <si>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</si>
  <si>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</si>
  <si>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</si>
  <si>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</si>
  <si>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</si>
  <si>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</si>
  <si>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</si>
  <si>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</si>
  <si>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</si>
  <si>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</si>
  <si>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</si>
  <si>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</si>
  <si>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</si>
  <si>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</si>
  <si>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</si>
  <si>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</si>
  <si>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</si>
  <si>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</si>
  <si>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</si>
  <si>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</si>
  <si>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</si>
  <si>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</si>
  <si>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</si>
  <si>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</si>
  <si>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</si>
  <si>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</si>
  <si>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</si>
  <si>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</si>
  <si>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</si>
  <si>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</si>
  <si>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</si>
  <si>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</si>
  <si>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</si>
  <si>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</si>
  <si>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</si>
  <si>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</si>
  <si>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</si>
  <si>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</si>
  <si>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</si>
  <si>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</si>
  <si>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</si>
  <si>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</si>
  <si>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</si>
  <si>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</si>
  <si>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</si>
  <si>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</si>
  <si>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</si>
  <si>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</si>
  <si>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</si>
  <si>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</si>
  <si>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</si>
  <si>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</si>
  <si>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</si>
  <si>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</si>
  <si>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</si>
  <si>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</si>
  <si>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</si>
  <si>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</si>
  <si>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</si>
  <si>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</si>
  <si>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</si>
  <si>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</si>
  <si>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</si>
  <si>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</si>
  <si>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</si>
  <si>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</si>
  <si>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</si>
  <si>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</si>
  <si>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</si>
  <si>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</si>
  <si>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</si>
  <si>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</si>
  <si>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</si>
  <si>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</si>
  <si>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</si>
  <si>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</si>
  <si>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</si>
  <si>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</si>
  <si>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</si>
  <si>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</si>
  <si>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</si>
  <si>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</si>
  <si>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</si>
  <si>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</si>
  <si>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</si>
  <si>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</si>
  <si>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</si>
  <si>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</si>
  <si>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</si>
  <si>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</si>
  <si>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</si>
  <si>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</si>
  <si>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</si>
  <si>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</si>
  <si>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</si>
  <si>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</si>
  <si>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</si>
  <si>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</si>
  <si>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</si>
  <si>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</si>
  <si>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</si>
  <si>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</si>
  <si>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</si>
  <si>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</si>
  <si>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</si>
  <si>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</si>
  <si>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</si>
  <si>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</si>
  <si>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</si>
  <si>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</si>
  <si>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</si>
  <si>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</si>
  <si>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</si>
  <si>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</si>
  <si>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</si>
  <si>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</si>
  <si>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</si>
  <si>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</si>
  <si>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</si>
  <si>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</si>
  <si>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</si>
  <si>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</si>
  <si>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</si>
  <si>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</si>
  <si>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</si>
  <si>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</si>
  <si>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</si>
  <si>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</si>
  <si>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</si>
  <si>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</si>
  <si>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</si>
  <si>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</si>
  <si>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</si>
  <si>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</si>
  <si>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</si>
  <si>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</si>
  <si>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</si>
  <si>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</si>
  <si>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</si>
  <si>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</si>
  <si>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</si>
  <si>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</si>
  <si>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</si>
  <si>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</si>
  <si>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</si>
  <si>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</si>
  <si>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</si>
  <si>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</si>
  <si>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</si>
  <si>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</si>
  <si>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</si>
  <si>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</si>
  <si>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</si>
  <si>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</si>
  <si>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</si>
  <si>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</si>
  <si>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</si>
  <si>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</si>
  <si>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</si>
  <si>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</si>
  <si>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</si>
  <si>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</si>
  <si>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</si>
  <si>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</si>
  <si>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</si>
  <si>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</si>
  <si>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</si>
  <si>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</si>
  <si>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</si>
  <si>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</si>
  <si>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</si>
  <si>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</si>
  <si>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</si>
  <si>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</si>
  <si>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</si>
  <si>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</si>
  <si>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</si>
  <si>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</si>
  <si>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</si>
  <si>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</si>
  <si>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</si>
  <si>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</si>
  <si>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</si>
  <si>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</si>
  <si>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</si>
  <si>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</si>
  <si>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</si>
  <si>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</si>
  <si>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</si>
  <si>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</si>
  <si>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</si>
  <si>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</si>
  <si>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</si>
  <si>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</si>
  <si>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</si>
  <si>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</si>
  <si>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</si>
  <si>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</si>
  <si>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</si>
  <si>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</si>
  <si>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</si>
  <si>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</si>
  <si>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</si>
  <si>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</si>
  <si>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</si>
  <si>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</si>
  <si>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</si>
  <si>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</si>
  <si>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</si>
  <si>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</si>
  <si>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</si>
  <si>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</si>
  <si>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</si>
  <si>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</si>
  <si>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</si>
  <si>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</si>
  <si>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</si>
  <si>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</si>
  <si>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</si>
  <si>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</si>
  <si>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</si>
  <si>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</si>
  <si>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</si>
  <si>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</si>
  <si>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</si>
  <si>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</si>
  <si>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</si>
  <si>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</si>
  <si>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</si>
  <si>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</si>
  <si>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</si>
  <si>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</si>
  <si>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</si>
  <si>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</si>
  <si>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</si>
  <si>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</si>
  <si>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</si>
  <si>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</si>
  <si>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</si>
  <si>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</si>
  <si>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</si>
  <si>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</si>
  <si>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</si>
  <si>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</si>
  <si>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</si>
  <si>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</si>
  <si>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</si>
  <si>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</si>
  <si>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</si>
  <si>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</si>
  <si>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</si>
  <si>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</si>
  <si>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</si>
  <si>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</si>
  <si>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</si>
  <si>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</si>
  <si>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</si>
  <si>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</si>
  <si>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</si>
  <si>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</si>
  <si>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</si>
  <si>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</si>
  <si>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</si>
  <si>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</si>
  <si>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</si>
  <si>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</si>
  <si>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</si>
  <si>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</si>
  <si>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</si>
  <si>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</si>
  <si>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</si>
  <si>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</si>
  <si>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</si>
  <si>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</si>
  <si>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</si>
  <si>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</si>
  <si>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</si>
  <si>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</si>
  <si>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</si>
  <si>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</si>
  <si>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</si>
  <si>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</si>
  <si>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</si>
  <si>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</si>
  <si>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</si>
  <si>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</si>
  <si>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</si>
  <si>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</si>
  <si>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</si>
  <si>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</si>
  <si>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</si>
  <si>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</si>
  <si>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</si>
  <si>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</si>
  <si>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</si>
  <si>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</si>
  <si>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</si>
  <si>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</si>
  <si>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</si>
  <si>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</si>
  <si>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</si>
  <si>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</si>
  <si>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</si>
  <si>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</si>
  <si>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</si>
  <si>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</si>
  <si>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</si>
  <si>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</si>
  <si>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</si>
  <si>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</si>
  <si>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</si>
  <si>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</si>
  <si>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</si>
  <si>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</si>
  <si>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</si>
  <si>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</si>
  <si>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</si>
  <si>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</si>
  <si>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</si>
  <si>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</si>
  <si>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</si>
  <si>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</si>
  <si>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</si>
  <si>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</si>
  <si>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</si>
  <si>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</si>
  <si>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</si>
  <si>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</si>
  <si>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</si>
  <si>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</si>
  <si>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</si>
  <si>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</si>
  <si>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</si>
  <si>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</si>
  <si>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</si>
  <si>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</si>
  <si>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</si>
  <si>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</si>
  <si>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</si>
  <si>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</si>
  <si>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</si>
  <si>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</si>
  <si>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</si>
  <si>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</si>
  <si>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</si>
  <si>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</si>
  <si>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</si>
  <si>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</si>
  <si>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</si>
  <si>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</si>
  <si>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</si>
  <si>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</si>
  <si>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</si>
  <si>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</si>
  <si>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</si>
  <si>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</si>
  <si>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</si>
  <si>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</si>
  <si>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</si>
  <si>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</si>
  <si>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</si>
  <si>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</si>
  <si>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</si>
  <si>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</si>
  <si>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</si>
  <si>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</si>
  <si>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</si>
  <si>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</si>
  <si>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</si>
  <si>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</si>
  <si>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</si>
  <si>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</si>
  <si>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</si>
  <si>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</si>
  <si>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</si>
  <si>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</si>
  <si>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</si>
  <si>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</si>
  <si>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</si>
  <si>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</si>
  <si>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</si>
  <si>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</si>
  <si>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</si>
  <si>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</si>
  <si>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</si>
  <si>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</si>
  <si>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</si>
  <si>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</si>
  <si>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</si>
  <si>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</si>
  <si>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</si>
  <si>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</si>
  <si>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</si>
  <si>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</si>
  <si>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</si>
  <si>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</si>
  <si>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</si>
  <si>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</si>
  <si>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</si>
  <si>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</si>
  <si>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</si>
  <si>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</si>
  <si>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</si>
  <si>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</si>
  <si>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</si>
  <si>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</si>
  <si>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</si>
  <si>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</si>
  <si>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</si>
  <si>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</si>
  <si>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</si>
  <si>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</si>
  <si>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</si>
  <si>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</si>
  <si>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</si>
  <si>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</si>
  <si>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</si>
  <si>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</si>
  <si>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</si>
  <si>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</si>
  <si>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</si>
  <si>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</si>
  <si>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</si>
  <si>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</si>
  <si>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</si>
  <si>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</si>
  <si>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</si>
  <si>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</si>
  <si>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</si>
  <si>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</si>
  <si>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</si>
  <si>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</si>
  <si>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</si>
  <si>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</si>
  <si>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</si>
  <si>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</si>
  <si>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</si>
  <si>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</si>
  <si>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</si>
  <si>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</si>
  <si>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</si>
  <si>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</si>
  <si>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</si>
  <si>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</si>
  <si>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</si>
  <si>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</si>
  <si>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</si>
  <si>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</si>
  <si>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</si>
  <si>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</si>
  <si>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</si>
  <si>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</si>
  <si>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</si>
  <si>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</si>
  <si>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</si>
  <si>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</si>
  <si>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</si>
  <si>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</si>
  <si>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</si>
  <si>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</si>
  <si>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</si>
  <si>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187199</t>
  </si>
  <si>
    <t>87199</t>
  </si>
  <si>
    <t>MAXIPIME 1GM</t>
  </si>
  <si>
    <t>INJ SIC 1X1GM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</si>
  <si>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</si>
  <si>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</si>
  <si>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</si>
  <si>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</si>
  <si>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</si>
  <si>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</si>
  <si>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</si>
  <si>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</si>
  <si>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</si>
  <si>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</si>
  <si>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</si>
  <si>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</si>
  <si>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</si>
  <si>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</si>
  <si>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</si>
  <si>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</si>
  <si>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</si>
  <si>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</si>
  <si>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</si>
  <si>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</si>
  <si>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</si>
  <si>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</si>
  <si>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</si>
  <si>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</si>
  <si>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</si>
  <si>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</si>
  <si>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J01AA12 - Tigecyklin</t>
  </si>
  <si>
    <t>J01XA01 - Vankomycin</t>
  </si>
  <si>
    <t>J01CF04 - Oxacilin</t>
  </si>
  <si>
    <t>J01CR02 - Amoxicilin a enzymový inhibitor</t>
  </si>
  <si>
    <t>J01AA12</t>
  </si>
  <si>
    <t>INF PLV SOL 10X50MG</t>
  </si>
  <si>
    <t>J01CF04</t>
  </si>
  <si>
    <t>PROSTAPHLIN 1000 MG</t>
  </si>
  <si>
    <t>INJ PLV SOL 1X1000MG</t>
  </si>
  <si>
    <t>J01CR02</t>
  </si>
  <si>
    <t>AMOKSIKLAV 1 G</t>
  </si>
  <si>
    <t>TBL FLM 14X875MG/125MG</t>
  </si>
  <si>
    <t>J01DC02</t>
  </si>
  <si>
    <t>INJ+INF PLV SOL 10X1500MG</t>
  </si>
  <si>
    <t>XORIMAX 500 MG POTAHOVANÉ TABLETY</t>
  </si>
  <si>
    <t>TBL FLM 10X500MG</t>
  </si>
  <si>
    <t>J01XA01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</si>
  <si>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</si>
  <si>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</si>
  <si>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</si>
  <si>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</si>
  <si>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</si>
  <si>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</si>
  <si>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</si>
  <si>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</si>
  <si>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</si>
  <si>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</si>
  <si>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</si>
  <si>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</si>
  <si>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</si>
  <si>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</si>
  <si>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</si>
  <si>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</si>
  <si>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</si>
  <si>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</si>
  <si>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</si>
  <si>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</si>
  <si>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</si>
  <si>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</si>
  <si>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</si>
  <si>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</si>
  <si>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</si>
  <si>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</si>
  <si>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</si>
  <si>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</si>
  <si>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</si>
  <si>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</si>
  <si>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</si>
  <si>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</si>
  <si>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</si>
  <si>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</si>
  <si>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</si>
  <si>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</si>
  <si>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</si>
  <si>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</si>
  <si>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</si>
  <si>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</si>
  <si>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</si>
  <si>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</si>
  <si>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</si>
  <si>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</si>
  <si>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</si>
  <si>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</si>
  <si>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</si>
  <si>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</si>
  <si>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</si>
  <si>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</si>
  <si>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</si>
  <si>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</si>
  <si>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</si>
  <si>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</si>
  <si>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</si>
  <si>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</si>
  <si>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</si>
  <si>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</si>
  <si>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</si>
  <si>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</si>
  <si>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</si>
  <si>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</si>
  <si>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</si>
  <si>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ZB931</t>
  </si>
  <si>
    <t>Parafilm M 38 m/10 cm (291-1213) BRND701605</t>
  </si>
  <si>
    <t>ZI767</t>
  </si>
  <si>
    <t>Klička inokulační modrá 10 ul WR086-03-0718</t>
  </si>
  <si>
    <t>ZB290</t>
  </si>
  <si>
    <t>Špička žlutá 2-100ul 70.760.002</t>
  </si>
  <si>
    <t>Špička žlutá 2-100ul bal. á 500 ks 70.760.002</t>
  </si>
  <si>
    <t>ZC774</t>
  </si>
  <si>
    <t>Sklo podložní řezané, čiré 76 x 26 mm VTRA635901000076</t>
  </si>
  <si>
    <t>Sklo podložní řezané, čiré 76 x 26 mm bal. á 50 ks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</si>
  <si>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</si>
  <si>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</si>
  <si>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</si>
  <si>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</si>
  <si>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</si>
  <si>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</si>
  <si>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</si>
  <si>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</si>
  <si>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</si>
  <si>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</si>
  <si>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</si>
  <si>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</si>
  <si>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</si>
  <si>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</si>
  <si>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</si>
  <si>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</si>
  <si>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</si>
  <si>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</si>
  <si>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</si>
  <si>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</si>
  <si>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</si>
  <si>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</si>
  <si>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</si>
  <si>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</si>
  <si>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</si>
  <si>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</si>
  <si>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</si>
  <si>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</si>
  <si>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</si>
  <si>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</si>
  <si>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ZO510</t>
  </si>
  <si>
    <t>Mikrozkumavka PCR 0,2 ml s plochým víčkem set OPAQUE stripy po 8 ks  bal. á 250 proužků 732-1362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</si>
  <si>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</si>
  <si>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</si>
  <si>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</si>
  <si>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</si>
  <si>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</si>
  <si>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</si>
  <si>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</si>
  <si>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</si>
  <si>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</si>
  <si>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</si>
  <si>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</si>
  <si>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</si>
  <si>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</si>
  <si>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</si>
  <si>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</si>
  <si>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</si>
  <si>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</si>
  <si>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</si>
  <si>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</si>
  <si>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</si>
  <si>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</si>
  <si>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</si>
  <si>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</si>
  <si>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</si>
  <si>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</si>
  <si>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</si>
  <si>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</si>
  <si>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</si>
  <si>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</si>
  <si>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</si>
  <si>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</si>
  <si>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</si>
  <si>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</si>
  <si>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</si>
  <si>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</si>
  <si>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</si>
  <si>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</si>
  <si>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</si>
  <si>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</si>
  <si>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</si>
  <si>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</si>
  <si>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</si>
  <si>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</si>
  <si>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</si>
  <si>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</si>
  <si>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</si>
  <si>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</si>
  <si>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</si>
  <si>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</si>
  <si>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</si>
  <si>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</si>
  <si>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</si>
  <si>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</si>
  <si>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</si>
  <si>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</si>
  <si>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</si>
  <si>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</si>
  <si>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</si>
  <si>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</si>
  <si>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</si>
  <si>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</si>
  <si>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</si>
  <si>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</si>
  <si>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</si>
  <si>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</si>
  <si>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</si>
  <si>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</si>
  <si>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</si>
  <si>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</si>
  <si>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</si>
  <si>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</si>
  <si>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</si>
  <si>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</si>
  <si>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</si>
  <si>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</si>
  <si>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</si>
  <si>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</si>
  <si>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</si>
  <si>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</si>
  <si>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</si>
  <si>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</si>
  <si>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</si>
  <si>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</si>
  <si>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</si>
  <si>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</si>
  <si>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</si>
  <si>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</si>
  <si>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</si>
  <si>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</si>
  <si>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</si>
  <si>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</si>
  <si>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</si>
  <si>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</si>
  <si>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</si>
  <si>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</si>
  <si>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</si>
  <si>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</si>
  <si>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</si>
  <si>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</si>
  <si>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</si>
  <si>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</si>
  <si>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</si>
  <si>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</si>
  <si>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</si>
  <si>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</si>
  <si>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</si>
  <si>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</si>
  <si>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</si>
  <si>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</si>
  <si>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</si>
  <si>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</si>
  <si>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</si>
  <si>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</si>
  <si>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</si>
  <si>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</si>
  <si>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</si>
  <si>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</si>
  <si>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</si>
  <si>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</si>
  <si>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</si>
  <si>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</si>
  <si>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</si>
  <si>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</si>
  <si>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</si>
  <si>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</si>
  <si>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</si>
  <si>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</si>
  <si>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</si>
  <si>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</si>
  <si>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</si>
  <si>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</si>
  <si>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</si>
  <si>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</si>
  <si>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</si>
  <si>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</si>
  <si>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</si>
  <si>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</si>
  <si>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</si>
  <si>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</si>
  <si>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</si>
  <si>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</si>
  <si>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</si>
  <si>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</si>
  <si>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</si>
  <si>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</si>
  <si>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</si>
  <si>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</si>
  <si>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</si>
  <si>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</si>
  <si>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</si>
  <si>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</si>
  <si>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</si>
  <si>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</si>
  <si>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</si>
  <si>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</si>
  <si>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</si>
  <si>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</si>
  <si>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</si>
  <si>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</si>
  <si>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</si>
  <si>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</si>
  <si>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</si>
  <si>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</si>
  <si>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</si>
  <si>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</si>
  <si>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</si>
  <si>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</si>
  <si>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</si>
  <si>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</si>
  <si>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</si>
  <si>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</si>
  <si>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</si>
  <si>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</si>
  <si>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</si>
  <si>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</si>
  <si>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</si>
  <si>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</si>
  <si>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</si>
  <si>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</si>
  <si>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</si>
  <si>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</si>
  <si>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</si>
  <si>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</si>
  <si>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</si>
  <si>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</si>
  <si>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</si>
  <si>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</si>
  <si>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</si>
  <si>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</si>
  <si>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</si>
  <si>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</si>
  <si>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</si>
  <si>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</si>
  <si>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</si>
  <si>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</si>
  <si>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</si>
  <si>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</si>
  <si>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</si>
  <si>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</si>
  <si>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</si>
  <si>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</si>
  <si>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</si>
  <si>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</si>
  <si>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</si>
  <si>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</si>
  <si>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</si>
  <si>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</si>
  <si>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</si>
  <si>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</si>
  <si>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</si>
  <si>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</si>
  <si>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</si>
  <si>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</si>
  <si>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</si>
  <si>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</si>
  <si>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</si>
  <si>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</si>
  <si>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</si>
  <si>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</si>
  <si>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</si>
  <si>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</si>
  <si>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</si>
  <si>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</si>
  <si>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</si>
  <si>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</si>
  <si>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</si>
  <si>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</si>
  <si>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</si>
  <si>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</si>
  <si>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</si>
  <si>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</si>
  <si>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</si>
  <si>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</si>
  <si>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</si>
  <si>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</si>
  <si>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</si>
  <si>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</si>
  <si>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</si>
  <si>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</si>
  <si>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</si>
  <si>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</si>
  <si>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</si>
  <si>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</si>
  <si>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</si>
  <si>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</si>
  <si>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</si>
  <si>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</si>
  <si>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</si>
  <si>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</si>
  <si>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</si>
  <si>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</si>
  <si>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</si>
  <si>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</si>
  <si>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</si>
  <si>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</si>
  <si>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</si>
  <si>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</si>
  <si>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</si>
  <si>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</si>
  <si>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</si>
  <si>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</si>
  <si>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</si>
  <si>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</si>
  <si>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</si>
  <si>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</si>
  <si>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</si>
  <si>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</si>
  <si>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</si>
  <si>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</si>
  <si>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</si>
  <si>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</si>
  <si>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</si>
  <si>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</si>
  <si>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</si>
  <si>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</si>
  <si>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</si>
  <si>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</si>
  <si>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</si>
  <si>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</si>
  <si>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</si>
  <si>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</si>
  <si>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</si>
  <si>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</si>
  <si>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</si>
  <si>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</si>
  <si>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</si>
  <si>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</si>
  <si>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</si>
  <si>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</si>
  <si>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</si>
  <si>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</si>
  <si>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</si>
  <si>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</si>
  <si>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</si>
  <si>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</si>
  <si>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</si>
  <si>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</si>
  <si>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</si>
  <si>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</si>
  <si>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</si>
  <si>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</si>
  <si>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</si>
  <si>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</si>
  <si>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</si>
  <si>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</si>
  <si>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</si>
  <si>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</si>
  <si>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</si>
  <si>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</si>
  <si>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</si>
  <si>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</si>
  <si>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</si>
  <si>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</si>
  <si>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</si>
  <si>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</si>
  <si>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</si>
  <si>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</si>
  <si>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</si>
  <si>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</si>
  <si>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</si>
  <si>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</si>
  <si>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</si>
  <si>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</si>
  <si>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</si>
  <si>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</si>
  <si>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</si>
  <si>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</si>
  <si>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</si>
  <si>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</si>
  <si>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</si>
  <si>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</si>
  <si>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</si>
  <si>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</si>
  <si>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</si>
  <si>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</si>
  <si>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</si>
  <si>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</si>
  <si>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</si>
  <si>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</si>
  <si>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</si>
  <si>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</si>
  <si>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</si>
  <si>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</si>
  <si>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</si>
  <si>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</si>
  <si>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</si>
  <si>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</si>
  <si>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</si>
  <si>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</si>
  <si>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</si>
  <si>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</si>
  <si>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</si>
  <si>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</si>
  <si>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</si>
  <si>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</si>
  <si>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</si>
  <si>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</si>
  <si>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</si>
  <si>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</si>
  <si>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</si>
  <si>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</si>
  <si>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</si>
  <si>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</si>
  <si>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</si>
  <si>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</si>
  <si>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</si>
  <si>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</si>
  <si>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</si>
  <si>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</si>
  <si>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</si>
  <si>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DC905</t>
  </si>
  <si>
    <t>ANAEROTEST FUER DIE MIKRO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</si>
  <si>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</si>
  <si>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</si>
  <si>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</si>
  <si>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</si>
  <si>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</si>
  <si>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</si>
  <si>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</si>
  <si>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</si>
  <si>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DC521</t>
  </si>
  <si>
    <t>OXITEST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</si>
  <si>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</si>
  <si>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</si>
  <si>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</si>
  <si>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</si>
  <si>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</si>
  <si>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</si>
  <si>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</si>
  <si>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</si>
  <si>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</si>
  <si>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</si>
  <si>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</si>
  <si>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</si>
  <si>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</si>
  <si>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</si>
  <si>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</si>
  <si>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</si>
  <si>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</si>
  <si>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</si>
  <si>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</si>
  <si>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</si>
  <si>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</si>
  <si>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</si>
  <si>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</si>
  <si>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</si>
  <si>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</si>
  <si>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</si>
  <si>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</si>
  <si>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</si>
  <si>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</si>
  <si>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</si>
  <si>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</si>
  <si>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</si>
  <si>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</si>
  <si>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</si>
  <si>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</si>
  <si>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</si>
  <si>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</si>
  <si>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</si>
  <si>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</si>
  <si>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</si>
  <si>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</si>
  <si>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</si>
  <si>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</si>
  <si>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</si>
  <si>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</si>
  <si>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</si>
  <si>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</si>
  <si>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</si>
  <si>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</si>
  <si>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</si>
  <si>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</si>
  <si>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</si>
  <si>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</si>
  <si>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</si>
  <si>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</si>
  <si>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</si>
  <si>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</si>
  <si>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</si>
  <si>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</si>
  <si>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</si>
  <si>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</si>
  <si>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</si>
  <si>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</si>
  <si>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</si>
  <si>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</si>
  <si>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</si>
  <si>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</si>
  <si>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</si>
  <si>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</si>
  <si>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</si>
  <si>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</si>
  <si>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</si>
  <si>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</si>
  <si>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</si>
  <si>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</si>
  <si>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</si>
  <si>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</si>
  <si>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</si>
  <si>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</si>
  <si>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</si>
  <si>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</si>
  <si>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</si>
  <si>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</si>
  <si>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</si>
  <si>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</si>
  <si>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</si>
  <si>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</si>
  <si>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</si>
  <si>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</si>
  <si>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</si>
  <si>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</si>
  <si>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</si>
  <si>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</si>
  <si>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</si>
  <si>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</si>
  <si>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</si>
  <si>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</si>
  <si>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</si>
  <si>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</si>
  <si>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</si>
  <si>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</si>
  <si>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</si>
  <si>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</si>
  <si>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</si>
  <si>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</si>
  <si>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</si>
  <si>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</si>
  <si>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</si>
  <si>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</si>
  <si>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</si>
  <si>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</si>
  <si>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</si>
  <si>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</si>
  <si>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</si>
  <si>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</si>
  <si>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</si>
  <si>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</si>
  <si>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</si>
  <si>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</si>
  <si>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</si>
  <si>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</si>
  <si>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</si>
  <si>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</si>
  <si>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</si>
  <si>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</si>
  <si>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</si>
  <si>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</si>
  <si>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</si>
  <si>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</si>
  <si>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</si>
  <si>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</si>
  <si>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</si>
  <si>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</si>
  <si>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</si>
  <si>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</si>
  <si>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</si>
  <si>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</si>
  <si>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</si>
  <si>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</si>
  <si>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</si>
  <si>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</si>
  <si>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</si>
  <si>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</si>
  <si>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</si>
  <si>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</si>
  <si>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</si>
  <si>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</si>
  <si>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</si>
  <si>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</si>
  <si>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</si>
  <si>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</si>
  <si>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</si>
  <si>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</si>
  <si>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</si>
  <si>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</si>
  <si>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</si>
  <si>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</si>
  <si>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</si>
  <si>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</si>
  <si>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</si>
  <si>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</si>
  <si>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</si>
  <si>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</si>
  <si>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</si>
  <si>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</si>
  <si>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</si>
  <si>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</si>
  <si>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</si>
  <si>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</si>
  <si>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</si>
  <si>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</si>
  <si>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</si>
  <si>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</si>
  <si>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</si>
  <si>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</si>
  <si>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</si>
  <si>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</si>
  <si>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</si>
  <si>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</si>
  <si>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</si>
  <si>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</si>
  <si>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</si>
  <si>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</si>
  <si>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</si>
  <si>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</si>
  <si>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</si>
  <si>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</si>
  <si>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</si>
  <si>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</si>
  <si>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</si>
  <si>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</si>
  <si>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</si>
  <si>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</si>
  <si>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</si>
  <si>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</si>
  <si>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</si>
  <si>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</si>
  <si>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</si>
  <si>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</si>
  <si>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</si>
  <si>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</si>
  <si>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</si>
  <si>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</si>
  <si>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</si>
  <si>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</si>
  <si>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</si>
  <si>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</si>
  <si>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</si>
  <si>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</si>
  <si>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</si>
  <si>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</si>
  <si>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</si>
  <si>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</si>
  <si>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</si>
  <si>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</si>
  <si>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</si>
  <si>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</si>
  <si>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</si>
  <si>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</si>
  <si>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</si>
  <si>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</si>
  <si>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</si>
  <si>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</si>
  <si>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DD663</t>
  </si>
  <si>
    <t>kyselina boritá p.a.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</si>
  <si>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</si>
  <si>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</si>
  <si>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</si>
  <si>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</si>
  <si>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</si>
  <si>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</si>
  <si>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</si>
  <si>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</si>
  <si>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</si>
  <si>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</si>
  <si>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</si>
  <si>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</si>
  <si>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</si>
  <si>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</si>
  <si>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</si>
  <si>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</si>
  <si>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</si>
  <si>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</si>
  <si>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</si>
  <si>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</si>
  <si>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</si>
  <si>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</si>
  <si>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</si>
  <si>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</si>
  <si>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</si>
  <si>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</si>
  <si>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</si>
  <si>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</si>
  <si>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</si>
  <si>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</si>
  <si>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</si>
  <si>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</si>
  <si>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</si>
  <si>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</si>
  <si>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</si>
  <si>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</si>
  <si>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</si>
  <si>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</si>
  <si>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DA160</t>
  </si>
  <si>
    <t>Sabouraud Dextrose agar s CMP (šikmý)</t>
  </si>
  <si>
    <t>DA586</t>
  </si>
  <si>
    <t>Staph Xtra Latex Kit 100t</t>
  </si>
  <si>
    <t>DB103</t>
  </si>
  <si>
    <t>Go agar/Go agar s ATB 1/2p</t>
  </si>
  <si>
    <t>DC754</t>
  </si>
  <si>
    <t>SIRAN ZINECNATY 7H2O P.A.</t>
  </si>
  <si>
    <t>801473</t>
  </si>
  <si>
    <t>-Pufr 0,1M FOSFATOVY PH 8,0 50 ML</t>
  </si>
  <si>
    <t>801474</t>
  </si>
  <si>
    <t>-Pufr 0,1M FOSFATOVY  PH 6,0 500 ML</t>
  </si>
  <si>
    <t>DB707</t>
  </si>
  <si>
    <t>CASEIN ACID HYDROLYSATE,TECHN.500g</t>
  </si>
  <si>
    <t>DD836</t>
  </si>
  <si>
    <t>S.typhi Vi antigen susp.</t>
  </si>
  <si>
    <t>DC171</t>
  </si>
  <si>
    <t>N.MENINGITIDIS SK.C</t>
  </si>
  <si>
    <t>DC169</t>
  </si>
  <si>
    <t>N.MENINGITIDIS SK.A</t>
  </si>
  <si>
    <t>DC173</t>
  </si>
  <si>
    <t>N.MENINGITIDIS SK.Y</t>
  </si>
  <si>
    <t>DC172</t>
  </si>
  <si>
    <t>N.MENINGITIDIS SK.X</t>
  </si>
  <si>
    <t>DB198</t>
  </si>
  <si>
    <t>Piperacilin + tazobaktam 30ug+6ug</t>
  </si>
  <si>
    <t>DF801</t>
  </si>
  <si>
    <t>Monovalent E Coli (026:B6)</t>
  </si>
  <si>
    <t>DF465</t>
  </si>
  <si>
    <t>S.SALMO ANTI H:gm</t>
  </si>
  <si>
    <t>DH644</t>
  </si>
  <si>
    <t>Monolisa Ag-Ab Ultra V2,96 testů</t>
  </si>
  <si>
    <t>DD238</t>
  </si>
  <si>
    <t>HIV AG/AB COMBINATION 96 TEST</t>
  </si>
  <si>
    <t>DF416</t>
  </si>
  <si>
    <t>Wellcolex colour Shigella</t>
  </si>
  <si>
    <t>DH665</t>
  </si>
  <si>
    <t>Brillance VRE agar</t>
  </si>
  <si>
    <t>DC269</t>
  </si>
  <si>
    <t>CEFTAZIDIME</t>
  </si>
  <si>
    <t>DB095</t>
  </si>
  <si>
    <t>Liaison XL-Control anti-HBs II</t>
  </si>
  <si>
    <t>DD288</t>
  </si>
  <si>
    <t>Liaison Control HSV 1,2 IgG</t>
  </si>
  <si>
    <t>DD074</t>
  </si>
  <si>
    <t>BD Bacto™ Beef Extract,500 g</t>
  </si>
  <si>
    <t>DG331</t>
  </si>
  <si>
    <t>Eryhromycin EM 256 (30 testů)</t>
  </si>
  <si>
    <t>DF954</t>
  </si>
  <si>
    <t>Dryspot Pneumo Latex Test</t>
  </si>
  <si>
    <t>DH652</t>
  </si>
  <si>
    <t>Dispenzor 7-ti diskový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</si>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</sst>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0.91685119805029625</c:v>
                </c:pt>
                <c:pt idx="1">
                  <c:v>0.98076762607213464</c:v>
                </c:pt>
                <c:pt idx="2">
                  <c:v>1.0075668254555543</c:v>
                </c:pt>
                <c:pt idx="3">
                  <c:v>1.0470530222416148</c:v>
                </c:pt>
                <c:pt idx="4">
                  <c:v>1.0552175967494268</c:v>
                </c:pt>
                <c:pt idx="5">
                  <c:v>1.0204153465847168</c:v>
                </c:pt>
                <c:pt idx="6">
                  <c:v>0.98059448322051079</c:v>
                </c:pt>
                <c:pt idx="7">
                  <c:v>0.98101833294479479</c:v>
                </c:pt>
                <c:pt idx="8">
                  <c:v>0.98331532437178393</c:v>
                </c:pt>
                <c:pt idx="9">
                  <c:v>0.9788058537140979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8288"/>
        <c:axId val="-370923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0.78873754084235914</c:v>
                </c:pt>
                <c:pt idx="1">
                  <c:v>0.78873754084235914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2848"/>
        <c:axId val="-37093936"/>
      </c:scatterChart>
      <c:catAx>
        <c:axId val="-3709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2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8288"/>
        <c:crosses val="autoZero"/>
        <c:crossBetween val="between"/>
      </c:valAx>
      <c:valAx>
        <c:axId val="-370928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3936"/>
        <c:crosses val="max"/>
        <c:crossBetween val="midCat"/>
      </c:valAx>
      <c:valAx>
        <c:axId val="-37093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284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543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1359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1362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1367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1488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1545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34442.450870269327</v>
      </c>
      <c r="D4" s="145">
        <f ca="1">IF(ISERROR(VLOOKUP("Náklady celkem",INDIRECT("HI!$A:$G"),5,0)),0,VLOOKUP("Náklady celkem",INDIRECT("HI!$A:$G"),5,0))</f>
        <v>35816.386740000002</v>
      </c>
      <c r="E4" s="146">
        <f ca="1">IF(C4=0,0,D4/C4)</f>
        <v>1.0398907695304764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49.953171176412503</v>
      </c>
      <c r="D7" s="153">
        <f>IF(ISERROR(HI!E5),"",HI!E5)</f>
        <v>37.465409999999999</v>
      </c>
      <c r="E7" s="150">
        <f t="shared" ref="E7:E13" si="0">IF(C7=0,0,D7/C7)</f>
        <v>0.75001064232115999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0.99004788392228538</v>
      </c>
      <c r="E8" s="150">
        <f t="shared" si="0"/>
        <v>1.1000532043580948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17081.812731572085</v>
      </c>
      <c r="D13" s="153">
        <f>IF(ISERROR(HI!E6),"",HI!E6)</f>
        <v>17359.132830000002</v>
      </c>
      <c r="E13" s="150">
        <f t="shared" si="0"/>
        <v>1.0162348166898791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15162.501368862833</v>
      </c>
      <c r="D14" s="149">
        <f ca="1">IF(ISERROR(VLOOKUP("Osobní náklady (Kč) *",INDIRECT("HI!$A:$G"),5,0)),0,VLOOKUP("Osobní náklady (Kč) *",INDIRECT("HI!$A:$G"),5,0))</f>
        <v>15947.215580000002</v>
      </c>
      <c r="E14" s="150">
        <f ca="1">IF(C14=0,0,D14/C14)</f>
        <v>1.0517536118907551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27166.054</v>
      </c>
      <c r="D16" s="168">
        <f ca="1">IF(ISERROR(VLOOKUP("Výnosy celkem",INDIRECT("HI!$A:$G"),5,0)),0,VLOOKUP("Výnosy celkem",INDIRECT("HI!$A:$G"),5,0))</f>
        <v>35057.288999999997</v>
      </c>
      <c r="E16" s="169">
        <f t="shared" ref="E16:E19" ca="1" si="1">IF(C16=0,0,D16/C16)</f>
        <v>1.2904814589560927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27166.054</v>
      </c>
      <c r="D17" s="149">
        <f ca="1">IF(ISERROR(VLOOKUP("Ambulance *",INDIRECT("HI!$A:$G"),5,0)),0,VLOOKUP("Ambulance *",INDIRECT("HI!$A:$G"),5,0))</f>
        <v>35057.288999999997</v>
      </c>
      <c r="E17" s="150">
        <f t="shared" ca="1" si="1"/>
        <v>1.2904814589560927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1.2904814589560927</v>
      </c>
      <c r="E18" s="150">
        <f t="shared" si="1"/>
        <v>1.2904814589560927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1.2507177110770975</v>
      </c>
      <c r="E19" s="150">
        <f t="shared" si="1"/>
        <v>1.4714326012671737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55.648869999999995</v>
      </c>
      <c r="C5" s="29">
        <v>30.686869999999999</v>
      </c>
      <c r="D5" s="8"/>
      <c r="E5" s="103">
        <v>37.465409999999999</v>
      </c>
      <c r="F5" s="28">
        <v>49.953171176412503</v>
      </c>
      <c r="G5" s="102">
        <f>E5-F5</f>
        <v>-12.487761176412505</v>
      </c>
      <c r="H5" s="108">
        <f>IF(F5&lt;0.00000001,"",E5/F5)</f>
        <v>0.75001064232115999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14426.56853</v>
      </c>
      <c r="C6" s="31">
        <v>15121.24358</v>
      </c>
      <c r="D6" s="8"/>
      <c r="E6" s="104">
        <v>17359.132830000002</v>
      </c>
      <c r="F6" s="30">
        <v>17081.812731572085</v>
      </c>
      <c r="G6" s="105">
        <f>E6-F6</f>
        <v>277.3200984279174</v>
      </c>
      <c r="H6" s="109">
        <f>IF(F6&lt;0.00000001,"",E6/F6)</f>
        <v>1.0162348166898791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14609.57715000001</v>
      </c>
      <c r="C7" s="31">
        <v>15143.6209</v>
      </c>
      <c r="D7" s="8"/>
      <c r="E7" s="104">
        <v>15947.215580000002</v>
      </c>
      <c r="F7" s="30">
        <v>15162.501368862833</v>
      </c>
      <c r="G7" s="105">
        <f>E7-F7</f>
        <v>784.7142111371686</v>
      </c>
      <c r="H7" s="109">
        <f>IF(F7&lt;0.00000001,"",E7/F7)</f>
        <v>1.0517536118907551</v>
      </c>
    </row>
    <row r="8" spans="1:8" ht="14.4" customHeight="1" thickBot="1" x14ac:dyDescent="0.35">
      <c r="A8" s="1" t="s">
        <v>63</v>
      </c>
      <c r="B8" s="11">
        <v>961.24924999999894</v>
      </c>
      <c r="C8" s="33">
        <v>2025.2431900000065</v>
      </c>
      <c r="D8" s="8"/>
      <c r="E8" s="106">
        <v>2472.5729200000023</v>
      </c>
      <c r="F8" s="32">
        <v>2148.1835986579972</v>
      </c>
      <c r="G8" s="107">
        <f>E8-F8</f>
        <v>324.38932134200513</v>
      </c>
      <c r="H8" s="110">
        <f>IF(F8&lt;0.00000001,"",E8/F8)</f>
        <v>1.1510063299732183</v>
      </c>
    </row>
    <row r="9" spans="1:8" ht="14.4" customHeight="1" thickBot="1" x14ac:dyDescent="0.35">
      <c r="A9" s="2" t="s">
        <v>64</v>
      </c>
      <c r="B9" s="3">
        <v>30053.043800000014</v>
      </c>
      <c r="C9" s="35">
        <v>32320.79454000001</v>
      </c>
      <c r="D9" s="8"/>
      <c r="E9" s="3">
        <v>35816.386740000002</v>
      </c>
      <c r="F9" s="34">
        <v>34442.450870269327</v>
      </c>
      <c r="G9" s="34">
        <f>E9-F9</f>
        <v>1373.9358697306743</v>
      </c>
      <c r="H9" s="111">
        <f>IF(F9&lt;0.00000001,"",E9/F9)</f>
        <v>1.0398907695304764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27166.054</v>
      </c>
      <c r="C11" s="29">
        <f>IF(ISERROR(VLOOKUP("Celkem:",'ZV Vykáz.-A'!A:F,4,0)),0,VLOOKUP("Celkem:",'ZV Vykáz.-A'!A:F,4,0)/1000)</f>
        <v>28472.409</v>
      </c>
      <c r="D11" s="8"/>
      <c r="E11" s="103">
        <f>IF(ISERROR(VLOOKUP("Celkem:",'ZV Vykáz.-A'!A:F,6,0)),0,VLOOKUP("Celkem:",'ZV Vykáz.-A'!A:F,6,0)/1000)</f>
        <v>35057.288999999997</v>
      </c>
      <c r="F11" s="28">
        <f>B11</f>
        <v>27166.054</v>
      </c>
      <c r="G11" s="102">
        <f>E11-F11</f>
        <v>7891.2349999999969</v>
      </c>
      <c r="H11" s="108">
        <f>IF(F11&lt;0.00000001,"",E11/F11)</f>
        <v>1.2904814589560927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27166.054</v>
      </c>
      <c r="C13" s="37">
        <f>SUM(C11:C12)</f>
        <v>28472.409</v>
      </c>
      <c r="D13" s="8"/>
      <c r="E13" s="5">
        <f>SUM(E11:E12)</f>
        <v>35057.288999999997</v>
      </c>
      <c r="F13" s="36">
        <f>SUM(F11:F12)</f>
        <v>27166.054</v>
      </c>
      <c r="G13" s="36">
        <f>E13-F13</f>
        <v>7891.2349999999969</v>
      </c>
      <c r="H13" s="112">
        <f>IF(F13&lt;0.00000001,"",E13/F13)</f>
        <v>1.2904814589560927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0.90393685846889116</v>
      </c>
      <c r="C15" s="39">
        <f>IF(C9=0,"",C13/C9)</f>
        <v>0.88093159234568719</v>
      </c>
      <c r="D15" s="8"/>
      <c r="E15" s="6">
        <f>IF(E9=0,"",E13/E9)</f>
        <v>0.9788058537140979</v>
      </c>
      <c r="F15" s="38">
        <f>IF(F9=0,"",F13/F9)</f>
        <v>0.78873754084235914</v>
      </c>
      <c r="G15" s="38">
        <f>IF(ISERROR(F15-E15),"",E15-F15)</f>
        <v>0.19006831287173875</v>
      </c>
      <c r="H15" s="113">
        <f>IF(ISERROR(F15-E15),"",IF(F15&lt;0.00000001,"",E15/F15))</f>
        <v>1.240977895725299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0.98076762607213464</v>
      </c>
      <c r="D4" s="185">
        <f t="shared" si="0"/>
        <v>1.0075668254555543</v>
      </c>
      <c r="E4" s="185">
        <f t="shared" si="0"/>
        <v>1.0470530222416148</v>
      </c>
      <c r="F4" s="185">
        <f t="shared" si="0"/>
        <v>1.0552175967494268</v>
      </c>
      <c r="G4" s="185">
        <f t="shared" si="0"/>
        <v>1.0204153465847168</v>
      </c>
      <c r="H4" s="185">
        <f t="shared" si="0"/>
        <v>0.98059448322051079</v>
      </c>
      <c r="I4" s="185">
        <f t="shared" si="0"/>
        <v>0.98101833294479479</v>
      </c>
      <c r="J4" s="185">
        <f t="shared" si="0"/>
        <v>0.98331532437178393</v>
      </c>
      <c r="K4" s="185">
        <f t="shared" si="0"/>
        <v>0.9788058537140979</v>
      </c>
      <c r="L4" s="185">
        <f t="shared" si="0"/>
        <v>0.9788058537140979</v>
      </c>
      <c r="M4" s="185">
        <f t="shared" si="0"/>
        <v>0.9788058537140979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3255.5029399999999</v>
      </c>
      <c r="J5" s="185">
        <f>IF(ISERROR(VLOOKUP($A5,'Man Tab'!$A:$Q,COLUMN()+2,0)),0,VLOOKUP($A5,'Man Tab'!$A:$Q,COLUMN()+2,0))</f>
        <v>3356.6422299999999</v>
      </c>
      <c r="K5" s="185">
        <f>IF(ISERROR(VLOOKUP($A5,'Man Tab'!$A:$Q,COLUMN()+2,0)),0,VLOOKUP($A5,'Man Tab'!$A:$Q,COLUMN()+2,0))</f>
        <v>3511.3313699999999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28948.413140000008</v>
      </c>
      <c r="J6" s="187">
        <f t="shared" si="1"/>
        <v>32305.055370000009</v>
      </c>
      <c r="K6" s="187">
        <f t="shared" si="1"/>
        <v>35816.386740000009</v>
      </c>
      <c r="L6" s="187">
        <f t="shared" si="1"/>
        <v>35816.386740000009</v>
      </c>
      <c r="M6" s="187">
        <f t="shared" si="1"/>
        <v>35816.386740000009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3657289</v>
      </c>
      <c r="D9" s="186">
        <v>4120146</v>
      </c>
      <c r="E9" s="186">
        <v>4055474</v>
      </c>
      <c r="F9" s="186">
        <v>3965937</v>
      </c>
      <c r="G9" s="186">
        <v>3547753</v>
      </c>
      <c r="H9" s="186">
        <v>2606377</v>
      </c>
      <c r="I9" s="186">
        <v>3204598</v>
      </c>
      <c r="J9" s="186">
        <v>3367132</v>
      </c>
      <c r="K9" s="186">
        <v>3291233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6898.6390000000001</v>
      </c>
      <c r="D10" s="187">
        <f t="shared" si="3"/>
        <v>11018.785</v>
      </c>
      <c r="E10" s="187">
        <f t="shared" si="3"/>
        <v>15074.259</v>
      </c>
      <c r="F10" s="187">
        <f t="shared" si="3"/>
        <v>19040.196</v>
      </c>
      <c r="G10" s="187">
        <f t="shared" si="3"/>
        <v>22587.949000000001</v>
      </c>
      <c r="H10" s="187">
        <f t="shared" si="3"/>
        <v>25194.326000000001</v>
      </c>
      <c r="I10" s="187">
        <f t="shared" si="3"/>
        <v>28398.923999999999</v>
      </c>
      <c r="J10" s="187">
        <f t="shared" si="3"/>
        <v>31766.056</v>
      </c>
      <c r="K10" s="187">
        <f t="shared" si="3"/>
        <v>35057.289000000004</v>
      </c>
      <c r="L10" s="187">
        <f t="shared" si="3"/>
        <v>35057.289000000004</v>
      </c>
      <c r="M10" s="187">
        <f t="shared" si="3"/>
        <v>35057.289000000004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10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0.78873754084235914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0.78873754084235914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1.8562700000000001</v>
      </c>
      <c r="L7" s="52">
        <v>3.8132899999999998</v>
      </c>
      <c r="M7" s="52">
        <v>2.7895400000000001</v>
      </c>
      <c r="N7" s="52">
        <v>0</v>
      </c>
      <c r="O7" s="52">
        <v>0</v>
      </c>
      <c r="P7" s="53">
        <v>37.465409999999999</v>
      </c>
      <c r="Q7" s="81">
        <v>0.75001064232100001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20498.175277886501</v>
      </c>
      <c r="C9" s="52">
        <v>1708.1812731572099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1463.9396300000001</v>
      </c>
      <c r="L9" s="52">
        <v>1596.82791</v>
      </c>
      <c r="M9" s="52">
        <v>1720.9216100000001</v>
      </c>
      <c r="N9" s="52">
        <v>0</v>
      </c>
      <c r="O9" s="52">
        <v>0</v>
      </c>
      <c r="P9" s="53">
        <v>17359.132829999999</v>
      </c>
      <c r="Q9" s="81">
        <v>1.0162348166890001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9.5052800000000008</v>
      </c>
      <c r="L11" s="52">
        <v>11.76568</v>
      </c>
      <c r="M11" s="52">
        <v>15.116569999999999</v>
      </c>
      <c r="N11" s="52">
        <v>0</v>
      </c>
      <c r="O11" s="52">
        <v>0</v>
      </c>
      <c r="P11" s="53">
        <v>186.45486</v>
      </c>
      <c r="Q11" s="81">
        <v>1.0471466758129999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0.22989999999999999</v>
      </c>
      <c r="L13" s="52">
        <v>1.68466</v>
      </c>
      <c r="M13" s="52">
        <v>0.88848000000000005</v>
      </c>
      <c r="N13" s="52">
        <v>0</v>
      </c>
      <c r="O13" s="52">
        <v>0</v>
      </c>
      <c r="P13" s="53">
        <v>15.43093</v>
      </c>
      <c r="Q13" s="81">
        <v>4.9013816093839999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3.0855000000000001</v>
      </c>
      <c r="L17" s="52">
        <v>0</v>
      </c>
      <c r="M17" s="52">
        <v>0</v>
      </c>
      <c r="N17" s="52">
        <v>0</v>
      </c>
      <c r="O17" s="52">
        <v>0</v>
      </c>
      <c r="P17" s="53">
        <v>7.7651700000000003</v>
      </c>
      <c r="Q17" s="81">
        <v>0.257088083237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2.637</v>
      </c>
      <c r="M18" s="52">
        <v>2.5219999999999998</v>
      </c>
      <c r="N18" s="52">
        <v>0</v>
      </c>
      <c r="O18" s="52">
        <v>0</v>
      </c>
      <c r="P18" s="53">
        <v>19.454000000000001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61.281289999999998</v>
      </c>
      <c r="L19" s="52">
        <v>10.19176</v>
      </c>
      <c r="M19" s="52">
        <v>19.303629999999998</v>
      </c>
      <c r="N19" s="52">
        <v>0</v>
      </c>
      <c r="O19" s="52">
        <v>0</v>
      </c>
      <c r="P19" s="53">
        <v>510.34840000000003</v>
      </c>
      <c r="Q19" s="81">
        <v>1.1284953981229999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1531.4210800000001</v>
      </c>
      <c r="L20" s="52">
        <v>1537.4723100000001</v>
      </c>
      <c r="M20" s="52">
        <v>1565.60015</v>
      </c>
      <c r="N20" s="52">
        <v>0</v>
      </c>
      <c r="O20" s="52">
        <v>0</v>
      </c>
      <c r="P20" s="53">
        <v>15947.21558</v>
      </c>
      <c r="Q20" s="81">
        <v>1.0517536118899999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184.184</v>
      </c>
      <c r="L21" s="52">
        <v>184.18899999999999</v>
      </c>
      <c r="M21" s="52">
        <v>184.18899999999999</v>
      </c>
      <c r="N21" s="52">
        <v>0</v>
      </c>
      <c r="O21" s="52">
        <v>0</v>
      </c>
      <c r="P21" s="53">
        <v>1658.21</v>
      </c>
      <c r="Q21" s="81">
        <v>1.121040791507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>
        <v>9.4971340000000009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-9.9999992926314007E-6</v>
      </c>
      <c r="L24" s="52">
        <v>8.060619999999</v>
      </c>
      <c r="M24" s="52">
        <v>3.89999998E-4</v>
      </c>
      <c r="N24" s="52">
        <v>0</v>
      </c>
      <c r="O24" s="52">
        <v>0</v>
      </c>
      <c r="P24" s="53">
        <v>27.42389</v>
      </c>
      <c r="Q24" s="81"/>
    </row>
    <row r="25" spans="1:17" ht="14.4" customHeight="1" x14ac:dyDescent="0.3">
      <c r="A25" s="17" t="s">
        <v>40</v>
      </c>
      <c r="B25" s="54">
        <v>41330.941044323197</v>
      </c>
      <c r="C25" s="55">
        <v>3444.2450870269299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3255.5029399999999</v>
      </c>
      <c r="L25" s="55">
        <v>3356.6422299999999</v>
      </c>
      <c r="M25" s="55">
        <v>3511.3313699999999</v>
      </c>
      <c r="N25" s="55">
        <v>0</v>
      </c>
      <c r="O25" s="55">
        <v>0</v>
      </c>
      <c r="P25" s="56">
        <v>35816.386740000002</v>
      </c>
      <c r="Q25" s="82">
        <v>1.0398907695299999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238.12447</v>
      </c>
      <c r="L26" s="52">
        <v>239.48721</v>
      </c>
      <c r="M26" s="52">
        <v>213.68104</v>
      </c>
      <c r="N26" s="52">
        <v>0</v>
      </c>
      <c r="O26" s="52">
        <v>0</v>
      </c>
      <c r="P26" s="53">
        <v>2369.1873799999998</v>
      </c>
      <c r="Q26" s="81">
        <v>0.94014588272900002</v>
      </c>
    </row>
    <row r="27" spans="1:17" ht="14.4" customHeight="1" x14ac:dyDescent="0.3">
      <c r="A27" s="18" t="s">
        <v>42</v>
      </c>
      <c r="B27" s="54">
        <v>44354.966260225803</v>
      </c>
      <c r="C27" s="55">
        <v>3696.2471883521498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3493.6274100000001</v>
      </c>
      <c r="L27" s="55">
        <v>3596.1294400000002</v>
      </c>
      <c r="M27" s="55">
        <v>3725.0124099999998</v>
      </c>
      <c r="N27" s="55">
        <v>0</v>
      </c>
      <c r="O27" s="55">
        <v>0</v>
      </c>
      <c r="P27" s="56">
        <v>38185.574119999997</v>
      </c>
      <c r="Q27" s="82">
        <v>1.0330903798940001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47.84834</v>
      </c>
      <c r="L28" s="52">
        <v>32.944000000000003</v>
      </c>
      <c r="M28" s="52">
        <v>66.298060000000007</v>
      </c>
      <c r="N28" s="52">
        <v>0</v>
      </c>
      <c r="O28" s="52">
        <v>0</v>
      </c>
      <c r="P28" s="53">
        <v>471.51405999999997</v>
      </c>
      <c r="Q28" s="81">
        <v>1.1137805921399999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41330.941044323197</v>
      </c>
      <c r="G6" s="384">
        <v>34442.450870269298</v>
      </c>
      <c r="H6" s="386">
        <v>3511.3313699999999</v>
      </c>
      <c r="I6" s="383">
        <v>35816.386740000002</v>
      </c>
      <c r="J6" s="384">
        <v>1373.9358697307</v>
      </c>
      <c r="K6" s="387">
        <v>0.86657564127499997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20776.004630489799</v>
      </c>
      <c r="G7" s="384">
        <v>17313.3371920748</v>
      </c>
      <c r="H7" s="386">
        <v>1739.71659</v>
      </c>
      <c r="I7" s="383">
        <v>17598.484420000001</v>
      </c>
      <c r="J7" s="384">
        <v>285.14722792519001</v>
      </c>
      <c r="K7" s="387">
        <v>0.84705816796800004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20776.004630489799</v>
      </c>
      <c r="G8" s="384">
        <v>17313.3371920748</v>
      </c>
      <c r="H8" s="386">
        <v>1739.71659</v>
      </c>
      <c r="I8" s="383">
        <v>17598.484420000001</v>
      </c>
      <c r="J8" s="384">
        <v>285.14722792519001</v>
      </c>
      <c r="K8" s="387">
        <v>0.84705816796800004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3.8999999999999999E-4</v>
      </c>
      <c r="I9" s="388">
        <v>3.8999999999999999E-4</v>
      </c>
      <c r="J9" s="389">
        <v>3.8999999999999999E-4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3.8999999999999999E-4</v>
      </c>
      <c r="I10" s="383">
        <v>3.8999999999999999E-4</v>
      </c>
      <c r="J10" s="384">
        <v>3.8999999999999999E-4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49.953171176411999</v>
      </c>
      <c r="H11" s="391">
        <v>2.7895400000000001</v>
      </c>
      <c r="I11" s="388">
        <v>37.465409999999999</v>
      </c>
      <c r="J11" s="389">
        <v>-12.487761176412</v>
      </c>
      <c r="K11" s="396">
        <v>0.62500886860000004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30.833336116950001</v>
      </c>
      <c r="H12" s="386">
        <v>2.6770200000000002</v>
      </c>
      <c r="I12" s="383">
        <v>23.302589999999999</v>
      </c>
      <c r="J12" s="384">
        <v>-7.5307461169499996</v>
      </c>
      <c r="K12" s="387">
        <v>0.62979967287100003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18.333334988457</v>
      </c>
      <c r="H13" s="386">
        <v>0.11252</v>
      </c>
      <c r="I13" s="383">
        <v>14.16282</v>
      </c>
      <c r="J13" s="384">
        <v>-4.1705149884569996</v>
      </c>
      <c r="K13" s="387">
        <v>0.64376448733500002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0.78650007100399999</v>
      </c>
      <c r="H14" s="386">
        <v>0</v>
      </c>
      <c r="I14" s="383">
        <v>0</v>
      </c>
      <c r="J14" s="384">
        <v>-0.78650007100399999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20498.175277886501</v>
      </c>
      <c r="G15" s="389">
        <v>17081.812731572099</v>
      </c>
      <c r="H15" s="391">
        <v>1720.9216100000001</v>
      </c>
      <c r="I15" s="388">
        <v>17359.132829999999</v>
      </c>
      <c r="J15" s="389">
        <v>277.32009842791001</v>
      </c>
      <c r="K15" s="396">
        <v>0.84686234724099996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20200.001688226399</v>
      </c>
      <c r="G16" s="384">
        <v>16833.334740188599</v>
      </c>
      <c r="H16" s="386">
        <v>1691.6412600000001</v>
      </c>
      <c r="I16" s="383">
        <v>17149.716349999999</v>
      </c>
      <c r="J16" s="384">
        <v>316.38160981137497</v>
      </c>
      <c r="K16" s="387">
        <v>0.84899578795499997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108.09354483040001</v>
      </c>
      <c r="H17" s="386">
        <v>15.440189999999999</v>
      </c>
      <c r="I17" s="383">
        <v>118.05067</v>
      </c>
      <c r="J17" s="384">
        <v>9.9571251695999994</v>
      </c>
      <c r="K17" s="387">
        <v>0.91009651397400004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16.636875300505</v>
      </c>
      <c r="H18" s="386">
        <v>0.68952000000000002</v>
      </c>
      <c r="I18" s="383">
        <v>11.52849</v>
      </c>
      <c r="J18" s="384">
        <v>-5.1083853005049997</v>
      </c>
      <c r="K18" s="387">
        <v>0.57745669342700001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97.307949558291</v>
      </c>
      <c r="H19" s="386">
        <v>11.17864</v>
      </c>
      <c r="I19" s="383">
        <v>64.578320000000005</v>
      </c>
      <c r="J19" s="384">
        <v>-32.729629558291002</v>
      </c>
      <c r="K19" s="387">
        <v>0.553040804075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0.83333340856600002</v>
      </c>
      <c r="H20" s="386">
        <v>0.126</v>
      </c>
      <c r="I20" s="383">
        <v>1.2010000000000001</v>
      </c>
      <c r="J20" s="384">
        <v>0.36766659143300001</v>
      </c>
      <c r="K20" s="387">
        <v>1.2009998915739999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25.606288285693999</v>
      </c>
      <c r="H21" s="386">
        <v>1.8460000000000001</v>
      </c>
      <c r="I21" s="383">
        <v>14.058</v>
      </c>
      <c r="J21" s="384">
        <v>-11.548288285693999</v>
      </c>
      <c r="K21" s="387">
        <v>0.45750480777500002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178.05992637576401</v>
      </c>
      <c r="H22" s="391">
        <v>15.116569999999999</v>
      </c>
      <c r="I22" s="388">
        <v>186.45486</v>
      </c>
      <c r="J22" s="389">
        <v>8.3949336242349997</v>
      </c>
      <c r="K22" s="396">
        <v>0.87262222984399995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1.871996452026</v>
      </c>
      <c r="H23" s="386">
        <v>1.9930000000000001</v>
      </c>
      <c r="I23" s="383">
        <v>3.9889999999999999</v>
      </c>
      <c r="J23" s="384">
        <v>2.1170035479729998</v>
      </c>
      <c r="K23" s="387">
        <v>1.7757334225000001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7.2828541336940003</v>
      </c>
      <c r="H24" s="386">
        <v>0.40533000000000002</v>
      </c>
      <c r="I24" s="383">
        <v>2.8925299999999998</v>
      </c>
      <c r="J24" s="384">
        <v>-4.3903241336940004</v>
      </c>
      <c r="K24" s="387">
        <v>0.33097486540499998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22.195586168264999</v>
      </c>
      <c r="H25" s="386">
        <v>5.36599</v>
      </c>
      <c r="I25" s="383">
        <v>24.487169999999999</v>
      </c>
      <c r="J25" s="384">
        <v>2.291583831734</v>
      </c>
      <c r="K25" s="387">
        <v>0.91937085352400005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42.387674868483003</v>
      </c>
      <c r="H26" s="386">
        <v>3.15707</v>
      </c>
      <c r="I26" s="383">
        <v>42.69267</v>
      </c>
      <c r="J26" s="384">
        <v>0.30499513151699997</v>
      </c>
      <c r="K26" s="387">
        <v>0.839329477504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5.5423650965590001</v>
      </c>
      <c r="H27" s="386">
        <v>0</v>
      </c>
      <c r="I27" s="383">
        <v>6.9545899999999996</v>
      </c>
      <c r="J27" s="384">
        <v>1.4122249034400001</v>
      </c>
      <c r="K27" s="387">
        <v>1.0456712189999999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3.8180320080880001</v>
      </c>
      <c r="H28" s="386">
        <v>1.35036</v>
      </c>
      <c r="I28" s="383">
        <v>3.57192</v>
      </c>
      <c r="J28" s="384">
        <v>-0.24611200808799999</v>
      </c>
      <c r="K28" s="387">
        <v>0.77961630329300002</v>
      </c>
    </row>
    <row r="29" spans="1:11" ht="14.4" customHeight="1" thickBot="1" x14ac:dyDescent="0.35">
      <c r="A29" s="405" t="s">
        <v>257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0</v>
      </c>
      <c r="I29" s="383">
        <v>3.5468000000000002</v>
      </c>
      <c r="J29" s="384">
        <v>3.5468000000000002</v>
      </c>
      <c r="K29" s="394" t="s">
        <v>258</v>
      </c>
    </row>
    <row r="30" spans="1:11" ht="14.4" customHeight="1" thickBot="1" x14ac:dyDescent="0.35">
      <c r="A30" s="405" t="s">
        <v>259</v>
      </c>
      <c r="B30" s="383">
        <v>44</v>
      </c>
      <c r="C30" s="383">
        <v>31.05124</v>
      </c>
      <c r="D30" s="384">
        <v>-12.94876</v>
      </c>
      <c r="E30" s="385">
        <v>0.70570999999999995</v>
      </c>
      <c r="F30" s="383">
        <v>21.128812463397999</v>
      </c>
      <c r="G30" s="384">
        <v>17.607343719498001</v>
      </c>
      <c r="H30" s="386">
        <v>1.9010199999999999</v>
      </c>
      <c r="I30" s="383">
        <v>23.09478</v>
      </c>
      <c r="J30" s="384">
        <v>5.487436280501</v>
      </c>
      <c r="K30" s="387">
        <v>1.0930467597269999</v>
      </c>
    </row>
    <row r="31" spans="1:11" ht="14.4" customHeight="1" thickBot="1" x14ac:dyDescent="0.35">
      <c r="A31" s="405" t="s">
        <v>260</v>
      </c>
      <c r="B31" s="383">
        <v>49.999998425120999</v>
      </c>
      <c r="C31" s="383">
        <v>57.020040000000002</v>
      </c>
      <c r="D31" s="384">
        <v>7.0200415748780003</v>
      </c>
      <c r="E31" s="385">
        <v>1.1404008359190001</v>
      </c>
      <c r="F31" s="383">
        <v>92.824888714977007</v>
      </c>
      <c r="G31" s="384">
        <v>77.354073929147006</v>
      </c>
      <c r="H31" s="386">
        <v>0.94379999999999997</v>
      </c>
      <c r="I31" s="383">
        <v>74.414699999999996</v>
      </c>
      <c r="J31" s="384">
        <v>-2.939373929147</v>
      </c>
      <c r="K31" s="387">
        <v>0.80166753798599999</v>
      </c>
    </row>
    <row r="32" spans="1:11" ht="14.4" customHeight="1" thickBot="1" x14ac:dyDescent="0.35">
      <c r="A32" s="405" t="s">
        <v>261</v>
      </c>
      <c r="B32" s="383">
        <v>0</v>
      </c>
      <c r="C32" s="383">
        <v>0</v>
      </c>
      <c r="D32" s="384">
        <v>0</v>
      </c>
      <c r="E32" s="385">
        <v>1</v>
      </c>
      <c r="F32" s="383">
        <v>0</v>
      </c>
      <c r="G32" s="384">
        <v>0</v>
      </c>
      <c r="H32" s="386">
        <v>0</v>
      </c>
      <c r="I32" s="383">
        <v>0.81069999999999998</v>
      </c>
      <c r="J32" s="384">
        <v>0.81069999999999998</v>
      </c>
      <c r="K32" s="394" t="s">
        <v>258</v>
      </c>
    </row>
    <row r="33" spans="1:11" ht="14.4" customHeight="1" thickBot="1" x14ac:dyDescent="0.35">
      <c r="A33" s="404" t="s">
        <v>262</v>
      </c>
      <c r="B33" s="388">
        <v>0</v>
      </c>
      <c r="C33" s="388">
        <v>0.66549999999999998</v>
      </c>
      <c r="D33" s="389">
        <v>0.66549999999999998</v>
      </c>
      <c r="E33" s="390" t="s">
        <v>258</v>
      </c>
      <c r="F33" s="388">
        <v>0.435697506904</v>
      </c>
      <c r="G33" s="389">
        <v>0.36308125575400002</v>
      </c>
      <c r="H33" s="391">
        <v>0</v>
      </c>
      <c r="I33" s="388">
        <v>0</v>
      </c>
      <c r="J33" s="389">
        <v>-0.36308125575400002</v>
      </c>
      <c r="K33" s="396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0.36058000000000001</v>
      </c>
      <c r="D34" s="384">
        <v>0.36058000000000001</v>
      </c>
      <c r="E34" s="393" t="s">
        <v>258</v>
      </c>
      <c r="F34" s="383">
        <v>0.435697506904</v>
      </c>
      <c r="G34" s="384">
        <v>0.36308125575400002</v>
      </c>
      <c r="H34" s="386">
        <v>0</v>
      </c>
      <c r="I34" s="383">
        <v>0</v>
      </c>
      <c r="J34" s="384">
        <v>-0.36308125575400002</v>
      </c>
      <c r="K34" s="387">
        <v>0</v>
      </c>
    </row>
    <row r="35" spans="1:11" ht="14.4" customHeight="1" thickBot="1" x14ac:dyDescent="0.35">
      <c r="A35" s="405" t="s">
        <v>264</v>
      </c>
      <c r="B35" s="383">
        <v>0</v>
      </c>
      <c r="C35" s="383">
        <v>0.30492000000000002</v>
      </c>
      <c r="D35" s="384">
        <v>0.30492000000000002</v>
      </c>
      <c r="E35" s="393" t="s">
        <v>258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94" t="s">
        <v>232</v>
      </c>
    </row>
    <row r="36" spans="1:11" ht="14.4" customHeight="1" thickBot="1" x14ac:dyDescent="0.35">
      <c r="A36" s="404" t="s">
        <v>265</v>
      </c>
      <c r="B36" s="388">
        <v>17.999999433043001</v>
      </c>
      <c r="C36" s="388">
        <v>16.6021</v>
      </c>
      <c r="D36" s="389">
        <v>-1.3978994330429999</v>
      </c>
      <c r="E36" s="395">
        <v>0.92233891794</v>
      </c>
      <c r="F36" s="388">
        <v>3.777938033746</v>
      </c>
      <c r="G36" s="389">
        <v>3.1482816947879999</v>
      </c>
      <c r="H36" s="391">
        <v>0.88848000000000005</v>
      </c>
      <c r="I36" s="388">
        <v>15.43093</v>
      </c>
      <c r="J36" s="389">
        <v>12.282648305211</v>
      </c>
      <c r="K36" s="396">
        <v>4.0844846744870003</v>
      </c>
    </row>
    <row r="37" spans="1:11" ht="14.4" customHeight="1" thickBot="1" x14ac:dyDescent="0.35">
      <c r="A37" s="405" t="s">
        <v>266</v>
      </c>
      <c r="B37" s="383">
        <v>11.999999622028</v>
      </c>
      <c r="C37" s="383">
        <v>13.804930000000001</v>
      </c>
      <c r="D37" s="384">
        <v>1.804930377971</v>
      </c>
      <c r="E37" s="385">
        <v>1.150410869568</v>
      </c>
      <c r="F37" s="383">
        <v>0</v>
      </c>
      <c r="G37" s="384">
        <v>0</v>
      </c>
      <c r="H37" s="386">
        <v>0.31218000000000001</v>
      </c>
      <c r="I37" s="383">
        <v>12.46306</v>
      </c>
      <c r="J37" s="384">
        <v>12.46306</v>
      </c>
      <c r="K37" s="394" t="s">
        <v>232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</v>
      </c>
      <c r="D38" s="384">
        <v>-0.99999996850200001</v>
      </c>
      <c r="E38" s="385">
        <v>0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87">
        <v>0</v>
      </c>
    </row>
    <row r="39" spans="1:11" ht="14.4" customHeight="1" thickBot="1" x14ac:dyDescent="0.35">
      <c r="A39" s="405" t="s">
        <v>268</v>
      </c>
      <c r="B39" s="383">
        <v>0.99999996850200001</v>
      </c>
      <c r="C39" s="383">
        <v>0.29520000000000002</v>
      </c>
      <c r="D39" s="384">
        <v>-0.704799968502</v>
      </c>
      <c r="E39" s="385">
        <v>0.295200009298</v>
      </c>
      <c r="F39" s="383">
        <v>0.29614412028499998</v>
      </c>
      <c r="G39" s="384">
        <v>0.246786766904</v>
      </c>
      <c r="H39" s="386">
        <v>0</v>
      </c>
      <c r="I39" s="383">
        <v>0.24723000000000001</v>
      </c>
      <c r="J39" s="384">
        <v>4.4323309500000002E-4</v>
      </c>
      <c r="K39" s="387">
        <v>0.83483001371499999</v>
      </c>
    </row>
    <row r="40" spans="1:11" ht="14.4" customHeight="1" thickBot="1" x14ac:dyDescent="0.35">
      <c r="A40" s="405" t="s">
        <v>269</v>
      </c>
      <c r="B40" s="383">
        <v>2.9999999055069999</v>
      </c>
      <c r="C40" s="383">
        <v>1.7926599999999999</v>
      </c>
      <c r="D40" s="384">
        <v>-1.207339905507</v>
      </c>
      <c r="E40" s="385">
        <v>0.59755335215399996</v>
      </c>
      <c r="F40" s="383">
        <v>3.4508882549409998</v>
      </c>
      <c r="G40" s="384">
        <v>2.8757402124509999</v>
      </c>
      <c r="H40" s="386">
        <v>0.57630000000000003</v>
      </c>
      <c r="I40" s="383">
        <v>2.6571099999999999</v>
      </c>
      <c r="J40" s="384">
        <v>-0.21863021245100001</v>
      </c>
      <c r="K40" s="387">
        <v>0.769978568907</v>
      </c>
    </row>
    <row r="41" spans="1:11" ht="14.4" customHeight="1" thickBot="1" x14ac:dyDescent="0.35">
      <c r="A41" s="405" t="s">
        <v>270</v>
      </c>
      <c r="B41" s="383">
        <v>0.99999996850200001</v>
      </c>
      <c r="C41" s="383">
        <v>0.70931</v>
      </c>
      <c r="D41" s="384">
        <v>-0.29068996850200002</v>
      </c>
      <c r="E41" s="385">
        <v>0.70931002234100005</v>
      </c>
      <c r="F41" s="383">
        <v>3.0905658518E-2</v>
      </c>
      <c r="G41" s="384">
        <v>2.5754715431999999E-2</v>
      </c>
      <c r="H41" s="386">
        <v>0</v>
      </c>
      <c r="I41" s="383">
        <v>6.3530000000000003E-2</v>
      </c>
      <c r="J41" s="384">
        <v>3.7775284567000002E-2</v>
      </c>
      <c r="K41" s="387">
        <v>2.055610624237</v>
      </c>
    </row>
    <row r="42" spans="1:11" ht="14.4" customHeight="1" thickBot="1" x14ac:dyDescent="0.35">
      <c r="A42" s="404" t="s">
        <v>271</v>
      </c>
      <c r="B42" s="388">
        <v>0</v>
      </c>
      <c r="C42" s="388">
        <v>2.0877699999999999</v>
      </c>
      <c r="D42" s="389">
        <v>2.0877699999999999</v>
      </c>
      <c r="E42" s="390" t="s">
        <v>232</v>
      </c>
      <c r="F42" s="388">
        <v>0</v>
      </c>
      <c r="G42" s="389">
        <v>0</v>
      </c>
      <c r="H42" s="391">
        <v>0</v>
      </c>
      <c r="I42" s="388">
        <v>0</v>
      </c>
      <c r="J42" s="389">
        <v>0</v>
      </c>
      <c r="K42" s="392" t="s">
        <v>232</v>
      </c>
    </row>
    <row r="43" spans="1:11" ht="14.4" customHeight="1" thickBot="1" x14ac:dyDescent="0.35">
      <c r="A43" s="405" t="s">
        <v>272</v>
      </c>
      <c r="B43" s="383">
        <v>0</v>
      </c>
      <c r="C43" s="383">
        <v>2.0877699999999999</v>
      </c>
      <c r="D43" s="384">
        <v>2.0877699999999999</v>
      </c>
      <c r="E43" s="393" t="s">
        <v>232</v>
      </c>
      <c r="F43" s="383">
        <v>0</v>
      </c>
      <c r="G43" s="384">
        <v>0</v>
      </c>
      <c r="H43" s="386">
        <v>0</v>
      </c>
      <c r="I43" s="383">
        <v>0</v>
      </c>
      <c r="J43" s="384">
        <v>0</v>
      </c>
      <c r="K43" s="394" t="s">
        <v>232</v>
      </c>
    </row>
    <row r="44" spans="1:11" ht="14.4" customHeight="1" thickBot="1" x14ac:dyDescent="0.35">
      <c r="A44" s="406" t="s">
        <v>273</v>
      </c>
      <c r="B44" s="388">
        <v>519.39345651222902</v>
      </c>
      <c r="C44" s="388">
        <v>605.35109</v>
      </c>
      <c r="D44" s="389">
        <v>85.957633487769996</v>
      </c>
      <c r="E44" s="395">
        <v>1.1654961809969999</v>
      </c>
      <c r="F44" s="388">
        <v>578.93067226211303</v>
      </c>
      <c r="G44" s="389">
        <v>482.44222688509399</v>
      </c>
      <c r="H44" s="391">
        <v>21.82563</v>
      </c>
      <c r="I44" s="388">
        <v>537.56757000000005</v>
      </c>
      <c r="J44" s="389">
        <v>55.125343114905</v>
      </c>
      <c r="K44" s="396">
        <v>0.92855258108799998</v>
      </c>
    </row>
    <row r="45" spans="1:11" ht="14.4" customHeight="1" thickBot="1" x14ac:dyDescent="0.35">
      <c r="A45" s="403" t="s">
        <v>32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30.204317143807</v>
      </c>
      <c r="H45" s="386">
        <v>0</v>
      </c>
      <c r="I45" s="383">
        <v>7.7651700000000003</v>
      </c>
      <c r="J45" s="384">
        <v>-22.439147143806998</v>
      </c>
      <c r="K45" s="387">
        <v>0.214240069364</v>
      </c>
    </row>
    <row r="46" spans="1:11" ht="14.4" customHeight="1" thickBot="1" x14ac:dyDescent="0.35">
      <c r="A46" s="407" t="s">
        <v>274</v>
      </c>
      <c r="B46" s="383">
        <v>18.405723420929</v>
      </c>
      <c r="C46" s="383">
        <v>46.503729999999997</v>
      </c>
      <c r="D46" s="384">
        <v>28.098006579069999</v>
      </c>
      <c r="E46" s="385">
        <v>2.526590720532</v>
      </c>
      <c r="F46" s="383">
        <v>36.245180572568003</v>
      </c>
      <c r="G46" s="384">
        <v>30.204317143807</v>
      </c>
      <c r="H46" s="386">
        <v>0</v>
      </c>
      <c r="I46" s="383">
        <v>7.7651700000000003</v>
      </c>
      <c r="J46" s="384">
        <v>-22.439147143806998</v>
      </c>
      <c r="K46" s="387">
        <v>0.214240069364</v>
      </c>
    </row>
    <row r="47" spans="1:11" ht="14.4" customHeight="1" thickBot="1" x14ac:dyDescent="0.35">
      <c r="A47" s="405" t="s">
        <v>275</v>
      </c>
      <c r="B47" s="383">
        <v>12.69999959998</v>
      </c>
      <c r="C47" s="383">
        <v>44.084319999999998</v>
      </c>
      <c r="D47" s="384">
        <v>31.384320400019</v>
      </c>
      <c r="E47" s="385">
        <v>3.4712064085469998</v>
      </c>
      <c r="F47" s="383">
        <v>33.099117420966003</v>
      </c>
      <c r="G47" s="384">
        <v>27.582597850805001</v>
      </c>
      <c r="H47" s="386">
        <v>0</v>
      </c>
      <c r="I47" s="383">
        <v>7.0305</v>
      </c>
      <c r="J47" s="384">
        <v>-20.552097850805001</v>
      </c>
      <c r="K47" s="387">
        <v>0.21240747632500001</v>
      </c>
    </row>
    <row r="48" spans="1:11" ht="14.4" customHeight="1" thickBot="1" x14ac:dyDescent="0.35">
      <c r="A48" s="405" t="s">
        <v>276</v>
      </c>
      <c r="B48" s="383">
        <v>0</v>
      </c>
      <c r="C48" s="383">
        <v>1.4275</v>
      </c>
      <c r="D48" s="384">
        <v>1.4275</v>
      </c>
      <c r="E48" s="393" t="s">
        <v>258</v>
      </c>
      <c r="F48" s="383">
        <v>2.4330105093030001</v>
      </c>
      <c r="G48" s="384">
        <v>2.0275087577519999</v>
      </c>
      <c r="H48" s="386">
        <v>0</v>
      </c>
      <c r="I48" s="383">
        <v>0</v>
      </c>
      <c r="J48" s="384">
        <v>-2.0275087577519999</v>
      </c>
      <c r="K48" s="387">
        <v>0</v>
      </c>
    </row>
    <row r="49" spans="1:11" ht="14.4" customHeight="1" thickBot="1" x14ac:dyDescent="0.35">
      <c r="A49" s="405" t="s">
        <v>277</v>
      </c>
      <c r="B49" s="383">
        <v>5.7057238209480001</v>
      </c>
      <c r="C49" s="383">
        <v>0.99190999999999996</v>
      </c>
      <c r="D49" s="384">
        <v>-4.7138138209480003</v>
      </c>
      <c r="E49" s="385">
        <v>0.17384472700100001</v>
      </c>
      <c r="F49" s="383">
        <v>0.71305264229800003</v>
      </c>
      <c r="G49" s="384">
        <v>0.59421053524900003</v>
      </c>
      <c r="H49" s="386">
        <v>0</v>
      </c>
      <c r="I49" s="383">
        <v>0.73467000000000005</v>
      </c>
      <c r="J49" s="384">
        <v>0.14045946475000001</v>
      </c>
      <c r="K49" s="387">
        <v>1.030316636414</v>
      </c>
    </row>
    <row r="50" spans="1:11" ht="14.4" customHeight="1" thickBot="1" x14ac:dyDescent="0.35">
      <c r="A50" s="408" t="s">
        <v>33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2.5219999999999998</v>
      </c>
      <c r="I50" s="388">
        <v>19.454000000000001</v>
      </c>
      <c r="J50" s="389">
        <v>19.454000000000001</v>
      </c>
      <c r="K50" s="392" t="s">
        <v>232</v>
      </c>
    </row>
    <row r="51" spans="1:11" ht="14.4" customHeight="1" thickBot="1" x14ac:dyDescent="0.35">
      <c r="A51" s="404" t="s">
        <v>278</v>
      </c>
      <c r="B51" s="388">
        <v>0</v>
      </c>
      <c r="C51" s="388">
        <v>27.87</v>
      </c>
      <c r="D51" s="389">
        <v>27.87</v>
      </c>
      <c r="E51" s="390" t="s">
        <v>232</v>
      </c>
      <c r="F51" s="388">
        <v>0</v>
      </c>
      <c r="G51" s="389">
        <v>0</v>
      </c>
      <c r="H51" s="391">
        <v>2.5219999999999998</v>
      </c>
      <c r="I51" s="388">
        <v>19.454000000000001</v>
      </c>
      <c r="J51" s="389">
        <v>19.454000000000001</v>
      </c>
      <c r="K51" s="392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21.49</v>
      </c>
      <c r="D52" s="384">
        <v>21.49</v>
      </c>
      <c r="E52" s="393" t="s">
        <v>232</v>
      </c>
      <c r="F52" s="383">
        <v>0</v>
      </c>
      <c r="G52" s="384">
        <v>0</v>
      </c>
      <c r="H52" s="386">
        <v>2.5219999999999998</v>
      </c>
      <c r="I52" s="383">
        <v>16.963999999999999</v>
      </c>
      <c r="J52" s="384">
        <v>16.963999999999999</v>
      </c>
      <c r="K52" s="394" t="s">
        <v>232</v>
      </c>
    </row>
    <row r="53" spans="1:11" ht="14.4" customHeight="1" thickBot="1" x14ac:dyDescent="0.35">
      <c r="A53" s="405" t="s">
        <v>280</v>
      </c>
      <c r="B53" s="383">
        <v>0</v>
      </c>
      <c r="C53" s="383">
        <v>6.38</v>
      </c>
      <c r="D53" s="384">
        <v>6.38</v>
      </c>
      <c r="E53" s="393" t="s">
        <v>232</v>
      </c>
      <c r="F53" s="383">
        <v>0</v>
      </c>
      <c r="G53" s="384">
        <v>0</v>
      </c>
      <c r="H53" s="386">
        <v>0</v>
      </c>
      <c r="I53" s="383">
        <v>2.4900000000000002</v>
      </c>
      <c r="J53" s="384">
        <v>2.4900000000000002</v>
      </c>
      <c r="K53" s="394" t="s">
        <v>232</v>
      </c>
    </row>
    <row r="54" spans="1:11" ht="14.4" customHeight="1" thickBot="1" x14ac:dyDescent="0.35">
      <c r="A54" s="403" t="s">
        <v>34</v>
      </c>
      <c r="B54" s="383">
        <v>500.98773309130002</v>
      </c>
      <c r="C54" s="383">
        <v>530.97735999999998</v>
      </c>
      <c r="D54" s="384">
        <v>29.9896269087</v>
      </c>
      <c r="E54" s="385">
        <v>1.059861000435</v>
      </c>
      <c r="F54" s="383">
        <v>542.68549168954496</v>
      </c>
      <c r="G54" s="384">
        <v>452.23790974128701</v>
      </c>
      <c r="H54" s="386">
        <v>19.303629999999998</v>
      </c>
      <c r="I54" s="383">
        <v>510.34840000000003</v>
      </c>
      <c r="J54" s="384">
        <v>58.110490258711998</v>
      </c>
      <c r="K54" s="387">
        <v>0.94041283176900003</v>
      </c>
    </row>
    <row r="55" spans="1:11" ht="14.4" customHeight="1" thickBot="1" x14ac:dyDescent="0.35">
      <c r="A55" s="404" t="s">
        <v>281</v>
      </c>
      <c r="B55" s="388">
        <v>0.42588980111199998</v>
      </c>
      <c r="C55" s="388">
        <v>0</v>
      </c>
      <c r="D55" s="389">
        <v>-0.42588980111199998</v>
      </c>
      <c r="E55" s="395">
        <v>0</v>
      </c>
      <c r="F55" s="388">
        <v>0</v>
      </c>
      <c r="G55" s="389">
        <v>0</v>
      </c>
      <c r="H55" s="391">
        <v>0</v>
      </c>
      <c r="I55" s="388">
        <v>5.4329700000000001</v>
      </c>
      <c r="J55" s="389">
        <v>5.4329700000000001</v>
      </c>
      <c r="K55" s="392" t="s">
        <v>258</v>
      </c>
    </row>
    <row r="56" spans="1:11" ht="14.4" customHeight="1" thickBot="1" x14ac:dyDescent="0.35">
      <c r="A56" s="405" t="s">
        <v>282</v>
      </c>
      <c r="B56" s="383">
        <v>0.42588980111199998</v>
      </c>
      <c r="C56" s="383">
        <v>0</v>
      </c>
      <c r="D56" s="384">
        <v>-0.42588980111199998</v>
      </c>
      <c r="E56" s="385">
        <v>0</v>
      </c>
      <c r="F56" s="383">
        <v>0</v>
      </c>
      <c r="G56" s="384">
        <v>0</v>
      </c>
      <c r="H56" s="386">
        <v>0</v>
      </c>
      <c r="I56" s="383">
        <v>5.4329700000000001</v>
      </c>
      <c r="J56" s="384">
        <v>5.4329700000000001</v>
      </c>
      <c r="K56" s="394" t="s">
        <v>258</v>
      </c>
    </row>
    <row r="57" spans="1:11" ht="14.4" customHeight="1" thickBot="1" x14ac:dyDescent="0.35">
      <c r="A57" s="404" t="s">
        <v>283</v>
      </c>
      <c r="B57" s="388">
        <v>17.027024499804</v>
      </c>
      <c r="C57" s="388">
        <v>17.063179999999999</v>
      </c>
      <c r="D57" s="389">
        <v>3.6155500195000002E-2</v>
      </c>
      <c r="E57" s="395">
        <v>1.0021234185800001</v>
      </c>
      <c r="F57" s="388">
        <v>16.788461891922999</v>
      </c>
      <c r="G57" s="389">
        <v>13.990384909935999</v>
      </c>
      <c r="H57" s="391">
        <v>1.1151599999999999</v>
      </c>
      <c r="I57" s="388">
        <v>12.0634</v>
      </c>
      <c r="J57" s="389">
        <v>-1.9269849099359999</v>
      </c>
      <c r="K57" s="396">
        <v>0.718553020381</v>
      </c>
    </row>
    <row r="58" spans="1:11" ht="14.4" customHeight="1" thickBot="1" x14ac:dyDescent="0.35">
      <c r="A58" s="405" t="s">
        <v>284</v>
      </c>
      <c r="B58" s="383">
        <v>5.2762009394730001</v>
      </c>
      <c r="C58" s="383">
        <v>4.8982999999999999</v>
      </c>
      <c r="D58" s="384">
        <v>-0.37790093947300002</v>
      </c>
      <c r="E58" s="385">
        <v>0.92837631776899998</v>
      </c>
      <c r="F58" s="383">
        <v>3.4050166997379998</v>
      </c>
      <c r="G58" s="384">
        <v>2.8375139164490002</v>
      </c>
      <c r="H58" s="386">
        <v>0.59560000000000002</v>
      </c>
      <c r="I58" s="383">
        <v>4.1600999999999999</v>
      </c>
      <c r="J58" s="384">
        <v>1.3225860835500001</v>
      </c>
      <c r="K58" s="387">
        <v>1.2217561224639999</v>
      </c>
    </row>
    <row r="59" spans="1:11" ht="14.4" customHeight="1" thickBot="1" x14ac:dyDescent="0.35">
      <c r="A59" s="405" t="s">
        <v>285</v>
      </c>
      <c r="B59" s="383">
        <v>11.75082356033</v>
      </c>
      <c r="C59" s="383">
        <v>12.16488</v>
      </c>
      <c r="D59" s="384">
        <v>0.41405643966900002</v>
      </c>
      <c r="E59" s="385">
        <v>1.0352363762029999</v>
      </c>
      <c r="F59" s="383">
        <v>13.383445192184</v>
      </c>
      <c r="G59" s="384">
        <v>11.152870993486999</v>
      </c>
      <c r="H59" s="386">
        <v>0.51956000000000002</v>
      </c>
      <c r="I59" s="383">
        <v>7.9032999999999998</v>
      </c>
      <c r="J59" s="384">
        <v>-3.2495709934870001</v>
      </c>
      <c r="K59" s="387">
        <v>0.59052806556899995</v>
      </c>
    </row>
    <row r="60" spans="1:11" ht="14.4" customHeight="1" thickBot="1" x14ac:dyDescent="0.35">
      <c r="A60" s="404" t="s">
        <v>286</v>
      </c>
      <c r="B60" s="388">
        <v>69.999997795167999</v>
      </c>
      <c r="C60" s="388">
        <v>103.62258</v>
      </c>
      <c r="D60" s="389">
        <v>33.622582204830998</v>
      </c>
      <c r="E60" s="395">
        <v>1.480322618055</v>
      </c>
      <c r="F60" s="388">
        <v>40.435461879633998</v>
      </c>
      <c r="G60" s="389">
        <v>33.696218233027999</v>
      </c>
      <c r="H60" s="391">
        <v>0</v>
      </c>
      <c r="I60" s="388">
        <v>-35.74973</v>
      </c>
      <c r="J60" s="389">
        <v>-69.445948233028005</v>
      </c>
      <c r="K60" s="396">
        <v>-0.88411825506999997</v>
      </c>
    </row>
    <row r="61" spans="1:11" ht="14.4" customHeight="1" thickBot="1" x14ac:dyDescent="0.35">
      <c r="A61" s="405" t="s">
        <v>287</v>
      </c>
      <c r="B61" s="383">
        <v>69.999997795167999</v>
      </c>
      <c r="C61" s="383">
        <v>103.62258</v>
      </c>
      <c r="D61" s="384">
        <v>33.622582204830998</v>
      </c>
      <c r="E61" s="385">
        <v>1.480322618055</v>
      </c>
      <c r="F61" s="383">
        <v>40.435461879633998</v>
      </c>
      <c r="G61" s="384">
        <v>33.696218233027999</v>
      </c>
      <c r="H61" s="386">
        <v>0</v>
      </c>
      <c r="I61" s="383">
        <v>-35.74973</v>
      </c>
      <c r="J61" s="384">
        <v>-69.445948233028005</v>
      </c>
      <c r="K61" s="387">
        <v>-0.88411825506999997</v>
      </c>
    </row>
    <row r="62" spans="1:11" ht="14.4" customHeight="1" thickBot="1" x14ac:dyDescent="0.35">
      <c r="A62" s="404" t="s">
        <v>288</v>
      </c>
      <c r="B62" s="388">
        <v>109.94057117001999</v>
      </c>
      <c r="C62" s="388">
        <v>132.54253</v>
      </c>
      <c r="D62" s="389">
        <v>22.601958829979999</v>
      </c>
      <c r="E62" s="395">
        <v>1.205583421929</v>
      </c>
      <c r="F62" s="388">
        <v>114.403815136723</v>
      </c>
      <c r="G62" s="389">
        <v>95.336512613935994</v>
      </c>
      <c r="H62" s="391">
        <v>9.1094299999999997</v>
      </c>
      <c r="I62" s="388">
        <v>95.518469999999994</v>
      </c>
      <c r="J62" s="389">
        <v>0.181957386064</v>
      </c>
      <c r="K62" s="396">
        <v>0.83492381688299999</v>
      </c>
    </row>
    <row r="63" spans="1:11" ht="14.4" customHeight="1" thickBot="1" x14ac:dyDescent="0.35">
      <c r="A63" s="405" t="s">
        <v>289</v>
      </c>
      <c r="B63" s="383">
        <v>0</v>
      </c>
      <c r="C63" s="383">
        <v>0.372</v>
      </c>
      <c r="D63" s="384">
        <v>0.372</v>
      </c>
      <c r="E63" s="393" t="s">
        <v>258</v>
      </c>
      <c r="F63" s="383">
        <v>0.41070779633799998</v>
      </c>
      <c r="G63" s="384">
        <v>0.34225649694799998</v>
      </c>
      <c r="H63" s="386">
        <v>0</v>
      </c>
      <c r="I63" s="383">
        <v>0</v>
      </c>
      <c r="J63" s="384">
        <v>-0.34225649694799998</v>
      </c>
      <c r="K63" s="387">
        <v>0</v>
      </c>
    </row>
    <row r="64" spans="1:11" ht="14.4" customHeight="1" thickBot="1" x14ac:dyDescent="0.35">
      <c r="A64" s="405" t="s">
        <v>290</v>
      </c>
      <c r="B64" s="383">
        <v>109.63783046930099</v>
      </c>
      <c r="C64" s="383">
        <v>132.17053000000001</v>
      </c>
      <c r="D64" s="384">
        <v>22.532699530698999</v>
      </c>
      <c r="E64" s="385">
        <v>1.2055193853640001</v>
      </c>
      <c r="F64" s="383">
        <v>113.993107340385</v>
      </c>
      <c r="G64" s="384">
        <v>94.994256116987003</v>
      </c>
      <c r="H64" s="386">
        <v>9.1094299999999997</v>
      </c>
      <c r="I64" s="383">
        <v>95.518469999999994</v>
      </c>
      <c r="J64" s="384">
        <v>0.524213883012</v>
      </c>
      <c r="K64" s="387">
        <v>0.83793197877100001</v>
      </c>
    </row>
    <row r="65" spans="1:11" ht="14.4" customHeight="1" thickBot="1" x14ac:dyDescent="0.35">
      <c r="A65" s="405" t="s">
        <v>291</v>
      </c>
      <c r="B65" s="383">
        <v>0.302740700719</v>
      </c>
      <c r="C65" s="383">
        <v>0</v>
      </c>
      <c r="D65" s="384">
        <v>-0.302740700719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0</v>
      </c>
    </row>
    <row r="66" spans="1:11" ht="14.4" customHeight="1" thickBot="1" x14ac:dyDescent="0.35">
      <c r="A66" s="404" t="s">
        <v>292</v>
      </c>
      <c r="B66" s="388">
        <v>133.59425517978201</v>
      </c>
      <c r="C66" s="388">
        <v>141.77306999999999</v>
      </c>
      <c r="D66" s="389">
        <v>8.1788148202169992</v>
      </c>
      <c r="E66" s="395">
        <v>1.0612213063289999</v>
      </c>
      <c r="F66" s="388">
        <v>81.848263479739998</v>
      </c>
      <c r="G66" s="389">
        <v>68.206886233115995</v>
      </c>
      <c r="H66" s="391">
        <v>7.7843400000000003</v>
      </c>
      <c r="I66" s="388">
        <v>195.53058999999999</v>
      </c>
      <c r="J66" s="389">
        <v>127.323703766883</v>
      </c>
      <c r="K66" s="396">
        <v>2.3889399931909998</v>
      </c>
    </row>
    <row r="67" spans="1:11" ht="14.4" customHeight="1" thickBot="1" x14ac:dyDescent="0.35">
      <c r="A67" s="405" t="s">
        <v>293</v>
      </c>
      <c r="B67" s="383">
        <v>109.46054516504201</v>
      </c>
      <c r="C67" s="383">
        <v>110.99861</v>
      </c>
      <c r="D67" s="384">
        <v>1.5380648349579999</v>
      </c>
      <c r="E67" s="385">
        <v>1.014051317144</v>
      </c>
      <c r="F67" s="383">
        <v>64.567858537674994</v>
      </c>
      <c r="G67" s="384">
        <v>53.806548781396003</v>
      </c>
      <c r="H67" s="386">
        <v>7.7843400000000003</v>
      </c>
      <c r="I67" s="383">
        <v>150.03304</v>
      </c>
      <c r="J67" s="384">
        <v>96.226491218603996</v>
      </c>
      <c r="K67" s="387">
        <v>2.3236490011890001</v>
      </c>
    </row>
    <row r="68" spans="1:11" ht="14.4" customHeight="1" thickBot="1" x14ac:dyDescent="0.35">
      <c r="A68" s="405" t="s">
        <v>294</v>
      </c>
      <c r="B68" s="383">
        <v>24.13371001474</v>
      </c>
      <c r="C68" s="383">
        <v>30.774460000000001</v>
      </c>
      <c r="D68" s="384">
        <v>6.6407499852590002</v>
      </c>
      <c r="E68" s="385">
        <v>1.2751649034150001</v>
      </c>
      <c r="F68" s="383">
        <v>17.280404942065001</v>
      </c>
      <c r="G68" s="384">
        <v>14.400337451721001</v>
      </c>
      <c r="H68" s="386">
        <v>0</v>
      </c>
      <c r="I68" s="383">
        <v>31.275099999999998</v>
      </c>
      <c r="J68" s="384">
        <v>16.874762548279001</v>
      </c>
      <c r="K68" s="387">
        <v>1.809859207863</v>
      </c>
    </row>
    <row r="69" spans="1:11" ht="14.4" customHeight="1" thickBot="1" x14ac:dyDescent="0.35">
      <c r="A69" s="405" t="s">
        <v>295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14.22245</v>
      </c>
      <c r="J69" s="384">
        <v>14.22245</v>
      </c>
      <c r="K69" s="394" t="s">
        <v>258</v>
      </c>
    </row>
    <row r="70" spans="1:11" ht="14.4" customHeight="1" thickBot="1" x14ac:dyDescent="0.35">
      <c r="A70" s="404" t="s">
        <v>296</v>
      </c>
      <c r="B70" s="388">
        <v>0</v>
      </c>
      <c r="C70" s="388">
        <v>0.01</v>
      </c>
      <c r="D70" s="389">
        <v>0.01</v>
      </c>
      <c r="E70" s="390" t="s">
        <v>258</v>
      </c>
      <c r="F70" s="388">
        <v>0</v>
      </c>
      <c r="G70" s="389">
        <v>0</v>
      </c>
      <c r="H70" s="391">
        <v>0</v>
      </c>
      <c r="I70" s="388">
        <v>0</v>
      </c>
      <c r="J70" s="389">
        <v>0</v>
      </c>
      <c r="K70" s="392" t="s">
        <v>232</v>
      </c>
    </row>
    <row r="71" spans="1:11" ht="14.4" customHeight="1" thickBot="1" x14ac:dyDescent="0.35">
      <c r="A71" s="405" t="s">
        <v>297</v>
      </c>
      <c r="B71" s="383">
        <v>0</v>
      </c>
      <c r="C71" s="383">
        <v>0.01</v>
      </c>
      <c r="D71" s="384">
        <v>0.01</v>
      </c>
      <c r="E71" s="393" t="s">
        <v>258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232</v>
      </c>
    </row>
    <row r="72" spans="1:11" ht="14.4" customHeight="1" thickBot="1" x14ac:dyDescent="0.35">
      <c r="A72" s="404" t="s">
        <v>298</v>
      </c>
      <c r="B72" s="388">
        <v>169.99999464541199</v>
      </c>
      <c r="C72" s="388">
        <v>135.96600000000001</v>
      </c>
      <c r="D72" s="389">
        <v>-34.033994645410999</v>
      </c>
      <c r="E72" s="395">
        <v>0.79980002519100002</v>
      </c>
      <c r="F72" s="388">
        <v>289.209489301524</v>
      </c>
      <c r="G72" s="389">
        <v>241.00790775127001</v>
      </c>
      <c r="H72" s="391">
        <v>1.2947</v>
      </c>
      <c r="I72" s="388">
        <v>237.55269999999999</v>
      </c>
      <c r="J72" s="389">
        <v>-3.455207751269</v>
      </c>
      <c r="K72" s="396">
        <v>0.82138625732399995</v>
      </c>
    </row>
    <row r="73" spans="1:11" ht="14.4" customHeight="1" thickBot="1" x14ac:dyDescent="0.35">
      <c r="A73" s="405" t="s">
        <v>299</v>
      </c>
      <c r="B73" s="383">
        <v>0</v>
      </c>
      <c r="C73" s="383">
        <v>58.081000000000003</v>
      </c>
      <c r="D73" s="384">
        <v>58.081000000000003</v>
      </c>
      <c r="E73" s="393" t="s">
        <v>258</v>
      </c>
      <c r="F73" s="383">
        <v>30.613485633524</v>
      </c>
      <c r="G73" s="384">
        <v>25.511238027937001</v>
      </c>
      <c r="H73" s="386">
        <v>0</v>
      </c>
      <c r="I73" s="383">
        <v>6.9359999999999999</v>
      </c>
      <c r="J73" s="384">
        <v>-18.575238027937001</v>
      </c>
      <c r="K73" s="387">
        <v>0.22656681708900001</v>
      </c>
    </row>
    <row r="74" spans="1:11" ht="14.4" customHeight="1" thickBot="1" x14ac:dyDescent="0.35">
      <c r="A74" s="405" t="s">
        <v>300</v>
      </c>
      <c r="B74" s="383">
        <v>69.999997795168994</v>
      </c>
      <c r="C74" s="383">
        <v>4.5670000000000002</v>
      </c>
      <c r="D74" s="384">
        <v>-65.432997795169001</v>
      </c>
      <c r="E74" s="385">
        <v>6.5242859197E-2</v>
      </c>
      <c r="F74" s="383">
        <v>83.596282186712997</v>
      </c>
      <c r="G74" s="384">
        <v>69.663568488926998</v>
      </c>
      <c r="H74" s="386">
        <v>1.2947</v>
      </c>
      <c r="I74" s="383">
        <v>61.352699999999999</v>
      </c>
      <c r="J74" s="384">
        <v>-8.3108684889269995</v>
      </c>
      <c r="K74" s="387">
        <v>0.73391660962799998</v>
      </c>
    </row>
    <row r="75" spans="1:11" ht="14.4" customHeight="1" thickBot="1" x14ac:dyDescent="0.35">
      <c r="A75" s="405" t="s">
        <v>301</v>
      </c>
      <c r="B75" s="383">
        <v>99.999996850241999</v>
      </c>
      <c r="C75" s="383">
        <v>73.317999999999998</v>
      </c>
      <c r="D75" s="384">
        <v>-26.681996850242001</v>
      </c>
      <c r="E75" s="385">
        <v>0.73318002309300001</v>
      </c>
      <c r="F75" s="383">
        <v>174.999721481286</v>
      </c>
      <c r="G75" s="384">
        <v>145.83310123440501</v>
      </c>
      <c r="H75" s="386">
        <v>0</v>
      </c>
      <c r="I75" s="383">
        <v>169.26400000000001</v>
      </c>
      <c r="J75" s="384">
        <v>23.430898765595</v>
      </c>
      <c r="K75" s="387">
        <v>0.96722439651400005</v>
      </c>
    </row>
    <row r="76" spans="1:11" ht="14.4" customHeight="1" thickBot="1" x14ac:dyDescent="0.35">
      <c r="A76" s="402" t="s">
        <v>35</v>
      </c>
      <c r="B76" s="383">
        <v>17876.2932199692</v>
      </c>
      <c r="C76" s="383">
        <v>18931.279750000002</v>
      </c>
      <c r="D76" s="384">
        <v>1054.9865300307599</v>
      </c>
      <c r="E76" s="385">
        <v>1.0590159557709999</v>
      </c>
      <c r="F76" s="383">
        <v>18195.001642635401</v>
      </c>
      <c r="G76" s="384">
        <v>15162.501368862801</v>
      </c>
      <c r="H76" s="386">
        <v>1565.60015</v>
      </c>
      <c r="I76" s="383">
        <v>15947.21558</v>
      </c>
      <c r="J76" s="384">
        <v>784.71421113718498</v>
      </c>
      <c r="K76" s="387">
        <v>0.87646134324199998</v>
      </c>
    </row>
    <row r="77" spans="1:11" ht="14.4" customHeight="1" thickBot="1" x14ac:dyDescent="0.35">
      <c r="A77" s="408" t="s">
        <v>302</v>
      </c>
      <c r="B77" s="388">
        <v>13256.293365488</v>
      </c>
      <c r="C77" s="388">
        <v>14033.950999999999</v>
      </c>
      <c r="D77" s="389">
        <v>777.65763451196301</v>
      </c>
      <c r="E77" s="395">
        <v>1.0586632788720001</v>
      </c>
      <c r="F77" s="388">
        <v>13438.001213175799</v>
      </c>
      <c r="G77" s="389">
        <v>11198.3343443132</v>
      </c>
      <c r="H77" s="391">
        <v>1155.424</v>
      </c>
      <c r="I77" s="388">
        <v>11773.437</v>
      </c>
      <c r="J77" s="389">
        <v>575.10265568680597</v>
      </c>
      <c r="K77" s="396">
        <v>0.8761300742</v>
      </c>
    </row>
    <row r="78" spans="1:11" ht="14.4" customHeight="1" thickBot="1" x14ac:dyDescent="0.35">
      <c r="A78" s="404" t="s">
        <v>303</v>
      </c>
      <c r="B78" s="388">
        <v>13199.999584232</v>
      </c>
      <c r="C78" s="388">
        <v>13970.64</v>
      </c>
      <c r="D78" s="389">
        <v>770.64041576801401</v>
      </c>
      <c r="E78" s="395">
        <v>1.0583818515179999</v>
      </c>
      <c r="F78" s="388">
        <v>13400.0012097452</v>
      </c>
      <c r="G78" s="389">
        <v>11166.667674787701</v>
      </c>
      <c r="H78" s="391">
        <v>1155.424</v>
      </c>
      <c r="I78" s="388">
        <v>11737.041999999999</v>
      </c>
      <c r="J78" s="389">
        <v>570.37432521232404</v>
      </c>
      <c r="K78" s="396">
        <v>0.87589857764000001</v>
      </c>
    </row>
    <row r="79" spans="1:11" ht="14.4" customHeight="1" thickBot="1" x14ac:dyDescent="0.35">
      <c r="A79" s="405" t="s">
        <v>304</v>
      </c>
      <c r="B79" s="383">
        <v>13199.999584232</v>
      </c>
      <c r="C79" s="383">
        <v>13970.64</v>
      </c>
      <c r="D79" s="384">
        <v>770.64041576801401</v>
      </c>
      <c r="E79" s="385">
        <v>1.0583818515179999</v>
      </c>
      <c r="F79" s="383">
        <v>13400.0012097452</v>
      </c>
      <c r="G79" s="384">
        <v>11166.667674787701</v>
      </c>
      <c r="H79" s="386">
        <v>1155.424</v>
      </c>
      <c r="I79" s="383">
        <v>11737.041999999999</v>
      </c>
      <c r="J79" s="384">
        <v>570.37432521232404</v>
      </c>
      <c r="K79" s="387">
        <v>0.87589857764000001</v>
      </c>
    </row>
    <row r="80" spans="1:11" ht="14.4" customHeight="1" thickBot="1" x14ac:dyDescent="0.35">
      <c r="A80" s="404" t="s">
        <v>305</v>
      </c>
      <c r="B80" s="388">
        <v>14.999999527536</v>
      </c>
      <c r="C80" s="388">
        <v>21.1</v>
      </c>
      <c r="D80" s="389">
        <v>6.1000004724629999</v>
      </c>
      <c r="E80" s="395">
        <v>1.406666710973</v>
      </c>
      <c r="F80" s="388">
        <v>0</v>
      </c>
      <c r="G80" s="389">
        <v>0</v>
      </c>
      <c r="H80" s="391">
        <v>0</v>
      </c>
      <c r="I80" s="388">
        <v>20.3</v>
      </c>
      <c r="J80" s="389">
        <v>20.3</v>
      </c>
      <c r="K80" s="392" t="s">
        <v>232</v>
      </c>
    </row>
    <row r="81" spans="1:11" ht="14.4" customHeight="1" thickBot="1" x14ac:dyDescent="0.35">
      <c r="A81" s="405" t="s">
        <v>306</v>
      </c>
      <c r="B81" s="383">
        <v>14.999999527536</v>
      </c>
      <c r="C81" s="383">
        <v>21.1</v>
      </c>
      <c r="D81" s="384">
        <v>6.1000004724629999</v>
      </c>
      <c r="E81" s="385">
        <v>1.406666710973</v>
      </c>
      <c r="F81" s="383">
        <v>0</v>
      </c>
      <c r="G81" s="384">
        <v>0</v>
      </c>
      <c r="H81" s="386">
        <v>0</v>
      </c>
      <c r="I81" s="383">
        <v>20.3</v>
      </c>
      <c r="J81" s="384">
        <v>20.3</v>
      </c>
      <c r="K81" s="394" t="s">
        <v>232</v>
      </c>
    </row>
    <row r="82" spans="1:11" ht="14.4" customHeight="1" thickBot="1" x14ac:dyDescent="0.35">
      <c r="A82" s="404" t="s">
        <v>307</v>
      </c>
      <c r="B82" s="388">
        <v>41.293781728513999</v>
      </c>
      <c r="C82" s="388">
        <v>42.210999999999999</v>
      </c>
      <c r="D82" s="389">
        <v>0.91721827148500001</v>
      </c>
      <c r="E82" s="395">
        <v>1.022212019173</v>
      </c>
      <c r="F82" s="388">
        <v>38.000003430619998</v>
      </c>
      <c r="G82" s="389">
        <v>31.666669525517001</v>
      </c>
      <c r="H82" s="391">
        <v>0</v>
      </c>
      <c r="I82" s="388">
        <v>16.094999999999999</v>
      </c>
      <c r="J82" s="389">
        <v>-15.571669525517001</v>
      </c>
      <c r="K82" s="396">
        <v>0.42355259334000001</v>
      </c>
    </row>
    <row r="83" spans="1:11" ht="14.4" customHeight="1" thickBot="1" x14ac:dyDescent="0.35">
      <c r="A83" s="405" t="s">
        <v>308</v>
      </c>
      <c r="B83" s="383">
        <v>41.293781728513999</v>
      </c>
      <c r="C83" s="383">
        <v>42.210999999999999</v>
      </c>
      <c r="D83" s="384">
        <v>0.91721827148500001</v>
      </c>
      <c r="E83" s="385">
        <v>1.022212019173</v>
      </c>
      <c r="F83" s="383">
        <v>38.000003430619998</v>
      </c>
      <c r="G83" s="384">
        <v>31.666669525517001</v>
      </c>
      <c r="H83" s="386">
        <v>0</v>
      </c>
      <c r="I83" s="383">
        <v>16.094999999999999</v>
      </c>
      <c r="J83" s="384">
        <v>-15.571669525517001</v>
      </c>
      <c r="K83" s="387">
        <v>0.42355259334000001</v>
      </c>
    </row>
    <row r="84" spans="1:11" ht="14.4" customHeight="1" thickBot="1" x14ac:dyDescent="0.35">
      <c r="A84" s="403" t="s">
        <v>309</v>
      </c>
      <c r="B84" s="383">
        <v>4487.9998586388801</v>
      </c>
      <c r="C84" s="383">
        <v>4757.2007999999996</v>
      </c>
      <c r="D84" s="384">
        <v>269.20094136112499</v>
      </c>
      <c r="E84" s="385">
        <v>1.059982386328</v>
      </c>
      <c r="F84" s="383">
        <v>4556.00041131337</v>
      </c>
      <c r="G84" s="384">
        <v>3796.6670094278102</v>
      </c>
      <c r="H84" s="386">
        <v>392.84527000000003</v>
      </c>
      <c r="I84" s="383">
        <v>3997.4842699999999</v>
      </c>
      <c r="J84" s="384">
        <v>200.81726057218901</v>
      </c>
      <c r="K84" s="387">
        <v>0.87741086679299995</v>
      </c>
    </row>
    <row r="85" spans="1:11" ht="14.4" customHeight="1" thickBot="1" x14ac:dyDescent="0.35">
      <c r="A85" s="404" t="s">
        <v>310</v>
      </c>
      <c r="B85" s="388">
        <v>1187.99996258088</v>
      </c>
      <c r="C85" s="388">
        <v>1259.2658799999999</v>
      </c>
      <c r="D85" s="389">
        <v>71.265917419120996</v>
      </c>
      <c r="E85" s="395">
        <v>1.059988147865</v>
      </c>
      <c r="F85" s="388">
        <v>1206.00010887707</v>
      </c>
      <c r="G85" s="389">
        <v>1005.00009073089</v>
      </c>
      <c r="H85" s="391">
        <v>103.98927</v>
      </c>
      <c r="I85" s="388">
        <v>1058.1487999999999</v>
      </c>
      <c r="J85" s="389">
        <v>53.148709269108998</v>
      </c>
      <c r="K85" s="396">
        <v>0.87740356921200002</v>
      </c>
    </row>
    <row r="86" spans="1:11" ht="14.4" customHeight="1" thickBot="1" x14ac:dyDescent="0.35">
      <c r="A86" s="405" t="s">
        <v>311</v>
      </c>
      <c r="B86" s="383">
        <v>1187.99996258088</v>
      </c>
      <c r="C86" s="383">
        <v>1259.2658799999999</v>
      </c>
      <c r="D86" s="384">
        <v>71.265917419120996</v>
      </c>
      <c r="E86" s="385">
        <v>1.059988147865</v>
      </c>
      <c r="F86" s="383">
        <v>1206.00010887707</v>
      </c>
      <c r="G86" s="384">
        <v>1005.00009073089</v>
      </c>
      <c r="H86" s="386">
        <v>103.98927</v>
      </c>
      <c r="I86" s="383">
        <v>1058.1487999999999</v>
      </c>
      <c r="J86" s="384">
        <v>53.148709269108998</v>
      </c>
      <c r="K86" s="387">
        <v>0.87740356921200002</v>
      </c>
    </row>
    <row r="87" spans="1:11" ht="14.4" customHeight="1" thickBot="1" x14ac:dyDescent="0.35">
      <c r="A87" s="404" t="s">
        <v>312</v>
      </c>
      <c r="B87" s="388">
        <v>3299.9998960580001</v>
      </c>
      <c r="C87" s="388">
        <v>3497.9349200000001</v>
      </c>
      <c r="D87" s="389">
        <v>197.93502394200399</v>
      </c>
      <c r="E87" s="395">
        <v>1.0599803121739999</v>
      </c>
      <c r="F87" s="388">
        <v>3350.0003024363</v>
      </c>
      <c r="G87" s="389">
        <v>2791.6669186969202</v>
      </c>
      <c r="H87" s="391">
        <v>288.85599999999999</v>
      </c>
      <c r="I87" s="388">
        <v>2939.33547</v>
      </c>
      <c r="J87" s="389">
        <v>147.66855130308099</v>
      </c>
      <c r="K87" s="396">
        <v>0.87741349392099999</v>
      </c>
    </row>
    <row r="88" spans="1:11" ht="14.4" customHeight="1" thickBot="1" x14ac:dyDescent="0.35">
      <c r="A88" s="405" t="s">
        <v>313</v>
      </c>
      <c r="B88" s="383">
        <v>3299.9998960580001</v>
      </c>
      <c r="C88" s="383">
        <v>3497.9349200000001</v>
      </c>
      <c r="D88" s="384">
        <v>197.93502394200399</v>
      </c>
      <c r="E88" s="385">
        <v>1.0599803121739999</v>
      </c>
      <c r="F88" s="383">
        <v>3350.0003024363</v>
      </c>
      <c r="G88" s="384">
        <v>2791.6669186969202</v>
      </c>
      <c r="H88" s="386">
        <v>288.85599999999999</v>
      </c>
      <c r="I88" s="383">
        <v>2939.33547</v>
      </c>
      <c r="J88" s="384">
        <v>147.66855130308099</v>
      </c>
      <c r="K88" s="387">
        <v>0.87741349392099999</v>
      </c>
    </row>
    <row r="89" spans="1:11" ht="14.4" customHeight="1" thickBot="1" x14ac:dyDescent="0.35">
      <c r="A89" s="403" t="s">
        <v>314</v>
      </c>
      <c r="B89" s="383">
        <v>131.99999584232</v>
      </c>
      <c r="C89" s="383">
        <v>140.12795</v>
      </c>
      <c r="D89" s="384">
        <v>8.1279541576799996</v>
      </c>
      <c r="E89" s="385">
        <v>1.061575412224</v>
      </c>
      <c r="F89" s="383">
        <v>201.00001814617801</v>
      </c>
      <c r="G89" s="384">
        <v>167.50001512181501</v>
      </c>
      <c r="H89" s="386">
        <v>17.330880000000001</v>
      </c>
      <c r="I89" s="383">
        <v>176.29431</v>
      </c>
      <c r="J89" s="384">
        <v>8.7942948781839991</v>
      </c>
      <c r="K89" s="387">
        <v>0.87708604022000003</v>
      </c>
    </row>
    <row r="90" spans="1:11" ht="14.4" customHeight="1" thickBot="1" x14ac:dyDescent="0.35">
      <c r="A90" s="404" t="s">
        <v>315</v>
      </c>
      <c r="B90" s="388">
        <v>131.99999584232</v>
      </c>
      <c r="C90" s="388">
        <v>140.12795</v>
      </c>
      <c r="D90" s="389">
        <v>8.1279541576799996</v>
      </c>
      <c r="E90" s="395">
        <v>1.061575412224</v>
      </c>
      <c r="F90" s="388">
        <v>201.00001814617801</v>
      </c>
      <c r="G90" s="389">
        <v>167.50001512181501</v>
      </c>
      <c r="H90" s="391">
        <v>17.330880000000001</v>
      </c>
      <c r="I90" s="388">
        <v>176.29431</v>
      </c>
      <c r="J90" s="389">
        <v>8.7942948781839991</v>
      </c>
      <c r="K90" s="396">
        <v>0.87708604022000003</v>
      </c>
    </row>
    <row r="91" spans="1:11" ht="14.4" customHeight="1" thickBot="1" x14ac:dyDescent="0.35">
      <c r="A91" s="405" t="s">
        <v>316</v>
      </c>
      <c r="B91" s="383">
        <v>131.99999584232</v>
      </c>
      <c r="C91" s="383">
        <v>140.12795</v>
      </c>
      <c r="D91" s="384">
        <v>8.1279541576799996</v>
      </c>
      <c r="E91" s="385">
        <v>1.061575412224</v>
      </c>
      <c r="F91" s="383">
        <v>201.00001814617801</v>
      </c>
      <c r="G91" s="384">
        <v>167.50001512181501</v>
      </c>
      <c r="H91" s="386">
        <v>17.330880000000001</v>
      </c>
      <c r="I91" s="383">
        <v>176.29431</v>
      </c>
      <c r="J91" s="384">
        <v>8.7942948781839991</v>
      </c>
      <c r="K91" s="387">
        <v>0.87708604022000003</v>
      </c>
    </row>
    <row r="92" spans="1:11" ht="14.4" customHeight="1" thickBot="1" x14ac:dyDescent="0.35">
      <c r="A92" s="402" t="s">
        <v>317</v>
      </c>
      <c r="B92" s="383">
        <v>0</v>
      </c>
      <c r="C92" s="383">
        <v>9.9999999999989999</v>
      </c>
      <c r="D92" s="384">
        <v>9.9999999999989999</v>
      </c>
      <c r="E92" s="393" t="s">
        <v>258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3" t="s">
        <v>318</v>
      </c>
      <c r="B93" s="383">
        <v>0</v>
      </c>
      <c r="C93" s="383">
        <v>9.9999999999989999</v>
      </c>
      <c r="D93" s="384">
        <v>9.9999999999989999</v>
      </c>
      <c r="E93" s="393" t="s">
        <v>258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232</v>
      </c>
    </row>
    <row r="94" spans="1:11" ht="14.4" customHeight="1" thickBot="1" x14ac:dyDescent="0.35">
      <c r="A94" s="404" t="s">
        <v>319</v>
      </c>
      <c r="B94" s="388">
        <v>0</v>
      </c>
      <c r="C94" s="388">
        <v>9.9999999999989999</v>
      </c>
      <c r="D94" s="389">
        <v>9.9999999999989999</v>
      </c>
      <c r="E94" s="390" t="s">
        <v>258</v>
      </c>
      <c r="F94" s="388">
        <v>0</v>
      </c>
      <c r="G94" s="389">
        <v>0</v>
      </c>
      <c r="H94" s="391">
        <v>0</v>
      </c>
      <c r="I94" s="388">
        <v>0</v>
      </c>
      <c r="J94" s="389">
        <v>0</v>
      </c>
      <c r="K94" s="392" t="s">
        <v>232</v>
      </c>
    </row>
    <row r="95" spans="1:11" ht="14.4" customHeight="1" thickBot="1" x14ac:dyDescent="0.35">
      <c r="A95" s="405" t="s">
        <v>320</v>
      </c>
      <c r="B95" s="383">
        <v>0</v>
      </c>
      <c r="C95" s="383">
        <v>9.9999999999989999</v>
      </c>
      <c r="D95" s="384">
        <v>9.9999999999989999</v>
      </c>
      <c r="E95" s="393" t="s">
        <v>258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232</v>
      </c>
    </row>
    <row r="96" spans="1:11" ht="14.4" customHeight="1" thickBot="1" x14ac:dyDescent="0.35">
      <c r="A96" s="402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0</v>
      </c>
      <c r="I96" s="383">
        <v>27.423500000000001</v>
      </c>
      <c r="J96" s="384">
        <v>27.423500000000001</v>
      </c>
      <c r="K96" s="394" t="s">
        <v>232</v>
      </c>
    </row>
    <row r="97" spans="1:11" ht="14.4" customHeight="1" thickBot="1" x14ac:dyDescent="0.35">
      <c r="A97" s="403" t="s">
        <v>322</v>
      </c>
      <c r="B97" s="383">
        <v>0</v>
      </c>
      <c r="C97" s="383">
        <v>40.029000000000003</v>
      </c>
      <c r="D97" s="384">
        <v>40.029000000000003</v>
      </c>
      <c r="E97" s="393" t="s">
        <v>232</v>
      </c>
      <c r="F97" s="383">
        <v>0</v>
      </c>
      <c r="G97" s="384">
        <v>0</v>
      </c>
      <c r="H97" s="386">
        <v>0</v>
      </c>
      <c r="I97" s="383">
        <v>27.423500000000001</v>
      </c>
      <c r="J97" s="384">
        <v>27.423500000000001</v>
      </c>
      <c r="K97" s="394" t="s">
        <v>232</v>
      </c>
    </row>
    <row r="98" spans="1:11" ht="14.4" customHeight="1" thickBot="1" x14ac:dyDescent="0.35">
      <c r="A98" s="404" t="s">
        <v>323</v>
      </c>
      <c r="B98" s="388">
        <v>0</v>
      </c>
      <c r="C98" s="388">
        <v>37.779000000000003</v>
      </c>
      <c r="D98" s="389">
        <v>37.779000000000003</v>
      </c>
      <c r="E98" s="390" t="s">
        <v>232</v>
      </c>
      <c r="F98" s="388">
        <v>0</v>
      </c>
      <c r="G98" s="389">
        <v>0</v>
      </c>
      <c r="H98" s="391">
        <v>0</v>
      </c>
      <c r="I98" s="388">
        <v>26.823499999999999</v>
      </c>
      <c r="J98" s="389">
        <v>26.823499999999999</v>
      </c>
      <c r="K98" s="392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10.1</v>
      </c>
      <c r="D99" s="384">
        <v>10.1</v>
      </c>
      <c r="E99" s="393" t="s">
        <v>232</v>
      </c>
      <c r="F99" s="383">
        <v>0</v>
      </c>
      <c r="G99" s="384">
        <v>0</v>
      </c>
      <c r="H99" s="386">
        <v>0</v>
      </c>
      <c r="I99" s="383">
        <v>12</v>
      </c>
      <c r="J99" s="384">
        <v>12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27.579000000000001</v>
      </c>
      <c r="D100" s="384">
        <v>27.579000000000001</v>
      </c>
      <c r="E100" s="393" t="s">
        <v>232</v>
      </c>
      <c r="F100" s="383">
        <v>0</v>
      </c>
      <c r="G100" s="384">
        <v>0</v>
      </c>
      <c r="H100" s="386">
        <v>0</v>
      </c>
      <c r="I100" s="383">
        <v>14.521000000000001</v>
      </c>
      <c r="J100" s="384">
        <v>14.521000000000001</v>
      </c>
      <c r="K100" s="394" t="s">
        <v>232</v>
      </c>
    </row>
    <row r="101" spans="1:11" ht="14.4" customHeight="1" thickBot="1" x14ac:dyDescent="0.35">
      <c r="A101" s="405" t="s">
        <v>326</v>
      </c>
      <c r="B101" s="383">
        <v>0</v>
      </c>
      <c r="C101" s="383">
        <v>0.1</v>
      </c>
      <c r="D101" s="384">
        <v>0.1</v>
      </c>
      <c r="E101" s="393" t="s">
        <v>258</v>
      </c>
      <c r="F101" s="383">
        <v>0</v>
      </c>
      <c r="G101" s="384">
        <v>0</v>
      </c>
      <c r="H101" s="386">
        <v>0</v>
      </c>
      <c r="I101" s="383">
        <v>0.30249999999999999</v>
      </c>
      <c r="J101" s="384">
        <v>0.30249999999999999</v>
      </c>
      <c r="K101" s="394" t="s">
        <v>232</v>
      </c>
    </row>
    <row r="102" spans="1:11" ht="14.4" customHeight="1" thickBot="1" x14ac:dyDescent="0.35">
      <c r="A102" s="407" t="s">
        <v>327</v>
      </c>
      <c r="B102" s="383">
        <v>0</v>
      </c>
      <c r="C102" s="383">
        <v>1</v>
      </c>
      <c r="D102" s="384">
        <v>1</v>
      </c>
      <c r="E102" s="393" t="s">
        <v>258</v>
      </c>
      <c r="F102" s="383">
        <v>0</v>
      </c>
      <c r="G102" s="384">
        <v>0</v>
      </c>
      <c r="H102" s="386">
        <v>0</v>
      </c>
      <c r="I102" s="383">
        <v>0.6</v>
      </c>
      <c r="J102" s="384">
        <v>0.6</v>
      </c>
      <c r="K102" s="394" t="s">
        <v>232</v>
      </c>
    </row>
    <row r="103" spans="1:11" ht="14.4" customHeight="1" thickBot="1" x14ac:dyDescent="0.35">
      <c r="A103" s="405" t="s">
        <v>328</v>
      </c>
      <c r="B103" s="383">
        <v>0</v>
      </c>
      <c r="C103" s="383">
        <v>1</v>
      </c>
      <c r="D103" s="384">
        <v>1</v>
      </c>
      <c r="E103" s="393" t="s">
        <v>258</v>
      </c>
      <c r="F103" s="383">
        <v>0</v>
      </c>
      <c r="G103" s="384">
        <v>0</v>
      </c>
      <c r="H103" s="386">
        <v>0</v>
      </c>
      <c r="I103" s="383">
        <v>0.6</v>
      </c>
      <c r="J103" s="384">
        <v>0.6</v>
      </c>
      <c r="K103" s="394" t="s">
        <v>232</v>
      </c>
    </row>
    <row r="104" spans="1:11" ht="14.4" customHeight="1" thickBot="1" x14ac:dyDescent="0.35">
      <c r="A104" s="407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5" t="s">
        <v>330</v>
      </c>
      <c r="B105" s="383">
        <v>0</v>
      </c>
      <c r="C105" s="383">
        <v>1.25</v>
      </c>
      <c r="D105" s="384">
        <v>1.25</v>
      </c>
      <c r="E105" s="393" t="s">
        <v>232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232</v>
      </c>
    </row>
    <row r="106" spans="1:11" ht="14.4" customHeight="1" thickBot="1" x14ac:dyDescent="0.35">
      <c r="A106" s="402" t="s">
        <v>331</v>
      </c>
      <c r="B106" s="383">
        <v>1613.00006110808</v>
      </c>
      <c r="C106" s="383">
        <v>1656.0775000000001</v>
      </c>
      <c r="D106" s="384">
        <v>43.077438891916998</v>
      </c>
      <c r="E106" s="385">
        <v>1.0267064087160001</v>
      </c>
      <c r="F106" s="383">
        <v>1781.0040989358899</v>
      </c>
      <c r="G106" s="384">
        <v>1484.1700824465699</v>
      </c>
      <c r="H106" s="386">
        <v>184.18899999999999</v>
      </c>
      <c r="I106" s="383">
        <v>1705.6956700000001</v>
      </c>
      <c r="J106" s="384">
        <v>221.52558755342901</v>
      </c>
      <c r="K106" s="387">
        <v>0.95771574642500001</v>
      </c>
    </row>
    <row r="107" spans="1:11" ht="14.4" customHeight="1" thickBot="1" x14ac:dyDescent="0.35">
      <c r="A107" s="403" t="s">
        <v>332</v>
      </c>
      <c r="B107" s="383">
        <v>1513.00006110808</v>
      </c>
      <c r="C107" s="383">
        <v>1551.7470000000001</v>
      </c>
      <c r="D107" s="384">
        <v>38.746938891916997</v>
      </c>
      <c r="E107" s="385">
        <v>1.0256093439039999</v>
      </c>
      <c r="F107" s="383">
        <v>1775.0040989358899</v>
      </c>
      <c r="G107" s="384">
        <v>1479.1700824465699</v>
      </c>
      <c r="H107" s="386">
        <v>184.18899999999999</v>
      </c>
      <c r="I107" s="383">
        <v>1658.21</v>
      </c>
      <c r="J107" s="384">
        <v>179.03991755342901</v>
      </c>
      <c r="K107" s="387">
        <v>0.934200659589</v>
      </c>
    </row>
    <row r="108" spans="1:11" ht="14.4" customHeight="1" thickBot="1" x14ac:dyDescent="0.35">
      <c r="A108" s="404" t="s">
        <v>333</v>
      </c>
      <c r="B108" s="388">
        <v>1513.00006110808</v>
      </c>
      <c r="C108" s="388">
        <v>1551.7470000000001</v>
      </c>
      <c r="D108" s="389">
        <v>38.746938891916997</v>
      </c>
      <c r="E108" s="395">
        <v>1.0256093439039999</v>
      </c>
      <c r="F108" s="388">
        <v>1775.0040989358899</v>
      </c>
      <c r="G108" s="389">
        <v>1479.1700824465699</v>
      </c>
      <c r="H108" s="391">
        <v>184.18899999999999</v>
      </c>
      <c r="I108" s="388">
        <v>1650.66</v>
      </c>
      <c r="J108" s="389">
        <v>171.489917553429</v>
      </c>
      <c r="K108" s="396">
        <v>0.92994714828500002</v>
      </c>
    </row>
    <row r="109" spans="1:11" ht="14.4" customHeight="1" thickBot="1" x14ac:dyDescent="0.35">
      <c r="A109" s="405" t="s">
        <v>334</v>
      </c>
      <c r="B109" s="383">
        <v>157.99999502338</v>
      </c>
      <c r="C109" s="383">
        <v>173.196</v>
      </c>
      <c r="D109" s="384">
        <v>15.196004976619999</v>
      </c>
      <c r="E109" s="385">
        <v>1.0961772497160001</v>
      </c>
      <c r="F109" s="383">
        <v>343.00079207606097</v>
      </c>
      <c r="G109" s="384">
        <v>285.83399339671797</v>
      </c>
      <c r="H109" s="386">
        <v>63.823999999999998</v>
      </c>
      <c r="I109" s="383">
        <v>447.69299999999998</v>
      </c>
      <c r="J109" s="384">
        <v>161.85900660328301</v>
      </c>
      <c r="K109" s="387">
        <v>1.3052243911450001</v>
      </c>
    </row>
    <row r="110" spans="1:11" ht="14.4" customHeight="1" thickBot="1" x14ac:dyDescent="0.35">
      <c r="A110" s="405" t="s">
        <v>335</v>
      </c>
      <c r="B110" s="383">
        <v>26.999999149564001</v>
      </c>
      <c r="C110" s="383">
        <v>10.005000000000001</v>
      </c>
      <c r="D110" s="384">
        <v>-16.994999149563998</v>
      </c>
      <c r="E110" s="385">
        <v>0.370555567227</v>
      </c>
      <c r="F110" s="383">
        <v>8.0000184740770006</v>
      </c>
      <c r="G110" s="384">
        <v>6.6666820617309996</v>
      </c>
      <c r="H110" s="386">
        <v>0.72</v>
      </c>
      <c r="I110" s="383">
        <v>7.1520000000000001</v>
      </c>
      <c r="J110" s="384">
        <v>0.48531793826800002</v>
      </c>
      <c r="K110" s="387">
        <v>0.89399793552600004</v>
      </c>
    </row>
    <row r="111" spans="1:11" ht="14.4" customHeight="1" thickBot="1" x14ac:dyDescent="0.35">
      <c r="A111" s="405" t="s">
        <v>336</v>
      </c>
      <c r="B111" s="383">
        <v>1304.99995889564</v>
      </c>
      <c r="C111" s="383">
        <v>1352.1010000000001</v>
      </c>
      <c r="D111" s="384">
        <v>47.101041104361002</v>
      </c>
      <c r="E111" s="385">
        <v>1.0360927529399999</v>
      </c>
      <c r="F111" s="383">
        <v>1416.00326991167</v>
      </c>
      <c r="G111" s="384">
        <v>1180.0027249263901</v>
      </c>
      <c r="H111" s="386">
        <v>117.857</v>
      </c>
      <c r="I111" s="383">
        <v>1178.711</v>
      </c>
      <c r="J111" s="384">
        <v>-1.291724926391</v>
      </c>
      <c r="K111" s="387">
        <v>0.83242110032200001</v>
      </c>
    </row>
    <row r="112" spans="1:11" ht="14.4" customHeight="1" thickBot="1" x14ac:dyDescent="0.35">
      <c r="A112" s="405" t="s">
        <v>337</v>
      </c>
      <c r="B112" s="383">
        <v>13.000108354475</v>
      </c>
      <c r="C112" s="383">
        <v>12.933999999999999</v>
      </c>
      <c r="D112" s="384">
        <v>-6.6108354475000006E-2</v>
      </c>
      <c r="E112" s="385">
        <v>0.99491478434799996</v>
      </c>
      <c r="F112" s="383">
        <v>5.0000115462980004</v>
      </c>
      <c r="G112" s="384">
        <v>4.1666762885809998</v>
      </c>
      <c r="H112" s="386">
        <v>1.5389999999999999</v>
      </c>
      <c r="I112" s="383">
        <v>14.614000000000001</v>
      </c>
      <c r="J112" s="384">
        <v>10.447323711418001</v>
      </c>
      <c r="K112" s="387">
        <v>2.9227932505109999</v>
      </c>
    </row>
    <row r="113" spans="1:11" ht="14.4" customHeight="1" thickBot="1" x14ac:dyDescent="0.35">
      <c r="A113" s="405" t="s">
        <v>338</v>
      </c>
      <c r="B113" s="383">
        <v>9.9999996850239992</v>
      </c>
      <c r="C113" s="383">
        <v>3.5110000000000001</v>
      </c>
      <c r="D113" s="384">
        <v>-6.4889996850239999</v>
      </c>
      <c r="E113" s="385">
        <v>0.35110001105799998</v>
      </c>
      <c r="F113" s="383">
        <v>3.0000069277780002</v>
      </c>
      <c r="G113" s="384">
        <v>2.5000057731490002</v>
      </c>
      <c r="H113" s="386">
        <v>0.249</v>
      </c>
      <c r="I113" s="383">
        <v>2.4900000000000002</v>
      </c>
      <c r="J113" s="384">
        <v>-1.0005773149000001E-2</v>
      </c>
      <c r="K113" s="387">
        <v>0.82999808331799996</v>
      </c>
    </row>
    <row r="114" spans="1:11" ht="14.4" customHeight="1" thickBot="1" x14ac:dyDescent="0.35">
      <c r="A114" s="404" t="s">
        <v>339</v>
      </c>
      <c r="B114" s="388">
        <v>0</v>
      </c>
      <c r="C114" s="388">
        <v>0</v>
      </c>
      <c r="D114" s="389">
        <v>0</v>
      </c>
      <c r="E114" s="395">
        <v>1</v>
      </c>
      <c r="F114" s="388">
        <v>0</v>
      </c>
      <c r="G114" s="389">
        <v>0</v>
      </c>
      <c r="H114" s="391">
        <v>0</v>
      </c>
      <c r="I114" s="388">
        <v>7.55</v>
      </c>
      <c r="J114" s="389">
        <v>7.55</v>
      </c>
      <c r="K114" s="392" t="s">
        <v>258</v>
      </c>
    </row>
    <row r="115" spans="1:11" ht="14.4" customHeight="1" thickBot="1" x14ac:dyDescent="0.35">
      <c r="A115" s="405" t="s">
        <v>340</v>
      </c>
      <c r="B115" s="383">
        <v>0</v>
      </c>
      <c r="C115" s="383">
        <v>0</v>
      </c>
      <c r="D115" s="384">
        <v>0</v>
      </c>
      <c r="E115" s="385">
        <v>1</v>
      </c>
      <c r="F115" s="383">
        <v>0</v>
      </c>
      <c r="G115" s="384">
        <v>0</v>
      </c>
      <c r="H115" s="386">
        <v>0</v>
      </c>
      <c r="I115" s="383">
        <v>7.55</v>
      </c>
      <c r="J115" s="384">
        <v>7.55</v>
      </c>
      <c r="K115" s="394" t="s">
        <v>258</v>
      </c>
    </row>
    <row r="116" spans="1:11" ht="14.4" customHeight="1" thickBot="1" x14ac:dyDescent="0.35">
      <c r="A116" s="403" t="s">
        <v>341</v>
      </c>
      <c r="B116" s="383">
        <v>100</v>
      </c>
      <c r="C116" s="383">
        <v>104.3305</v>
      </c>
      <c r="D116" s="384">
        <v>4.3304999999999998</v>
      </c>
      <c r="E116" s="385">
        <v>1.0433049999999999</v>
      </c>
      <c r="F116" s="383">
        <v>6</v>
      </c>
      <c r="G116" s="384">
        <v>5</v>
      </c>
      <c r="H116" s="386">
        <v>0</v>
      </c>
      <c r="I116" s="383">
        <v>47.485669999999999</v>
      </c>
      <c r="J116" s="384">
        <v>42.485669999999999</v>
      </c>
      <c r="K116" s="387">
        <v>7.9142783333329998</v>
      </c>
    </row>
    <row r="117" spans="1:11" ht="14.4" customHeight="1" thickBot="1" x14ac:dyDescent="0.35">
      <c r="A117" s="404" t="s">
        <v>342</v>
      </c>
      <c r="B117" s="388">
        <v>100</v>
      </c>
      <c r="C117" s="388">
        <v>104.3305</v>
      </c>
      <c r="D117" s="389">
        <v>4.3304999999999998</v>
      </c>
      <c r="E117" s="395">
        <v>1.0433049999999999</v>
      </c>
      <c r="F117" s="388">
        <v>6</v>
      </c>
      <c r="G117" s="389">
        <v>5</v>
      </c>
      <c r="H117" s="391">
        <v>0</v>
      </c>
      <c r="I117" s="388">
        <v>47.485669999999999</v>
      </c>
      <c r="J117" s="389">
        <v>42.485669999999999</v>
      </c>
      <c r="K117" s="396">
        <v>7.9142783333329998</v>
      </c>
    </row>
    <row r="118" spans="1:11" ht="14.4" customHeight="1" thickBot="1" x14ac:dyDescent="0.35">
      <c r="A118" s="405" t="s">
        <v>343</v>
      </c>
      <c r="B118" s="383">
        <v>100</v>
      </c>
      <c r="C118" s="383">
        <v>104.3305</v>
      </c>
      <c r="D118" s="384">
        <v>4.3304999999999998</v>
      </c>
      <c r="E118" s="385">
        <v>1.0433049999999999</v>
      </c>
      <c r="F118" s="383">
        <v>6</v>
      </c>
      <c r="G118" s="384">
        <v>5</v>
      </c>
      <c r="H118" s="386">
        <v>0</v>
      </c>
      <c r="I118" s="383">
        <v>47.485669999999999</v>
      </c>
      <c r="J118" s="384">
        <v>42.485669999999999</v>
      </c>
      <c r="K118" s="387">
        <v>7.9142783333329998</v>
      </c>
    </row>
    <row r="119" spans="1:11" ht="14.4" customHeight="1" thickBot="1" x14ac:dyDescent="0.35">
      <c r="A119" s="401" t="s">
        <v>344</v>
      </c>
      <c r="B119" s="383">
        <v>64020.709772621703</v>
      </c>
      <c r="C119" s="383">
        <v>70387.524890000001</v>
      </c>
      <c r="D119" s="384">
        <v>6366.8151173782699</v>
      </c>
      <c r="E119" s="385">
        <v>1.0994493053879999</v>
      </c>
      <c r="F119" s="383">
        <v>73818.701445480096</v>
      </c>
      <c r="G119" s="384">
        <v>61515.584537900097</v>
      </c>
      <c r="H119" s="386">
        <v>6538.9071999999996</v>
      </c>
      <c r="I119" s="383">
        <v>65978.373640000005</v>
      </c>
      <c r="J119" s="384">
        <v>4462.7891020999195</v>
      </c>
      <c r="K119" s="387">
        <v>0.89378941038000004</v>
      </c>
    </row>
    <row r="120" spans="1:11" ht="14.4" customHeight="1" thickBot="1" x14ac:dyDescent="0.35">
      <c r="A120" s="402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61492.272242992898</v>
      </c>
      <c r="H120" s="386">
        <v>6538.9071999999996</v>
      </c>
      <c r="I120" s="383">
        <v>65973.250660000005</v>
      </c>
      <c r="J120" s="384">
        <v>4480.9784170070498</v>
      </c>
      <c r="K120" s="387">
        <v>0.89405882849899998</v>
      </c>
    </row>
    <row r="121" spans="1:11" ht="14.4" customHeight="1" thickBot="1" x14ac:dyDescent="0.35">
      <c r="A121" s="403" t="s">
        <v>346</v>
      </c>
      <c r="B121" s="383">
        <v>63979.709772621703</v>
      </c>
      <c r="C121" s="383">
        <v>70347.586450000003</v>
      </c>
      <c r="D121" s="384">
        <v>6367.87667737827</v>
      </c>
      <c r="E121" s="385">
        <v>1.0995296274390001</v>
      </c>
      <c r="F121" s="383">
        <v>73790.726691591495</v>
      </c>
      <c r="G121" s="384">
        <v>61492.272242992898</v>
      </c>
      <c r="H121" s="386">
        <v>6538.9071999999996</v>
      </c>
      <c r="I121" s="383">
        <v>65973.250660000005</v>
      </c>
      <c r="J121" s="384">
        <v>4480.9784170070498</v>
      </c>
      <c r="K121" s="387">
        <v>0.89405882849899998</v>
      </c>
    </row>
    <row r="122" spans="1:11" ht="14.4" customHeight="1" thickBot="1" x14ac:dyDescent="0.35">
      <c r="A122" s="404" t="s">
        <v>347</v>
      </c>
      <c r="B122" s="388">
        <v>534.509772605433</v>
      </c>
      <c r="C122" s="388">
        <v>508.91102000000001</v>
      </c>
      <c r="D122" s="389">
        <v>-25.598752605432001</v>
      </c>
      <c r="E122" s="395">
        <v>0.95210798021300003</v>
      </c>
      <c r="F122" s="388">
        <v>508.01466284533302</v>
      </c>
      <c r="G122" s="389">
        <v>423.34555237111101</v>
      </c>
      <c r="H122" s="391">
        <v>66.298060000000007</v>
      </c>
      <c r="I122" s="388">
        <v>471.51405999999997</v>
      </c>
      <c r="J122" s="389">
        <v>48.168507628888001</v>
      </c>
      <c r="K122" s="396">
        <v>0.92815049345</v>
      </c>
    </row>
    <row r="123" spans="1:11" ht="14.4" customHeight="1" thickBot="1" x14ac:dyDescent="0.35">
      <c r="A123" s="405" t="s">
        <v>348</v>
      </c>
      <c r="B123" s="383">
        <v>400</v>
      </c>
      <c r="C123" s="383">
        <v>337.58819999999997</v>
      </c>
      <c r="D123" s="384">
        <v>-62.411799999998998</v>
      </c>
      <c r="E123" s="385">
        <v>0.84397049999999996</v>
      </c>
      <c r="F123" s="383">
        <v>345.88301037053299</v>
      </c>
      <c r="G123" s="384">
        <v>288.23584197544398</v>
      </c>
      <c r="H123" s="386">
        <v>22.3172</v>
      </c>
      <c r="I123" s="383">
        <v>311.0462</v>
      </c>
      <c r="J123" s="384">
        <v>22.810358024555999</v>
      </c>
      <c r="K123" s="387">
        <v>0.899281522</v>
      </c>
    </row>
    <row r="124" spans="1:11" ht="14.4" customHeight="1" thickBot="1" x14ac:dyDescent="0.35">
      <c r="A124" s="405" t="s">
        <v>349</v>
      </c>
      <c r="B124" s="383">
        <v>11</v>
      </c>
      <c r="C124" s="383">
        <v>64.937039999999996</v>
      </c>
      <c r="D124" s="384">
        <v>53.937040000000003</v>
      </c>
      <c r="E124" s="385">
        <v>5.9033672727270003</v>
      </c>
      <c r="F124" s="383">
        <v>54.095319286303003</v>
      </c>
      <c r="G124" s="384">
        <v>45.079432738586</v>
      </c>
      <c r="H124" s="386">
        <v>0</v>
      </c>
      <c r="I124" s="383">
        <v>9.6786999999999992</v>
      </c>
      <c r="J124" s="384">
        <v>-35.400732738586001</v>
      </c>
      <c r="K124" s="387">
        <v>0.17891936174299999</v>
      </c>
    </row>
    <row r="125" spans="1:11" ht="14.4" customHeight="1" thickBot="1" x14ac:dyDescent="0.35">
      <c r="A125" s="405" t="s">
        <v>350</v>
      </c>
      <c r="B125" s="383">
        <v>121</v>
      </c>
      <c r="C125" s="383">
        <v>100.59598</v>
      </c>
      <c r="D125" s="384">
        <v>-20.404019999999001</v>
      </c>
      <c r="E125" s="385">
        <v>0.83137173553699995</v>
      </c>
      <c r="F125" s="383">
        <v>101.427207576642</v>
      </c>
      <c r="G125" s="384">
        <v>84.522672980535006</v>
      </c>
      <c r="H125" s="386">
        <v>43.98086</v>
      </c>
      <c r="I125" s="383">
        <v>141.28314</v>
      </c>
      <c r="J125" s="384">
        <v>56.760467019464002</v>
      </c>
      <c r="K125" s="387">
        <v>1.3929510964130001</v>
      </c>
    </row>
    <row r="126" spans="1:11" ht="14.4" customHeight="1" thickBot="1" x14ac:dyDescent="0.35">
      <c r="A126" s="405" t="s">
        <v>351</v>
      </c>
      <c r="B126" s="383">
        <v>2.5097726054330001</v>
      </c>
      <c r="C126" s="383">
        <v>5.7897999999999996</v>
      </c>
      <c r="D126" s="384">
        <v>3.2800273945659999</v>
      </c>
      <c r="E126" s="385">
        <v>2.3069022219240001</v>
      </c>
      <c r="F126" s="383">
        <v>6.6091256118550001</v>
      </c>
      <c r="G126" s="384">
        <v>5.5076046765450002</v>
      </c>
      <c r="H126" s="386">
        <v>0</v>
      </c>
      <c r="I126" s="383">
        <v>9.5060199999999995</v>
      </c>
      <c r="J126" s="384">
        <v>3.9984153234540001</v>
      </c>
      <c r="K126" s="387">
        <v>1.4383173445740001</v>
      </c>
    </row>
    <row r="127" spans="1:11" ht="14.4" customHeight="1" thickBot="1" x14ac:dyDescent="0.35">
      <c r="A127" s="404" t="s">
        <v>352</v>
      </c>
      <c r="B127" s="388">
        <v>156.00000000004101</v>
      </c>
      <c r="C127" s="388">
        <v>108.28336</v>
      </c>
      <c r="D127" s="389">
        <v>-47.716640000040002</v>
      </c>
      <c r="E127" s="395">
        <v>0.69412410256299995</v>
      </c>
      <c r="F127" s="388">
        <v>97.763167697317002</v>
      </c>
      <c r="G127" s="389">
        <v>81.469306414431003</v>
      </c>
      <c r="H127" s="391">
        <v>32.354860000000002</v>
      </c>
      <c r="I127" s="388">
        <v>176.17246</v>
      </c>
      <c r="J127" s="389">
        <v>94.703153585568003</v>
      </c>
      <c r="K127" s="396">
        <v>1.8020330575350001</v>
      </c>
    </row>
    <row r="128" spans="1:11" ht="14.4" customHeight="1" thickBot="1" x14ac:dyDescent="0.35">
      <c r="A128" s="405" t="s">
        <v>353</v>
      </c>
      <c r="B128" s="383">
        <v>124.000000000032</v>
      </c>
      <c r="C128" s="383">
        <v>103.61166</v>
      </c>
      <c r="D128" s="384">
        <v>-20.388340000031999</v>
      </c>
      <c r="E128" s="385">
        <v>0.83557790322500003</v>
      </c>
      <c r="F128" s="383">
        <v>85.000008522835003</v>
      </c>
      <c r="G128" s="384">
        <v>70.833340435696002</v>
      </c>
      <c r="H128" s="386">
        <v>32.354860000000002</v>
      </c>
      <c r="I128" s="383">
        <v>172.88346000000001</v>
      </c>
      <c r="J128" s="384">
        <v>102.050119564303</v>
      </c>
      <c r="K128" s="387">
        <v>2.033922854884</v>
      </c>
    </row>
    <row r="129" spans="1:11" ht="14.4" customHeight="1" thickBot="1" x14ac:dyDescent="0.35">
      <c r="A129" s="405" t="s">
        <v>354</v>
      </c>
      <c r="B129" s="383">
        <v>32.000000000008001</v>
      </c>
      <c r="C129" s="383">
        <v>4.6717000000000004</v>
      </c>
      <c r="D129" s="384">
        <v>-27.328300000007999</v>
      </c>
      <c r="E129" s="385">
        <v>0.14599062499900001</v>
      </c>
      <c r="F129" s="383">
        <v>12.763159174481</v>
      </c>
      <c r="G129" s="384">
        <v>10.635965978733999</v>
      </c>
      <c r="H129" s="386">
        <v>0</v>
      </c>
      <c r="I129" s="383">
        <v>3.2890000000000001</v>
      </c>
      <c r="J129" s="384">
        <v>-7.3469659787339996</v>
      </c>
      <c r="K129" s="387">
        <v>0.25769481952200002</v>
      </c>
    </row>
    <row r="130" spans="1:11" ht="14.4" customHeight="1" thickBot="1" x14ac:dyDescent="0.35">
      <c r="A130" s="404" t="s">
        <v>355</v>
      </c>
      <c r="B130" s="388">
        <v>68.000000000016996</v>
      </c>
      <c r="C130" s="388">
        <v>37.475749999999998</v>
      </c>
      <c r="D130" s="389">
        <v>-30.524250000016998</v>
      </c>
      <c r="E130" s="395">
        <v>0.55111397058800005</v>
      </c>
      <c r="F130" s="388">
        <v>89.980570954320001</v>
      </c>
      <c r="G130" s="389">
        <v>74.983809128600001</v>
      </c>
      <c r="H130" s="391">
        <v>12.96907</v>
      </c>
      <c r="I130" s="388">
        <v>81.30771</v>
      </c>
      <c r="J130" s="389">
        <v>6.3239008713990001</v>
      </c>
      <c r="K130" s="396">
        <v>0.90361407065599997</v>
      </c>
    </row>
    <row r="131" spans="1:11" ht="14.4" customHeight="1" thickBot="1" x14ac:dyDescent="0.35">
      <c r="A131" s="405" t="s">
        <v>356</v>
      </c>
      <c r="B131" s="383">
        <v>9.0000000000020002</v>
      </c>
      <c r="C131" s="383">
        <v>17.97475</v>
      </c>
      <c r="D131" s="384">
        <v>8.974749999997</v>
      </c>
      <c r="E131" s="385">
        <v>1.9971944444430001</v>
      </c>
      <c r="F131" s="383">
        <v>13.980563333901999</v>
      </c>
      <c r="G131" s="384">
        <v>11.650469444919</v>
      </c>
      <c r="H131" s="386">
        <v>1.1636899999999999</v>
      </c>
      <c r="I131" s="383">
        <v>22.91647</v>
      </c>
      <c r="J131" s="384">
        <v>11.26600055508</v>
      </c>
      <c r="K131" s="387">
        <v>1.6391664236029999</v>
      </c>
    </row>
    <row r="132" spans="1:11" ht="14.4" customHeight="1" thickBot="1" x14ac:dyDescent="0.35">
      <c r="A132" s="405" t="s">
        <v>357</v>
      </c>
      <c r="B132" s="383">
        <v>59.000000000015</v>
      </c>
      <c r="C132" s="383">
        <v>19.501000000000001</v>
      </c>
      <c r="D132" s="384">
        <v>-39.499000000015002</v>
      </c>
      <c r="E132" s="385">
        <v>0.33052542372799998</v>
      </c>
      <c r="F132" s="383">
        <v>76.000007620416994</v>
      </c>
      <c r="G132" s="384">
        <v>63.333339683680997</v>
      </c>
      <c r="H132" s="386">
        <v>11.80538</v>
      </c>
      <c r="I132" s="383">
        <v>58.391240000000003</v>
      </c>
      <c r="J132" s="384">
        <v>-4.9420996836809996</v>
      </c>
      <c r="K132" s="387">
        <v>0.76830571243599999</v>
      </c>
    </row>
    <row r="133" spans="1:11" ht="14.4" customHeight="1" thickBot="1" x14ac:dyDescent="0.35">
      <c r="A133" s="404" t="s">
        <v>358</v>
      </c>
      <c r="B133" s="388">
        <v>963.2</v>
      </c>
      <c r="C133" s="388">
        <v>864.01800000000003</v>
      </c>
      <c r="D133" s="389">
        <v>-99.181999999998993</v>
      </c>
      <c r="E133" s="395">
        <v>0.89702865448500002</v>
      </c>
      <c r="F133" s="388">
        <v>960.96105731522596</v>
      </c>
      <c r="G133" s="389">
        <v>800.80088109602195</v>
      </c>
      <c r="H133" s="391">
        <v>83.319299999999998</v>
      </c>
      <c r="I133" s="388">
        <v>826.89380000000006</v>
      </c>
      <c r="J133" s="389">
        <v>26.092918903977999</v>
      </c>
      <c r="K133" s="396">
        <v>0.86048627434500002</v>
      </c>
    </row>
    <row r="134" spans="1:11" ht="14.4" customHeight="1" thickBot="1" x14ac:dyDescent="0.35">
      <c r="A134" s="405" t="s">
        <v>359</v>
      </c>
      <c r="B134" s="383">
        <v>963.2</v>
      </c>
      <c r="C134" s="383">
        <v>864.01800000000003</v>
      </c>
      <c r="D134" s="384">
        <v>-99.181999999998993</v>
      </c>
      <c r="E134" s="385">
        <v>0.89702865448500002</v>
      </c>
      <c r="F134" s="383">
        <v>960.96105731522596</v>
      </c>
      <c r="G134" s="384">
        <v>800.80088109602195</v>
      </c>
      <c r="H134" s="386">
        <v>83.319299999999998</v>
      </c>
      <c r="I134" s="383">
        <v>826.89380000000006</v>
      </c>
      <c r="J134" s="384">
        <v>26.092918903977999</v>
      </c>
      <c r="K134" s="387">
        <v>0.86048627434500002</v>
      </c>
    </row>
    <row r="135" spans="1:11" ht="14.4" customHeight="1" thickBot="1" x14ac:dyDescent="0.35">
      <c r="A135" s="404" t="s">
        <v>360</v>
      </c>
      <c r="B135" s="388">
        <v>62258.000000016298</v>
      </c>
      <c r="C135" s="388">
        <v>65671.784780000002</v>
      </c>
      <c r="D135" s="389">
        <v>3413.78477998376</v>
      </c>
      <c r="E135" s="395">
        <v>1.0548328693489999</v>
      </c>
      <c r="F135" s="388">
        <v>72134.007232779302</v>
      </c>
      <c r="G135" s="389">
        <v>60111.6726939828</v>
      </c>
      <c r="H135" s="391">
        <v>6343.9659099999999</v>
      </c>
      <c r="I135" s="388">
        <v>61478.765520000001</v>
      </c>
      <c r="J135" s="389">
        <v>1367.09282601723</v>
      </c>
      <c r="K135" s="396">
        <v>0.85228545977699999</v>
      </c>
    </row>
    <row r="136" spans="1:11" ht="14.4" customHeight="1" thickBot="1" x14ac:dyDescent="0.35">
      <c r="A136" s="405" t="s">
        <v>361</v>
      </c>
      <c r="B136" s="383">
        <v>24709.000000006501</v>
      </c>
      <c r="C136" s="383">
        <v>23616.417109999999</v>
      </c>
      <c r="D136" s="384">
        <v>-1092.58289000644</v>
      </c>
      <c r="E136" s="385">
        <v>0.95578198672500003</v>
      </c>
      <c r="F136" s="383">
        <v>28608.002868485699</v>
      </c>
      <c r="G136" s="384">
        <v>23840.002390404799</v>
      </c>
      <c r="H136" s="386">
        <v>2199.5470300000002</v>
      </c>
      <c r="I136" s="383">
        <v>21805.09849</v>
      </c>
      <c r="J136" s="384">
        <v>-2034.90390040478</v>
      </c>
      <c r="K136" s="387">
        <v>0.76220275110500002</v>
      </c>
    </row>
    <row r="137" spans="1:11" ht="14.4" customHeight="1" thickBot="1" x14ac:dyDescent="0.35">
      <c r="A137" s="405" t="s">
        <v>362</v>
      </c>
      <c r="B137" s="383">
        <v>37549.000000009801</v>
      </c>
      <c r="C137" s="383">
        <v>42055.36767</v>
      </c>
      <c r="D137" s="384">
        <v>4506.3676699901998</v>
      </c>
      <c r="E137" s="385">
        <v>1.120012987562</v>
      </c>
      <c r="F137" s="383">
        <v>43526.0043642936</v>
      </c>
      <c r="G137" s="384">
        <v>36271.670303578001</v>
      </c>
      <c r="H137" s="386">
        <v>4144.4188800000002</v>
      </c>
      <c r="I137" s="383">
        <v>39673.667029999997</v>
      </c>
      <c r="J137" s="384">
        <v>3401.9967264220099</v>
      </c>
      <c r="K137" s="387">
        <v>0.91149343040800002</v>
      </c>
    </row>
    <row r="138" spans="1:11" ht="14.4" customHeight="1" thickBot="1" x14ac:dyDescent="0.35">
      <c r="A138" s="404" t="s">
        <v>363</v>
      </c>
      <c r="B138" s="388">
        <v>0</v>
      </c>
      <c r="C138" s="388">
        <v>3157.1135399999998</v>
      </c>
      <c r="D138" s="389">
        <v>3157.1135399999998</v>
      </c>
      <c r="E138" s="390" t="s">
        <v>232</v>
      </c>
      <c r="F138" s="388">
        <v>0</v>
      </c>
      <c r="G138" s="389">
        <v>0</v>
      </c>
      <c r="H138" s="391">
        <v>0</v>
      </c>
      <c r="I138" s="388">
        <v>2938.5971100000002</v>
      </c>
      <c r="J138" s="389">
        <v>2938.5971100000002</v>
      </c>
      <c r="K138" s="392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604.36782000000005</v>
      </c>
      <c r="D139" s="384">
        <v>604.36782000000005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454.67532</v>
      </c>
      <c r="J139" s="384">
        <v>454.67532</v>
      </c>
      <c r="K139" s="394" t="s">
        <v>232</v>
      </c>
    </row>
    <row r="140" spans="1:11" ht="14.4" customHeight="1" thickBot="1" x14ac:dyDescent="0.35">
      <c r="A140" s="405" t="s">
        <v>365</v>
      </c>
      <c r="B140" s="383">
        <v>0</v>
      </c>
      <c r="C140" s="383">
        <v>2552.7457199999999</v>
      </c>
      <c r="D140" s="384">
        <v>2552.7457199999999</v>
      </c>
      <c r="E140" s="393" t="s">
        <v>232</v>
      </c>
      <c r="F140" s="383">
        <v>0</v>
      </c>
      <c r="G140" s="384">
        <v>0</v>
      </c>
      <c r="H140" s="386">
        <v>0</v>
      </c>
      <c r="I140" s="383">
        <v>2483.9217899999999</v>
      </c>
      <c r="J140" s="384">
        <v>2483.9217899999999</v>
      </c>
      <c r="K140" s="394" t="s">
        <v>232</v>
      </c>
    </row>
    <row r="141" spans="1:11" ht="14.4" customHeight="1" thickBot="1" x14ac:dyDescent="0.35">
      <c r="A141" s="402" t="s">
        <v>366</v>
      </c>
      <c r="B141" s="383">
        <v>41</v>
      </c>
      <c r="C141" s="383">
        <v>39.93844</v>
      </c>
      <c r="D141" s="384">
        <v>-1.0615600000000001</v>
      </c>
      <c r="E141" s="385">
        <v>0.97410829268200005</v>
      </c>
      <c r="F141" s="383">
        <v>27.974753888555998</v>
      </c>
      <c r="G141" s="384">
        <v>23.312294907129999</v>
      </c>
      <c r="H141" s="386">
        <v>0</v>
      </c>
      <c r="I141" s="383">
        <v>5.1229800000000001</v>
      </c>
      <c r="J141" s="384">
        <v>-18.189314907130001</v>
      </c>
      <c r="K141" s="387">
        <v>0.183128688831</v>
      </c>
    </row>
    <row r="142" spans="1:11" ht="14.4" customHeight="1" thickBot="1" x14ac:dyDescent="0.35">
      <c r="A142" s="403" t="s">
        <v>367</v>
      </c>
      <c r="B142" s="383">
        <v>0</v>
      </c>
      <c r="C142" s="383">
        <v>2.0877699999999999</v>
      </c>
      <c r="D142" s="384">
        <v>2.0877699999999999</v>
      </c>
      <c r="E142" s="393" t="s">
        <v>232</v>
      </c>
      <c r="F142" s="383">
        <v>0</v>
      </c>
      <c r="G142" s="384">
        <v>0</v>
      </c>
      <c r="H142" s="386">
        <v>0</v>
      </c>
      <c r="I142" s="383">
        <v>0</v>
      </c>
      <c r="J142" s="384">
        <v>0</v>
      </c>
      <c r="K142" s="394" t="s">
        <v>232</v>
      </c>
    </row>
    <row r="143" spans="1:11" ht="14.4" customHeight="1" thickBot="1" x14ac:dyDescent="0.35">
      <c r="A143" s="404" t="s">
        <v>368</v>
      </c>
      <c r="B143" s="388">
        <v>0</v>
      </c>
      <c r="C143" s="388">
        <v>2.0877699999999999</v>
      </c>
      <c r="D143" s="389">
        <v>2.0877699999999999</v>
      </c>
      <c r="E143" s="390" t="s">
        <v>232</v>
      </c>
      <c r="F143" s="388">
        <v>0</v>
      </c>
      <c r="G143" s="389">
        <v>0</v>
      </c>
      <c r="H143" s="391">
        <v>0</v>
      </c>
      <c r="I143" s="388">
        <v>0</v>
      </c>
      <c r="J143" s="389">
        <v>0</v>
      </c>
      <c r="K143" s="392" t="s">
        <v>232</v>
      </c>
    </row>
    <row r="144" spans="1:11" ht="14.4" customHeight="1" thickBot="1" x14ac:dyDescent="0.35">
      <c r="A144" s="405" t="s">
        <v>369</v>
      </c>
      <c r="B144" s="383">
        <v>0</v>
      </c>
      <c r="C144" s="383">
        <v>2.0877699999999999</v>
      </c>
      <c r="D144" s="384">
        <v>2.0877699999999999</v>
      </c>
      <c r="E144" s="393" t="s">
        <v>232</v>
      </c>
      <c r="F144" s="383">
        <v>0</v>
      </c>
      <c r="G144" s="384">
        <v>0</v>
      </c>
      <c r="H144" s="386">
        <v>0</v>
      </c>
      <c r="I144" s="383">
        <v>0</v>
      </c>
      <c r="J144" s="384">
        <v>0</v>
      </c>
      <c r="K144" s="394" t="s">
        <v>232</v>
      </c>
    </row>
    <row r="145" spans="1:11" ht="14.4" customHeight="1" thickBot="1" x14ac:dyDescent="0.35">
      <c r="A145" s="408" t="s">
        <v>370</v>
      </c>
      <c r="B145" s="388">
        <v>41</v>
      </c>
      <c r="C145" s="388">
        <v>37.850670000000001</v>
      </c>
      <c r="D145" s="389">
        <v>-3.14933</v>
      </c>
      <c r="E145" s="395">
        <v>0.92318707317000004</v>
      </c>
      <c r="F145" s="388">
        <v>27.974753888555998</v>
      </c>
      <c r="G145" s="389">
        <v>23.312294907129999</v>
      </c>
      <c r="H145" s="391">
        <v>0</v>
      </c>
      <c r="I145" s="388">
        <v>5.1229800000000001</v>
      </c>
      <c r="J145" s="389">
        <v>-18.189314907130001</v>
      </c>
      <c r="K145" s="396">
        <v>0.183128688831</v>
      </c>
    </row>
    <row r="146" spans="1:11" ht="14.4" customHeight="1" thickBot="1" x14ac:dyDescent="0.35">
      <c r="A146" s="404" t="s">
        <v>371</v>
      </c>
      <c r="B146" s="388">
        <v>0</v>
      </c>
      <c r="C146" s="388">
        <v>4.9991399999999997</v>
      </c>
      <c r="D146" s="389">
        <v>4.9991399999999997</v>
      </c>
      <c r="E146" s="390" t="s">
        <v>232</v>
      </c>
      <c r="F146" s="388">
        <v>0</v>
      </c>
      <c r="G146" s="389">
        <v>0</v>
      </c>
      <c r="H146" s="391">
        <v>0</v>
      </c>
      <c r="I146" s="388">
        <v>-7.3999999999999999E-4</v>
      </c>
      <c r="J146" s="389">
        <v>-7.3999999999999999E-4</v>
      </c>
      <c r="K146" s="392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-8.5999999999999998E-4</v>
      </c>
      <c r="D147" s="384">
        <v>-8.5999999999999998E-4</v>
      </c>
      <c r="E147" s="393" t="s">
        <v>232</v>
      </c>
      <c r="F147" s="383">
        <v>0</v>
      </c>
      <c r="G147" s="384">
        <v>0</v>
      </c>
      <c r="H147" s="386">
        <v>0</v>
      </c>
      <c r="I147" s="383">
        <v>-7.3999999999999999E-4</v>
      </c>
      <c r="J147" s="384">
        <v>-7.3999999999999999E-4</v>
      </c>
      <c r="K147" s="394" t="s">
        <v>232</v>
      </c>
    </row>
    <row r="148" spans="1:11" ht="14.4" customHeight="1" thickBot="1" x14ac:dyDescent="0.35">
      <c r="A148" s="405" t="s">
        <v>373</v>
      </c>
      <c r="B148" s="383">
        <v>0</v>
      </c>
      <c r="C148" s="383">
        <v>5</v>
      </c>
      <c r="D148" s="384">
        <v>5</v>
      </c>
      <c r="E148" s="393" t="s">
        <v>258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94" t="s">
        <v>232</v>
      </c>
    </row>
    <row r="149" spans="1:11" ht="14.4" customHeight="1" thickBot="1" x14ac:dyDescent="0.35">
      <c r="A149" s="404" t="s">
        <v>374</v>
      </c>
      <c r="B149" s="388">
        <v>41</v>
      </c>
      <c r="C149" s="388">
        <v>32.851529999999997</v>
      </c>
      <c r="D149" s="389">
        <v>-8.1484699999999997</v>
      </c>
      <c r="E149" s="395">
        <v>0.80125682926800001</v>
      </c>
      <c r="F149" s="388">
        <v>27.974753888555998</v>
      </c>
      <c r="G149" s="389">
        <v>23.312294907129999</v>
      </c>
      <c r="H149" s="391">
        <v>0</v>
      </c>
      <c r="I149" s="388">
        <v>5.1237199999999996</v>
      </c>
      <c r="J149" s="389">
        <v>-18.18857490713</v>
      </c>
      <c r="K149" s="396">
        <v>0.183155141253</v>
      </c>
    </row>
    <row r="150" spans="1:11" ht="14.4" customHeight="1" thickBot="1" x14ac:dyDescent="0.35">
      <c r="A150" s="405" t="s">
        <v>375</v>
      </c>
      <c r="B150" s="383">
        <v>41</v>
      </c>
      <c r="C150" s="383">
        <v>32.851529999999997</v>
      </c>
      <c r="D150" s="384">
        <v>-8.1484699999999997</v>
      </c>
      <c r="E150" s="385">
        <v>0.80125682926800001</v>
      </c>
      <c r="F150" s="383">
        <v>27.974753888555998</v>
      </c>
      <c r="G150" s="384">
        <v>23.312294907129999</v>
      </c>
      <c r="H150" s="386">
        <v>0</v>
      </c>
      <c r="I150" s="383">
        <v>5.1237199999999996</v>
      </c>
      <c r="J150" s="384">
        <v>-18.18857490713</v>
      </c>
      <c r="K150" s="387">
        <v>0.183155141253</v>
      </c>
    </row>
    <row r="151" spans="1:11" ht="14.4" customHeight="1" thickBot="1" x14ac:dyDescent="0.35">
      <c r="A151" s="401" t="s">
        <v>376</v>
      </c>
      <c r="B151" s="383">
        <v>3099.9675596324</v>
      </c>
      <c r="C151" s="383">
        <v>3009.40101</v>
      </c>
      <c r="D151" s="384">
        <v>-90.566549632393006</v>
      </c>
      <c r="E151" s="385">
        <v>0.97078467826100001</v>
      </c>
      <c r="F151" s="383">
        <v>3024.02521590266</v>
      </c>
      <c r="G151" s="384">
        <v>2520.0210132522202</v>
      </c>
      <c r="H151" s="386">
        <v>213.68104</v>
      </c>
      <c r="I151" s="383">
        <v>2369.1873799999998</v>
      </c>
      <c r="J151" s="384">
        <v>-150.83363325222001</v>
      </c>
      <c r="K151" s="387">
        <v>0.78345490227400005</v>
      </c>
    </row>
    <row r="152" spans="1:11" ht="14.4" customHeight="1" thickBot="1" x14ac:dyDescent="0.35">
      <c r="A152" s="406" t="s">
        <v>377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2520.0210132522202</v>
      </c>
      <c r="H152" s="391">
        <v>213.68104</v>
      </c>
      <c r="I152" s="388">
        <v>2369.1873799999998</v>
      </c>
      <c r="J152" s="389">
        <v>-150.83363325222001</v>
      </c>
      <c r="K152" s="396">
        <v>0.78345490227400005</v>
      </c>
    </row>
    <row r="153" spans="1:11" ht="14.4" customHeight="1" thickBot="1" x14ac:dyDescent="0.35">
      <c r="A153" s="408" t="s">
        <v>41</v>
      </c>
      <c r="B153" s="388">
        <v>3099.9675596324</v>
      </c>
      <c r="C153" s="388">
        <v>3009.40101</v>
      </c>
      <c r="D153" s="389">
        <v>-90.566549632393006</v>
      </c>
      <c r="E153" s="395">
        <v>0.97078467826100001</v>
      </c>
      <c r="F153" s="388">
        <v>3024.02521590266</v>
      </c>
      <c r="G153" s="389">
        <v>2520.0210132522202</v>
      </c>
      <c r="H153" s="391">
        <v>213.68104</v>
      </c>
      <c r="I153" s="388">
        <v>2369.1873799999998</v>
      </c>
      <c r="J153" s="389">
        <v>-150.83363325222001</v>
      </c>
      <c r="K153" s="396">
        <v>0.78345490227400005</v>
      </c>
    </row>
    <row r="154" spans="1:11" ht="14.4" customHeight="1" thickBot="1" x14ac:dyDescent="0.35">
      <c r="A154" s="404" t="s">
        <v>378</v>
      </c>
      <c r="B154" s="388">
        <v>62.959004879368003</v>
      </c>
      <c r="C154" s="388">
        <v>52.2607</v>
      </c>
      <c r="D154" s="389">
        <v>-10.698304879367999</v>
      </c>
      <c r="E154" s="395">
        <v>0.83007506392599995</v>
      </c>
      <c r="F154" s="388">
        <v>70.220120224297006</v>
      </c>
      <c r="G154" s="389">
        <v>58.516766853580997</v>
      </c>
      <c r="H154" s="391">
        <v>1.7229399999999999</v>
      </c>
      <c r="I154" s="388">
        <v>26.910779999999999</v>
      </c>
      <c r="J154" s="389">
        <v>-31.605986853581001</v>
      </c>
      <c r="K154" s="396">
        <v>0.38323460447000002</v>
      </c>
    </row>
    <row r="155" spans="1:11" ht="14.4" customHeight="1" thickBot="1" x14ac:dyDescent="0.35">
      <c r="A155" s="405" t="s">
        <v>379</v>
      </c>
      <c r="B155" s="383">
        <v>19.413484021822999</v>
      </c>
      <c r="C155" s="383">
        <v>18.920000000000002</v>
      </c>
      <c r="D155" s="384">
        <v>-0.493484021823</v>
      </c>
      <c r="E155" s="385">
        <v>0.974580347284</v>
      </c>
      <c r="F155" s="383">
        <v>0.95173613292699999</v>
      </c>
      <c r="G155" s="384">
        <v>0.79311344410600004</v>
      </c>
      <c r="H155" s="386">
        <v>0</v>
      </c>
      <c r="I155" s="383">
        <v>0.37</v>
      </c>
      <c r="J155" s="384">
        <v>-0.42311344410599999</v>
      </c>
      <c r="K155" s="387">
        <v>0.38876321618800003</v>
      </c>
    </row>
    <row r="156" spans="1:11" ht="14.4" customHeight="1" thickBot="1" x14ac:dyDescent="0.35">
      <c r="A156" s="405" t="s">
        <v>380</v>
      </c>
      <c r="B156" s="383">
        <v>2.4363767074039999</v>
      </c>
      <c r="C156" s="383">
        <v>8.9499999999999996E-2</v>
      </c>
      <c r="D156" s="384">
        <v>-2.3468767074039998</v>
      </c>
      <c r="E156" s="385">
        <v>3.6734877543999997E-2</v>
      </c>
      <c r="F156" s="383">
        <v>39.418304728041001</v>
      </c>
      <c r="G156" s="384">
        <v>32.848587273367002</v>
      </c>
      <c r="H156" s="386">
        <v>1.3818999999999999</v>
      </c>
      <c r="I156" s="383">
        <v>13.568099999999999</v>
      </c>
      <c r="J156" s="384">
        <v>-19.280487273367001</v>
      </c>
      <c r="K156" s="387">
        <v>0.34420810569100002</v>
      </c>
    </row>
    <row r="157" spans="1:11" ht="14.4" customHeight="1" thickBot="1" x14ac:dyDescent="0.35">
      <c r="A157" s="405" t="s">
        <v>381</v>
      </c>
      <c r="B157" s="383">
        <v>41.109144150139002</v>
      </c>
      <c r="C157" s="383">
        <v>33.251199999999997</v>
      </c>
      <c r="D157" s="384">
        <v>-7.8579441501389997</v>
      </c>
      <c r="E157" s="385">
        <v>0.80885167247800005</v>
      </c>
      <c r="F157" s="383">
        <v>29.850079363328</v>
      </c>
      <c r="G157" s="384">
        <v>24.875066136107002</v>
      </c>
      <c r="H157" s="386">
        <v>0.34104000000000001</v>
      </c>
      <c r="I157" s="383">
        <v>12.97268</v>
      </c>
      <c r="J157" s="384">
        <v>-11.902386136106999</v>
      </c>
      <c r="K157" s="387">
        <v>0.434594489418</v>
      </c>
    </row>
    <row r="158" spans="1:11" ht="14.4" customHeight="1" thickBot="1" x14ac:dyDescent="0.35">
      <c r="A158" s="404" t="s">
        <v>382</v>
      </c>
      <c r="B158" s="388">
        <v>39.658340838737999</v>
      </c>
      <c r="C158" s="388">
        <v>38.590260000000001</v>
      </c>
      <c r="D158" s="389">
        <v>-1.0680808387380001</v>
      </c>
      <c r="E158" s="395">
        <v>0.97306793940000003</v>
      </c>
      <c r="F158" s="388">
        <v>40.141520262036998</v>
      </c>
      <c r="G158" s="389">
        <v>33.451266885031004</v>
      </c>
      <c r="H158" s="391">
        <v>3.1292</v>
      </c>
      <c r="I158" s="388">
        <v>32.604500000000002</v>
      </c>
      <c r="J158" s="389">
        <v>-0.84676688503099995</v>
      </c>
      <c r="K158" s="396">
        <v>0.81223879382599995</v>
      </c>
    </row>
    <row r="159" spans="1:11" ht="14.4" customHeight="1" thickBot="1" x14ac:dyDescent="0.35">
      <c r="A159" s="405" t="s">
        <v>383</v>
      </c>
      <c r="B159" s="383">
        <v>39.658340838737999</v>
      </c>
      <c r="C159" s="383">
        <v>38.590260000000001</v>
      </c>
      <c r="D159" s="384">
        <v>-1.0680808387380001</v>
      </c>
      <c r="E159" s="385">
        <v>0.97306793940000003</v>
      </c>
      <c r="F159" s="383">
        <v>40.141520262036998</v>
      </c>
      <c r="G159" s="384">
        <v>33.451266885031004</v>
      </c>
      <c r="H159" s="386">
        <v>3.1292</v>
      </c>
      <c r="I159" s="383">
        <v>32.604500000000002</v>
      </c>
      <c r="J159" s="384">
        <v>-0.84676688503099995</v>
      </c>
      <c r="K159" s="387">
        <v>0.81223879382599995</v>
      </c>
    </row>
    <row r="160" spans="1:11" ht="14.4" customHeight="1" thickBot="1" x14ac:dyDescent="0.35">
      <c r="A160" s="404" t="s">
        <v>384</v>
      </c>
      <c r="B160" s="388">
        <v>1001</v>
      </c>
      <c r="C160" s="388">
        <v>914.38341000000105</v>
      </c>
      <c r="D160" s="389">
        <v>-86.616589999998993</v>
      </c>
      <c r="E160" s="395">
        <v>0.91346994005899995</v>
      </c>
      <c r="F160" s="388">
        <v>893.04118137365504</v>
      </c>
      <c r="G160" s="389">
        <v>744.20098447804503</v>
      </c>
      <c r="H160" s="391">
        <v>76.174700000000001</v>
      </c>
      <c r="I160" s="388">
        <v>674.76288999999997</v>
      </c>
      <c r="J160" s="389">
        <v>-69.438094478045002</v>
      </c>
      <c r="K160" s="396">
        <v>0.75557869454799997</v>
      </c>
    </row>
    <row r="161" spans="1:11" ht="14.4" customHeight="1" thickBot="1" x14ac:dyDescent="0.35">
      <c r="A161" s="405" t="s">
        <v>385</v>
      </c>
      <c r="B161" s="383">
        <v>1001</v>
      </c>
      <c r="C161" s="383">
        <v>914.38341000000105</v>
      </c>
      <c r="D161" s="384">
        <v>-86.616589999998993</v>
      </c>
      <c r="E161" s="385">
        <v>0.91346994005899995</v>
      </c>
      <c r="F161" s="383">
        <v>893.04118137365504</v>
      </c>
      <c r="G161" s="384">
        <v>744.20098447804503</v>
      </c>
      <c r="H161" s="386">
        <v>76.174700000000001</v>
      </c>
      <c r="I161" s="383">
        <v>674.76288999999997</v>
      </c>
      <c r="J161" s="384">
        <v>-69.438094478045002</v>
      </c>
      <c r="K161" s="387">
        <v>0.75557869454799997</v>
      </c>
    </row>
    <row r="162" spans="1:11" ht="14.4" customHeight="1" thickBot="1" x14ac:dyDescent="0.35">
      <c r="A162" s="404" t="s">
        <v>386</v>
      </c>
      <c r="B162" s="388">
        <v>0</v>
      </c>
      <c r="C162" s="388">
        <v>18.375</v>
      </c>
      <c r="D162" s="389">
        <v>18.375</v>
      </c>
      <c r="E162" s="390" t="s">
        <v>232</v>
      </c>
      <c r="F162" s="388">
        <v>0</v>
      </c>
      <c r="G162" s="389">
        <v>0</v>
      </c>
      <c r="H162" s="391">
        <v>0</v>
      </c>
      <c r="I162" s="388">
        <v>14.595000000000001</v>
      </c>
      <c r="J162" s="389">
        <v>14.595000000000001</v>
      </c>
      <c r="K162" s="392" t="s">
        <v>258</v>
      </c>
    </row>
    <row r="163" spans="1:11" ht="14.4" customHeight="1" thickBot="1" x14ac:dyDescent="0.35">
      <c r="A163" s="405" t="s">
        <v>387</v>
      </c>
      <c r="B163" s="383">
        <v>0</v>
      </c>
      <c r="C163" s="383">
        <v>18.375</v>
      </c>
      <c r="D163" s="384">
        <v>18.375</v>
      </c>
      <c r="E163" s="393" t="s">
        <v>232</v>
      </c>
      <c r="F163" s="383">
        <v>0</v>
      </c>
      <c r="G163" s="384">
        <v>0</v>
      </c>
      <c r="H163" s="386">
        <v>0</v>
      </c>
      <c r="I163" s="383">
        <v>14.595000000000001</v>
      </c>
      <c r="J163" s="384">
        <v>14.595000000000001</v>
      </c>
      <c r="K163" s="394" t="s">
        <v>258</v>
      </c>
    </row>
    <row r="164" spans="1:11" ht="14.4" customHeight="1" thickBot="1" x14ac:dyDescent="0.35">
      <c r="A164" s="404" t="s">
        <v>388</v>
      </c>
      <c r="B164" s="388">
        <v>1996.35021391429</v>
      </c>
      <c r="C164" s="388">
        <v>1985.7916399999999</v>
      </c>
      <c r="D164" s="389">
        <v>-10.558573914287001</v>
      </c>
      <c r="E164" s="395">
        <v>0.99471106129499998</v>
      </c>
      <c r="F164" s="388">
        <v>2020.6223940426701</v>
      </c>
      <c r="G164" s="389">
        <v>1683.8519950355601</v>
      </c>
      <c r="H164" s="391">
        <v>132.6542</v>
      </c>
      <c r="I164" s="388">
        <v>1620.31421</v>
      </c>
      <c r="J164" s="389">
        <v>-63.537785035561001</v>
      </c>
      <c r="K164" s="396">
        <v>0.80188867290400001</v>
      </c>
    </row>
    <row r="165" spans="1:11" ht="14.4" customHeight="1" thickBot="1" x14ac:dyDescent="0.35">
      <c r="A165" s="405" t="s">
        <v>389</v>
      </c>
      <c r="B165" s="383">
        <v>1996.35021391429</v>
      </c>
      <c r="C165" s="383">
        <v>1985.7916399999999</v>
      </c>
      <c r="D165" s="384">
        <v>-10.558573914287001</v>
      </c>
      <c r="E165" s="385">
        <v>0.99471106129499998</v>
      </c>
      <c r="F165" s="383">
        <v>2020.6223940426701</v>
      </c>
      <c r="G165" s="384">
        <v>1683.8519950355601</v>
      </c>
      <c r="H165" s="386">
        <v>132.6542</v>
      </c>
      <c r="I165" s="383">
        <v>1620.31421</v>
      </c>
      <c r="J165" s="384">
        <v>-63.537785035561001</v>
      </c>
      <c r="K165" s="387">
        <v>0.80188867290400001</v>
      </c>
    </row>
    <row r="166" spans="1:11" ht="14.4" customHeight="1" thickBot="1" x14ac:dyDescent="0.35">
      <c r="A166" s="409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1345.8445200000001</v>
      </c>
      <c r="I166" s="388">
        <v>13885.638080000001</v>
      </c>
      <c r="J166" s="389">
        <v>13885.638080000001</v>
      </c>
      <c r="K166" s="392" t="s">
        <v>258</v>
      </c>
    </row>
    <row r="167" spans="1:11" ht="14.4" customHeight="1" thickBot="1" x14ac:dyDescent="0.35">
      <c r="A167" s="406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1345.8445200000001</v>
      </c>
      <c r="I167" s="388">
        <v>13885.638080000001</v>
      </c>
      <c r="J167" s="389">
        <v>13885.638080000001</v>
      </c>
      <c r="K167" s="392" t="s">
        <v>258</v>
      </c>
    </row>
    <row r="168" spans="1:11" ht="14.4" customHeight="1" thickBot="1" x14ac:dyDescent="0.35">
      <c r="A168" s="408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1345.8445200000001</v>
      </c>
      <c r="I168" s="388">
        <v>13885.638080000001</v>
      </c>
      <c r="J168" s="389">
        <v>13885.638080000001</v>
      </c>
      <c r="K168" s="392" t="s">
        <v>258</v>
      </c>
    </row>
    <row r="169" spans="1:11" ht="14.4" customHeight="1" thickBot="1" x14ac:dyDescent="0.35">
      <c r="A169" s="404" t="s">
        <v>393</v>
      </c>
      <c r="B169" s="388">
        <v>0</v>
      </c>
      <c r="C169" s="388">
        <v>17337.158049999998</v>
      </c>
      <c r="D169" s="389">
        <v>17337.158049999998</v>
      </c>
      <c r="E169" s="390" t="s">
        <v>232</v>
      </c>
      <c r="F169" s="388">
        <v>0</v>
      </c>
      <c r="G169" s="389">
        <v>0</v>
      </c>
      <c r="H169" s="391">
        <v>1345.8445200000001</v>
      </c>
      <c r="I169" s="388">
        <v>13885.638080000001</v>
      </c>
      <c r="J169" s="389">
        <v>13885.638080000001</v>
      </c>
      <c r="K169" s="392" t="s">
        <v>258</v>
      </c>
    </row>
    <row r="170" spans="1:11" ht="14.4" customHeight="1" thickBot="1" x14ac:dyDescent="0.35">
      <c r="A170" s="405" t="s">
        <v>394</v>
      </c>
      <c r="B170" s="383">
        <v>0</v>
      </c>
      <c r="C170" s="383">
        <v>99.233999999999995</v>
      </c>
      <c r="D170" s="384">
        <v>99.233999999999995</v>
      </c>
      <c r="E170" s="393" t="s">
        <v>232</v>
      </c>
      <c r="F170" s="383">
        <v>0</v>
      </c>
      <c r="G170" s="384">
        <v>0</v>
      </c>
      <c r="H170" s="386">
        <v>0</v>
      </c>
      <c r="I170" s="383">
        <v>39.655000000000001</v>
      </c>
      <c r="J170" s="384">
        <v>39.655000000000001</v>
      </c>
      <c r="K170" s="394" t="s">
        <v>258</v>
      </c>
    </row>
    <row r="171" spans="1:11" ht="14.4" customHeight="1" thickBot="1" x14ac:dyDescent="0.35">
      <c r="A171" s="405" t="s">
        <v>395</v>
      </c>
      <c r="B171" s="383">
        <v>0</v>
      </c>
      <c r="C171" s="383">
        <v>17137.670289999998</v>
      </c>
      <c r="D171" s="384">
        <v>17137.670289999998</v>
      </c>
      <c r="E171" s="393" t="s">
        <v>232</v>
      </c>
      <c r="F171" s="383">
        <v>0</v>
      </c>
      <c r="G171" s="384">
        <v>0</v>
      </c>
      <c r="H171" s="386">
        <v>1306.7467200000001</v>
      </c>
      <c r="I171" s="383">
        <v>13715.90648</v>
      </c>
      <c r="J171" s="384">
        <v>13715.90648</v>
      </c>
      <c r="K171" s="394" t="s">
        <v>258</v>
      </c>
    </row>
    <row r="172" spans="1:11" ht="14.4" customHeight="1" thickBot="1" x14ac:dyDescent="0.35">
      <c r="A172" s="405" t="s">
        <v>396</v>
      </c>
      <c r="B172" s="383">
        <v>0</v>
      </c>
      <c r="C172" s="383">
        <v>100.25376</v>
      </c>
      <c r="D172" s="384">
        <v>100.25376</v>
      </c>
      <c r="E172" s="393" t="s">
        <v>232</v>
      </c>
      <c r="F172" s="383">
        <v>0</v>
      </c>
      <c r="G172" s="384">
        <v>0</v>
      </c>
      <c r="H172" s="386">
        <v>39.097799999999999</v>
      </c>
      <c r="I172" s="383">
        <v>130.07660000000001</v>
      </c>
      <c r="J172" s="384">
        <v>130.07660000000001</v>
      </c>
      <c r="K172" s="394" t="s">
        <v>258</v>
      </c>
    </row>
    <row r="173" spans="1:11" ht="14.4" customHeight="1" thickBot="1" x14ac:dyDescent="0.35">
      <c r="A173" s="410"/>
      <c r="B173" s="383">
        <v>21691.516454130899</v>
      </c>
      <c r="C173" s="383">
        <v>44518.496290000003</v>
      </c>
      <c r="D173" s="384">
        <v>22826.9798358691</v>
      </c>
      <c r="E173" s="385">
        <v>2.0523459659509999</v>
      </c>
      <c r="F173" s="383">
        <v>29463.735185254201</v>
      </c>
      <c r="G173" s="384">
        <v>24553.112654378499</v>
      </c>
      <c r="H173" s="386">
        <v>4159.7393099999999</v>
      </c>
      <c r="I173" s="383">
        <v>41678.437599999997</v>
      </c>
      <c r="J173" s="384">
        <v>17125.3249456214</v>
      </c>
      <c r="K173" s="387">
        <v>1.4145673431400001</v>
      </c>
    </row>
    <row r="174" spans="1:11" ht="14.4" customHeight="1" thickBot="1" x14ac:dyDescent="0.35">
      <c r="A174" s="411" t="s">
        <v>53</v>
      </c>
      <c r="B174" s="397">
        <v>21691.516454130899</v>
      </c>
      <c r="C174" s="397">
        <v>44518.496290000003</v>
      </c>
      <c r="D174" s="398">
        <v>22826.9798358691</v>
      </c>
      <c r="E174" s="399" t="s">
        <v>232</v>
      </c>
      <c r="F174" s="397">
        <v>29463.735185254201</v>
      </c>
      <c r="G174" s="398">
        <v>24553.112654378499</v>
      </c>
      <c r="H174" s="397">
        <v>4159.7393099999999</v>
      </c>
      <c r="I174" s="397">
        <v>41678.437599999997</v>
      </c>
      <c r="J174" s="398">
        <v>17125.3249456214</v>
      </c>
      <c r="K174" s="400">
        <v>1.4145673431400001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240</v>
      </c>
      <c r="C6" s="414">
        <v>32.632419999999996</v>
      </c>
      <c r="D6" s="414">
        <v>24.659030000000001</v>
      </c>
      <c r="E6" s="414"/>
      <c r="F6" s="414">
        <v>23.302589999999999</v>
      </c>
      <c r="G6" s="414">
        <v>30.833336116950001</v>
      </c>
      <c r="H6" s="414">
        <v>-7.5307461169500023</v>
      </c>
      <c r="I6" s="415">
        <v>0.75575960744610682</v>
      </c>
      <c r="J6" s="416" t="s">
        <v>1</v>
      </c>
    </row>
    <row r="7" spans="1:10" ht="14.4" customHeight="1" x14ac:dyDescent="0.3">
      <c r="A7" s="412" t="s">
        <v>397</v>
      </c>
      <c r="B7" s="413" t="s">
        <v>241</v>
      </c>
      <c r="C7" s="414">
        <v>22.130730000000003</v>
      </c>
      <c r="D7" s="414">
        <v>5.0840400000000008</v>
      </c>
      <c r="E7" s="414"/>
      <c r="F7" s="414">
        <v>14.16282</v>
      </c>
      <c r="G7" s="414">
        <v>18.333334988456667</v>
      </c>
      <c r="H7" s="414">
        <v>-4.1705149884566666</v>
      </c>
      <c r="I7" s="415">
        <v>0.77251738480300647</v>
      </c>
      <c r="J7" s="416" t="s">
        <v>1</v>
      </c>
    </row>
    <row r="8" spans="1:10" ht="14.4" customHeight="1" x14ac:dyDescent="0.3">
      <c r="A8" s="412" t="s">
        <v>397</v>
      </c>
      <c r="B8" s="413" t="s">
        <v>242</v>
      </c>
      <c r="C8" s="414">
        <v>0.88571999999999995</v>
      </c>
      <c r="D8" s="414">
        <v>0.94379999999999997</v>
      </c>
      <c r="E8" s="414"/>
      <c r="F8" s="414">
        <v>0</v>
      </c>
      <c r="G8" s="414">
        <v>0.78650007100416675</v>
      </c>
      <c r="H8" s="414">
        <v>-0.78650007100416675</v>
      </c>
      <c r="I8" s="415">
        <v>0</v>
      </c>
      <c r="J8" s="416" t="s">
        <v>1</v>
      </c>
    </row>
    <row r="9" spans="1:10" ht="14.4" customHeight="1" x14ac:dyDescent="0.3">
      <c r="A9" s="412" t="s">
        <v>397</v>
      </c>
      <c r="B9" s="413" t="s">
        <v>400</v>
      </c>
      <c r="C9" s="414">
        <v>55.648869999999995</v>
      </c>
      <c r="D9" s="414">
        <v>30.686870000000003</v>
      </c>
      <c r="E9" s="414"/>
      <c r="F9" s="414">
        <v>37.465409999999999</v>
      </c>
      <c r="G9" s="414">
        <v>49.953171176410834</v>
      </c>
      <c r="H9" s="414">
        <v>-12.487761176410835</v>
      </c>
      <c r="I9" s="415">
        <v>0.75001064232118508</v>
      </c>
      <c r="J9" s="416" t="s">
        <v>401</v>
      </c>
    </row>
    <row r="11" spans="1:10" ht="14.4" customHeight="1" x14ac:dyDescent="0.3">
      <c r="A11" s="412" t="s">
        <v>397</v>
      </c>
      <c r="B11" s="413" t="s">
        <v>398</v>
      </c>
      <c r="C11" s="414" t="s">
        <v>399</v>
      </c>
      <c r="D11" s="414" t="s">
        <v>399</v>
      </c>
      <c r="E11" s="414"/>
      <c r="F11" s="414" t="s">
        <v>399</v>
      </c>
      <c r="G11" s="414" t="s">
        <v>399</v>
      </c>
      <c r="H11" s="414" t="s">
        <v>399</v>
      </c>
      <c r="I11" s="415" t="s">
        <v>399</v>
      </c>
      <c r="J11" s="416" t="s">
        <v>56</v>
      </c>
    </row>
    <row r="12" spans="1:10" ht="14.4" customHeight="1" x14ac:dyDescent="0.3">
      <c r="A12" s="412" t="s">
        <v>402</v>
      </c>
      <c r="B12" s="413" t="s">
        <v>403</v>
      </c>
      <c r="C12" s="414" t="s">
        <v>399</v>
      </c>
      <c r="D12" s="414" t="s">
        <v>399</v>
      </c>
      <c r="E12" s="414"/>
      <c r="F12" s="414" t="s">
        <v>399</v>
      </c>
      <c r="G12" s="414" t="s">
        <v>399</v>
      </c>
      <c r="H12" s="414" t="s">
        <v>399</v>
      </c>
      <c r="I12" s="415" t="s">
        <v>399</v>
      </c>
      <c r="J12" s="416" t="s">
        <v>0</v>
      </c>
    </row>
    <row r="13" spans="1:10" ht="14.4" customHeight="1" x14ac:dyDescent="0.3">
      <c r="A13" s="412" t="s">
        <v>402</v>
      </c>
      <c r="B13" s="413" t="s">
        <v>240</v>
      </c>
      <c r="C13" s="414">
        <v>32.632419999999996</v>
      </c>
      <c r="D13" s="414">
        <v>24.659030000000001</v>
      </c>
      <c r="E13" s="414"/>
      <c r="F13" s="414">
        <v>23.302589999999999</v>
      </c>
      <c r="G13" s="414">
        <v>30.833336116950001</v>
      </c>
      <c r="H13" s="414">
        <v>-7.5307461169500023</v>
      </c>
      <c r="I13" s="415">
        <v>0.75575960744610682</v>
      </c>
      <c r="J13" s="416" t="s">
        <v>1</v>
      </c>
    </row>
    <row r="14" spans="1:10" ht="14.4" customHeight="1" x14ac:dyDescent="0.3">
      <c r="A14" s="412" t="s">
        <v>402</v>
      </c>
      <c r="B14" s="413" t="s">
        <v>241</v>
      </c>
      <c r="C14" s="414">
        <v>22.130730000000003</v>
      </c>
      <c r="D14" s="414">
        <v>5.0840400000000008</v>
      </c>
      <c r="E14" s="414"/>
      <c r="F14" s="414">
        <v>14.16282</v>
      </c>
      <c r="G14" s="414">
        <v>18.333334988456667</v>
      </c>
      <c r="H14" s="414">
        <v>-4.1705149884566666</v>
      </c>
      <c r="I14" s="415">
        <v>0.77251738480300647</v>
      </c>
      <c r="J14" s="416" t="s">
        <v>1</v>
      </c>
    </row>
    <row r="15" spans="1:10" ht="14.4" customHeight="1" x14ac:dyDescent="0.3">
      <c r="A15" s="412" t="s">
        <v>402</v>
      </c>
      <c r="B15" s="413" t="s">
        <v>242</v>
      </c>
      <c r="C15" s="414">
        <v>0.88571999999999995</v>
      </c>
      <c r="D15" s="414">
        <v>0.94379999999999997</v>
      </c>
      <c r="E15" s="414"/>
      <c r="F15" s="414">
        <v>0</v>
      </c>
      <c r="G15" s="414">
        <v>0.78650007100416675</v>
      </c>
      <c r="H15" s="414">
        <v>-0.78650007100416675</v>
      </c>
      <c r="I15" s="415">
        <v>0</v>
      </c>
      <c r="J15" s="416" t="s">
        <v>1</v>
      </c>
    </row>
    <row r="16" spans="1:10" ht="14.4" customHeight="1" x14ac:dyDescent="0.3">
      <c r="A16" s="412" t="s">
        <v>402</v>
      </c>
      <c r="B16" s="413" t="s">
        <v>404</v>
      </c>
      <c r="C16" s="414">
        <v>55.648869999999995</v>
      </c>
      <c r="D16" s="414">
        <v>30.686870000000003</v>
      </c>
      <c r="E16" s="414"/>
      <c r="F16" s="414">
        <v>37.465409999999999</v>
      </c>
      <c r="G16" s="414">
        <v>49.953171176410834</v>
      </c>
      <c r="H16" s="414">
        <v>-12.487761176410835</v>
      </c>
      <c r="I16" s="415">
        <v>0.75001064232118508</v>
      </c>
      <c r="J16" s="416" t="s">
        <v>405</v>
      </c>
    </row>
    <row r="17" spans="1:10" ht="14.4" customHeight="1" x14ac:dyDescent="0.3">
      <c r="A17" s="412" t="s">
        <v>399</v>
      </c>
      <c r="B17" s="413" t="s">
        <v>399</v>
      </c>
      <c r="C17" s="414" t="s">
        <v>399</v>
      </c>
      <c r="D17" s="414" t="s">
        <v>399</v>
      </c>
      <c r="E17" s="414"/>
      <c r="F17" s="414" t="s">
        <v>399</v>
      </c>
      <c r="G17" s="414" t="s">
        <v>399</v>
      </c>
      <c r="H17" s="414" t="s">
        <v>399</v>
      </c>
      <c r="I17" s="415" t="s">
        <v>399</v>
      </c>
      <c r="J17" s="416" t="s">
        <v>406</v>
      </c>
    </row>
    <row r="18" spans="1:10" ht="14.4" customHeight="1" x14ac:dyDescent="0.3">
      <c r="A18" s="412" t="s">
        <v>397</v>
      </c>
      <c r="B18" s="413" t="s">
        <v>400</v>
      </c>
      <c r="C18" s="414">
        <v>55.648869999999995</v>
      </c>
      <c r="D18" s="414">
        <v>30.686870000000003</v>
      </c>
      <c r="E18" s="414"/>
      <c r="F18" s="414">
        <v>37.465409999999999</v>
      </c>
      <c r="G18" s="414">
        <v>49.953171176410834</v>
      </c>
      <c r="H18" s="414">
        <v>-12.487761176410835</v>
      </c>
      <c r="I18" s="415">
        <v>0.75001064232118508</v>
      </c>
      <c r="J18" s="416" t="s">
        <v>401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90.272455654818046</v>
      </c>
      <c r="M3" s="84">
        <f>SUBTOTAL(9,M5:M1048576)</f>
        <v>343.90000000000003</v>
      </c>
      <c r="N3" s="85">
        <f>SUBTOTAL(9,N5:N1048576)</f>
        <v>31044.697499691931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407</v>
      </c>
      <c r="F5" s="427" t="s">
        <v>522</v>
      </c>
      <c r="G5" s="426" t="s">
        <v>408</v>
      </c>
      <c r="H5" s="426" t="s">
        <v>409</v>
      </c>
      <c r="I5" s="426" t="s">
        <v>409</v>
      </c>
      <c r="J5" s="426" t="s">
        <v>410</v>
      </c>
      <c r="K5" s="426" t="s">
        <v>411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407</v>
      </c>
      <c r="F6" s="433" t="s">
        <v>522</v>
      </c>
      <c r="G6" s="432" t="s">
        <v>408</v>
      </c>
      <c r="H6" s="432" t="s">
        <v>412</v>
      </c>
      <c r="I6" s="432" t="s">
        <v>413</v>
      </c>
      <c r="J6" s="432" t="s">
        <v>414</v>
      </c>
      <c r="K6" s="432" t="s">
        <v>415</v>
      </c>
      <c r="L6" s="434">
        <v>96.746782515327865</v>
      </c>
      <c r="M6" s="434">
        <v>4</v>
      </c>
      <c r="N6" s="435">
        <v>386.98713006131146</v>
      </c>
    </row>
    <row r="7" spans="1:14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407</v>
      </c>
      <c r="F7" s="433" t="s">
        <v>522</v>
      </c>
      <c r="G7" s="432" t="s">
        <v>408</v>
      </c>
      <c r="H7" s="432" t="s">
        <v>416</v>
      </c>
      <c r="I7" s="432" t="s">
        <v>417</v>
      </c>
      <c r="J7" s="432" t="s">
        <v>418</v>
      </c>
      <c r="K7" s="432" t="s">
        <v>419</v>
      </c>
      <c r="L7" s="434">
        <v>20.75936260345561</v>
      </c>
      <c r="M7" s="434">
        <v>50</v>
      </c>
      <c r="N7" s="435">
        <v>1037.9681301727805</v>
      </c>
    </row>
    <row r="8" spans="1:14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407</v>
      </c>
      <c r="F8" s="433" t="s">
        <v>522</v>
      </c>
      <c r="G8" s="432" t="s">
        <v>408</v>
      </c>
      <c r="H8" s="432" t="s">
        <v>420</v>
      </c>
      <c r="I8" s="432" t="s">
        <v>421</v>
      </c>
      <c r="J8" s="432" t="s">
        <v>422</v>
      </c>
      <c r="K8" s="432"/>
      <c r="L8" s="434">
        <v>47.474999999999994</v>
      </c>
      <c r="M8" s="434">
        <v>4</v>
      </c>
      <c r="N8" s="435">
        <v>189.89999999999998</v>
      </c>
    </row>
    <row r="9" spans="1:14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407</v>
      </c>
      <c r="F9" s="433" t="s">
        <v>522</v>
      </c>
      <c r="G9" s="432" t="s">
        <v>408</v>
      </c>
      <c r="H9" s="432" t="s">
        <v>423</v>
      </c>
      <c r="I9" s="432" t="s">
        <v>424</v>
      </c>
      <c r="J9" s="432" t="s">
        <v>425</v>
      </c>
      <c r="K9" s="432" t="s">
        <v>426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407</v>
      </c>
      <c r="F10" s="433" t="s">
        <v>522</v>
      </c>
      <c r="G10" s="432" t="s">
        <v>408</v>
      </c>
      <c r="H10" s="432" t="s">
        <v>427</v>
      </c>
      <c r="I10" s="432" t="s">
        <v>421</v>
      </c>
      <c r="J10" s="432" t="s">
        <v>428</v>
      </c>
      <c r="K10" s="432"/>
      <c r="L10" s="434">
        <v>168.18952730844853</v>
      </c>
      <c r="M10" s="434">
        <v>21</v>
      </c>
      <c r="N10" s="435">
        <v>3531.980073477419</v>
      </c>
    </row>
    <row r="11" spans="1:14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407</v>
      </c>
      <c r="F11" s="433" t="s">
        <v>522</v>
      </c>
      <c r="G11" s="432" t="s">
        <v>408</v>
      </c>
      <c r="H11" s="432" t="s">
        <v>429</v>
      </c>
      <c r="I11" s="432" t="s">
        <v>430</v>
      </c>
      <c r="J11" s="432" t="s">
        <v>431</v>
      </c>
      <c r="K11" s="432" t="s">
        <v>432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407</v>
      </c>
      <c r="F12" s="433" t="s">
        <v>522</v>
      </c>
      <c r="G12" s="432" t="s">
        <v>408</v>
      </c>
      <c r="H12" s="432" t="s">
        <v>433</v>
      </c>
      <c r="I12" s="432" t="s">
        <v>421</v>
      </c>
      <c r="J12" s="432" t="s">
        <v>434</v>
      </c>
      <c r="K12" s="432" t="s">
        <v>435</v>
      </c>
      <c r="L12" s="434">
        <v>936.03000000000009</v>
      </c>
      <c r="M12" s="434">
        <v>3</v>
      </c>
      <c r="N12" s="435">
        <v>2808.09</v>
      </c>
    </row>
    <row r="13" spans="1:14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407</v>
      </c>
      <c r="F13" s="433" t="s">
        <v>522</v>
      </c>
      <c r="G13" s="432" t="s">
        <v>408</v>
      </c>
      <c r="H13" s="432" t="s">
        <v>436</v>
      </c>
      <c r="I13" s="432" t="s">
        <v>437</v>
      </c>
      <c r="J13" s="432" t="s">
        <v>438</v>
      </c>
      <c r="K13" s="432" t="s">
        <v>439</v>
      </c>
      <c r="L13" s="434">
        <v>83.13000000000001</v>
      </c>
      <c r="M13" s="434">
        <v>1</v>
      </c>
      <c r="N13" s="435">
        <v>83.13000000000001</v>
      </c>
    </row>
    <row r="14" spans="1:14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407</v>
      </c>
      <c r="F14" s="433" t="s">
        <v>522</v>
      </c>
      <c r="G14" s="432" t="s">
        <v>408</v>
      </c>
      <c r="H14" s="432" t="s">
        <v>440</v>
      </c>
      <c r="I14" s="432" t="s">
        <v>421</v>
      </c>
      <c r="J14" s="432" t="s">
        <v>441</v>
      </c>
      <c r="K14" s="432"/>
      <c r="L14" s="434">
        <v>599.77789469754759</v>
      </c>
      <c r="M14" s="434">
        <v>3</v>
      </c>
      <c r="N14" s="435">
        <v>1799.3336840926429</v>
      </c>
    </row>
    <row r="15" spans="1:14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407</v>
      </c>
      <c r="F15" s="433" t="s">
        <v>522</v>
      </c>
      <c r="G15" s="432" t="s">
        <v>408</v>
      </c>
      <c r="H15" s="432" t="s">
        <v>442</v>
      </c>
      <c r="I15" s="432" t="s">
        <v>421</v>
      </c>
      <c r="J15" s="432" t="s">
        <v>443</v>
      </c>
      <c r="K15" s="432"/>
      <c r="L15" s="434">
        <v>161.31721563392654</v>
      </c>
      <c r="M15" s="434">
        <v>2</v>
      </c>
      <c r="N15" s="435">
        <v>322.63443126785307</v>
      </c>
    </row>
    <row r="16" spans="1:14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407</v>
      </c>
      <c r="F16" s="433" t="s">
        <v>522</v>
      </c>
      <c r="G16" s="432" t="s">
        <v>408</v>
      </c>
      <c r="H16" s="432" t="s">
        <v>444</v>
      </c>
      <c r="I16" s="432" t="s">
        <v>445</v>
      </c>
      <c r="J16" s="432" t="s">
        <v>446</v>
      </c>
      <c r="K16" s="432" t="s">
        <v>447</v>
      </c>
      <c r="L16" s="434">
        <v>70.61</v>
      </c>
      <c r="M16" s="434">
        <v>1</v>
      </c>
      <c r="N16" s="435">
        <v>70.61</v>
      </c>
    </row>
    <row r="17" spans="1:14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407</v>
      </c>
      <c r="F17" s="433" t="s">
        <v>522</v>
      </c>
      <c r="G17" s="432" t="s">
        <v>408</v>
      </c>
      <c r="H17" s="432" t="s">
        <v>448</v>
      </c>
      <c r="I17" s="432" t="s">
        <v>421</v>
      </c>
      <c r="J17" s="432" t="s">
        <v>449</v>
      </c>
      <c r="K17" s="432"/>
      <c r="L17" s="434">
        <v>8.1067999999999998</v>
      </c>
      <c r="M17" s="434">
        <v>200</v>
      </c>
      <c r="N17" s="435">
        <v>1621.3600000000001</v>
      </c>
    </row>
    <row r="18" spans="1:14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407</v>
      </c>
      <c r="F18" s="433" t="s">
        <v>522</v>
      </c>
      <c r="G18" s="432" t="s">
        <v>408</v>
      </c>
      <c r="H18" s="432" t="s">
        <v>450</v>
      </c>
      <c r="I18" s="432" t="s">
        <v>421</v>
      </c>
      <c r="J18" s="432" t="s">
        <v>451</v>
      </c>
      <c r="K18" s="432" t="s">
        <v>452</v>
      </c>
      <c r="L18" s="434">
        <v>344.85043179187409</v>
      </c>
      <c r="M18" s="434">
        <v>4</v>
      </c>
      <c r="N18" s="435">
        <v>1379.4017271674963</v>
      </c>
    </row>
    <row r="19" spans="1:14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407</v>
      </c>
      <c r="F19" s="433" t="s">
        <v>522</v>
      </c>
      <c r="G19" s="432" t="s">
        <v>408</v>
      </c>
      <c r="H19" s="432" t="s">
        <v>453</v>
      </c>
      <c r="I19" s="432" t="s">
        <v>421</v>
      </c>
      <c r="J19" s="432" t="s">
        <v>454</v>
      </c>
      <c r="K19" s="432"/>
      <c r="L19" s="434">
        <v>124.81623343230935</v>
      </c>
      <c r="M19" s="434">
        <v>12</v>
      </c>
      <c r="N19" s="435">
        <v>1497.7948011877122</v>
      </c>
    </row>
    <row r="20" spans="1:14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407</v>
      </c>
      <c r="F20" s="433" t="s">
        <v>522</v>
      </c>
      <c r="G20" s="432" t="s">
        <v>408</v>
      </c>
      <c r="H20" s="432" t="s">
        <v>455</v>
      </c>
      <c r="I20" s="432" t="s">
        <v>421</v>
      </c>
      <c r="J20" s="432" t="s">
        <v>456</v>
      </c>
      <c r="K20" s="432"/>
      <c r="L20" s="434">
        <v>305.69611436620062</v>
      </c>
      <c r="M20" s="434">
        <v>3</v>
      </c>
      <c r="N20" s="435">
        <v>917.08834309860185</v>
      </c>
    </row>
    <row r="21" spans="1:14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407</v>
      </c>
      <c r="F21" s="433" t="s">
        <v>522</v>
      </c>
      <c r="G21" s="432" t="s">
        <v>408</v>
      </c>
      <c r="H21" s="432" t="s">
        <v>457</v>
      </c>
      <c r="I21" s="432" t="s">
        <v>457</v>
      </c>
      <c r="J21" s="432" t="s">
        <v>458</v>
      </c>
      <c r="K21" s="432" t="s">
        <v>459</v>
      </c>
      <c r="L21" s="434">
        <v>73.100000000000023</v>
      </c>
      <c r="M21" s="434">
        <v>4</v>
      </c>
      <c r="N21" s="435">
        <v>292.40000000000009</v>
      </c>
    </row>
    <row r="22" spans="1:14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407</v>
      </c>
      <c r="F22" s="433" t="s">
        <v>522</v>
      </c>
      <c r="G22" s="432" t="s">
        <v>408</v>
      </c>
      <c r="H22" s="432" t="s">
        <v>460</v>
      </c>
      <c r="I22" s="432" t="s">
        <v>460</v>
      </c>
      <c r="J22" s="432" t="s">
        <v>461</v>
      </c>
      <c r="K22" s="432" t="s">
        <v>462</v>
      </c>
      <c r="L22" s="434">
        <v>78.44</v>
      </c>
      <c r="M22" s="434">
        <v>2</v>
      </c>
      <c r="N22" s="435">
        <v>156.88</v>
      </c>
    </row>
    <row r="23" spans="1:14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407</v>
      </c>
      <c r="F23" s="433" t="s">
        <v>522</v>
      </c>
      <c r="G23" s="432" t="s">
        <v>408</v>
      </c>
      <c r="H23" s="432" t="s">
        <v>463</v>
      </c>
      <c r="I23" s="432" t="s">
        <v>421</v>
      </c>
      <c r="J23" s="432" t="s">
        <v>464</v>
      </c>
      <c r="K23" s="432"/>
      <c r="L23" s="434">
        <v>426.31976503052363</v>
      </c>
      <c r="M23" s="434">
        <v>1</v>
      </c>
      <c r="N23" s="435">
        <v>426.31976503052363</v>
      </c>
    </row>
    <row r="24" spans="1:14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465</v>
      </c>
      <c r="F24" s="433" t="s">
        <v>523</v>
      </c>
      <c r="G24" s="432" t="s">
        <v>408</v>
      </c>
      <c r="H24" s="432" t="s">
        <v>466</v>
      </c>
      <c r="I24" s="432" t="s">
        <v>466</v>
      </c>
      <c r="J24" s="432" t="s">
        <v>467</v>
      </c>
      <c r="K24" s="432" t="s">
        <v>468</v>
      </c>
      <c r="L24" s="434">
        <v>57.991818181818168</v>
      </c>
      <c r="M24" s="434">
        <v>1.1000000000000001</v>
      </c>
      <c r="N24" s="435">
        <v>63.79099999999999</v>
      </c>
    </row>
    <row r="25" spans="1:14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465</v>
      </c>
      <c r="F25" s="433" t="s">
        <v>523</v>
      </c>
      <c r="G25" s="432" t="s">
        <v>408</v>
      </c>
      <c r="H25" s="432" t="s">
        <v>469</v>
      </c>
      <c r="I25" s="432" t="s">
        <v>470</v>
      </c>
      <c r="J25" s="432" t="s">
        <v>471</v>
      </c>
      <c r="K25" s="432" t="s">
        <v>472</v>
      </c>
      <c r="L25" s="434">
        <v>23.629999999999995</v>
      </c>
      <c r="M25" s="434">
        <v>3</v>
      </c>
      <c r="N25" s="435">
        <v>70.889999999999986</v>
      </c>
    </row>
    <row r="26" spans="1:14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465</v>
      </c>
      <c r="F26" s="433" t="s">
        <v>523</v>
      </c>
      <c r="G26" s="432" t="s">
        <v>408</v>
      </c>
      <c r="H26" s="432" t="s">
        <v>473</v>
      </c>
      <c r="I26" s="432" t="s">
        <v>473</v>
      </c>
      <c r="J26" s="432" t="s">
        <v>474</v>
      </c>
      <c r="K26" s="432" t="s">
        <v>475</v>
      </c>
      <c r="L26" s="434">
        <v>264</v>
      </c>
      <c r="M26" s="434">
        <v>0.1</v>
      </c>
      <c r="N26" s="435">
        <v>26.400000000000002</v>
      </c>
    </row>
    <row r="27" spans="1:14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465</v>
      </c>
      <c r="F27" s="433" t="s">
        <v>523</v>
      </c>
      <c r="G27" s="432" t="s">
        <v>408</v>
      </c>
      <c r="H27" s="432" t="s">
        <v>476</v>
      </c>
      <c r="I27" s="432" t="s">
        <v>477</v>
      </c>
      <c r="J27" s="432" t="s">
        <v>478</v>
      </c>
      <c r="K27" s="432" t="s">
        <v>479</v>
      </c>
      <c r="L27" s="434">
        <v>53.13000000000001</v>
      </c>
      <c r="M27" s="434">
        <v>1</v>
      </c>
      <c r="N27" s="435">
        <v>53.13000000000001</v>
      </c>
    </row>
    <row r="28" spans="1:14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465</v>
      </c>
      <c r="F28" s="433" t="s">
        <v>523</v>
      </c>
      <c r="G28" s="432" t="s">
        <v>408</v>
      </c>
      <c r="H28" s="432" t="s">
        <v>480</v>
      </c>
      <c r="I28" s="432" t="s">
        <v>481</v>
      </c>
      <c r="J28" s="432" t="s">
        <v>482</v>
      </c>
      <c r="K28" s="432" t="s">
        <v>483</v>
      </c>
      <c r="L28" s="434">
        <v>35.089999999999996</v>
      </c>
      <c r="M28" s="434">
        <v>2</v>
      </c>
      <c r="N28" s="435">
        <v>70.179999999999993</v>
      </c>
    </row>
    <row r="29" spans="1:14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465</v>
      </c>
      <c r="F29" s="433" t="s">
        <v>523</v>
      </c>
      <c r="G29" s="432" t="s">
        <v>408</v>
      </c>
      <c r="H29" s="432" t="s">
        <v>484</v>
      </c>
      <c r="I29" s="432" t="s">
        <v>485</v>
      </c>
      <c r="J29" s="432" t="s">
        <v>486</v>
      </c>
      <c r="K29" s="432" t="s">
        <v>487</v>
      </c>
      <c r="L29" s="434">
        <v>128.07</v>
      </c>
      <c r="M29" s="434">
        <v>1</v>
      </c>
      <c r="N29" s="435">
        <v>128.07</v>
      </c>
    </row>
    <row r="30" spans="1:14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465</v>
      </c>
      <c r="F30" s="433" t="s">
        <v>523</v>
      </c>
      <c r="G30" s="432" t="s">
        <v>408</v>
      </c>
      <c r="H30" s="432" t="s">
        <v>488</v>
      </c>
      <c r="I30" s="432" t="s">
        <v>489</v>
      </c>
      <c r="J30" s="432" t="s">
        <v>490</v>
      </c>
      <c r="K30" s="432" t="s">
        <v>491</v>
      </c>
      <c r="L30" s="434">
        <v>73.988</v>
      </c>
      <c r="M30" s="434">
        <v>4</v>
      </c>
      <c r="N30" s="435">
        <v>295.952</v>
      </c>
    </row>
    <row r="31" spans="1:14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465</v>
      </c>
      <c r="F31" s="433" t="s">
        <v>523</v>
      </c>
      <c r="G31" s="432" t="s">
        <v>408</v>
      </c>
      <c r="H31" s="432" t="s">
        <v>492</v>
      </c>
      <c r="I31" s="432" t="s">
        <v>493</v>
      </c>
      <c r="J31" s="432" t="s">
        <v>494</v>
      </c>
      <c r="K31" s="432" t="s">
        <v>495</v>
      </c>
      <c r="L31" s="434">
        <v>65.400000000000006</v>
      </c>
      <c r="M31" s="434">
        <v>3</v>
      </c>
      <c r="N31" s="435">
        <v>196.20000000000002</v>
      </c>
    </row>
    <row r="32" spans="1:14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465</v>
      </c>
      <c r="F32" s="433" t="s">
        <v>523</v>
      </c>
      <c r="G32" s="432" t="s">
        <v>408</v>
      </c>
      <c r="H32" s="432" t="s">
        <v>496</v>
      </c>
      <c r="I32" s="432" t="s">
        <v>497</v>
      </c>
      <c r="J32" s="432" t="s">
        <v>498</v>
      </c>
      <c r="K32" s="432" t="s">
        <v>499</v>
      </c>
      <c r="L32" s="434">
        <v>220.00999999999993</v>
      </c>
      <c r="M32" s="434">
        <v>2</v>
      </c>
      <c r="N32" s="435">
        <v>440.01999999999987</v>
      </c>
    </row>
    <row r="33" spans="1:14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465</v>
      </c>
      <c r="F33" s="433" t="s">
        <v>523</v>
      </c>
      <c r="G33" s="432" t="s">
        <v>408</v>
      </c>
      <c r="H33" s="432" t="s">
        <v>500</v>
      </c>
      <c r="I33" s="432" t="s">
        <v>500</v>
      </c>
      <c r="J33" s="432" t="s">
        <v>501</v>
      </c>
      <c r="K33" s="432" t="s">
        <v>502</v>
      </c>
      <c r="L33" s="434">
        <v>217.8</v>
      </c>
      <c r="M33" s="434">
        <v>0.2</v>
      </c>
      <c r="N33" s="435">
        <v>43.56</v>
      </c>
    </row>
    <row r="34" spans="1:14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465</v>
      </c>
      <c r="F34" s="433" t="s">
        <v>523</v>
      </c>
      <c r="G34" s="432" t="s">
        <v>408</v>
      </c>
      <c r="H34" s="432" t="s">
        <v>503</v>
      </c>
      <c r="I34" s="432" t="s">
        <v>503</v>
      </c>
      <c r="J34" s="432" t="s">
        <v>504</v>
      </c>
      <c r="K34" s="432" t="s">
        <v>505</v>
      </c>
      <c r="L34" s="434">
        <v>562.87</v>
      </c>
      <c r="M34" s="434">
        <v>0.1</v>
      </c>
      <c r="N34" s="435">
        <v>56.287000000000006</v>
      </c>
    </row>
    <row r="35" spans="1:14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465</v>
      </c>
      <c r="F35" s="433" t="s">
        <v>523</v>
      </c>
      <c r="G35" s="432" t="s">
        <v>408</v>
      </c>
      <c r="H35" s="432" t="s">
        <v>506</v>
      </c>
      <c r="I35" s="432" t="s">
        <v>506</v>
      </c>
      <c r="J35" s="432" t="s">
        <v>507</v>
      </c>
      <c r="K35" s="432" t="s">
        <v>508</v>
      </c>
      <c r="L35" s="434">
        <v>91.53</v>
      </c>
      <c r="M35" s="434">
        <v>1</v>
      </c>
      <c r="N35" s="435">
        <v>91.53</v>
      </c>
    </row>
    <row r="36" spans="1:14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465</v>
      </c>
      <c r="F36" s="433" t="s">
        <v>523</v>
      </c>
      <c r="G36" s="432" t="s">
        <v>509</v>
      </c>
      <c r="H36" s="432" t="s">
        <v>510</v>
      </c>
      <c r="I36" s="432" t="s">
        <v>511</v>
      </c>
      <c r="J36" s="432" t="s">
        <v>512</v>
      </c>
      <c r="K36" s="432" t="s">
        <v>513</v>
      </c>
      <c r="L36" s="434">
        <v>115.94</v>
      </c>
      <c r="M36" s="434">
        <v>3</v>
      </c>
      <c r="N36" s="435">
        <v>347.82</v>
      </c>
    </row>
    <row r="37" spans="1:14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465</v>
      </c>
      <c r="F37" s="433" t="s">
        <v>523</v>
      </c>
      <c r="G37" s="432" t="s">
        <v>509</v>
      </c>
      <c r="H37" s="432" t="s">
        <v>514</v>
      </c>
      <c r="I37" s="432" t="s">
        <v>515</v>
      </c>
      <c r="J37" s="432" t="s">
        <v>516</v>
      </c>
      <c r="K37" s="432" t="s">
        <v>517</v>
      </c>
      <c r="L37" s="434">
        <v>12209.67</v>
      </c>
      <c r="M37" s="434">
        <v>1</v>
      </c>
      <c r="N37" s="435">
        <v>12209.67</v>
      </c>
    </row>
    <row r="38" spans="1:14" ht="14.4" customHeight="1" thickBot="1" x14ac:dyDescent="0.35">
      <c r="A38" s="436" t="s">
        <v>397</v>
      </c>
      <c r="B38" s="437" t="s">
        <v>398</v>
      </c>
      <c r="C38" s="438" t="s">
        <v>402</v>
      </c>
      <c r="D38" s="439" t="s">
        <v>521</v>
      </c>
      <c r="E38" s="438" t="s">
        <v>465</v>
      </c>
      <c r="F38" s="439" t="s">
        <v>523</v>
      </c>
      <c r="G38" s="438" t="s">
        <v>509</v>
      </c>
      <c r="H38" s="438" t="s">
        <v>518</v>
      </c>
      <c r="I38" s="438" t="s">
        <v>518</v>
      </c>
      <c r="J38" s="438" t="s">
        <v>519</v>
      </c>
      <c r="K38" s="438" t="s">
        <v>520</v>
      </c>
      <c r="L38" s="440">
        <v>34.659999999999997</v>
      </c>
      <c r="M38" s="440">
        <v>2</v>
      </c>
      <c r="N38" s="441">
        <v>69.319999999999993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524</v>
      </c>
      <c r="B5" s="422">
        <v>128.07</v>
      </c>
      <c r="C5" s="446">
        <v>9.9521160777146268E-3</v>
      </c>
      <c r="D5" s="422">
        <v>12740.55</v>
      </c>
      <c r="E5" s="446">
        <v>0.99004788392228538</v>
      </c>
      <c r="F5" s="423">
        <v>12868.619999999999</v>
      </c>
    </row>
    <row r="6" spans="1:6" ht="14.4" customHeight="1" thickBot="1" x14ac:dyDescent="0.35">
      <c r="A6" s="450" t="s">
        <v>3</v>
      </c>
      <c r="B6" s="451">
        <v>128.07</v>
      </c>
      <c r="C6" s="452">
        <v>9.9521160777146268E-3</v>
      </c>
      <c r="D6" s="451">
        <v>12740.55</v>
      </c>
      <c r="E6" s="452">
        <v>0.99004788392228538</v>
      </c>
      <c r="F6" s="453">
        <v>12868.619999999999</v>
      </c>
    </row>
    <row r="7" spans="1:6" ht="14.4" customHeight="1" thickBot="1" x14ac:dyDescent="0.35"/>
    <row r="8" spans="1:6" ht="14.4" customHeight="1" x14ac:dyDescent="0.3">
      <c r="A8" s="460" t="s">
        <v>525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526</v>
      </c>
      <c r="B9" s="434"/>
      <c r="C9" s="456">
        <v>0</v>
      </c>
      <c r="D9" s="434">
        <v>12209.67</v>
      </c>
      <c r="E9" s="456">
        <v>1</v>
      </c>
      <c r="F9" s="435">
        <v>12209.67</v>
      </c>
    </row>
    <row r="10" spans="1:6" ht="14.4" customHeight="1" x14ac:dyDescent="0.3">
      <c r="A10" s="461" t="s">
        <v>527</v>
      </c>
      <c r="B10" s="434"/>
      <c r="C10" s="456">
        <v>0</v>
      </c>
      <c r="D10" s="434">
        <v>69.319999999999993</v>
      </c>
      <c r="E10" s="456">
        <v>1</v>
      </c>
      <c r="F10" s="435">
        <v>69.319999999999993</v>
      </c>
    </row>
    <row r="11" spans="1:6" ht="14.4" customHeight="1" x14ac:dyDescent="0.3">
      <c r="A11" s="461" t="s">
        <v>528</v>
      </c>
      <c r="B11" s="434"/>
      <c r="C11" s="456">
        <v>0</v>
      </c>
      <c r="D11" s="434">
        <v>70.179999999999993</v>
      </c>
      <c r="E11" s="456">
        <v>1</v>
      </c>
      <c r="F11" s="435">
        <v>70.179999999999993</v>
      </c>
    </row>
    <row r="12" spans="1:6" ht="14.4" customHeight="1" thickBot="1" x14ac:dyDescent="0.35">
      <c r="A12" s="462" t="s">
        <v>529</v>
      </c>
      <c r="B12" s="457"/>
      <c r="C12" s="458">
        <v>0</v>
      </c>
      <c r="D12" s="457">
        <v>347.82</v>
      </c>
      <c r="E12" s="458">
        <v>1</v>
      </c>
      <c r="F12" s="459">
        <v>347.82</v>
      </c>
    </row>
    <row r="13" spans="1:6" ht="14.4" customHeight="1" thickBot="1" x14ac:dyDescent="0.35">
      <c r="A13" s="450" t="s">
        <v>3</v>
      </c>
      <c r="B13" s="451">
        <v>128.07</v>
      </c>
      <c r="C13" s="452">
        <v>9.9521160777146268E-3</v>
      </c>
      <c r="D13" s="451">
        <v>12740.55</v>
      </c>
      <c r="E13" s="452">
        <v>0.99004788392228538</v>
      </c>
      <c r="F13" s="453">
        <v>12868.619999999999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543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9.9521160777146268E-3</v>
      </c>
      <c r="I3" s="43">
        <f>SUBTOTAL(9,I6:I1048576)</f>
        <v>8.1999999999999993</v>
      </c>
      <c r="J3" s="43">
        <f>SUBTOTAL(9,J6:J1048576)</f>
        <v>12740.55</v>
      </c>
      <c r="K3" s="44">
        <f>IF(M3=0,0,J3/M3)</f>
        <v>0.99004788392228538</v>
      </c>
      <c r="L3" s="43">
        <f>SUBTOTAL(9,L6:L1048576)</f>
        <v>9.1999999999999993</v>
      </c>
      <c r="M3" s="45">
        <f>SUBTOTAL(9,M6:M1048576)</f>
        <v>12868.619999999999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402</v>
      </c>
      <c r="B6" s="425" t="s">
        <v>530</v>
      </c>
      <c r="C6" s="425" t="s">
        <v>515</v>
      </c>
      <c r="D6" s="425" t="s">
        <v>516</v>
      </c>
      <c r="E6" s="425" t="s">
        <v>531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402</v>
      </c>
      <c r="B7" s="431" t="s">
        <v>532</v>
      </c>
      <c r="C7" s="431" t="s">
        <v>481</v>
      </c>
      <c r="D7" s="431" t="s">
        <v>533</v>
      </c>
      <c r="E7" s="431" t="s">
        <v>534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402</v>
      </c>
      <c r="B8" s="431" t="s">
        <v>535</v>
      </c>
      <c r="C8" s="431" t="s">
        <v>511</v>
      </c>
      <c r="D8" s="431" t="s">
        <v>536</v>
      </c>
      <c r="E8" s="431" t="s">
        <v>537</v>
      </c>
      <c r="F8" s="434"/>
      <c r="G8" s="434"/>
      <c r="H8" s="456">
        <v>0</v>
      </c>
      <c r="I8" s="434">
        <v>3</v>
      </c>
      <c r="J8" s="434">
        <v>347.82</v>
      </c>
      <c r="K8" s="456">
        <v>1</v>
      </c>
      <c r="L8" s="434">
        <v>3</v>
      </c>
      <c r="M8" s="435">
        <v>347.82</v>
      </c>
    </row>
    <row r="9" spans="1:13" ht="14.4" customHeight="1" x14ac:dyDescent="0.3">
      <c r="A9" s="430" t="s">
        <v>402</v>
      </c>
      <c r="B9" s="431" t="s">
        <v>538</v>
      </c>
      <c r="C9" s="431" t="s">
        <v>500</v>
      </c>
      <c r="D9" s="431" t="s">
        <v>501</v>
      </c>
      <c r="E9" s="431" t="s">
        <v>539</v>
      </c>
      <c r="F9" s="434"/>
      <c r="G9" s="434"/>
      <c r="H9" s="456">
        <v>0</v>
      </c>
      <c r="I9" s="434">
        <v>0.2</v>
      </c>
      <c r="J9" s="434">
        <v>43.56</v>
      </c>
      <c r="K9" s="456">
        <v>1</v>
      </c>
      <c r="L9" s="434">
        <v>0.2</v>
      </c>
      <c r="M9" s="435">
        <v>43.56</v>
      </c>
    </row>
    <row r="10" spans="1:13" ht="14.4" customHeight="1" x14ac:dyDescent="0.3">
      <c r="A10" s="430" t="s">
        <v>402</v>
      </c>
      <c r="B10" s="431" t="s">
        <v>538</v>
      </c>
      <c r="C10" s="431" t="s">
        <v>485</v>
      </c>
      <c r="D10" s="431" t="s">
        <v>540</v>
      </c>
      <c r="E10" s="431" t="s">
        <v>541</v>
      </c>
      <c r="F10" s="434">
        <v>1</v>
      </c>
      <c r="G10" s="434">
        <v>128.07</v>
      </c>
      <c r="H10" s="456">
        <v>1</v>
      </c>
      <c r="I10" s="434"/>
      <c r="J10" s="434"/>
      <c r="K10" s="456">
        <v>0</v>
      </c>
      <c r="L10" s="434">
        <v>1</v>
      </c>
      <c r="M10" s="435">
        <v>128.07</v>
      </c>
    </row>
    <row r="11" spans="1:13" ht="14.4" customHeight="1" thickBot="1" x14ac:dyDescent="0.35">
      <c r="A11" s="436" t="s">
        <v>402</v>
      </c>
      <c r="B11" s="437" t="s">
        <v>542</v>
      </c>
      <c r="C11" s="437" t="s">
        <v>518</v>
      </c>
      <c r="D11" s="437" t="s">
        <v>519</v>
      </c>
      <c r="E11" s="437" t="s">
        <v>520</v>
      </c>
      <c r="F11" s="440"/>
      <c r="G11" s="440"/>
      <c r="H11" s="448">
        <v>0</v>
      </c>
      <c r="I11" s="440">
        <v>2</v>
      </c>
      <c r="J11" s="440">
        <v>69.319999999999993</v>
      </c>
      <c r="K11" s="448">
        <v>1</v>
      </c>
      <c r="L11" s="440">
        <v>2</v>
      </c>
      <c r="M11" s="441">
        <v>69.319999999999993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85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52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544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545</v>
      </c>
      <c r="B7" s="479">
        <v>85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52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244</v>
      </c>
      <c r="C6" s="414">
        <v>14225.25953000001</v>
      </c>
      <c r="D6" s="414">
        <v>14934.067369999999</v>
      </c>
      <c r="E6" s="414"/>
      <c r="F6" s="414">
        <v>17149.716349999999</v>
      </c>
      <c r="G6" s="414">
        <v>16833.334740188664</v>
      </c>
      <c r="H6" s="414">
        <v>316.38160981133478</v>
      </c>
      <c r="I6" s="415">
        <v>1.0187949455467069</v>
      </c>
      <c r="J6" s="416" t="s">
        <v>1</v>
      </c>
    </row>
    <row r="7" spans="1:10" ht="14.4" customHeight="1" x14ac:dyDescent="0.3">
      <c r="A7" s="412" t="s">
        <v>397</v>
      </c>
      <c r="B7" s="413" t="s">
        <v>245</v>
      </c>
      <c r="C7" s="414">
        <v>85.948569999999989</v>
      </c>
      <c r="D7" s="414">
        <v>109.40839</v>
      </c>
      <c r="E7" s="414"/>
      <c r="F7" s="414">
        <v>118.05067</v>
      </c>
      <c r="G7" s="414">
        <v>108.09354483040002</v>
      </c>
      <c r="H7" s="414">
        <v>9.9571251695999763</v>
      </c>
      <c r="I7" s="415">
        <v>1.0921158167698433</v>
      </c>
      <c r="J7" s="416" t="s">
        <v>1</v>
      </c>
    </row>
    <row r="8" spans="1:10" ht="14.4" customHeight="1" x14ac:dyDescent="0.3">
      <c r="A8" s="412" t="s">
        <v>397</v>
      </c>
      <c r="B8" s="413" t="s">
        <v>246</v>
      </c>
      <c r="C8" s="414">
        <v>10.226199999999999</v>
      </c>
      <c r="D8" s="414">
        <v>12.49203</v>
      </c>
      <c r="E8" s="414"/>
      <c r="F8" s="414">
        <v>11.52849</v>
      </c>
      <c r="G8" s="414">
        <v>16.636875300504997</v>
      </c>
      <c r="H8" s="414">
        <v>-5.1083853005049971</v>
      </c>
      <c r="I8" s="415">
        <v>0.69294803211334177</v>
      </c>
      <c r="J8" s="416" t="s">
        <v>1</v>
      </c>
    </row>
    <row r="9" spans="1:10" ht="14.4" customHeight="1" x14ac:dyDescent="0.3">
      <c r="A9" s="412" t="s">
        <v>397</v>
      </c>
      <c r="B9" s="413" t="s">
        <v>247</v>
      </c>
      <c r="C9" s="414">
        <v>83.586229999999986</v>
      </c>
      <c r="D9" s="414">
        <v>47.497789999999995</v>
      </c>
      <c r="E9" s="414"/>
      <c r="F9" s="414">
        <v>64.578319999999991</v>
      </c>
      <c r="G9" s="414">
        <v>97.307949558291668</v>
      </c>
      <c r="H9" s="414">
        <v>-32.729629558291677</v>
      </c>
      <c r="I9" s="415">
        <v>0.66364896489073366</v>
      </c>
      <c r="J9" s="416" t="s">
        <v>1</v>
      </c>
    </row>
    <row r="10" spans="1:10" ht="14.4" customHeight="1" x14ac:dyDescent="0.3">
      <c r="A10" s="412" t="s">
        <v>397</v>
      </c>
      <c r="B10" s="413" t="s">
        <v>248</v>
      </c>
      <c r="C10" s="414">
        <v>0.88400000000000012</v>
      </c>
      <c r="D10" s="414">
        <v>1.0179999999999998</v>
      </c>
      <c r="E10" s="414"/>
      <c r="F10" s="414">
        <v>1.2010000000000001</v>
      </c>
      <c r="G10" s="414">
        <v>0.83333340856583338</v>
      </c>
      <c r="H10" s="414">
        <v>0.36766659143416669</v>
      </c>
      <c r="I10" s="415">
        <v>1.4411998698899169</v>
      </c>
      <c r="J10" s="416" t="s">
        <v>1</v>
      </c>
    </row>
    <row r="11" spans="1:10" ht="14.4" customHeight="1" x14ac:dyDescent="0.3">
      <c r="A11" s="412" t="s">
        <v>397</v>
      </c>
      <c r="B11" s="413" t="s">
        <v>249</v>
      </c>
      <c r="C11" s="414">
        <v>20.663999999999998</v>
      </c>
      <c r="D11" s="414">
        <v>16.759999999999998</v>
      </c>
      <c r="E11" s="414"/>
      <c r="F11" s="414">
        <v>14.058</v>
      </c>
      <c r="G11" s="414">
        <v>25.606288285694166</v>
      </c>
      <c r="H11" s="414">
        <v>-11.548288285694166</v>
      </c>
      <c r="I11" s="415">
        <v>0.54900576933104295</v>
      </c>
      <c r="J11" s="416" t="s">
        <v>1</v>
      </c>
    </row>
    <row r="12" spans="1:10" ht="14.4" customHeight="1" x14ac:dyDescent="0.3">
      <c r="A12" s="412" t="s">
        <v>397</v>
      </c>
      <c r="B12" s="413" t="s">
        <v>400</v>
      </c>
      <c r="C12" s="414">
        <v>14426.568530000011</v>
      </c>
      <c r="D12" s="414">
        <v>15121.243579999998</v>
      </c>
      <c r="E12" s="414"/>
      <c r="F12" s="414">
        <v>17359.132830000002</v>
      </c>
      <c r="G12" s="414">
        <v>17081.812731572121</v>
      </c>
      <c r="H12" s="414">
        <v>277.32009842788102</v>
      </c>
      <c r="I12" s="415">
        <v>1.0162348166898771</v>
      </c>
      <c r="J12" s="416" t="s">
        <v>401</v>
      </c>
    </row>
    <row r="14" spans="1:10" ht="14.4" customHeight="1" x14ac:dyDescent="0.3">
      <c r="A14" s="412" t="s">
        <v>397</v>
      </c>
      <c r="B14" s="413" t="s">
        <v>398</v>
      </c>
      <c r="C14" s="414" t="s">
        <v>399</v>
      </c>
      <c r="D14" s="414" t="s">
        <v>399</v>
      </c>
      <c r="E14" s="414"/>
      <c r="F14" s="414" t="s">
        <v>399</v>
      </c>
      <c r="G14" s="414" t="s">
        <v>399</v>
      </c>
      <c r="H14" s="414" t="s">
        <v>399</v>
      </c>
      <c r="I14" s="415" t="s">
        <v>399</v>
      </c>
      <c r="J14" s="416" t="s">
        <v>56</v>
      </c>
    </row>
    <row r="15" spans="1:10" ht="14.4" customHeight="1" x14ac:dyDescent="0.3">
      <c r="A15" s="412" t="s">
        <v>402</v>
      </c>
      <c r="B15" s="413" t="s">
        <v>403</v>
      </c>
      <c r="C15" s="414" t="s">
        <v>399</v>
      </c>
      <c r="D15" s="414" t="s">
        <v>399</v>
      </c>
      <c r="E15" s="414"/>
      <c r="F15" s="414" t="s">
        <v>399</v>
      </c>
      <c r="G15" s="414" t="s">
        <v>399</v>
      </c>
      <c r="H15" s="414" t="s">
        <v>399</v>
      </c>
      <c r="I15" s="415" t="s">
        <v>399</v>
      </c>
      <c r="J15" s="416" t="s">
        <v>0</v>
      </c>
    </row>
    <row r="16" spans="1:10" ht="14.4" customHeight="1" x14ac:dyDescent="0.3">
      <c r="A16" s="412" t="s">
        <v>402</v>
      </c>
      <c r="B16" s="413" t="s">
        <v>244</v>
      </c>
      <c r="C16" s="414">
        <v>14225.25953000001</v>
      </c>
      <c r="D16" s="414">
        <v>14934.067369999999</v>
      </c>
      <c r="E16" s="414"/>
      <c r="F16" s="414">
        <v>17149.716349999999</v>
      </c>
      <c r="G16" s="414">
        <v>16833.334740188664</v>
      </c>
      <c r="H16" s="414">
        <v>316.38160981133478</v>
      </c>
      <c r="I16" s="415">
        <v>1.0187949455467069</v>
      </c>
      <c r="J16" s="416" t="s">
        <v>1</v>
      </c>
    </row>
    <row r="17" spans="1:10" ht="14.4" customHeight="1" x14ac:dyDescent="0.3">
      <c r="A17" s="412" t="s">
        <v>402</v>
      </c>
      <c r="B17" s="413" t="s">
        <v>245</v>
      </c>
      <c r="C17" s="414">
        <v>85.948569999999989</v>
      </c>
      <c r="D17" s="414">
        <v>109.40839</v>
      </c>
      <c r="E17" s="414"/>
      <c r="F17" s="414">
        <v>118.05067</v>
      </c>
      <c r="G17" s="414">
        <v>108.09354483040002</v>
      </c>
      <c r="H17" s="414">
        <v>9.9571251695999763</v>
      </c>
      <c r="I17" s="415">
        <v>1.0921158167698433</v>
      </c>
      <c r="J17" s="416" t="s">
        <v>1</v>
      </c>
    </row>
    <row r="18" spans="1:10" ht="14.4" customHeight="1" x14ac:dyDescent="0.3">
      <c r="A18" s="412" t="s">
        <v>402</v>
      </c>
      <c r="B18" s="413" t="s">
        <v>246</v>
      </c>
      <c r="C18" s="414">
        <v>10.226199999999999</v>
      </c>
      <c r="D18" s="414">
        <v>12.49203</v>
      </c>
      <c r="E18" s="414"/>
      <c r="F18" s="414">
        <v>11.52849</v>
      </c>
      <c r="G18" s="414">
        <v>16.636875300504997</v>
      </c>
      <c r="H18" s="414">
        <v>-5.1083853005049971</v>
      </c>
      <c r="I18" s="415">
        <v>0.69294803211334177</v>
      </c>
      <c r="J18" s="416" t="s">
        <v>1</v>
      </c>
    </row>
    <row r="19" spans="1:10" ht="14.4" customHeight="1" x14ac:dyDescent="0.3">
      <c r="A19" s="412" t="s">
        <v>402</v>
      </c>
      <c r="B19" s="413" t="s">
        <v>247</v>
      </c>
      <c r="C19" s="414">
        <v>83.586229999999986</v>
      </c>
      <c r="D19" s="414">
        <v>47.497789999999995</v>
      </c>
      <c r="E19" s="414"/>
      <c r="F19" s="414">
        <v>64.578319999999991</v>
      </c>
      <c r="G19" s="414">
        <v>97.307949558291668</v>
      </c>
      <c r="H19" s="414">
        <v>-32.729629558291677</v>
      </c>
      <c r="I19" s="415">
        <v>0.66364896489073366</v>
      </c>
      <c r="J19" s="416" t="s">
        <v>1</v>
      </c>
    </row>
    <row r="20" spans="1:10" ht="14.4" customHeight="1" x14ac:dyDescent="0.3">
      <c r="A20" s="412" t="s">
        <v>402</v>
      </c>
      <c r="B20" s="413" t="s">
        <v>248</v>
      </c>
      <c r="C20" s="414">
        <v>0.88400000000000012</v>
      </c>
      <c r="D20" s="414">
        <v>1.0179999999999998</v>
      </c>
      <c r="E20" s="414"/>
      <c r="F20" s="414">
        <v>1.2010000000000001</v>
      </c>
      <c r="G20" s="414">
        <v>0.83333340856583338</v>
      </c>
      <c r="H20" s="414">
        <v>0.36766659143416669</v>
      </c>
      <c r="I20" s="415">
        <v>1.4411998698899169</v>
      </c>
      <c r="J20" s="416" t="s">
        <v>1</v>
      </c>
    </row>
    <row r="21" spans="1:10" ht="14.4" customHeight="1" x14ac:dyDescent="0.3">
      <c r="A21" s="412" t="s">
        <v>402</v>
      </c>
      <c r="B21" s="413" t="s">
        <v>249</v>
      </c>
      <c r="C21" s="414">
        <v>20.663999999999998</v>
      </c>
      <c r="D21" s="414">
        <v>16.759999999999998</v>
      </c>
      <c r="E21" s="414"/>
      <c r="F21" s="414">
        <v>14.058</v>
      </c>
      <c r="G21" s="414">
        <v>25.606288285694166</v>
      </c>
      <c r="H21" s="414">
        <v>-11.548288285694166</v>
      </c>
      <c r="I21" s="415">
        <v>0.54900576933104295</v>
      </c>
      <c r="J21" s="416" t="s">
        <v>1</v>
      </c>
    </row>
    <row r="22" spans="1:10" ht="14.4" customHeight="1" x14ac:dyDescent="0.3">
      <c r="A22" s="412" t="s">
        <v>402</v>
      </c>
      <c r="B22" s="413" t="s">
        <v>404</v>
      </c>
      <c r="C22" s="414">
        <v>14426.568530000011</v>
      </c>
      <c r="D22" s="414">
        <v>15121.243579999998</v>
      </c>
      <c r="E22" s="414"/>
      <c r="F22" s="414">
        <v>17359.132830000002</v>
      </c>
      <c r="G22" s="414">
        <v>17081.812731572121</v>
      </c>
      <c r="H22" s="414">
        <v>277.32009842788102</v>
      </c>
      <c r="I22" s="415">
        <v>1.0162348166898771</v>
      </c>
      <c r="J22" s="416" t="s">
        <v>405</v>
      </c>
    </row>
    <row r="23" spans="1:10" ht="14.4" customHeight="1" x14ac:dyDescent="0.3">
      <c r="A23" s="412" t="s">
        <v>399</v>
      </c>
      <c r="B23" s="413" t="s">
        <v>399</v>
      </c>
      <c r="C23" s="414" t="s">
        <v>399</v>
      </c>
      <c r="D23" s="414" t="s">
        <v>399</v>
      </c>
      <c r="E23" s="414"/>
      <c r="F23" s="414" t="s">
        <v>399</v>
      </c>
      <c r="G23" s="414" t="s">
        <v>399</v>
      </c>
      <c r="H23" s="414" t="s">
        <v>399</v>
      </c>
      <c r="I23" s="415" t="s">
        <v>399</v>
      </c>
      <c r="J23" s="416" t="s">
        <v>406</v>
      </c>
    </row>
    <row r="24" spans="1:10" ht="14.4" customHeight="1" x14ac:dyDescent="0.3">
      <c r="A24" s="412" t="s">
        <v>397</v>
      </c>
      <c r="B24" s="413" t="s">
        <v>400</v>
      </c>
      <c r="C24" s="414">
        <v>14426.568530000011</v>
      </c>
      <c r="D24" s="414">
        <v>15121.243579999998</v>
      </c>
      <c r="E24" s="414"/>
      <c r="F24" s="414">
        <v>17359.132830000002</v>
      </c>
      <c r="G24" s="414">
        <v>17081.812731572121</v>
      </c>
      <c r="H24" s="414">
        <v>277.32009842788102</v>
      </c>
      <c r="I24" s="415">
        <v>1.0162348166898771</v>
      </c>
      <c r="J24" s="416" t="s">
        <v>401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0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1359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40.61050554343818</v>
      </c>
      <c r="J3" s="84">
        <f>SUBTOTAL(9,J5:J1048576)</f>
        <v>427725.46</v>
      </c>
      <c r="K3" s="85">
        <f>SUBTOTAL(9,K5:K1048576)</f>
        <v>17370147.164399646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1347</v>
      </c>
      <c r="F5" s="427" t="s">
        <v>1348</v>
      </c>
      <c r="G5" s="426" t="s">
        <v>546</v>
      </c>
      <c r="H5" s="426" t="s">
        <v>547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1347</v>
      </c>
      <c r="F6" s="433" t="s">
        <v>1348</v>
      </c>
      <c r="G6" s="432" t="s">
        <v>548</v>
      </c>
      <c r="H6" s="432" t="s">
        <v>549</v>
      </c>
      <c r="I6" s="434">
        <v>28.734000000000002</v>
      </c>
      <c r="J6" s="434">
        <v>358</v>
      </c>
      <c r="K6" s="435">
        <v>10286.680000000002</v>
      </c>
    </row>
    <row r="7" spans="1:11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1347</v>
      </c>
      <c r="F7" s="433" t="s">
        <v>1348</v>
      </c>
      <c r="G7" s="432" t="s">
        <v>550</v>
      </c>
      <c r="H7" s="432" t="s">
        <v>551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1347</v>
      </c>
      <c r="F8" s="433" t="s">
        <v>1348</v>
      </c>
      <c r="G8" s="432" t="s">
        <v>552</v>
      </c>
      <c r="H8" s="432" t="s">
        <v>553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1347</v>
      </c>
      <c r="F9" s="433" t="s">
        <v>1348</v>
      </c>
      <c r="G9" s="432" t="s">
        <v>554</v>
      </c>
      <c r="H9" s="432" t="s">
        <v>555</v>
      </c>
      <c r="I9" s="434">
        <v>27.87</v>
      </c>
      <c r="J9" s="434">
        <v>24</v>
      </c>
      <c r="K9" s="435">
        <v>668.88</v>
      </c>
    </row>
    <row r="10" spans="1:11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1347</v>
      </c>
      <c r="F10" s="433" t="s">
        <v>1348</v>
      </c>
      <c r="G10" s="432" t="s">
        <v>556</v>
      </c>
      <c r="H10" s="432" t="s">
        <v>557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1347</v>
      </c>
      <c r="F11" s="433" t="s">
        <v>1348</v>
      </c>
      <c r="G11" s="432" t="s">
        <v>558</v>
      </c>
      <c r="H11" s="432" t="s">
        <v>559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1347</v>
      </c>
      <c r="F12" s="433" t="s">
        <v>1348</v>
      </c>
      <c r="G12" s="432" t="s">
        <v>560</v>
      </c>
      <c r="H12" s="432" t="s">
        <v>561</v>
      </c>
      <c r="I12" s="434">
        <v>7.665</v>
      </c>
      <c r="J12" s="434">
        <v>3</v>
      </c>
      <c r="K12" s="435">
        <v>22.43</v>
      </c>
    </row>
    <row r="13" spans="1:11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1347</v>
      </c>
      <c r="F13" s="433" t="s">
        <v>1348</v>
      </c>
      <c r="G13" s="432" t="s">
        <v>562</v>
      </c>
      <c r="H13" s="432" t="s">
        <v>563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1347</v>
      </c>
      <c r="F14" s="433" t="s">
        <v>1348</v>
      </c>
      <c r="G14" s="432" t="s">
        <v>564</v>
      </c>
      <c r="H14" s="432" t="s">
        <v>565</v>
      </c>
      <c r="I14" s="434">
        <v>6.2766666666666664</v>
      </c>
      <c r="J14" s="434">
        <v>4</v>
      </c>
      <c r="K14" s="435">
        <v>24.75</v>
      </c>
    </row>
    <row r="15" spans="1:11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1347</v>
      </c>
      <c r="F15" s="433" t="s">
        <v>1348</v>
      </c>
      <c r="G15" s="432" t="s">
        <v>566</v>
      </c>
      <c r="H15" s="432" t="s">
        <v>567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1347</v>
      </c>
      <c r="F16" s="433" t="s">
        <v>1348</v>
      </c>
      <c r="G16" s="432" t="s">
        <v>568</v>
      </c>
      <c r="H16" s="432" t="s">
        <v>569</v>
      </c>
      <c r="I16" s="434">
        <v>0.19</v>
      </c>
      <c r="J16" s="434">
        <v>1800</v>
      </c>
      <c r="K16" s="435">
        <v>335.63</v>
      </c>
    </row>
    <row r="17" spans="1:11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1347</v>
      </c>
      <c r="F17" s="433" t="s">
        <v>1348</v>
      </c>
      <c r="G17" s="432" t="s">
        <v>570</v>
      </c>
      <c r="H17" s="432" t="s">
        <v>571</v>
      </c>
      <c r="I17" s="434">
        <v>0.37666666666666665</v>
      </c>
      <c r="J17" s="434">
        <v>85</v>
      </c>
      <c r="K17" s="435">
        <v>31.8</v>
      </c>
    </row>
    <row r="18" spans="1:11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1349</v>
      </c>
      <c r="F18" s="433" t="s">
        <v>1350</v>
      </c>
      <c r="G18" s="432" t="s">
        <v>572</v>
      </c>
      <c r="H18" s="432" t="s">
        <v>573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1349</v>
      </c>
      <c r="F19" s="433" t="s">
        <v>1350</v>
      </c>
      <c r="G19" s="432" t="s">
        <v>574</v>
      </c>
      <c r="H19" s="432" t="s">
        <v>575</v>
      </c>
      <c r="I19" s="434">
        <v>1.0900000000000001</v>
      </c>
      <c r="J19" s="434">
        <v>700</v>
      </c>
      <c r="K19" s="435">
        <v>763</v>
      </c>
    </row>
    <row r="20" spans="1:11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1349</v>
      </c>
      <c r="F20" s="433" t="s">
        <v>1350</v>
      </c>
      <c r="G20" s="432" t="s">
        <v>576</v>
      </c>
      <c r="H20" s="432" t="s">
        <v>577</v>
      </c>
      <c r="I20" s="434">
        <v>0.47400000000000003</v>
      </c>
      <c r="J20" s="434">
        <v>1700</v>
      </c>
      <c r="K20" s="435">
        <v>805</v>
      </c>
    </row>
    <row r="21" spans="1:11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1349</v>
      </c>
      <c r="F21" s="433" t="s">
        <v>1350</v>
      </c>
      <c r="G21" s="432" t="s">
        <v>578</v>
      </c>
      <c r="H21" s="432" t="s">
        <v>579</v>
      </c>
      <c r="I21" s="434">
        <v>0.67</v>
      </c>
      <c r="J21" s="434">
        <v>400</v>
      </c>
      <c r="K21" s="435">
        <v>268</v>
      </c>
    </row>
    <row r="22" spans="1:11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1349</v>
      </c>
      <c r="F22" s="433" t="s">
        <v>1350</v>
      </c>
      <c r="G22" s="432" t="s">
        <v>580</v>
      </c>
      <c r="H22" s="432" t="s">
        <v>581</v>
      </c>
      <c r="I22" s="434">
        <v>0.59111111111111103</v>
      </c>
      <c r="J22" s="434">
        <v>13500</v>
      </c>
      <c r="K22" s="435">
        <v>8008.73</v>
      </c>
    </row>
    <row r="23" spans="1:11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1349</v>
      </c>
      <c r="F23" s="433" t="s">
        <v>1350</v>
      </c>
      <c r="G23" s="432" t="s">
        <v>582</v>
      </c>
      <c r="H23" s="432" t="s">
        <v>583</v>
      </c>
      <c r="I23" s="434">
        <v>1.0199999999999998</v>
      </c>
      <c r="J23" s="434">
        <v>20000</v>
      </c>
      <c r="K23" s="435">
        <v>20327.999999999996</v>
      </c>
    </row>
    <row r="24" spans="1:11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1349</v>
      </c>
      <c r="F24" s="433" t="s">
        <v>1350</v>
      </c>
      <c r="G24" s="432" t="s">
        <v>584</v>
      </c>
      <c r="H24" s="432" t="s">
        <v>585</v>
      </c>
      <c r="I24" s="434">
        <v>15.0025</v>
      </c>
      <c r="J24" s="434">
        <v>23</v>
      </c>
      <c r="K24" s="435">
        <v>345.05</v>
      </c>
    </row>
    <row r="25" spans="1:11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1349</v>
      </c>
      <c r="F25" s="433" t="s">
        <v>1350</v>
      </c>
      <c r="G25" s="432" t="s">
        <v>586</v>
      </c>
      <c r="H25" s="432" t="s">
        <v>587</v>
      </c>
      <c r="I25" s="434">
        <v>12.106666666666667</v>
      </c>
      <c r="J25" s="434">
        <v>35</v>
      </c>
      <c r="K25" s="435">
        <v>423.70000000000005</v>
      </c>
    </row>
    <row r="26" spans="1:11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1349</v>
      </c>
      <c r="F26" s="433" t="s">
        <v>1350</v>
      </c>
      <c r="G26" s="432" t="s">
        <v>588</v>
      </c>
      <c r="H26" s="432" t="s">
        <v>589</v>
      </c>
      <c r="I26" s="434">
        <v>6.78</v>
      </c>
      <c r="J26" s="434">
        <v>100</v>
      </c>
      <c r="K26" s="435">
        <v>677.6</v>
      </c>
    </row>
    <row r="27" spans="1:11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1349</v>
      </c>
      <c r="F27" s="433" t="s">
        <v>1350</v>
      </c>
      <c r="G27" s="432" t="s">
        <v>590</v>
      </c>
      <c r="H27" s="432" t="s">
        <v>591</v>
      </c>
      <c r="I27" s="434">
        <v>0.61</v>
      </c>
      <c r="J27" s="434">
        <v>2000</v>
      </c>
      <c r="K27" s="435">
        <v>1214.3599999999999</v>
      </c>
    </row>
    <row r="28" spans="1:11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1349</v>
      </c>
      <c r="F28" s="433" t="s">
        <v>1350</v>
      </c>
      <c r="G28" s="432" t="s">
        <v>592</v>
      </c>
      <c r="H28" s="432" t="s">
        <v>593</v>
      </c>
      <c r="I28" s="434">
        <v>315.81</v>
      </c>
      <c r="J28" s="434">
        <v>2</v>
      </c>
      <c r="K28" s="435">
        <v>631.62</v>
      </c>
    </row>
    <row r="29" spans="1:11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1349</v>
      </c>
      <c r="F29" s="433" t="s">
        <v>1350</v>
      </c>
      <c r="G29" s="432" t="s">
        <v>594</v>
      </c>
      <c r="H29" s="432" t="s">
        <v>595</v>
      </c>
      <c r="I29" s="434">
        <v>1.74</v>
      </c>
      <c r="J29" s="434">
        <v>700</v>
      </c>
      <c r="K29" s="435">
        <v>1215.8899999999999</v>
      </c>
    </row>
    <row r="30" spans="1:11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1349</v>
      </c>
      <c r="F30" s="433" t="s">
        <v>1350</v>
      </c>
      <c r="G30" s="432" t="s">
        <v>596</v>
      </c>
      <c r="H30" s="432" t="s">
        <v>597</v>
      </c>
      <c r="I30" s="434">
        <v>693.69</v>
      </c>
      <c r="J30" s="434">
        <v>5</v>
      </c>
      <c r="K30" s="435">
        <v>3468.47</v>
      </c>
    </row>
    <row r="31" spans="1:11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1349</v>
      </c>
      <c r="F31" s="433" t="s">
        <v>1350</v>
      </c>
      <c r="G31" s="432" t="s">
        <v>598</v>
      </c>
      <c r="H31" s="432" t="s">
        <v>599</v>
      </c>
      <c r="I31" s="434">
        <v>1.21</v>
      </c>
      <c r="J31" s="434">
        <v>4000</v>
      </c>
      <c r="K31" s="435">
        <v>4840</v>
      </c>
    </row>
    <row r="32" spans="1:11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1349</v>
      </c>
      <c r="F32" s="433" t="s">
        <v>1350</v>
      </c>
      <c r="G32" s="432" t="s">
        <v>600</v>
      </c>
      <c r="H32" s="432" t="s">
        <v>601</v>
      </c>
      <c r="I32" s="434">
        <v>885.36</v>
      </c>
      <c r="J32" s="434">
        <v>5</v>
      </c>
      <c r="K32" s="435">
        <v>4426.79</v>
      </c>
    </row>
    <row r="33" spans="1:11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1349</v>
      </c>
      <c r="F33" s="433" t="s">
        <v>1350</v>
      </c>
      <c r="G33" s="432" t="s">
        <v>602</v>
      </c>
      <c r="H33" s="432" t="s">
        <v>603</v>
      </c>
      <c r="I33" s="434">
        <v>202.6</v>
      </c>
      <c r="J33" s="434">
        <v>20</v>
      </c>
      <c r="K33" s="435">
        <v>4052</v>
      </c>
    </row>
    <row r="34" spans="1:11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1349</v>
      </c>
      <c r="F34" s="433" t="s">
        <v>1350</v>
      </c>
      <c r="G34" s="432" t="s">
        <v>604</v>
      </c>
      <c r="H34" s="432" t="s">
        <v>605</v>
      </c>
      <c r="I34" s="434">
        <v>58.81</v>
      </c>
      <c r="J34" s="434">
        <v>3</v>
      </c>
      <c r="K34" s="435">
        <v>176.42</v>
      </c>
    </row>
    <row r="35" spans="1:11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1349</v>
      </c>
      <c r="F35" s="433" t="s">
        <v>1350</v>
      </c>
      <c r="G35" s="432" t="s">
        <v>606</v>
      </c>
      <c r="H35" s="432" t="s">
        <v>607</v>
      </c>
      <c r="I35" s="434">
        <v>703.01</v>
      </c>
      <c r="J35" s="434">
        <v>1</v>
      </c>
      <c r="K35" s="435">
        <v>703.01</v>
      </c>
    </row>
    <row r="36" spans="1:11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1349</v>
      </c>
      <c r="F36" s="433" t="s">
        <v>1350</v>
      </c>
      <c r="G36" s="432" t="s">
        <v>608</v>
      </c>
      <c r="H36" s="432" t="s">
        <v>609</v>
      </c>
      <c r="I36" s="434">
        <v>10062.36</v>
      </c>
      <c r="J36" s="434">
        <v>1</v>
      </c>
      <c r="K36" s="435">
        <v>10062.36</v>
      </c>
    </row>
    <row r="37" spans="1:11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1351</v>
      </c>
      <c r="F37" s="433" t="s">
        <v>1352</v>
      </c>
      <c r="G37" s="432" t="s">
        <v>610</v>
      </c>
      <c r="H37" s="432" t="s">
        <v>611</v>
      </c>
      <c r="I37" s="434">
        <v>0.1575</v>
      </c>
      <c r="J37" s="434">
        <v>34000</v>
      </c>
      <c r="K37" s="435">
        <v>5273.37</v>
      </c>
    </row>
    <row r="38" spans="1:11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521</v>
      </c>
      <c r="E38" s="432" t="s">
        <v>1351</v>
      </c>
      <c r="F38" s="433" t="s">
        <v>1352</v>
      </c>
      <c r="G38" s="432" t="s">
        <v>610</v>
      </c>
      <c r="H38" s="432" t="s">
        <v>612</v>
      </c>
      <c r="I38" s="434">
        <v>0.16</v>
      </c>
      <c r="J38" s="434">
        <v>33000</v>
      </c>
      <c r="K38" s="435">
        <v>5139.08</v>
      </c>
    </row>
    <row r="39" spans="1:11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521</v>
      </c>
      <c r="E39" s="432" t="s">
        <v>1351</v>
      </c>
      <c r="F39" s="433" t="s">
        <v>1352</v>
      </c>
      <c r="G39" s="432" t="s">
        <v>613</v>
      </c>
      <c r="H39" s="432" t="s">
        <v>614</v>
      </c>
      <c r="I39" s="434">
        <v>0.43</v>
      </c>
      <c r="J39" s="434">
        <v>1500</v>
      </c>
      <c r="K39" s="435">
        <v>644.16999999999996</v>
      </c>
    </row>
    <row r="40" spans="1:11" ht="14.4" customHeight="1" x14ac:dyDescent="0.3">
      <c r="A40" s="430" t="s">
        <v>397</v>
      </c>
      <c r="B40" s="431" t="s">
        <v>398</v>
      </c>
      <c r="C40" s="432" t="s">
        <v>402</v>
      </c>
      <c r="D40" s="433" t="s">
        <v>521</v>
      </c>
      <c r="E40" s="432" t="s">
        <v>1351</v>
      </c>
      <c r="F40" s="433" t="s">
        <v>1352</v>
      </c>
      <c r="G40" s="432" t="s">
        <v>613</v>
      </c>
      <c r="H40" s="432" t="s">
        <v>615</v>
      </c>
      <c r="I40" s="434">
        <v>0.43</v>
      </c>
      <c r="J40" s="434">
        <v>500</v>
      </c>
      <c r="K40" s="435">
        <v>215</v>
      </c>
    </row>
    <row r="41" spans="1:11" ht="14.4" customHeight="1" x14ac:dyDescent="0.3">
      <c r="A41" s="430" t="s">
        <v>397</v>
      </c>
      <c r="B41" s="431" t="s">
        <v>398</v>
      </c>
      <c r="C41" s="432" t="s">
        <v>402</v>
      </c>
      <c r="D41" s="433" t="s">
        <v>521</v>
      </c>
      <c r="E41" s="432" t="s">
        <v>1351</v>
      </c>
      <c r="F41" s="433" t="s">
        <v>1352</v>
      </c>
      <c r="G41" s="432" t="s">
        <v>616</v>
      </c>
      <c r="H41" s="432" t="s">
        <v>617</v>
      </c>
      <c r="I41" s="434">
        <v>0.46666666666666656</v>
      </c>
      <c r="J41" s="434">
        <v>21000</v>
      </c>
      <c r="K41" s="435">
        <v>9806.2999999999993</v>
      </c>
    </row>
    <row r="42" spans="1:11" ht="14.4" customHeight="1" x14ac:dyDescent="0.3">
      <c r="A42" s="430" t="s">
        <v>397</v>
      </c>
      <c r="B42" s="431" t="s">
        <v>398</v>
      </c>
      <c r="C42" s="432" t="s">
        <v>402</v>
      </c>
      <c r="D42" s="433" t="s">
        <v>521</v>
      </c>
      <c r="E42" s="432" t="s">
        <v>1351</v>
      </c>
      <c r="F42" s="433" t="s">
        <v>1352</v>
      </c>
      <c r="G42" s="432" t="s">
        <v>618</v>
      </c>
      <c r="H42" s="432" t="s">
        <v>619</v>
      </c>
      <c r="I42" s="434">
        <v>0.12333333333333334</v>
      </c>
      <c r="J42" s="434">
        <v>15000</v>
      </c>
      <c r="K42" s="435">
        <v>1820</v>
      </c>
    </row>
    <row r="43" spans="1:11" ht="14.4" customHeight="1" x14ac:dyDescent="0.3">
      <c r="A43" s="430" t="s">
        <v>397</v>
      </c>
      <c r="B43" s="431" t="s">
        <v>398</v>
      </c>
      <c r="C43" s="432" t="s">
        <v>402</v>
      </c>
      <c r="D43" s="433" t="s">
        <v>521</v>
      </c>
      <c r="E43" s="432" t="s">
        <v>1351</v>
      </c>
      <c r="F43" s="433" t="s">
        <v>1352</v>
      </c>
      <c r="G43" s="432" t="s">
        <v>620</v>
      </c>
      <c r="H43" s="432" t="s">
        <v>621</v>
      </c>
      <c r="I43" s="434">
        <v>2.15</v>
      </c>
      <c r="J43" s="434">
        <v>1000</v>
      </c>
      <c r="K43" s="435">
        <v>2153.8000000000002</v>
      </c>
    </row>
    <row r="44" spans="1:11" ht="14.4" customHeight="1" x14ac:dyDescent="0.3">
      <c r="A44" s="430" t="s">
        <v>397</v>
      </c>
      <c r="B44" s="431" t="s">
        <v>398</v>
      </c>
      <c r="C44" s="432" t="s">
        <v>402</v>
      </c>
      <c r="D44" s="433" t="s">
        <v>521</v>
      </c>
      <c r="E44" s="432" t="s">
        <v>1351</v>
      </c>
      <c r="F44" s="433" t="s">
        <v>1352</v>
      </c>
      <c r="G44" s="432" t="s">
        <v>622</v>
      </c>
      <c r="H44" s="432" t="s">
        <v>623</v>
      </c>
      <c r="I44" s="434">
        <v>0.24399999999999999</v>
      </c>
      <c r="J44" s="434">
        <v>23000</v>
      </c>
      <c r="K44" s="435">
        <v>5627.7099999999991</v>
      </c>
    </row>
    <row r="45" spans="1:11" ht="14.4" customHeight="1" x14ac:dyDescent="0.3">
      <c r="A45" s="430" t="s">
        <v>397</v>
      </c>
      <c r="B45" s="431" t="s">
        <v>398</v>
      </c>
      <c r="C45" s="432" t="s">
        <v>402</v>
      </c>
      <c r="D45" s="433" t="s">
        <v>521</v>
      </c>
      <c r="E45" s="432" t="s">
        <v>1351</v>
      </c>
      <c r="F45" s="433" t="s">
        <v>1352</v>
      </c>
      <c r="G45" s="432" t="s">
        <v>624</v>
      </c>
      <c r="H45" s="432" t="s">
        <v>625</v>
      </c>
      <c r="I45" s="434">
        <v>9.4375</v>
      </c>
      <c r="J45" s="434">
        <v>400</v>
      </c>
      <c r="K45" s="435">
        <v>3775.26</v>
      </c>
    </row>
    <row r="46" spans="1:11" ht="14.4" customHeight="1" x14ac:dyDescent="0.3">
      <c r="A46" s="430" t="s">
        <v>397</v>
      </c>
      <c r="B46" s="431" t="s">
        <v>398</v>
      </c>
      <c r="C46" s="432" t="s">
        <v>402</v>
      </c>
      <c r="D46" s="433" t="s">
        <v>521</v>
      </c>
      <c r="E46" s="432" t="s">
        <v>1351</v>
      </c>
      <c r="F46" s="433" t="s">
        <v>1352</v>
      </c>
      <c r="G46" s="432" t="s">
        <v>626</v>
      </c>
      <c r="H46" s="432" t="s">
        <v>627</v>
      </c>
      <c r="I46" s="434">
        <v>2.1516666666666668</v>
      </c>
      <c r="J46" s="434">
        <v>8064</v>
      </c>
      <c r="K46" s="435">
        <v>17316.310000000001</v>
      </c>
    </row>
    <row r="47" spans="1:11" ht="14.4" customHeight="1" x14ac:dyDescent="0.3">
      <c r="A47" s="430" t="s">
        <v>397</v>
      </c>
      <c r="B47" s="431" t="s">
        <v>398</v>
      </c>
      <c r="C47" s="432" t="s">
        <v>402</v>
      </c>
      <c r="D47" s="433" t="s">
        <v>521</v>
      </c>
      <c r="E47" s="432" t="s">
        <v>1351</v>
      </c>
      <c r="F47" s="433" t="s">
        <v>1352</v>
      </c>
      <c r="G47" s="432" t="s">
        <v>628</v>
      </c>
      <c r="H47" s="432" t="s">
        <v>629</v>
      </c>
      <c r="I47" s="434">
        <v>1.41</v>
      </c>
      <c r="J47" s="434">
        <v>4800</v>
      </c>
      <c r="K47" s="435">
        <v>6774.7900000000009</v>
      </c>
    </row>
    <row r="48" spans="1:11" ht="14.4" customHeight="1" x14ac:dyDescent="0.3">
      <c r="A48" s="430" t="s">
        <v>397</v>
      </c>
      <c r="B48" s="431" t="s">
        <v>398</v>
      </c>
      <c r="C48" s="432" t="s">
        <v>402</v>
      </c>
      <c r="D48" s="433" t="s">
        <v>521</v>
      </c>
      <c r="E48" s="432" t="s">
        <v>1351</v>
      </c>
      <c r="F48" s="433" t="s">
        <v>1352</v>
      </c>
      <c r="G48" s="432" t="s">
        <v>630</v>
      </c>
      <c r="H48" s="432" t="s">
        <v>631</v>
      </c>
      <c r="I48" s="434">
        <v>2.9442857142857144</v>
      </c>
      <c r="J48" s="434">
        <v>10000</v>
      </c>
      <c r="K48" s="435">
        <v>29505.85</v>
      </c>
    </row>
    <row r="49" spans="1:11" ht="14.4" customHeight="1" x14ac:dyDescent="0.3">
      <c r="A49" s="430" t="s">
        <v>397</v>
      </c>
      <c r="B49" s="431" t="s">
        <v>398</v>
      </c>
      <c r="C49" s="432" t="s">
        <v>402</v>
      </c>
      <c r="D49" s="433" t="s">
        <v>521</v>
      </c>
      <c r="E49" s="432" t="s">
        <v>1351</v>
      </c>
      <c r="F49" s="433" t="s">
        <v>1352</v>
      </c>
      <c r="G49" s="432" t="s">
        <v>632</v>
      </c>
      <c r="H49" s="432" t="s">
        <v>633</v>
      </c>
      <c r="I49" s="434">
        <v>185.13</v>
      </c>
      <c r="J49" s="434">
        <v>3</v>
      </c>
      <c r="K49" s="435">
        <v>559.02</v>
      </c>
    </row>
    <row r="50" spans="1:11" ht="14.4" customHeight="1" x14ac:dyDescent="0.3">
      <c r="A50" s="430" t="s">
        <v>397</v>
      </c>
      <c r="B50" s="431" t="s">
        <v>398</v>
      </c>
      <c r="C50" s="432" t="s">
        <v>402</v>
      </c>
      <c r="D50" s="433" t="s">
        <v>521</v>
      </c>
      <c r="E50" s="432" t="s">
        <v>1351</v>
      </c>
      <c r="F50" s="433" t="s">
        <v>1352</v>
      </c>
      <c r="G50" s="432" t="s">
        <v>634</v>
      </c>
      <c r="H50" s="432" t="s">
        <v>635</v>
      </c>
      <c r="I50" s="434">
        <v>9.6766666666666676</v>
      </c>
      <c r="J50" s="434">
        <v>300</v>
      </c>
      <c r="K50" s="435">
        <v>2806.74</v>
      </c>
    </row>
    <row r="51" spans="1:11" ht="14.4" customHeight="1" x14ac:dyDescent="0.3">
      <c r="A51" s="430" t="s">
        <v>397</v>
      </c>
      <c r="B51" s="431" t="s">
        <v>398</v>
      </c>
      <c r="C51" s="432" t="s">
        <v>402</v>
      </c>
      <c r="D51" s="433" t="s">
        <v>521</v>
      </c>
      <c r="E51" s="432" t="s">
        <v>1351</v>
      </c>
      <c r="F51" s="433" t="s">
        <v>1352</v>
      </c>
      <c r="G51" s="432" t="s">
        <v>636</v>
      </c>
      <c r="H51" s="432" t="s">
        <v>637</v>
      </c>
      <c r="I51" s="434">
        <v>0.17</v>
      </c>
      <c r="J51" s="434">
        <v>1500</v>
      </c>
      <c r="K51" s="435">
        <v>254.10000000000002</v>
      </c>
    </row>
    <row r="52" spans="1:11" ht="14.4" customHeight="1" x14ac:dyDescent="0.3">
      <c r="A52" s="430" t="s">
        <v>397</v>
      </c>
      <c r="B52" s="431" t="s">
        <v>398</v>
      </c>
      <c r="C52" s="432" t="s">
        <v>402</v>
      </c>
      <c r="D52" s="433" t="s">
        <v>521</v>
      </c>
      <c r="E52" s="432" t="s">
        <v>1351</v>
      </c>
      <c r="F52" s="433" t="s">
        <v>1352</v>
      </c>
      <c r="G52" s="432" t="s">
        <v>638</v>
      </c>
      <c r="H52" s="432" t="s">
        <v>639</v>
      </c>
      <c r="I52" s="434">
        <v>16.940000000000001</v>
      </c>
      <c r="J52" s="434">
        <v>100</v>
      </c>
      <c r="K52" s="435">
        <v>1694</v>
      </c>
    </row>
    <row r="53" spans="1:11" ht="14.4" customHeight="1" x14ac:dyDescent="0.3">
      <c r="A53" s="430" t="s">
        <v>397</v>
      </c>
      <c r="B53" s="431" t="s">
        <v>398</v>
      </c>
      <c r="C53" s="432" t="s">
        <v>402</v>
      </c>
      <c r="D53" s="433" t="s">
        <v>521</v>
      </c>
      <c r="E53" s="432" t="s">
        <v>1351</v>
      </c>
      <c r="F53" s="433" t="s">
        <v>1352</v>
      </c>
      <c r="G53" s="432" t="s">
        <v>640</v>
      </c>
      <c r="H53" s="432" t="s">
        <v>641</v>
      </c>
      <c r="I53" s="434">
        <v>1.1399999999999999</v>
      </c>
      <c r="J53" s="434">
        <v>1000</v>
      </c>
      <c r="K53" s="435">
        <v>1137</v>
      </c>
    </row>
    <row r="54" spans="1:11" ht="14.4" customHeight="1" x14ac:dyDescent="0.3">
      <c r="A54" s="430" t="s">
        <v>397</v>
      </c>
      <c r="B54" s="431" t="s">
        <v>398</v>
      </c>
      <c r="C54" s="432" t="s">
        <v>402</v>
      </c>
      <c r="D54" s="433" t="s">
        <v>521</v>
      </c>
      <c r="E54" s="432" t="s">
        <v>1351</v>
      </c>
      <c r="F54" s="433" t="s">
        <v>1352</v>
      </c>
      <c r="G54" s="432" t="s">
        <v>642</v>
      </c>
      <c r="H54" s="432" t="s">
        <v>643</v>
      </c>
      <c r="I54" s="434">
        <v>2.7119999999999997</v>
      </c>
      <c r="J54" s="434">
        <v>6912</v>
      </c>
      <c r="K54" s="435">
        <v>18392</v>
      </c>
    </row>
    <row r="55" spans="1:11" ht="14.4" customHeight="1" x14ac:dyDescent="0.3">
      <c r="A55" s="430" t="s">
        <v>397</v>
      </c>
      <c r="B55" s="431" t="s">
        <v>398</v>
      </c>
      <c r="C55" s="432" t="s">
        <v>402</v>
      </c>
      <c r="D55" s="433" t="s">
        <v>521</v>
      </c>
      <c r="E55" s="432" t="s">
        <v>1351</v>
      </c>
      <c r="F55" s="433" t="s">
        <v>1352</v>
      </c>
      <c r="G55" s="432" t="s">
        <v>644</v>
      </c>
      <c r="H55" s="432" t="s">
        <v>645</v>
      </c>
      <c r="I55" s="434">
        <v>6.87</v>
      </c>
      <c r="J55" s="434">
        <v>100</v>
      </c>
      <c r="K55" s="435">
        <v>687.28</v>
      </c>
    </row>
    <row r="56" spans="1:11" ht="14.4" customHeight="1" x14ac:dyDescent="0.3">
      <c r="A56" s="430" t="s">
        <v>397</v>
      </c>
      <c r="B56" s="431" t="s">
        <v>398</v>
      </c>
      <c r="C56" s="432" t="s">
        <v>402</v>
      </c>
      <c r="D56" s="433" t="s">
        <v>521</v>
      </c>
      <c r="E56" s="432" t="s">
        <v>1351</v>
      </c>
      <c r="F56" s="433" t="s">
        <v>1352</v>
      </c>
      <c r="G56" s="432" t="s">
        <v>646</v>
      </c>
      <c r="H56" s="432" t="s">
        <v>647</v>
      </c>
      <c r="I56" s="434">
        <v>24.65</v>
      </c>
      <c r="J56" s="434">
        <v>250</v>
      </c>
      <c r="K56" s="435">
        <v>6162.89</v>
      </c>
    </row>
    <row r="57" spans="1:11" ht="14.4" customHeight="1" x14ac:dyDescent="0.3">
      <c r="A57" s="430" t="s">
        <v>397</v>
      </c>
      <c r="B57" s="431" t="s">
        <v>398</v>
      </c>
      <c r="C57" s="432" t="s">
        <v>402</v>
      </c>
      <c r="D57" s="433" t="s">
        <v>521</v>
      </c>
      <c r="E57" s="432" t="s">
        <v>1353</v>
      </c>
      <c r="F57" s="433" t="s">
        <v>1354</v>
      </c>
      <c r="G57" s="432" t="s">
        <v>648</v>
      </c>
      <c r="H57" s="432" t="s">
        <v>649</v>
      </c>
      <c r="I57" s="434">
        <v>0.30571428571428572</v>
      </c>
      <c r="J57" s="434">
        <v>700</v>
      </c>
      <c r="K57" s="435">
        <v>214</v>
      </c>
    </row>
    <row r="58" spans="1:11" ht="14.4" customHeight="1" x14ac:dyDescent="0.3">
      <c r="A58" s="430" t="s">
        <v>397</v>
      </c>
      <c r="B58" s="431" t="s">
        <v>398</v>
      </c>
      <c r="C58" s="432" t="s">
        <v>402</v>
      </c>
      <c r="D58" s="433" t="s">
        <v>521</v>
      </c>
      <c r="E58" s="432" t="s">
        <v>1353</v>
      </c>
      <c r="F58" s="433" t="s">
        <v>1354</v>
      </c>
      <c r="G58" s="432" t="s">
        <v>650</v>
      </c>
      <c r="H58" s="432" t="s">
        <v>651</v>
      </c>
      <c r="I58" s="434">
        <v>0.68</v>
      </c>
      <c r="J58" s="434">
        <v>100</v>
      </c>
      <c r="K58" s="435">
        <v>68</v>
      </c>
    </row>
    <row r="59" spans="1:11" ht="14.4" customHeight="1" x14ac:dyDescent="0.3">
      <c r="A59" s="430" t="s">
        <v>397</v>
      </c>
      <c r="B59" s="431" t="s">
        <v>398</v>
      </c>
      <c r="C59" s="432" t="s">
        <v>402</v>
      </c>
      <c r="D59" s="433" t="s">
        <v>521</v>
      </c>
      <c r="E59" s="432" t="s">
        <v>1353</v>
      </c>
      <c r="F59" s="433" t="s">
        <v>1354</v>
      </c>
      <c r="G59" s="432" t="s">
        <v>652</v>
      </c>
      <c r="H59" s="432" t="s">
        <v>653</v>
      </c>
      <c r="I59" s="434">
        <v>0.48299999999999998</v>
      </c>
      <c r="J59" s="434">
        <v>1900</v>
      </c>
      <c r="K59" s="435">
        <v>919</v>
      </c>
    </row>
    <row r="60" spans="1:11" ht="14.4" customHeight="1" x14ac:dyDescent="0.3">
      <c r="A60" s="430" t="s">
        <v>397</v>
      </c>
      <c r="B60" s="431" t="s">
        <v>398</v>
      </c>
      <c r="C60" s="432" t="s">
        <v>402</v>
      </c>
      <c r="D60" s="433" t="s">
        <v>521</v>
      </c>
      <c r="E60" s="432" t="s">
        <v>1355</v>
      </c>
      <c r="F60" s="433" t="s">
        <v>1356</v>
      </c>
      <c r="G60" s="432" t="s">
        <v>654</v>
      </c>
      <c r="H60" s="432" t="s">
        <v>655</v>
      </c>
      <c r="I60" s="434">
        <v>0.71</v>
      </c>
      <c r="J60" s="434">
        <v>10000</v>
      </c>
      <c r="K60" s="435">
        <v>7100</v>
      </c>
    </row>
    <row r="61" spans="1:11" ht="14.4" customHeight="1" x14ac:dyDescent="0.3">
      <c r="A61" s="430" t="s">
        <v>397</v>
      </c>
      <c r="B61" s="431" t="s">
        <v>398</v>
      </c>
      <c r="C61" s="432" t="s">
        <v>402</v>
      </c>
      <c r="D61" s="433" t="s">
        <v>521</v>
      </c>
      <c r="E61" s="432" t="s">
        <v>1355</v>
      </c>
      <c r="F61" s="433" t="s">
        <v>1356</v>
      </c>
      <c r="G61" s="432" t="s">
        <v>656</v>
      </c>
      <c r="H61" s="432" t="s">
        <v>657</v>
      </c>
      <c r="I61" s="434">
        <v>0.71</v>
      </c>
      <c r="J61" s="434">
        <v>9400</v>
      </c>
      <c r="K61" s="435">
        <v>6674</v>
      </c>
    </row>
    <row r="62" spans="1:11" ht="14.4" customHeight="1" x14ac:dyDescent="0.3">
      <c r="A62" s="430" t="s">
        <v>397</v>
      </c>
      <c r="B62" s="431" t="s">
        <v>398</v>
      </c>
      <c r="C62" s="432" t="s">
        <v>402</v>
      </c>
      <c r="D62" s="433" t="s">
        <v>521</v>
      </c>
      <c r="E62" s="432" t="s">
        <v>1355</v>
      </c>
      <c r="F62" s="433" t="s">
        <v>1356</v>
      </c>
      <c r="G62" s="432" t="s">
        <v>658</v>
      </c>
      <c r="H62" s="432" t="s">
        <v>659</v>
      </c>
      <c r="I62" s="434">
        <v>0.71</v>
      </c>
      <c r="J62" s="434">
        <v>400</v>
      </c>
      <c r="K62" s="435">
        <v>284</v>
      </c>
    </row>
    <row r="63" spans="1:11" ht="14.4" customHeight="1" x14ac:dyDescent="0.3">
      <c r="A63" s="430" t="s">
        <v>397</v>
      </c>
      <c r="B63" s="431" t="s">
        <v>398</v>
      </c>
      <c r="C63" s="432" t="s">
        <v>402</v>
      </c>
      <c r="D63" s="433" t="s">
        <v>521</v>
      </c>
      <c r="E63" s="432" t="s">
        <v>1357</v>
      </c>
      <c r="F63" s="433" t="s">
        <v>1358</v>
      </c>
      <c r="G63" s="432" t="s">
        <v>660</v>
      </c>
      <c r="H63" s="432" t="s">
        <v>661</v>
      </c>
      <c r="I63" s="434">
        <v>229.26489732553438</v>
      </c>
      <c r="J63" s="434">
        <v>7</v>
      </c>
      <c r="K63" s="435">
        <v>1604.8542812787407</v>
      </c>
    </row>
    <row r="64" spans="1:11" ht="14.4" customHeight="1" x14ac:dyDescent="0.3">
      <c r="A64" s="430" t="s">
        <v>397</v>
      </c>
      <c r="B64" s="431" t="s">
        <v>398</v>
      </c>
      <c r="C64" s="432" t="s">
        <v>402</v>
      </c>
      <c r="D64" s="433" t="s">
        <v>521</v>
      </c>
      <c r="E64" s="432" t="s">
        <v>1357</v>
      </c>
      <c r="F64" s="433" t="s">
        <v>1358</v>
      </c>
      <c r="G64" s="432" t="s">
        <v>662</v>
      </c>
      <c r="H64" s="432" t="s">
        <v>663</v>
      </c>
      <c r="I64" s="434">
        <v>312.64645966031253</v>
      </c>
      <c r="J64" s="434">
        <v>37</v>
      </c>
      <c r="K64" s="435">
        <v>11566.781708404138</v>
      </c>
    </row>
    <row r="65" spans="1:11" ht="14.4" customHeight="1" x14ac:dyDescent="0.3">
      <c r="A65" s="430" t="s">
        <v>397</v>
      </c>
      <c r="B65" s="431" t="s">
        <v>398</v>
      </c>
      <c r="C65" s="432" t="s">
        <v>402</v>
      </c>
      <c r="D65" s="433" t="s">
        <v>521</v>
      </c>
      <c r="E65" s="432" t="s">
        <v>1357</v>
      </c>
      <c r="F65" s="433" t="s">
        <v>1358</v>
      </c>
      <c r="G65" s="432" t="s">
        <v>664</v>
      </c>
      <c r="H65" s="432" t="s">
        <v>665</v>
      </c>
      <c r="I65" s="434">
        <v>12.959999999999994</v>
      </c>
      <c r="J65" s="434">
        <v>1850</v>
      </c>
      <c r="K65" s="435">
        <v>23974.429999999993</v>
      </c>
    </row>
    <row r="66" spans="1:11" ht="14.4" customHeight="1" x14ac:dyDescent="0.3">
      <c r="A66" s="430" t="s">
        <v>397</v>
      </c>
      <c r="B66" s="431" t="s">
        <v>398</v>
      </c>
      <c r="C66" s="432" t="s">
        <v>402</v>
      </c>
      <c r="D66" s="433" t="s">
        <v>521</v>
      </c>
      <c r="E66" s="432" t="s">
        <v>1357</v>
      </c>
      <c r="F66" s="433" t="s">
        <v>1358</v>
      </c>
      <c r="G66" s="432" t="s">
        <v>666</v>
      </c>
      <c r="H66" s="432" t="s">
        <v>667</v>
      </c>
      <c r="I66" s="434">
        <v>25.919999999999995</v>
      </c>
      <c r="J66" s="434">
        <v>6780</v>
      </c>
      <c r="K66" s="435">
        <v>175725.47</v>
      </c>
    </row>
    <row r="67" spans="1:11" ht="14.4" customHeight="1" x14ac:dyDescent="0.3">
      <c r="A67" s="430" t="s">
        <v>397</v>
      </c>
      <c r="B67" s="431" t="s">
        <v>398</v>
      </c>
      <c r="C67" s="432" t="s">
        <v>402</v>
      </c>
      <c r="D67" s="433" t="s">
        <v>521</v>
      </c>
      <c r="E67" s="432" t="s">
        <v>1357</v>
      </c>
      <c r="F67" s="433" t="s">
        <v>1358</v>
      </c>
      <c r="G67" s="432" t="s">
        <v>668</v>
      </c>
      <c r="H67" s="432" t="s">
        <v>669</v>
      </c>
      <c r="I67" s="434">
        <v>16.200000000000003</v>
      </c>
      <c r="J67" s="434">
        <v>4760</v>
      </c>
      <c r="K67" s="435">
        <v>77121.200000000026</v>
      </c>
    </row>
    <row r="68" spans="1:11" ht="14.4" customHeight="1" x14ac:dyDescent="0.3">
      <c r="A68" s="430" t="s">
        <v>397</v>
      </c>
      <c r="B68" s="431" t="s">
        <v>398</v>
      </c>
      <c r="C68" s="432" t="s">
        <v>402</v>
      </c>
      <c r="D68" s="433" t="s">
        <v>521</v>
      </c>
      <c r="E68" s="432" t="s">
        <v>1357</v>
      </c>
      <c r="F68" s="433" t="s">
        <v>1358</v>
      </c>
      <c r="G68" s="432" t="s">
        <v>670</v>
      </c>
      <c r="H68" s="432" t="s">
        <v>671</v>
      </c>
      <c r="I68" s="434">
        <v>9.680000000000005</v>
      </c>
      <c r="J68" s="434">
        <v>12100</v>
      </c>
      <c r="K68" s="435">
        <v>117128.09999999998</v>
      </c>
    </row>
    <row r="69" spans="1:11" ht="14.4" customHeight="1" x14ac:dyDescent="0.3">
      <c r="A69" s="430" t="s">
        <v>397</v>
      </c>
      <c r="B69" s="431" t="s">
        <v>398</v>
      </c>
      <c r="C69" s="432" t="s">
        <v>402</v>
      </c>
      <c r="D69" s="433" t="s">
        <v>521</v>
      </c>
      <c r="E69" s="432" t="s">
        <v>1357</v>
      </c>
      <c r="F69" s="433" t="s">
        <v>1358</v>
      </c>
      <c r="G69" s="432" t="s">
        <v>672</v>
      </c>
      <c r="H69" s="432" t="s">
        <v>673</v>
      </c>
      <c r="I69" s="434">
        <v>12.344000000000001</v>
      </c>
      <c r="J69" s="434">
        <v>17264</v>
      </c>
      <c r="K69" s="435">
        <v>212888.69999999998</v>
      </c>
    </row>
    <row r="70" spans="1:11" ht="14.4" customHeight="1" x14ac:dyDescent="0.3">
      <c r="A70" s="430" t="s">
        <v>397</v>
      </c>
      <c r="B70" s="431" t="s">
        <v>398</v>
      </c>
      <c r="C70" s="432" t="s">
        <v>402</v>
      </c>
      <c r="D70" s="433" t="s">
        <v>521</v>
      </c>
      <c r="E70" s="432" t="s">
        <v>1357</v>
      </c>
      <c r="F70" s="433" t="s">
        <v>1358</v>
      </c>
      <c r="G70" s="432" t="s">
        <v>674</v>
      </c>
      <c r="H70" s="432" t="s">
        <v>675</v>
      </c>
      <c r="I70" s="434">
        <v>19.430000000000003</v>
      </c>
      <c r="J70" s="434">
        <v>600</v>
      </c>
      <c r="K70" s="435">
        <v>11659.539999999994</v>
      </c>
    </row>
    <row r="71" spans="1:11" ht="14.4" customHeight="1" x14ac:dyDescent="0.3">
      <c r="A71" s="430" t="s">
        <v>397</v>
      </c>
      <c r="B71" s="431" t="s">
        <v>398</v>
      </c>
      <c r="C71" s="432" t="s">
        <v>402</v>
      </c>
      <c r="D71" s="433" t="s">
        <v>521</v>
      </c>
      <c r="E71" s="432" t="s">
        <v>1357</v>
      </c>
      <c r="F71" s="433" t="s">
        <v>1358</v>
      </c>
      <c r="G71" s="432" t="s">
        <v>676</v>
      </c>
      <c r="H71" s="432" t="s">
        <v>677</v>
      </c>
      <c r="I71" s="434">
        <v>33.659999999999975</v>
      </c>
      <c r="J71" s="434">
        <v>360</v>
      </c>
      <c r="K71" s="435">
        <v>12118.320000000003</v>
      </c>
    </row>
    <row r="72" spans="1:11" ht="14.4" customHeight="1" x14ac:dyDescent="0.3">
      <c r="A72" s="430" t="s">
        <v>397</v>
      </c>
      <c r="B72" s="431" t="s">
        <v>398</v>
      </c>
      <c r="C72" s="432" t="s">
        <v>402</v>
      </c>
      <c r="D72" s="433" t="s">
        <v>521</v>
      </c>
      <c r="E72" s="432" t="s">
        <v>1357</v>
      </c>
      <c r="F72" s="433" t="s">
        <v>1358</v>
      </c>
      <c r="G72" s="432" t="s">
        <v>678</v>
      </c>
      <c r="H72" s="432" t="s">
        <v>679</v>
      </c>
      <c r="I72" s="434">
        <v>15.550000000000006</v>
      </c>
      <c r="J72" s="434">
        <v>210</v>
      </c>
      <c r="K72" s="435">
        <v>3265.2799999999997</v>
      </c>
    </row>
    <row r="73" spans="1:11" ht="14.4" customHeight="1" x14ac:dyDescent="0.3">
      <c r="A73" s="430" t="s">
        <v>397</v>
      </c>
      <c r="B73" s="431" t="s">
        <v>398</v>
      </c>
      <c r="C73" s="432" t="s">
        <v>402</v>
      </c>
      <c r="D73" s="433" t="s">
        <v>521</v>
      </c>
      <c r="E73" s="432" t="s">
        <v>1357</v>
      </c>
      <c r="F73" s="433" t="s">
        <v>1358</v>
      </c>
      <c r="G73" s="432" t="s">
        <v>680</v>
      </c>
      <c r="H73" s="432" t="s">
        <v>681</v>
      </c>
      <c r="I73" s="434">
        <v>9.7200000000000006</v>
      </c>
      <c r="J73" s="434">
        <v>380</v>
      </c>
      <c r="K73" s="435">
        <v>3692.2</v>
      </c>
    </row>
    <row r="74" spans="1:11" ht="14.4" customHeight="1" x14ac:dyDescent="0.3">
      <c r="A74" s="430" t="s">
        <v>397</v>
      </c>
      <c r="B74" s="431" t="s">
        <v>398</v>
      </c>
      <c r="C74" s="432" t="s">
        <v>402</v>
      </c>
      <c r="D74" s="433" t="s">
        <v>521</v>
      </c>
      <c r="E74" s="432" t="s">
        <v>1357</v>
      </c>
      <c r="F74" s="433" t="s">
        <v>1358</v>
      </c>
      <c r="G74" s="432" t="s">
        <v>682</v>
      </c>
      <c r="H74" s="432" t="s">
        <v>683</v>
      </c>
      <c r="I74" s="434">
        <v>50.14</v>
      </c>
      <c r="J74" s="434">
        <v>8</v>
      </c>
      <c r="K74" s="435">
        <v>400.51000000000005</v>
      </c>
    </row>
    <row r="75" spans="1:11" ht="14.4" customHeight="1" x14ac:dyDescent="0.3">
      <c r="A75" s="430" t="s">
        <v>397</v>
      </c>
      <c r="B75" s="431" t="s">
        <v>398</v>
      </c>
      <c r="C75" s="432" t="s">
        <v>402</v>
      </c>
      <c r="D75" s="433" t="s">
        <v>521</v>
      </c>
      <c r="E75" s="432" t="s">
        <v>1357</v>
      </c>
      <c r="F75" s="433" t="s">
        <v>1358</v>
      </c>
      <c r="G75" s="432" t="s">
        <v>684</v>
      </c>
      <c r="H75" s="432" t="s">
        <v>685</v>
      </c>
      <c r="I75" s="434">
        <v>11.660000000000004</v>
      </c>
      <c r="J75" s="434">
        <v>880</v>
      </c>
      <c r="K75" s="435">
        <v>10264.68</v>
      </c>
    </row>
    <row r="76" spans="1:11" ht="14.4" customHeight="1" x14ac:dyDescent="0.3">
      <c r="A76" s="430" t="s">
        <v>397</v>
      </c>
      <c r="B76" s="431" t="s">
        <v>398</v>
      </c>
      <c r="C76" s="432" t="s">
        <v>402</v>
      </c>
      <c r="D76" s="433" t="s">
        <v>521</v>
      </c>
      <c r="E76" s="432" t="s">
        <v>1357</v>
      </c>
      <c r="F76" s="433" t="s">
        <v>1358</v>
      </c>
      <c r="G76" s="432" t="s">
        <v>686</v>
      </c>
      <c r="H76" s="432" t="s">
        <v>687</v>
      </c>
      <c r="I76" s="434">
        <v>10.370000000000001</v>
      </c>
      <c r="J76" s="434">
        <v>570</v>
      </c>
      <c r="K76" s="435">
        <v>5910.7300000000005</v>
      </c>
    </row>
    <row r="77" spans="1:11" ht="14.4" customHeight="1" x14ac:dyDescent="0.3">
      <c r="A77" s="430" t="s">
        <v>397</v>
      </c>
      <c r="B77" s="431" t="s">
        <v>398</v>
      </c>
      <c r="C77" s="432" t="s">
        <v>402</v>
      </c>
      <c r="D77" s="433" t="s">
        <v>521</v>
      </c>
      <c r="E77" s="432" t="s">
        <v>1357</v>
      </c>
      <c r="F77" s="433" t="s">
        <v>1358</v>
      </c>
      <c r="G77" s="432" t="s">
        <v>688</v>
      </c>
      <c r="H77" s="432" t="s">
        <v>689</v>
      </c>
      <c r="I77" s="434">
        <v>14.995000000000005</v>
      </c>
      <c r="J77" s="434">
        <v>2520</v>
      </c>
      <c r="K77" s="435">
        <v>38250.080000000002</v>
      </c>
    </row>
    <row r="78" spans="1:11" ht="14.4" customHeight="1" x14ac:dyDescent="0.3">
      <c r="A78" s="430" t="s">
        <v>397</v>
      </c>
      <c r="B78" s="431" t="s">
        <v>398</v>
      </c>
      <c r="C78" s="432" t="s">
        <v>402</v>
      </c>
      <c r="D78" s="433" t="s">
        <v>521</v>
      </c>
      <c r="E78" s="432" t="s">
        <v>1357</v>
      </c>
      <c r="F78" s="433" t="s">
        <v>1358</v>
      </c>
      <c r="G78" s="432" t="s">
        <v>690</v>
      </c>
      <c r="H78" s="432" t="s">
        <v>691</v>
      </c>
      <c r="I78" s="434">
        <v>9.06</v>
      </c>
      <c r="J78" s="434">
        <v>280</v>
      </c>
      <c r="K78" s="435">
        <v>2537.64</v>
      </c>
    </row>
    <row r="79" spans="1:11" ht="14.4" customHeight="1" x14ac:dyDescent="0.3">
      <c r="A79" s="430" t="s">
        <v>397</v>
      </c>
      <c r="B79" s="431" t="s">
        <v>398</v>
      </c>
      <c r="C79" s="432" t="s">
        <v>402</v>
      </c>
      <c r="D79" s="433" t="s">
        <v>521</v>
      </c>
      <c r="E79" s="432" t="s">
        <v>1357</v>
      </c>
      <c r="F79" s="433" t="s">
        <v>1358</v>
      </c>
      <c r="G79" s="432" t="s">
        <v>692</v>
      </c>
      <c r="H79" s="432" t="s">
        <v>693</v>
      </c>
      <c r="I79" s="434">
        <v>10097.345555555557</v>
      </c>
      <c r="J79" s="434">
        <v>18</v>
      </c>
      <c r="K79" s="435">
        <v>181752.22000000003</v>
      </c>
    </row>
    <row r="80" spans="1:11" ht="14.4" customHeight="1" x14ac:dyDescent="0.3">
      <c r="A80" s="430" t="s">
        <v>397</v>
      </c>
      <c r="B80" s="431" t="s">
        <v>398</v>
      </c>
      <c r="C80" s="432" t="s">
        <v>402</v>
      </c>
      <c r="D80" s="433" t="s">
        <v>521</v>
      </c>
      <c r="E80" s="432" t="s">
        <v>1357</v>
      </c>
      <c r="F80" s="433" t="s">
        <v>1358</v>
      </c>
      <c r="G80" s="432" t="s">
        <v>694</v>
      </c>
      <c r="H80" s="432" t="s">
        <v>695</v>
      </c>
      <c r="I80" s="434">
        <v>34618.711111111123</v>
      </c>
      <c r="J80" s="434">
        <v>17.46</v>
      </c>
      <c r="K80" s="435">
        <v>604442.55000000005</v>
      </c>
    </row>
    <row r="81" spans="1:11" ht="14.4" customHeight="1" x14ac:dyDescent="0.3">
      <c r="A81" s="430" t="s">
        <v>397</v>
      </c>
      <c r="B81" s="431" t="s">
        <v>398</v>
      </c>
      <c r="C81" s="432" t="s">
        <v>402</v>
      </c>
      <c r="D81" s="433" t="s">
        <v>521</v>
      </c>
      <c r="E81" s="432" t="s">
        <v>1357</v>
      </c>
      <c r="F81" s="433" t="s">
        <v>1358</v>
      </c>
      <c r="G81" s="432" t="s">
        <v>696</v>
      </c>
      <c r="H81" s="432" t="s">
        <v>697</v>
      </c>
      <c r="I81" s="434">
        <v>51.79</v>
      </c>
      <c r="J81" s="434">
        <v>40</v>
      </c>
      <c r="K81" s="435">
        <v>2071.52</v>
      </c>
    </row>
    <row r="82" spans="1:11" ht="14.4" customHeight="1" x14ac:dyDescent="0.3">
      <c r="A82" s="430" t="s">
        <v>397</v>
      </c>
      <c r="B82" s="431" t="s">
        <v>398</v>
      </c>
      <c r="C82" s="432" t="s">
        <v>402</v>
      </c>
      <c r="D82" s="433" t="s">
        <v>521</v>
      </c>
      <c r="E82" s="432" t="s">
        <v>1357</v>
      </c>
      <c r="F82" s="433" t="s">
        <v>1358</v>
      </c>
      <c r="G82" s="432" t="s">
        <v>698</v>
      </c>
      <c r="H82" s="432" t="s">
        <v>699</v>
      </c>
      <c r="I82" s="434">
        <v>11.660285714285722</v>
      </c>
      <c r="J82" s="434">
        <v>1810</v>
      </c>
      <c r="K82" s="435">
        <v>21112.390000000003</v>
      </c>
    </row>
    <row r="83" spans="1:11" ht="14.4" customHeight="1" x14ac:dyDescent="0.3">
      <c r="A83" s="430" t="s">
        <v>397</v>
      </c>
      <c r="B83" s="431" t="s">
        <v>398</v>
      </c>
      <c r="C83" s="432" t="s">
        <v>402</v>
      </c>
      <c r="D83" s="433" t="s">
        <v>521</v>
      </c>
      <c r="E83" s="432" t="s">
        <v>1357</v>
      </c>
      <c r="F83" s="433" t="s">
        <v>1358</v>
      </c>
      <c r="G83" s="432" t="s">
        <v>700</v>
      </c>
      <c r="H83" s="432" t="s">
        <v>701</v>
      </c>
      <c r="I83" s="434">
        <v>10.288235294117644</v>
      </c>
      <c r="J83" s="434">
        <v>1230</v>
      </c>
      <c r="K83" s="435">
        <v>12650.53</v>
      </c>
    </row>
    <row r="84" spans="1:11" ht="14.4" customHeight="1" x14ac:dyDescent="0.3">
      <c r="A84" s="430" t="s">
        <v>397</v>
      </c>
      <c r="B84" s="431" t="s">
        <v>398</v>
      </c>
      <c r="C84" s="432" t="s">
        <v>402</v>
      </c>
      <c r="D84" s="433" t="s">
        <v>521</v>
      </c>
      <c r="E84" s="432" t="s">
        <v>1357</v>
      </c>
      <c r="F84" s="433" t="s">
        <v>1358</v>
      </c>
      <c r="G84" s="432" t="s">
        <v>702</v>
      </c>
      <c r="H84" s="432" t="s">
        <v>703</v>
      </c>
      <c r="I84" s="434">
        <v>16.529999999999983</v>
      </c>
      <c r="J84" s="434">
        <v>66636</v>
      </c>
      <c r="K84" s="435">
        <v>1101401.5299999996</v>
      </c>
    </row>
    <row r="85" spans="1:11" ht="14.4" customHeight="1" x14ac:dyDescent="0.3">
      <c r="A85" s="430" t="s">
        <v>397</v>
      </c>
      <c r="B85" s="431" t="s">
        <v>398</v>
      </c>
      <c r="C85" s="432" t="s">
        <v>402</v>
      </c>
      <c r="D85" s="433" t="s">
        <v>521</v>
      </c>
      <c r="E85" s="432" t="s">
        <v>1357</v>
      </c>
      <c r="F85" s="433" t="s">
        <v>1358</v>
      </c>
      <c r="G85" s="432" t="s">
        <v>704</v>
      </c>
      <c r="H85" s="432" t="s">
        <v>705</v>
      </c>
      <c r="I85" s="434">
        <v>17.547297297297295</v>
      </c>
      <c r="J85" s="434">
        <v>7680</v>
      </c>
      <c r="K85" s="435">
        <v>134745.72</v>
      </c>
    </row>
    <row r="86" spans="1:11" ht="14.4" customHeight="1" x14ac:dyDescent="0.3">
      <c r="A86" s="430" t="s">
        <v>397</v>
      </c>
      <c r="B86" s="431" t="s">
        <v>398</v>
      </c>
      <c r="C86" s="432" t="s">
        <v>402</v>
      </c>
      <c r="D86" s="433" t="s">
        <v>521</v>
      </c>
      <c r="E86" s="432" t="s">
        <v>1357</v>
      </c>
      <c r="F86" s="433" t="s">
        <v>1358</v>
      </c>
      <c r="G86" s="432" t="s">
        <v>706</v>
      </c>
      <c r="H86" s="432" t="s">
        <v>707</v>
      </c>
      <c r="I86" s="434">
        <v>10.370000000000003</v>
      </c>
      <c r="J86" s="434">
        <v>5860</v>
      </c>
      <c r="K86" s="435">
        <v>60766.599999999991</v>
      </c>
    </row>
    <row r="87" spans="1:11" ht="14.4" customHeight="1" x14ac:dyDescent="0.3">
      <c r="A87" s="430" t="s">
        <v>397</v>
      </c>
      <c r="B87" s="431" t="s">
        <v>398</v>
      </c>
      <c r="C87" s="432" t="s">
        <v>402</v>
      </c>
      <c r="D87" s="433" t="s">
        <v>521</v>
      </c>
      <c r="E87" s="432" t="s">
        <v>1357</v>
      </c>
      <c r="F87" s="433" t="s">
        <v>1358</v>
      </c>
      <c r="G87" s="432" t="s">
        <v>708</v>
      </c>
      <c r="H87" s="432" t="s">
        <v>709</v>
      </c>
      <c r="I87" s="434">
        <v>18.753235294117644</v>
      </c>
      <c r="J87" s="434">
        <v>3780</v>
      </c>
      <c r="K87" s="435">
        <v>70894.439999999988</v>
      </c>
    </row>
    <row r="88" spans="1:11" ht="14.4" customHeight="1" x14ac:dyDescent="0.3">
      <c r="A88" s="430" t="s">
        <v>397</v>
      </c>
      <c r="B88" s="431" t="s">
        <v>398</v>
      </c>
      <c r="C88" s="432" t="s">
        <v>402</v>
      </c>
      <c r="D88" s="433" t="s">
        <v>521</v>
      </c>
      <c r="E88" s="432" t="s">
        <v>1357</v>
      </c>
      <c r="F88" s="433" t="s">
        <v>1358</v>
      </c>
      <c r="G88" s="432" t="s">
        <v>710</v>
      </c>
      <c r="H88" s="432" t="s">
        <v>711</v>
      </c>
      <c r="I88" s="434">
        <v>20.740256410256418</v>
      </c>
      <c r="J88" s="434">
        <v>760</v>
      </c>
      <c r="K88" s="435">
        <v>15762.070000000003</v>
      </c>
    </row>
    <row r="89" spans="1:11" ht="14.4" customHeight="1" x14ac:dyDescent="0.3">
      <c r="A89" s="430" t="s">
        <v>397</v>
      </c>
      <c r="B89" s="431" t="s">
        <v>398</v>
      </c>
      <c r="C89" s="432" t="s">
        <v>402</v>
      </c>
      <c r="D89" s="433" t="s">
        <v>521</v>
      </c>
      <c r="E89" s="432" t="s">
        <v>1357</v>
      </c>
      <c r="F89" s="433" t="s">
        <v>1358</v>
      </c>
      <c r="G89" s="432" t="s">
        <v>712</v>
      </c>
      <c r="H89" s="432" t="s">
        <v>713</v>
      </c>
      <c r="I89" s="434">
        <v>12.959999999999994</v>
      </c>
      <c r="J89" s="434">
        <v>1850</v>
      </c>
      <c r="K89" s="435">
        <v>23974.429999999993</v>
      </c>
    </row>
    <row r="90" spans="1:11" ht="14.4" customHeight="1" x14ac:dyDescent="0.3">
      <c r="A90" s="430" t="s">
        <v>397</v>
      </c>
      <c r="B90" s="431" t="s">
        <v>398</v>
      </c>
      <c r="C90" s="432" t="s">
        <v>402</v>
      </c>
      <c r="D90" s="433" t="s">
        <v>521</v>
      </c>
      <c r="E90" s="432" t="s">
        <v>1357</v>
      </c>
      <c r="F90" s="433" t="s">
        <v>1358</v>
      </c>
      <c r="G90" s="432" t="s">
        <v>714</v>
      </c>
      <c r="H90" s="432" t="s">
        <v>715</v>
      </c>
      <c r="I90" s="434">
        <v>9.680000000000005</v>
      </c>
      <c r="J90" s="434">
        <v>3700</v>
      </c>
      <c r="K90" s="435">
        <v>35815.990000000013</v>
      </c>
    </row>
    <row r="91" spans="1:11" ht="14.4" customHeight="1" x14ac:dyDescent="0.3">
      <c r="A91" s="430" t="s">
        <v>397</v>
      </c>
      <c r="B91" s="431" t="s">
        <v>398</v>
      </c>
      <c r="C91" s="432" t="s">
        <v>402</v>
      </c>
      <c r="D91" s="433" t="s">
        <v>521</v>
      </c>
      <c r="E91" s="432" t="s">
        <v>1357</v>
      </c>
      <c r="F91" s="433" t="s">
        <v>1358</v>
      </c>
      <c r="G91" s="432" t="s">
        <v>716</v>
      </c>
      <c r="H91" s="432" t="s">
        <v>717</v>
      </c>
      <c r="I91" s="434">
        <v>32.390270270270278</v>
      </c>
      <c r="J91" s="434">
        <v>770</v>
      </c>
      <c r="K91" s="435">
        <v>24941.800000000007</v>
      </c>
    </row>
    <row r="92" spans="1:11" ht="14.4" customHeight="1" x14ac:dyDescent="0.3">
      <c r="A92" s="430" t="s">
        <v>397</v>
      </c>
      <c r="B92" s="431" t="s">
        <v>398</v>
      </c>
      <c r="C92" s="432" t="s">
        <v>402</v>
      </c>
      <c r="D92" s="433" t="s">
        <v>521</v>
      </c>
      <c r="E92" s="432" t="s">
        <v>1357</v>
      </c>
      <c r="F92" s="433" t="s">
        <v>1358</v>
      </c>
      <c r="G92" s="432" t="s">
        <v>718</v>
      </c>
      <c r="H92" s="432" t="s">
        <v>719</v>
      </c>
      <c r="I92" s="434">
        <v>43.56</v>
      </c>
      <c r="J92" s="434">
        <v>40</v>
      </c>
      <c r="K92" s="435">
        <v>1742.4</v>
      </c>
    </row>
    <row r="93" spans="1:11" ht="14.4" customHeight="1" x14ac:dyDescent="0.3">
      <c r="A93" s="430" t="s">
        <v>397</v>
      </c>
      <c r="B93" s="431" t="s">
        <v>398</v>
      </c>
      <c r="C93" s="432" t="s">
        <v>402</v>
      </c>
      <c r="D93" s="433" t="s">
        <v>521</v>
      </c>
      <c r="E93" s="432" t="s">
        <v>1357</v>
      </c>
      <c r="F93" s="433" t="s">
        <v>1358</v>
      </c>
      <c r="G93" s="432" t="s">
        <v>720</v>
      </c>
      <c r="H93" s="432" t="s">
        <v>721</v>
      </c>
      <c r="I93" s="434">
        <v>11.650645161290317</v>
      </c>
      <c r="J93" s="434">
        <v>570</v>
      </c>
      <c r="K93" s="435">
        <v>6641.95</v>
      </c>
    </row>
    <row r="94" spans="1:11" ht="14.4" customHeight="1" x14ac:dyDescent="0.3">
      <c r="A94" s="430" t="s">
        <v>397</v>
      </c>
      <c r="B94" s="431" t="s">
        <v>398</v>
      </c>
      <c r="C94" s="432" t="s">
        <v>402</v>
      </c>
      <c r="D94" s="433" t="s">
        <v>521</v>
      </c>
      <c r="E94" s="432" t="s">
        <v>1357</v>
      </c>
      <c r="F94" s="433" t="s">
        <v>1358</v>
      </c>
      <c r="G94" s="432" t="s">
        <v>722</v>
      </c>
      <c r="H94" s="432" t="s">
        <v>723</v>
      </c>
      <c r="I94" s="434">
        <v>3414.62</v>
      </c>
      <c r="J94" s="434">
        <v>4</v>
      </c>
      <c r="K94" s="435">
        <v>13658.48</v>
      </c>
    </row>
    <row r="95" spans="1:11" ht="14.4" customHeight="1" x14ac:dyDescent="0.3">
      <c r="A95" s="430" t="s">
        <v>397</v>
      </c>
      <c r="B95" s="431" t="s">
        <v>398</v>
      </c>
      <c r="C95" s="432" t="s">
        <v>402</v>
      </c>
      <c r="D95" s="433" t="s">
        <v>521</v>
      </c>
      <c r="E95" s="432" t="s">
        <v>1357</v>
      </c>
      <c r="F95" s="433" t="s">
        <v>1358</v>
      </c>
      <c r="G95" s="432" t="s">
        <v>724</v>
      </c>
      <c r="H95" s="432" t="s">
        <v>725</v>
      </c>
      <c r="I95" s="434">
        <v>9196</v>
      </c>
      <c r="J95" s="434">
        <v>8</v>
      </c>
      <c r="K95" s="435">
        <v>73568</v>
      </c>
    </row>
    <row r="96" spans="1:11" ht="14.4" customHeight="1" x14ac:dyDescent="0.3">
      <c r="A96" s="430" t="s">
        <v>397</v>
      </c>
      <c r="B96" s="431" t="s">
        <v>398</v>
      </c>
      <c r="C96" s="432" t="s">
        <v>402</v>
      </c>
      <c r="D96" s="433" t="s">
        <v>521</v>
      </c>
      <c r="E96" s="432" t="s">
        <v>1357</v>
      </c>
      <c r="F96" s="433" t="s">
        <v>1358</v>
      </c>
      <c r="G96" s="432" t="s">
        <v>726</v>
      </c>
      <c r="H96" s="432" t="s">
        <v>727</v>
      </c>
      <c r="I96" s="434">
        <v>51.42000000000003</v>
      </c>
      <c r="J96" s="434">
        <v>450</v>
      </c>
      <c r="K96" s="435">
        <v>23139.94000000001</v>
      </c>
    </row>
    <row r="97" spans="1:11" ht="14.4" customHeight="1" x14ac:dyDescent="0.3">
      <c r="A97" s="430" t="s">
        <v>397</v>
      </c>
      <c r="B97" s="431" t="s">
        <v>398</v>
      </c>
      <c r="C97" s="432" t="s">
        <v>402</v>
      </c>
      <c r="D97" s="433" t="s">
        <v>521</v>
      </c>
      <c r="E97" s="432" t="s">
        <v>1357</v>
      </c>
      <c r="F97" s="433" t="s">
        <v>1358</v>
      </c>
      <c r="G97" s="432" t="s">
        <v>728</v>
      </c>
      <c r="H97" s="432" t="s">
        <v>729</v>
      </c>
      <c r="I97" s="434">
        <v>51.42000000000003</v>
      </c>
      <c r="J97" s="434">
        <v>450</v>
      </c>
      <c r="K97" s="435">
        <v>23139.900000000009</v>
      </c>
    </row>
    <row r="98" spans="1:11" ht="14.4" customHeight="1" x14ac:dyDescent="0.3">
      <c r="A98" s="430" t="s">
        <v>397</v>
      </c>
      <c r="B98" s="431" t="s">
        <v>398</v>
      </c>
      <c r="C98" s="432" t="s">
        <v>402</v>
      </c>
      <c r="D98" s="433" t="s">
        <v>521</v>
      </c>
      <c r="E98" s="432" t="s">
        <v>1357</v>
      </c>
      <c r="F98" s="433" t="s">
        <v>1358</v>
      </c>
      <c r="G98" s="432" t="s">
        <v>730</v>
      </c>
      <c r="H98" s="432" t="s">
        <v>731</v>
      </c>
      <c r="I98" s="434">
        <v>51.410000000000004</v>
      </c>
      <c r="J98" s="434">
        <v>450</v>
      </c>
      <c r="K98" s="435">
        <v>23134.51999999999</v>
      </c>
    </row>
    <row r="99" spans="1:11" ht="14.4" customHeight="1" x14ac:dyDescent="0.3">
      <c r="A99" s="430" t="s">
        <v>397</v>
      </c>
      <c r="B99" s="431" t="s">
        <v>398</v>
      </c>
      <c r="C99" s="432" t="s">
        <v>402</v>
      </c>
      <c r="D99" s="433" t="s">
        <v>521</v>
      </c>
      <c r="E99" s="432" t="s">
        <v>1357</v>
      </c>
      <c r="F99" s="433" t="s">
        <v>1358</v>
      </c>
      <c r="G99" s="432" t="s">
        <v>732</v>
      </c>
      <c r="H99" s="432" t="s">
        <v>733</v>
      </c>
      <c r="I99" s="434">
        <v>51.410000000000004</v>
      </c>
      <c r="J99" s="434">
        <v>450</v>
      </c>
      <c r="K99" s="435">
        <v>23134.499999999989</v>
      </c>
    </row>
    <row r="100" spans="1:11" ht="14.4" customHeight="1" x14ac:dyDescent="0.3">
      <c r="A100" s="430" t="s">
        <v>397</v>
      </c>
      <c r="B100" s="431" t="s">
        <v>398</v>
      </c>
      <c r="C100" s="432" t="s">
        <v>402</v>
      </c>
      <c r="D100" s="433" t="s">
        <v>521</v>
      </c>
      <c r="E100" s="432" t="s">
        <v>1357</v>
      </c>
      <c r="F100" s="433" t="s">
        <v>1358</v>
      </c>
      <c r="G100" s="432" t="s">
        <v>734</v>
      </c>
      <c r="H100" s="432" t="s">
        <v>735</v>
      </c>
      <c r="I100" s="434">
        <v>51.42000000000003</v>
      </c>
      <c r="J100" s="434">
        <v>1350</v>
      </c>
      <c r="K100" s="435">
        <v>69420.990000000034</v>
      </c>
    </row>
    <row r="101" spans="1:11" ht="14.4" customHeight="1" x14ac:dyDescent="0.3">
      <c r="A101" s="430" t="s">
        <v>397</v>
      </c>
      <c r="B101" s="431" t="s">
        <v>398</v>
      </c>
      <c r="C101" s="432" t="s">
        <v>402</v>
      </c>
      <c r="D101" s="433" t="s">
        <v>521</v>
      </c>
      <c r="E101" s="432" t="s">
        <v>1357</v>
      </c>
      <c r="F101" s="433" t="s">
        <v>1358</v>
      </c>
      <c r="G101" s="432" t="s">
        <v>736</v>
      </c>
      <c r="H101" s="432" t="s">
        <v>737</v>
      </c>
      <c r="I101" s="434">
        <v>51.42000000000003</v>
      </c>
      <c r="J101" s="434">
        <v>1350</v>
      </c>
      <c r="K101" s="435">
        <v>69420.149999999951</v>
      </c>
    </row>
    <row r="102" spans="1:11" ht="14.4" customHeight="1" x14ac:dyDescent="0.3">
      <c r="A102" s="430" t="s">
        <v>397</v>
      </c>
      <c r="B102" s="431" t="s">
        <v>398</v>
      </c>
      <c r="C102" s="432" t="s">
        <v>402</v>
      </c>
      <c r="D102" s="433" t="s">
        <v>521</v>
      </c>
      <c r="E102" s="432" t="s">
        <v>1357</v>
      </c>
      <c r="F102" s="433" t="s">
        <v>1358</v>
      </c>
      <c r="G102" s="432" t="s">
        <v>738</v>
      </c>
      <c r="H102" s="432" t="s">
        <v>739</v>
      </c>
      <c r="I102" s="434">
        <v>4017.1999999999994</v>
      </c>
      <c r="J102" s="434">
        <v>4</v>
      </c>
      <c r="K102" s="435">
        <v>16068.8</v>
      </c>
    </row>
    <row r="103" spans="1:11" ht="14.4" customHeight="1" x14ac:dyDescent="0.3">
      <c r="A103" s="430" t="s">
        <v>397</v>
      </c>
      <c r="B103" s="431" t="s">
        <v>398</v>
      </c>
      <c r="C103" s="432" t="s">
        <v>402</v>
      </c>
      <c r="D103" s="433" t="s">
        <v>521</v>
      </c>
      <c r="E103" s="432" t="s">
        <v>1357</v>
      </c>
      <c r="F103" s="433" t="s">
        <v>1358</v>
      </c>
      <c r="G103" s="432" t="s">
        <v>740</v>
      </c>
      <c r="H103" s="432" t="s">
        <v>741</v>
      </c>
      <c r="I103" s="434">
        <v>92.015714285714282</v>
      </c>
      <c r="J103" s="434">
        <v>19</v>
      </c>
      <c r="K103" s="435">
        <v>1751.73</v>
      </c>
    </row>
    <row r="104" spans="1:11" ht="14.4" customHeight="1" x14ac:dyDescent="0.3">
      <c r="A104" s="430" t="s">
        <v>397</v>
      </c>
      <c r="B104" s="431" t="s">
        <v>398</v>
      </c>
      <c r="C104" s="432" t="s">
        <v>402</v>
      </c>
      <c r="D104" s="433" t="s">
        <v>521</v>
      </c>
      <c r="E104" s="432" t="s">
        <v>1357</v>
      </c>
      <c r="F104" s="433" t="s">
        <v>1358</v>
      </c>
      <c r="G104" s="432" t="s">
        <v>742</v>
      </c>
      <c r="H104" s="432" t="s">
        <v>743</v>
      </c>
      <c r="I104" s="434">
        <v>4686.3300000000008</v>
      </c>
      <c r="J104" s="434">
        <v>12</v>
      </c>
      <c r="K104" s="435">
        <v>56235.960000000006</v>
      </c>
    </row>
    <row r="105" spans="1:11" ht="14.4" customHeight="1" x14ac:dyDescent="0.3">
      <c r="A105" s="430" t="s">
        <v>397</v>
      </c>
      <c r="B105" s="431" t="s">
        <v>398</v>
      </c>
      <c r="C105" s="432" t="s">
        <v>402</v>
      </c>
      <c r="D105" s="433" t="s">
        <v>521</v>
      </c>
      <c r="E105" s="432" t="s">
        <v>1357</v>
      </c>
      <c r="F105" s="433" t="s">
        <v>1358</v>
      </c>
      <c r="G105" s="432" t="s">
        <v>744</v>
      </c>
      <c r="H105" s="432" t="s">
        <v>745</v>
      </c>
      <c r="I105" s="434">
        <v>8569.2199999999993</v>
      </c>
      <c r="J105" s="434">
        <v>10</v>
      </c>
      <c r="K105" s="435">
        <v>85692.2</v>
      </c>
    </row>
    <row r="106" spans="1:11" ht="14.4" customHeight="1" x14ac:dyDescent="0.3">
      <c r="A106" s="430" t="s">
        <v>397</v>
      </c>
      <c r="B106" s="431" t="s">
        <v>398</v>
      </c>
      <c r="C106" s="432" t="s">
        <v>402</v>
      </c>
      <c r="D106" s="433" t="s">
        <v>521</v>
      </c>
      <c r="E106" s="432" t="s">
        <v>1357</v>
      </c>
      <c r="F106" s="433" t="s">
        <v>1358</v>
      </c>
      <c r="G106" s="432" t="s">
        <v>746</v>
      </c>
      <c r="H106" s="432" t="s">
        <v>747</v>
      </c>
      <c r="I106" s="434">
        <v>2522.85</v>
      </c>
      <c r="J106" s="434">
        <v>1</v>
      </c>
      <c r="K106" s="435">
        <v>2522.85</v>
      </c>
    </row>
    <row r="107" spans="1:11" ht="14.4" customHeight="1" x14ac:dyDescent="0.3">
      <c r="A107" s="430" t="s">
        <v>397</v>
      </c>
      <c r="B107" s="431" t="s">
        <v>398</v>
      </c>
      <c r="C107" s="432" t="s">
        <v>402</v>
      </c>
      <c r="D107" s="433" t="s">
        <v>521</v>
      </c>
      <c r="E107" s="432" t="s">
        <v>1357</v>
      </c>
      <c r="F107" s="433" t="s">
        <v>1358</v>
      </c>
      <c r="G107" s="432" t="s">
        <v>748</v>
      </c>
      <c r="H107" s="432" t="s">
        <v>749</v>
      </c>
      <c r="I107" s="434">
        <v>3346.86</v>
      </c>
      <c r="J107" s="434">
        <v>9</v>
      </c>
      <c r="K107" s="435">
        <v>30121.74</v>
      </c>
    </row>
    <row r="108" spans="1:11" ht="14.4" customHeight="1" x14ac:dyDescent="0.3">
      <c r="A108" s="430" t="s">
        <v>397</v>
      </c>
      <c r="B108" s="431" t="s">
        <v>398</v>
      </c>
      <c r="C108" s="432" t="s">
        <v>402</v>
      </c>
      <c r="D108" s="433" t="s">
        <v>521</v>
      </c>
      <c r="E108" s="432" t="s">
        <v>1357</v>
      </c>
      <c r="F108" s="433" t="s">
        <v>1358</v>
      </c>
      <c r="G108" s="432" t="s">
        <v>750</v>
      </c>
      <c r="H108" s="432" t="s">
        <v>751</v>
      </c>
      <c r="I108" s="434">
        <v>4646.3999999999996</v>
      </c>
      <c r="J108" s="434">
        <v>13</v>
      </c>
      <c r="K108" s="435">
        <v>60403.4</v>
      </c>
    </row>
    <row r="109" spans="1:11" ht="14.4" customHeight="1" x14ac:dyDescent="0.3">
      <c r="A109" s="430" t="s">
        <v>397</v>
      </c>
      <c r="B109" s="431" t="s">
        <v>398</v>
      </c>
      <c r="C109" s="432" t="s">
        <v>402</v>
      </c>
      <c r="D109" s="433" t="s">
        <v>521</v>
      </c>
      <c r="E109" s="432" t="s">
        <v>1357</v>
      </c>
      <c r="F109" s="433" t="s">
        <v>1358</v>
      </c>
      <c r="G109" s="432" t="s">
        <v>752</v>
      </c>
      <c r="H109" s="432" t="s">
        <v>753</v>
      </c>
      <c r="I109" s="434">
        <v>18.268333333333331</v>
      </c>
      <c r="J109" s="434">
        <v>2100</v>
      </c>
      <c r="K109" s="435">
        <v>38335.14</v>
      </c>
    </row>
    <row r="110" spans="1:11" ht="14.4" customHeight="1" x14ac:dyDescent="0.3">
      <c r="A110" s="430" t="s">
        <v>397</v>
      </c>
      <c r="B110" s="431" t="s">
        <v>398</v>
      </c>
      <c r="C110" s="432" t="s">
        <v>402</v>
      </c>
      <c r="D110" s="433" t="s">
        <v>521</v>
      </c>
      <c r="E110" s="432" t="s">
        <v>1357</v>
      </c>
      <c r="F110" s="433" t="s">
        <v>1358</v>
      </c>
      <c r="G110" s="432" t="s">
        <v>754</v>
      </c>
      <c r="H110" s="432" t="s">
        <v>755</v>
      </c>
      <c r="I110" s="434">
        <v>4356</v>
      </c>
      <c r="J110" s="434">
        <v>56</v>
      </c>
      <c r="K110" s="435">
        <v>243936</v>
      </c>
    </row>
    <row r="111" spans="1:11" ht="14.4" customHeight="1" x14ac:dyDescent="0.3">
      <c r="A111" s="430" t="s">
        <v>397</v>
      </c>
      <c r="B111" s="431" t="s">
        <v>398</v>
      </c>
      <c r="C111" s="432" t="s">
        <v>402</v>
      </c>
      <c r="D111" s="433" t="s">
        <v>521</v>
      </c>
      <c r="E111" s="432" t="s">
        <v>1357</v>
      </c>
      <c r="F111" s="433" t="s">
        <v>1358</v>
      </c>
      <c r="G111" s="432" t="s">
        <v>756</v>
      </c>
      <c r="H111" s="432" t="s">
        <v>757</v>
      </c>
      <c r="I111" s="434">
        <v>4356</v>
      </c>
      <c r="J111" s="434">
        <v>56</v>
      </c>
      <c r="K111" s="435">
        <v>243936</v>
      </c>
    </row>
    <row r="112" spans="1:11" ht="14.4" customHeight="1" x14ac:dyDescent="0.3">
      <c r="A112" s="430" t="s">
        <v>397</v>
      </c>
      <c r="B112" s="431" t="s">
        <v>398</v>
      </c>
      <c r="C112" s="432" t="s">
        <v>402</v>
      </c>
      <c r="D112" s="433" t="s">
        <v>521</v>
      </c>
      <c r="E112" s="432" t="s">
        <v>1357</v>
      </c>
      <c r="F112" s="433" t="s">
        <v>1358</v>
      </c>
      <c r="G112" s="432" t="s">
        <v>758</v>
      </c>
      <c r="H112" s="432" t="s">
        <v>759</v>
      </c>
      <c r="I112" s="434">
        <v>4356</v>
      </c>
      <c r="J112" s="434">
        <v>56</v>
      </c>
      <c r="K112" s="435">
        <v>243936</v>
      </c>
    </row>
    <row r="113" spans="1:11" ht="14.4" customHeight="1" x14ac:dyDescent="0.3">
      <c r="A113" s="430" t="s">
        <v>397</v>
      </c>
      <c r="B113" s="431" t="s">
        <v>398</v>
      </c>
      <c r="C113" s="432" t="s">
        <v>402</v>
      </c>
      <c r="D113" s="433" t="s">
        <v>521</v>
      </c>
      <c r="E113" s="432" t="s">
        <v>1357</v>
      </c>
      <c r="F113" s="433" t="s">
        <v>1358</v>
      </c>
      <c r="G113" s="432" t="s">
        <v>760</v>
      </c>
      <c r="H113" s="432" t="s">
        <v>761</v>
      </c>
      <c r="I113" s="434">
        <v>9663.7853333333314</v>
      </c>
      <c r="J113" s="434">
        <v>45</v>
      </c>
      <c r="K113" s="435">
        <v>434870.31</v>
      </c>
    </row>
    <row r="114" spans="1:11" ht="14.4" customHeight="1" x14ac:dyDescent="0.3">
      <c r="A114" s="430" t="s">
        <v>397</v>
      </c>
      <c r="B114" s="431" t="s">
        <v>398</v>
      </c>
      <c r="C114" s="432" t="s">
        <v>402</v>
      </c>
      <c r="D114" s="433" t="s">
        <v>521</v>
      </c>
      <c r="E114" s="432" t="s">
        <v>1357</v>
      </c>
      <c r="F114" s="433" t="s">
        <v>1358</v>
      </c>
      <c r="G114" s="432" t="s">
        <v>762</v>
      </c>
      <c r="H114" s="432" t="s">
        <v>763</v>
      </c>
      <c r="I114" s="434">
        <v>13706.880000000003</v>
      </c>
      <c r="J114" s="434">
        <v>30</v>
      </c>
      <c r="K114" s="435">
        <v>411206.40000000008</v>
      </c>
    </row>
    <row r="115" spans="1:11" ht="14.4" customHeight="1" x14ac:dyDescent="0.3">
      <c r="A115" s="430" t="s">
        <v>397</v>
      </c>
      <c r="B115" s="431" t="s">
        <v>398</v>
      </c>
      <c r="C115" s="432" t="s">
        <v>402</v>
      </c>
      <c r="D115" s="433" t="s">
        <v>521</v>
      </c>
      <c r="E115" s="432" t="s">
        <v>1357</v>
      </c>
      <c r="F115" s="433" t="s">
        <v>1358</v>
      </c>
      <c r="G115" s="432" t="s">
        <v>764</v>
      </c>
      <c r="H115" s="432" t="s">
        <v>765</v>
      </c>
      <c r="I115" s="434">
        <v>99.976666666666674</v>
      </c>
      <c r="J115" s="434">
        <v>10</v>
      </c>
      <c r="K115" s="435">
        <v>998.55000000000007</v>
      </c>
    </row>
    <row r="116" spans="1:11" ht="14.4" customHeight="1" x14ac:dyDescent="0.3">
      <c r="A116" s="430" t="s">
        <v>397</v>
      </c>
      <c r="B116" s="431" t="s">
        <v>398</v>
      </c>
      <c r="C116" s="432" t="s">
        <v>402</v>
      </c>
      <c r="D116" s="433" t="s">
        <v>521</v>
      </c>
      <c r="E116" s="432" t="s">
        <v>1357</v>
      </c>
      <c r="F116" s="433" t="s">
        <v>1358</v>
      </c>
      <c r="G116" s="432" t="s">
        <v>766</v>
      </c>
      <c r="H116" s="432" t="s">
        <v>767</v>
      </c>
      <c r="I116" s="434">
        <v>25.269999999999996</v>
      </c>
      <c r="J116" s="434">
        <v>300</v>
      </c>
      <c r="K116" s="435">
        <v>7579.5000000000018</v>
      </c>
    </row>
    <row r="117" spans="1:11" ht="14.4" customHeight="1" x14ac:dyDescent="0.3">
      <c r="A117" s="430" t="s">
        <v>397</v>
      </c>
      <c r="B117" s="431" t="s">
        <v>398</v>
      </c>
      <c r="C117" s="432" t="s">
        <v>402</v>
      </c>
      <c r="D117" s="433" t="s">
        <v>521</v>
      </c>
      <c r="E117" s="432" t="s">
        <v>1357</v>
      </c>
      <c r="F117" s="433" t="s">
        <v>1358</v>
      </c>
      <c r="G117" s="432" t="s">
        <v>768</v>
      </c>
      <c r="H117" s="432" t="s">
        <v>769</v>
      </c>
      <c r="I117" s="434">
        <v>4017.1999999999994</v>
      </c>
      <c r="J117" s="434">
        <v>4</v>
      </c>
      <c r="K117" s="435">
        <v>16068.8</v>
      </c>
    </row>
    <row r="118" spans="1:11" ht="14.4" customHeight="1" x14ac:dyDescent="0.3">
      <c r="A118" s="430" t="s">
        <v>397</v>
      </c>
      <c r="B118" s="431" t="s">
        <v>398</v>
      </c>
      <c r="C118" s="432" t="s">
        <v>402</v>
      </c>
      <c r="D118" s="433" t="s">
        <v>521</v>
      </c>
      <c r="E118" s="432" t="s">
        <v>1357</v>
      </c>
      <c r="F118" s="433" t="s">
        <v>1358</v>
      </c>
      <c r="G118" s="432" t="s">
        <v>770</v>
      </c>
      <c r="H118" s="432" t="s">
        <v>771</v>
      </c>
      <c r="I118" s="434">
        <v>7872.2599999999993</v>
      </c>
      <c r="J118" s="434">
        <v>35</v>
      </c>
      <c r="K118" s="435">
        <v>275529.09999999992</v>
      </c>
    </row>
    <row r="119" spans="1:11" ht="14.4" customHeight="1" x14ac:dyDescent="0.3">
      <c r="A119" s="430" t="s">
        <v>397</v>
      </c>
      <c r="B119" s="431" t="s">
        <v>398</v>
      </c>
      <c r="C119" s="432" t="s">
        <v>402</v>
      </c>
      <c r="D119" s="433" t="s">
        <v>521</v>
      </c>
      <c r="E119" s="432" t="s">
        <v>1357</v>
      </c>
      <c r="F119" s="433" t="s">
        <v>1358</v>
      </c>
      <c r="G119" s="432" t="s">
        <v>772</v>
      </c>
      <c r="H119" s="432" t="s">
        <v>773</v>
      </c>
      <c r="I119" s="434">
        <v>7235.8000000000011</v>
      </c>
      <c r="J119" s="434">
        <v>93</v>
      </c>
      <c r="K119" s="435">
        <v>672929.39999999991</v>
      </c>
    </row>
    <row r="120" spans="1:11" ht="14.4" customHeight="1" x14ac:dyDescent="0.3">
      <c r="A120" s="430" t="s">
        <v>397</v>
      </c>
      <c r="B120" s="431" t="s">
        <v>398</v>
      </c>
      <c r="C120" s="432" t="s">
        <v>402</v>
      </c>
      <c r="D120" s="433" t="s">
        <v>521</v>
      </c>
      <c r="E120" s="432" t="s">
        <v>1357</v>
      </c>
      <c r="F120" s="433" t="s">
        <v>1358</v>
      </c>
      <c r="G120" s="432" t="s">
        <v>774</v>
      </c>
      <c r="H120" s="432" t="s">
        <v>775</v>
      </c>
      <c r="I120" s="434">
        <v>2178</v>
      </c>
      <c r="J120" s="434">
        <v>10</v>
      </c>
      <c r="K120" s="435">
        <v>21780</v>
      </c>
    </row>
    <row r="121" spans="1:11" ht="14.4" customHeight="1" x14ac:dyDescent="0.3">
      <c r="A121" s="430" t="s">
        <v>397</v>
      </c>
      <c r="B121" s="431" t="s">
        <v>398</v>
      </c>
      <c r="C121" s="432" t="s">
        <v>402</v>
      </c>
      <c r="D121" s="433" t="s">
        <v>521</v>
      </c>
      <c r="E121" s="432" t="s">
        <v>1357</v>
      </c>
      <c r="F121" s="433" t="s">
        <v>1358</v>
      </c>
      <c r="G121" s="432" t="s">
        <v>776</v>
      </c>
      <c r="H121" s="432" t="s">
        <v>777</v>
      </c>
      <c r="I121" s="434">
        <v>9663.7956250000007</v>
      </c>
      <c r="J121" s="434">
        <v>45</v>
      </c>
      <c r="K121" s="435">
        <v>434870.69</v>
      </c>
    </row>
    <row r="122" spans="1:11" ht="14.4" customHeight="1" x14ac:dyDescent="0.3">
      <c r="A122" s="430" t="s">
        <v>397</v>
      </c>
      <c r="B122" s="431" t="s">
        <v>398</v>
      </c>
      <c r="C122" s="432" t="s">
        <v>402</v>
      </c>
      <c r="D122" s="433" t="s">
        <v>521</v>
      </c>
      <c r="E122" s="432" t="s">
        <v>1357</v>
      </c>
      <c r="F122" s="433" t="s">
        <v>1358</v>
      </c>
      <c r="G122" s="432" t="s">
        <v>778</v>
      </c>
      <c r="H122" s="432" t="s">
        <v>779</v>
      </c>
      <c r="I122" s="434">
        <v>3567.08</v>
      </c>
      <c r="J122" s="434">
        <v>4</v>
      </c>
      <c r="K122" s="435">
        <v>14268.32</v>
      </c>
    </row>
    <row r="123" spans="1:11" ht="14.4" customHeight="1" x14ac:dyDescent="0.3">
      <c r="A123" s="430" t="s">
        <v>397</v>
      </c>
      <c r="B123" s="431" t="s">
        <v>398</v>
      </c>
      <c r="C123" s="432" t="s">
        <v>402</v>
      </c>
      <c r="D123" s="433" t="s">
        <v>521</v>
      </c>
      <c r="E123" s="432" t="s">
        <v>1357</v>
      </c>
      <c r="F123" s="433" t="s">
        <v>1358</v>
      </c>
      <c r="G123" s="432" t="s">
        <v>780</v>
      </c>
      <c r="H123" s="432" t="s">
        <v>781</v>
      </c>
      <c r="I123" s="434">
        <v>274.67750000000001</v>
      </c>
      <c r="J123" s="434">
        <v>8</v>
      </c>
      <c r="K123" s="435">
        <v>2197.41</v>
      </c>
    </row>
    <row r="124" spans="1:11" ht="14.4" customHeight="1" x14ac:dyDescent="0.3">
      <c r="A124" s="430" t="s">
        <v>397</v>
      </c>
      <c r="B124" s="431" t="s">
        <v>398</v>
      </c>
      <c r="C124" s="432" t="s">
        <v>402</v>
      </c>
      <c r="D124" s="433" t="s">
        <v>521</v>
      </c>
      <c r="E124" s="432" t="s">
        <v>1357</v>
      </c>
      <c r="F124" s="433" t="s">
        <v>1358</v>
      </c>
      <c r="G124" s="432" t="s">
        <v>782</v>
      </c>
      <c r="H124" s="432" t="s">
        <v>783</v>
      </c>
      <c r="I124" s="434">
        <v>451.08800000000008</v>
      </c>
      <c r="J124" s="434">
        <v>21</v>
      </c>
      <c r="K124" s="435">
        <v>9359.3500000000022</v>
      </c>
    </row>
    <row r="125" spans="1:11" ht="14.4" customHeight="1" x14ac:dyDescent="0.3">
      <c r="A125" s="430" t="s">
        <v>397</v>
      </c>
      <c r="B125" s="431" t="s">
        <v>398</v>
      </c>
      <c r="C125" s="432" t="s">
        <v>402</v>
      </c>
      <c r="D125" s="433" t="s">
        <v>521</v>
      </c>
      <c r="E125" s="432" t="s">
        <v>1357</v>
      </c>
      <c r="F125" s="433" t="s">
        <v>1358</v>
      </c>
      <c r="G125" s="432" t="s">
        <v>784</v>
      </c>
      <c r="H125" s="432" t="s">
        <v>785</v>
      </c>
      <c r="I125" s="434">
        <v>646.12</v>
      </c>
      <c r="J125" s="434">
        <v>1</v>
      </c>
      <c r="K125" s="435">
        <v>646.12</v>
      </c>
    </row>
    <row r="126" spans="1:11" ht="14.4" customHeight="1" x14ac:dyDescent="0.3">
      <c r="A126" s="430" t="s">
        <v>397</v>
      </c>
      <c r="B126" s="431" t="s">
        <v>398</v>
      </c>
      <c r="C126" s="432" t="s">
        <v>402</v>
      </c>
      <c r="D126" s="433" t="s">
        <v>521</v>
      </c>
      <c r="E126" s="432" t="s">
        <v>1357</v>
      </c>
      <c r="F126" s="433" t="s">
        <v>1358</v>
      </c>
      <c r="G126" s="432" t="s">
        <v>786</v>
      </c>
      <c r="H126" s="432" t="s">
        <v>787</v>
      </c>
      <c r="I126" s="434">
        <v>7871.050000000002</v>
      </c>
      <c r="J126" s="434">
        <v>35</v>
      </c>
      <c r="K126" s="435">
        <v>275486.75</v>
      </c>
    </row>
    <row r="127" spans="1:11" ht="14.4" customHeight="1" x14ac:dyDescent="0.3">
      <c r="A127" s="430" t="s">
        <v>397</v>
      </c>
      <c r="B127" s="431" t="s">
        <v>398</v>
      </c>
      <c r="C127" s="432" t="s">
        <v>402</v>
      </c>
      <c r="D127" s="433" t="s">
        <v>521</v>
      </c>
      <c r="E127" s="432" t="s">
        <v>1357</v>
      </c>
      <c r="F127" s="433" t="s">
        <v>1358</v>
      </c>
      <c r="G127" s="432" t="s">
        <v>788</v>
      </c>
      <c r="H127" s="432" t="s">
        <v>789</v>
      </c>
      <c r="I127" s="434">
        <v>7235.8000000000011</v>
      </c>
      <c r="J127" s="434">
        <v>93</v>
      </c>
      <c r="K127" s="435">
        <v>672929.39999999991</v>
      </c>
    </row>
    <row r="128" spans="1:11" ht="14.4" customHeight="1" x14ac:dyDescent="0.3">
      <c r="A128" s="430" t="s">
        <v>397</v>
      </c>
      <c r="B128" s="431" t="s">
        <v>398</v>
      </c>
      <c r="C128" s="432" t="s">
        <v>402</v>
      </c>
      <c r="D128" s="433" t="s">
        <v>521</v>
      </c>
      <c r="E128" s="432" t="s">
        <v>1357</v>
      </c>
      <c r="F128" s="433" t="s">
        <v>1358</v>
      </c>
      <c r="G128" s="432" t="s">
        <v>790</v>
      </c>
      <c r="H128" s="432" t="s">
        <v>791</v>
      </c>
      <c r="I128" s="434">
        <v>1408.44</v>
      </c>
      <c r="J128" s="434">
        <v>6</v>
      </c>
      <c r="K128" s="435">
        <v>8450.6400000000012</v>
      </c>
    </row>
    <row r="129" spans="1:11" ht="14.4" customHeight="1" x14ac:dyDescent="0.3">
      <c r="A129" s="430" t="s">
        <v>397</v>
      </c>
      <c r="B129" s="431" t="s">
        <v>398</v>
      </c>
      <c r="C129" s="432" t="s">
        <v>402</v>
      </c>
      <c r="D129" s="433" t="s">
        <v>521</v>
      </c>
      <c r="E129" s="432" t="s">
        <v>1357</v>
      </c>
      <c r="F129" s="433" t="s">
        <v>1358</v>
      </c>
      <c r="G129" s="432" t="s">
        <v>792</v>
      </c>
      <c r="H129" s="432" t="s">
        <v>793</v>
      </c>
      <c r="I129" s="434">
        <v>9110.0899999999983</v>
      </c>
      <c r="J129" s="434">
        <v>35</v>
      </c>
      <c r="K129" s="435">
        <v>318853.14999999997</v>
      </c>
    </row>
    <row r="130" spans="1:11" ht="14.4" customHeight="1" x14ac:dyDescent="0.3">
      <c r="A130" s="430" t="s">
        <v>397</v>
      </c>
      <c r="B130" s="431" t="s">
        <v>398</v>
      </c>
      <c r="C130" s="432" t="s">
        <v>402</v>
      </c>
      <c r="D130" s="433" t="s">
        <v>521</v>
      </c>
      <c r="E130" s="432" t="s">
        <v>1357</v>
      </c>
      <c r="F130" s="433" t="s">
        <v>1358</v>
      </c>
      <c r="G130" s="432" t="s">
        <v>794</v>
      </c>
      <c r="H130" s="432" t="s">
        <v>795</v>
      </c>
      <c r="I130" s="434">
        <v>638.86599999999999</v>
      </c>
      <c r="J130" s="434">
        <v>5</v>
      </c>
      <c r="K130" s="435">
        <v>3194.33</v>
      </c>
    </row>
    <row r="131" spans="1:11" ht="14.4" customHeight="1" x14ac:dyDescent="0.3">
      <c r="A131" s="430" t="s">
        <v>397</v>
      </c>
      <c r="B131" s="431" t="s">
        <v>398</v>
      </c>
      <c r="C131" s="432" t="s">
        <v>402</v>
      </c>
      <c r="D131" s="433" t="s">
        <v>521</v>
      </c>
      <c r="E131" s="432" t="s">
        <v>1357</v>
      </c>
      <c r="F131" s="433" t="s">
        <v>1358</v>
      </c>
      <c r="G131" s="432" t="s">
        <v>796</v>
      </c>
      <c r="H131" s="432" t="s">
        <v>797</v>
      </c>
      <c r="I131" s="434">
        <v>344.86299999999994</v>
      </c>
      <c r="J131" s="434">
        <v>35</v>
      </c>
      <c r="K131" s="435">
        <v>12070.099999999999</v>
      </c>
    </row>
    <row r="132" spans="1:11" ht="14.4" customHeight="1" x14ac:dyDescent="0.3">
      <c r="A132" s="430" t="s">
        <v>397</v>
      </c>
      <c r="B132" s="431" t="s">
        <v>398</v>
      </c>
      <c r="C132" s="432" t="s">
        <v>402</v>
      </c>
      <c r="D132" s="433" t="s">
        <v>521</v>
      </c>
      <c r="E132" s="432" t="s">
        <v>1357</v>
      </c>
      <c r="F132" s="433" t="s">
        <v>1358</v>
      </c>
      <c r="G132" s="432" t="s">
        <v>798</v>
      </c>
      <c r="H132" s="432" t="s">
        <v>799</v>
      </c>
      <c r="I132" s="434">
        <v>1283.81</v>
      </c>
      <c r="J132" s="434">
        <v>18</v>
      </c>
      <c r="K132" s="435">
        <v>23108.579999999998</v>
      </c>
    </row>
    <row r="133" spans="1:11" ht="14.4" customHeight="1" x14ac:dyDescent="0.3">
      <c r="A133" s="430" t="s">
        <v>397</v>
      </c>
      <c r="B133" s="431" t="s">
        <v>398</v>
      </c>
      <c r="C133" s="432" t="s">
        <v>402</v>
      </c>
      <c r="D133" s="433" t="s">
        <v>521</v>
      </c>
      <c r="E133" s="432" t="s">
        <v>1357</v>
      </c>
      <c r="F133" s="433" t="s">
        <v>1358</v>
      </c>
      <c r="G133" s="432" t="s">
        <v>800</v>
      </c>
      <c r="H133" s="432" t="s">
        <v>801</v>
      </c>
      <c r="I133" s="434">
        <v>1086.58</v>
      </c>
      <c r="J133" s="434">
        <v>27</v>
      </c>
      <c r="K133" s="435">
        <v>29337.659999999996</v>
      </c>
    </row>
    <row r="134" spans="1:11" ht="14.4" customHeight="1" x14ac:dyDescent="0.3">
      <c r="A134" s="430" t="s">
        <v>397</v>
      </c>
      <c r="B134" s="431" t="s">
        <v>398</v>
      </c>
      <c r="C134" s="432" t="s">
        <v>402</v>
      </c>
      <c r="D134" s="433" t="s">
        <v>521</v>
      </c>
      <c r="E134" s="432" t="s">
        <v>1357</v>
      </c>
      <c r="F134" s="433" t="s">
        <v>1358</v>
      </c>
      <c r="G134" s="432" t="s">
        <v>802</v>
      </c>
      <c r="H134" s="432" t="s">
        <v>803</v>
      </c>
      <c r="I134" s="434">
        <v>26517.267</v>
      </c>
      <c r="J134" s="434">
        <v>12</v>
      </c>
      <c r="K134" s="435">
        <v>318207.21000000002</v>
      </c>
    </row>
    <row r="135" spans="1:11" ht="14.4" customHeight="1" x14ac:dyDescent="0.3">
      <c r="A135" s="430" t="s">
        <v>397</v>
      </c>
      <c r="B135" s="431" t="s">
        <v>398</v>
      </c>
      <c r="C135" s="432" t="s">
        <v>402</v>
      </c>
      <c r="D135" s="433" t="s">
        <v>521</v>
      </c>
      <c r="E135" s="432" t="s">
        <v>1357</v>
      </c>
      <c r="F135" s="433" t="s">
        <v>1358</v>
      </c>
      <c r="G135" s="432" t="s">
        <v>804</v>
      </c>
      <c r="H135" s="432" t="s">
        <v>805</v>
      </c>
      <c r="I135" s="434">
        <v>6644</v>
      </c>
      <c r="J135" s="434">
        <v>1</v>
      </c>
      <c r="K135" s="435">
        <v>6644</v>
      </c>
    </row>
    <row r="136" spans="1:11" ht="14.4" customHeight="1" x14ac:dyDescent="0.3">
      <c r="A136" s="430" t="s">
        <v>397</v>
      </c>
      <c r="B136" s="431" t="s">
        <v>398</v>
      </c>
      <c r="C136" s="432" t="s">
        <v>402</v>
      </c>
      <c r="D136" s="433" t="s">
        <v>521</v>
      </c>
      <c r="E136" s="432" t="s">
        <v>1357</v>
      </c>
      <c r="F136" s="433" t="s">
        <v>1358</v>
      </c>
      <c r="G136" s="432" t="s">
        <v>806</v>
      </c>
      <c r="H136" s="432" t="s">
        <v>807</v>
      </c>
      <c r="I136" s="434">
        <v>6976.8599999999988</v>
      </c>
      <c r="J136" s="434">
        <v>36</v>
      </c>
      <c r="K136" s="435">
        <v>251166.95999999993</v>
      </c>
    </row>
    <row r="137" spans="1:11" ht="14.4" customHeight="1" x14ac:dyDescent="0.3">
      <c r="A137" s="430" t="s">
        <v>397</v>
      </c>
      <c r="B137" s="431" t="s">
        <v>398</v>
      </c>
      <c r="C137" s="432" t="s">
        <v>402</v>
      </c>
      <c r="D137" s="433" t="s">
        <v>521</v>
      </c>
      <c r="E137" s="432" t="s">
        <v>1357</v>
      </c>
      <c r="F137" s="433" t="s">
        <v>1358</v>
      </c>
      <c r="G137" s="432" t="s">
        <v>808</v>
      </c>
      <c r="H137" s="432" t="s">
        <v>809</v>
      </c>
      <c r="I137" s="434">
        <v>13103.089999999998</v>
      </c>
      <c r="J137" s="434">
        <v>17</v>
      </c>
      <c r="K137" s="435">
        <v>222752.52999999997</v>
      </c>
    </row>
    <row r="138" spans="1:11" ht="14.4" customHeight="1" x14ac:dyDescent="0.3">
      <c r="A138" s="430" t="s">
        <v>397</v>
      </c>
      <c r="B138" s="431" t="s">
        <v>398</v>
      </c>
      <c r="C138" s="432" t="s">
        <v>402</v>
      </c>
      <c r="D138" s="433" t="s">
        <v>521</v>
      </c>
      <c r="E138" s="432" t="s">
        <v>1357</v>
      </c>
      <c r="F138" s="433" t="s">
        <v>1358</v>
      </c>
      <c r="G138" s="432" t="s">
        <v>810</v>
      </c>
      <c r="H138" s="432" t="s">
        <v>811</v>
      </c>
      <c r="I138" s="434">
        <v>9110.0899999999983</v>
      </c>
      <c r="J138" s="434">
        <v>35</v>
      </c>
      <c r="K138" s="435">
        <v>318853.14999999997</v>
      </c>
    </row>
    <row r="139" spans="1:11" ht="14.4" customHeight="1" x14ac:dyDescent="0.3">
      <c r="A139" s="430" t="s">
        <v>397</v>
      </c>
      <c r="B139" s="431" t="s">
        <v>398</v>
      </c>
      <c r="C139" s="432" t="s">
        <v>402</v>
      </c>
      <c r="D139" s="433" t="s">
        <v>521</v>
      </c>
      <c r="E139" s="432" t="s">
        <v>1357</v>
      </c>
      <c r="F139" s="433" t="s">
        <v>1358</v>
      </c>
      <c r="G139" s="432" t="s">
        <v>812</v>
      </c>
      <c r="H139" s="432" t="s">
        <v>813</v>
      </c>
      <c r="I139" s="434">
        <v>4970.51</v>
      </c>
      <c r="J139" s="434">
        <v>7</v>
      </c>
      <c r="K139" s="435">
        <v>34793.57</v>
      </c>
    </row>
    <row r="140" spans="1:11" ht="14.4" customHeight="1" x14ac:dyDescent="0.3">
      <c r="A140" s="430" t="s">
        <v>397</v>
      </c>
      <c r="B140" s="431" t="s">
        <v>398</v>
      </c>
      <c r="C140" s="432" t="s">
        <v>402</v>
      </c>
      <c r="D140" s="433" t="s">
        <v>521</v>
      </c>
      <c r="E140" s="432" t="s">
        <v>1357</v>
      </c>
      <c r="F140" s="433" t="s">
        <v>1358</v>
      </c>
      <c r="G140" s="432" t="s">
        <v>814</v>
      </c>
      <c r="H140" s="432" t="s">
        <v>815</v>
      </c>
      <c r="I140" s="434">
        <v>6694.93</v>
      </c>
      <c r="J140" s="434">
        <v>2</v>
      </c>
      <c r="K140" s="435">
        <v>13389.86</v>
      </c>
    </row>
    <row r="141" spans="1:11" ht="14.4" customHeight="1" x14ac:dyDescent="0.3">
      <c r="A141" s="430" t="s">
        <v>397</v>
      </c>
      <c r="B141" s="431" t="s">
        <v>398</v>
      </c>
      <c r="C141" s="432" t="s">
        <v>402</v>
      </c>
      <c r="D141" s="433" t="s">
        <v>521</v>
      </c>
      <c r="E141" s="432" t="s">
        <v>1357</v>
      </c>
      <c r="F141" s="433" t="s">
        <v>1358</v>
      </c>
      <c r="G141" s="432" t="s">
        <v>816</v>
      </c>
      <c r="H141" s="432" t="s">
        <v>817</v>
      </c>
      <c r="I141" s="434">
        <v>7364.0599999999995</v>
      </c>
      <c r="J141" s="434">
        <v>36</v>
      </c>
      <c r="K141" s="435">
        <v>265106.15999999997</v>
      </c>
    </row>
    <row r="142" spans="1:11" ht="14.4" customHeight="1" x14ac:dyDescent="0.3">
      <c r="A142" s="430" t="s">
        <v>397</v>
      </c>
      <c r="B142" s="431" t="s">
        <v>398</v>
      </c>
      <c r="C142" s="432" t="s">
        <v>402</v>
      </c>
      <c r="D142" s="433" t="s">
        <v>521</v>
      </c>
      <c r="E142" s="432" t="s">
        <v>1357</v>
      </c>
      <c r="F142" s="433" t="s">
        <v>1358</v>
      </c>
      <c r="G142" s="432" t="s">
        <v>818</v>
      </c>
      <c r="H142" s="432" t="s">
        <v>819</v>
      </c>
      <c r="I142" s="434">
        <v>1744.8174999999999</v>
      </c>
      <c r="J142" s="434">
        <v>15</v>
      </c>
      <c r="K142" s="435">
        <v>26172.28</v>
      </c>
    </row>
    <row r="143" spans="1:11" ht="14.4" customHeight="1" x14ac:dyDescent="0.3">
      <c r="A143" s="430" t="s">
        <v>397</v>
      </c>
      <c r="B143" s="431" t="s">
        <v>398</v>
      </c>
      <c r="C143" s="432" t="s">
        <v>402</v>
      </c>
      <c r="D143" s="433" t="s">
        <v>521</v>
      </c>
      <c r="E143" s="432" t="s">
        <v>1357</v>
      </c>
      <c r="F143" s="433" t="s">
        <v>1358</v>
      </c>
      <c r="G143" s="432" t="s">
        <v>820</v>
      </c>
      <c r="H143" s="432" t="s">
        <v>821</v>
      </c>
      <c r="I143" s="434">
        <v>31573.170588235294</v>
      </c>
      <c r="J143" s="434">
        <v>18</v>
      </c>
      <c r="K143" s="435">
        <v>568203.9</v>
      </c>
    </row>
    <row r="144" spans="1:11" ht="14.4" customHeight="1" x14ac:dyDescent="0.3">
      <c r="A144" s="430" t="s">
        <v>397</v>
      </c>
      <c r="B144" s="431" t="s">
        <v>398</v>
      </c>
      <c r="C144" s="432" t="s">
        <v>402</v>
      </c>
      <c r="D144" s="433" t="s">
        <v>521</v>
      </c>
      <c r="E144" s="432" t="s">
        <v>1357</v>
      </c>
      <c r="F144" s="433" t="s">
        <v>1358</v>
      </c>
      <c r="G144" s="432" t="s">
        <v>822</v>
      </c>
      <c r="H144" s="432" t="s">
        <v>823</v>
      </c>
      <c r="I144" s="434">
        <v>9110.0899999999983</v>
      </c>
      <c r="J144" s="434">
        <v>35</v>
      </c>
      <c r="K144" s="435">
        <v>318853.14999999997</v>
      </c>
    </row>
    <row r="145" spans="1:11" ht="14.4" customHeight="1" x14ac:dyDescent="0.3">
      <c r="A145" s="430" t="s">
        <v>397</v>
      </c>
      <c r="B145" s="431" t="s">
        <v>398</v>
      </c>
      <c r="C145" s="432" t="s">
        <v>402</v>
      </c>
      <c r="D145" s="433" t="s">
        <v>521</v>
      </c>
      <c r="E145" s="432" t="s">
        <v>1357</v>
      </c>
      <c r="F145" s="433" t="s">
        <v>1358</v>
      </c>
      <c r="G145" s="432" t="s">
        <v>824</v>
      </c>
      <c r="H145" s="432" t="s">
        <v>825</v>
      </c>
      <c r="I145" s="434">
        <v>267.26400000000001</v>
      </c>
      <c r="J145" s="434">
        <v>8</v>
      </c>
      <c r="K145" s="435">
        <v>2130.5600000000004</v>
      </c>
    </row>
    <row r="146" spans="1:11" ht="14.4" customHeight="1" x14ac:dyDescent="0.3">
      <c r="A146" s="430" t="s">
        <v>397</v>
      </c>
      <c r="B146" s="431" t="s">
        <v>398</v>
      </c>
      <c r="C146" s="432" t="s">
        <v>402</v>
      </c>
      <c r="D146" s="433" t="s">
        <v>521</v>
      </c>
      <c r="E146" s="432" t="s">
        <v>1357</v>
      </c>
      <c r="F146" s="433" t="s">
        <v>1358</v>
      </c>
      <c r="G146" s="432" t="s">
        <v>826</v>
      </c>
      <c r="H146" s="432" t="s">
        <v>827</v>
      </c>
      <c r="I146" s="434">
        <v>3346.86</v>
      </c>
      <c r="J146" s="434">
        <v>3</v>
      </c>
      <c r="K146" s="435">
        <v>10040.58</v>
      </c>
    </row>
    <row r="147" spans="1:11" ht="14.4" customHeight="1" x14ac:dyDescent="0.3">
      <c r="A147" s="430" t="s">
        <v>397</v>
      </c>
      <c r="B147" s="431" t="s">
        <v>398</v>
      </c>
      <c r="C147" s="432" t="s">
        <v>402</v>
      </c>
      <c r="D147" s="433" t="s">
        <v>521</v>
      </c>
      <c r="E147" s="432" t="s">
        <v>1357</v>
      </c>
      <c r="F147" s="433" t="s">
        <v>1358</v>
      </c>
      <c r="G147" s="432" t="s">
        <v>828</v>
      </c>
      <c r="H147" s="432" t="s">
        <v>829</v>
      </c>
      <c r="I147" s="434">
        <v>14534.52</v>
      </c>
      <c r="J147" s="434">
        <v>10</v>
      </c>
      <c r="K147" s="435">
        <v>145345.20000000001</v>
      </c>
    </row>
    <row r="148" spans="1:11" ht="14.4" customHeight="1" x14ac:dyDescent="0.3">
      <c r="A148" s="430" t="s">
        <v>397</v>
      </c>
      <c r="B148" s="431" t="s">
        <v>398</v>
      </c>
      <c r="C148" s="432" t="s">
        <v>402</v>
      </c>
      <c r="D148" s="433" t="s">
        <v>521</v>
      </c>
      <c r="E148" s="432" t="s">
        <v>1357</v>
      </c>
      <c r="F148" s="433" t="s">
        <v>1358</v>
      </c>
      <c r="G148" s="432" t="s">
        <v>830</v>
      </c>
      <c r="H148" s="432" t="s">
        <v>831</v>
      </c>
      <c r="I148" s="434">
        <v>5355.46</v>
      </c>
      <c r="J148" s="434">
        <v>36</v>
      </c>
      <c r="K148" s="435">
        <v>192796.56</v>
      </c>
    </row>
    <row r="149" spans="1:11" ht="14.4" customHeight="1" x14ac:dyDescent="0.3">
      <c r="A149" s="430" t="s">
        <v>397</v>
      </c>
      <c r="B149" s="431" t="s">
        <v>398</v>
      </c>
      <c r="C149" s="432" t="s">
        <v>402</v>
      </c>
      <c r="D149" s="433" t="s">
        <v>521</v>
      </c>
      <c r="E149" s="432" t="s">
        <v>1357</v>
      </c>
      <c r="F149" s="433" t="s">
        <v>1358</v>
      </c>
      <c r="G149" s="432" t="s">
        <v>832</v>
      </c>
      <c r="H149" s="432" t="s">
        <v>833</v>
      </c>
      <c r="I149" s="434">
        <v>87.6</v>
      </c>
      <c r="J149" s="434">
        <v>1</v>
      </c>
      <c r="K149" s="435">
        <v>87.6</v>
      </c>
    </row>
    <row r="150" spans="1:11" ht="14.4" customHeight="1" x14ac:dyDescent="0.3">
      <c r="A150" s="430" t="s">
        <v>397</v>
      </c>
      <c r="B150" s="431" t="s">
        <v>398</v>
      </c>
      <c r="C150" s="432" t="s">
        <v>402</v>
      </c>
      <c r="D150" s="433" t="s">
        <v>521</v>
      </c>
      <c r="E150" s="432" t="s">
        <v>1357</v>
      </c>
      <c r="F150" s="433" t="s">
        <v>1358</v>
      </c>
      <c r="G150" s="432" t="s">
        <v>834</v>
      </c>
      <c r="H150" s="432" t="s">
        <v>835</v>
      </c>
      <c r="I150" s="434">
        <v>59290</v>
      </c>
      <c r="J150" s="434">
        <v>3</v>
      </c>
      <c r="K150" s="435">
        <v>177870</v>
      </c>
    </row>
    <row r="151" spans="1:11" ht="14.4" customHeight="1" x14ac:dyDescent="0.3">
      <c r="A151" s="430" t="s">
        <v>397</v>
      </c>
      <c r="B151" s="431" t="s">
        <v>398</v>
      </c>
      <c r="C151" s="432" t="s">
        <v>402</v>
      </c>
      <c r="D151" s="433" t="s">
        <v>521</v>
      </c>
      <c r="E151" s="432" t="s">
        <v>1357</v>
      </c>
      <c r="F151" s="433" t="s">
        <v>1358</v>
      </c>
      <c r="G151" s="432" t="s">
        <v>836</v>
      </c>
      <c r="H151" s="432" t="s">
        <v>837</v>
      </c>
      <c r="I151" s="434">
        <v>3633.6300000000006</v>
      </c>
      <c r="J151" s="434">
        <v>6</v>
      </c>
      <c r="K151" s="435">
        <v>21801.780000000002</v>
      </c>
    </row>
    <row r="152" spans="1:11" ht="14.4" customHeight="1" x14ac:dyDescent="0.3">
      <c r="A152" s="430" t="s">
        <v>397</v>
      </c>
      <c r="B152" s="431" t="s">
        <v>398</v>
      </c>
      <c r="C152" s="432" t="s">
        <v>402</v>
      </c>
      <c r="D152" s="433" t="s">
        <v>521</v>
      </c>
      <c r="E152" s="432" t="s">
        <v>1357</v>
      </c>
      <c r="F152" s="433" t="s">
        <v>1358</v>
      </c>
      <c r="G152" s="432" t="s">
        <v>838</v>
      </c>
      <c r="H152" s="432" t="s">
        <v>839</v>
      </c>
      <c r="I152" s="434">
        <v>5929</v>
      </c>
      <c r="J152" s="434">
        <v>11</v>
      </c>
      <c r="K152" s="435">
        <v>65219</v>
      </c>
    </row>
    <row r="153" spans="1:11" ht="14.4" customHeight="1" x14ac:dyDescent="0.3">
      <c r="A153" s="430" t="s">
        <v>397</v>
      </c>
      <c r="B153" s="431" t="s">
        <v>398</v>
      </c>
      <c r="C153" s="432" t="s">
        <v>402</v>
      </c>
      <c r="D153" s="433" t="s">
        <v>521</v>
      </c>
      <c r="E153" s="432" t="s">
        <v>1357</v>
      </c>
      <c r="F153" s="433" t="s">
        <v>1358</v>
      </c>
      <c r="G153" s="432" t="s">
        <v>840</v>
      </c>
      <c r="H153" s="432" t="s">
        <v>841</v>
      </c>
      <c r="I153" s="434">
        <v>139.15</v>
      </c>
      <c r="J153" s="434">
        <v>3</v>
      </c>
      <c r="K153" s="435">
        <v>417.45000000000005</v>
      </c>
    </row>
    <row r="154" spans="1:11" ht="14.4" customHeight="1" x14ac:dyDescent="0.3">
      <c r="A154" s="430" t="s">
        <v>397</v>
      </c>
      <c r="B154" s="431" t="s">
        <v>398</v>
      </c>
      <c r="C154" s="432" t="s">
        <v>402</v>
      </c>
      <c r="D154" s="433" t="s">
        <v>521</v>
      </c>
      <c r="E154" s="432" t="s">
        <v>1357</v>
      </c>
      <c r="F154" s="433" t="s">
        <v>1358</v>
      </c>
      <c r="G154" s="432" t="s">
        <v>842</v>
      </c>
      <c r="H154" s="432" t="s">
        <v>843</v>
      </c>
      <c r="I154" s="434">
        <v>13.610000000000007</v>
      </c>
      <c r="J154" s="434">
        <v>3120</v>
      </c>
      <c r="K154" s="435">
        <v>42471.01</v>
      </c>
    </row>
    <row r="155" spans="1:11" ht="14.4" customHeight="1" x14ac:dyDescent="0.3">
      <c r="A155" s="430" t="s">
        <v>397</v>
      </c>
      <c r="B155" s="431" t="s">
        <v>398</v>
      </c>
      <c r="C155" s="432" t="s">
        <v>402</v>
      </c>
      <c r="D155" s="433" t="s">
        <v>521</v>
      </c>
      <c r="E155" s="432" t="s">
        <v>1357</v>
      </c>
      <c r="F155" s="433" t="s">
        <v>1358</v>
      </c>
      <c r="G155" s="432" t="s">
        <v>844</v>
      </c>
      <c r="H155" s="432" t="s">
        <v>845</v>
      </c>
      <c r="I155" s="434">
        <v>480.21874999999994</v>
      </c>
      <c r="J155" s="434">
        <v>21</v>
      </c>
      <c r="K155" s="435">
        <v>10036.949999999999</v>
      </c>
    </row>
    <row r="156" spans="1:11" ht="14.4" customHeight="1" x14ac:dyDescent="0.3">
      <c r="A156" s="430" t="s">
        <v>397</v>
      </c>
      <c r="B156" s="431" t="s">
        <v>398</v>
      </c>
      <c r="C156" s="432" t="s">
        <v>402</v>
      </c>
      <c r="D156" s="433" t="s">
        <v>521</v>
      </c>
      <c r="E156" s="432" t="s">
        <v>1357</v>
      </c>
      <c r="F156" s="433" t="s">
        <v>1358</v>
      </c>
      <c r="G156" s="432" t="s">
        <v>846</v>
      </c>
      <c r="H156" s="432" t="s">
        <v>847</v>
      </c>
      <c r="I156" s="434">
        <v>5104.9749999999995</v>
      </c>
      <c r="J156" s="434">
        <v>22</v>
      </c>
      <c r="K156" s="435">
        <v>112309.41</v>
      </c>
    </row>
    <row r="157" spans="1:11" ht="14.4" customHeight="1" x14ac:dyDescent="0.3">
      <c r="A157" s="430" t="s">
        <v>397</v>
      </c>
      <c r="B157" s="431" t="s">
        <v>398</v>
      </c>
      <c r="C157" s="432" t="s">
        <v>402</v>
      </c>
      <c r="D157" s="433" t="s">
        <v>521</v>
      </c>
      <c r="E157" s="432" t="s">
        <v>1357</v>
      </c>
      <c r="F157" s="433" t="s">
        <v>1358</v>
      </c>
      <c r="G157" s="432" t="s">
        <v>848</v>
      </c>
      <c r="H157" s="432" t="s">
        <v>849</v>
      </c>
      <c r="I157" s="434">
        <v>7626.630000000001</v>
      </c>
      <c r="J157" s="434">
        <v>17</v>
      </c>
      <c r="K157" s="435">
        <v>129652.70999999999</v>
      </c>
    </row>
    <row r="158" spans="1:11" ht="14.4" customHeight="1" x14ac:dyDescent="0.3">
      <c r="A158" s="430" t="s">
        <v>397</v>
      </c>
      <c r="B158" s="431" t="s">
        <v>398</v>
      </c>
      <c r="C158" s="432" t="s">
        <v>402</v>
      </c>
      <c r="D158" s="433" t="s">
        <v>521</v>
      </c>
      <c r="E158" s="432" t="s">
        <v>1357</v>
      </c>
      <c r="F158" s="433" t="s">
        <v>1358</v>
      </c>
      <c r="G158" s="432" t="s">
        <v>850</v>
      </c>
      <c r="H158" s="432" t="s">
        <v>851</v>
      </c>
      <c r="I158" s="434">
        <v>8569.2199999999993</v>
      </c>
      <c r="J158" s="434">
        <v>11</v>
      </c>
      <c r="K158" s="435">
        <v>94261.42</v>
      </c>
    </row>
    <row r="159" spans="1:11" ht="14.4" customHeight="1" x14ac:dyDescent="0.3">
      <c r="A159" s="430" t="s">
        <v>397</v>
      </c>
      <c r="B159" s="431" t="s">
        <v>398</v>
      </c>
      <c r="C159" s="432" t="s">
        <v>402</v>
      </c>
      <c r="D159" s="433" t="s">
        <v>521</v>
      </c>
      <c r="E159" s="432" t="s">
        <v>1357</v>
      </c>
      <c r="F159" s="433" t="s">
        <v>1358</v>
      </c>
      <c r="G159" s="432" t="s">
        <v>852</v>
      </c>
      <c r="H159" s="432" t="s">
        <v>853</v>
      </c>
      <c r="I159" s="434">
        <v>3629.999615384615</v>
      </c>
      <c r="J159" s="434">
        <v>78</v>
      </c>
      <c r="K159" s="435">
        <v>283139.99</v>
      </c>
    </row>
    <row r="160" spans="1:11" ht="14.4" customHeight="1" x14ac:dyDescent="0.3">
      <c r="A160" s="430" t="s">
        <v>397</v>
      </c>
      <c r="B160" s="431" t="s">
        <v>398</v>
      </c>
      <c r="C160" s="432" t="s">
        <v>402</v>
      </c>
      <c r="D160" s="433" t="s">
        <v>521</v>
      </c>
      <c r="E160" s="432" t="s">
        <v>1357</v>
      </c>
      <c r="F160" s="433" t="s">
        <v>1358</v>
      </c>
      <c r="G160" s="432" t="s">
        <v>854</v>
      </c>
      <c r="H160" s="432" t="s">
        <v>855</v>
      </c>
      <c r="I160" s="434">
        <v>5104.9428571428571</v>
      </c>
      <c r="J160" s="434">
        <v>11</v>
      </c>
      <c r="K160" s="435">
        <v>56154.299999999996</v>
      </c>
    </row>
    <row r="161" spans="1:11" ht="14.4" customHeight="1" x14ac:dyDescent="0.3">
      <c r="A161" s="430" t="s">
        <v>397</v>
      </c>
      <c r="B161" s="431" t="s">
        <v>398</v>
      </c>
      <c r="C161" s="432" t="s">
        <v>402</v>
      </c>
      <c r="D161" s="433" t="s">
        <v>521</v>
      </c>
      <c r="E161" s="432" t="s">
        <v>1357</v>
      </c>
      <c r="F161" s="433" t="s">
        <v>1358</v>
      </c>
      <c r="G161" s="432" t="s">
        <v>856</v>
      </c>
      <c r="H161" s="432" t="s">
        <v>857</v>
      </c>
      <c r="I161" s="434">
        <v>492.46857142857152</v>
      </c>
      <c r="J161" s="434">
        <v>13</v>
      </c>
      <c r="K161" s="435">
        <v>6402.09</v>
      </c>
    </row>
    <row r="162" spans="1:11" ht="14.4" customHeight="1" x14ac:dyDescent="0.3">
      <c r="A162" s="430" t="s">
        <v>397</v>
      </c>
      <c r="B162" s="431" t="s">
        <v>398</v>
      </c>
      <c r="C162" s="432" t="s">
        <v>402</v>
      </c>
      <c r="D162" s="433" t="s">
        <v>521</v>
      </c>
      <c r="E162" s="432" t="s">
        <v>1357</v>
      </c>
      <c r="F162" s="433" t="s">
        <v>1358</v>
      </c>
      <c r="G162" s="432" t="s">
        <v>858</v>
      </c>
      <c r="H162" s="432" t="s">
        <v>859</v>
      </c>
      <c r="I162" s="434">
        <v>5104.9558333333325</v>
      </c>
      <c r="J162" s="434">
        <v>12</v>
      </c>
      <c r="K162" s="435">
        <v>61259.469999999994</v>
      </c>
    </row>
    <row r="163" spans="1:11" ht="14.4" customHeight="1" x14ac:dyDescent="0.3">
      <c r="A163" s="430" t="s">
        <v>397</v>
      </c>
      <c r="B163" s="431" t="s">
        <v>398</v>
      </c>
      <c r="C163" s="432" t="s">
        <v>402</v>
      </c>
      <c r="D163" s="433" t="s">
        <v>521</v>
      </c>
      <c r="E163" s="432" t="s">
        <v>1357</v>
      </c>
      <c r="F163" s="433" t="s">
        <v>1358</v>
      </c>
      <c r="G163" s="432" t="s">
        <v>860</v>
      </c>
      <c r="H163" s="432" t="s">
        <v>861</v>
      </c>
      <c r="I163" s="434">
        <v>4840</v>
      </c>
      <c r="J163" s="434">
        <v>12</v>
      </c>
      <c r="K163" s="435">
        <v>58080</v>
      </c>
    </row>
    <row r="164" spans="1:11" ht="14.4" customHeight="1" x14ac:dyDescent="0.3">
      <c r="A164" s="430" t="s">
        <v>397</v>
      </c>
      <c r="B164" s="431" t="s">
        <v>398</v>
      </c>
      <c r="C164" s="432" t="s">
        <v>402</v>
      </c>
      <c r="D164" s="433" t="s">
        <v>521</v>
      </c>
      <c r="E164" s="432" t="s">
        <v>1357</v>
      </c>
      <c r="F164" s="433" t="s">
        <v>1358</v>
      </c>
      <c r="G164" s="432" t="s">
        <v>862</v>
      </c>
      <c r="H164" s="432" t="s">
        <v>863</v>
      </c>
      <c r="I164" s="434">
        <v>5989.5</v>
      </c>
      <c r="J164" s="434">
        <v>7</v>
      </c>
      <c r="K164" s="435">
        <v>41926.5</v>
      </c>
    </row>
    <row r="165" spans="1:11" ht="14.4" customHeight="1" x14ac:dyDescent="0.3">
      <c r="A165" s="430" t="s">
        <v>397</v>
      </c>
      <c r="B165" s="431" t="s">
        <v>398</v>
      </c>
      <c r="C165" s="432" t="s">
        <v>402</v>
      </c>
      <c r="D165" s="433" t="s">
        <v>521</v>
      </c>
      <c r="E165" s="432" t="s">
        <v>1357</v>
      </c>
      <c r="F165" s="433" t="s">
        <v>1358</v>
      </c>
      <c r="G165" s="432" t="s">
        <v>864</v>
      </c>
      <c r="H165" s="432" t="s">
        <v>865</v>
      </c>
      <c r="I165" s="434">
        <v>7839.5899999999983</v>
      </c>
      <c r="J165" s="434">
        <v>8</v>
      </c>
      <c r="K165" s="435">
        <v>62716.719999999987</v>
      </c>
    </row>
    <row r="166" spans="1:11" ht="14.4" customHeight="1" x14ac:dyDescent="0.3">
      <c r="A166" s="430" t="s">
        <v>397</v>
      </c>
      <c r="B166" s="431" t="s">
        <v>398</v>
      </c>
      <c r="C166" s="432" t="s">
        <v>402</v>
      </c>
      <c r="D166" s="433" t="s">
        <v>521</v>
      </c>
      <c r="E166" s="432" t="s">
        <v>1357</v>
      </c>
      <c r="F166" s="433" t="s">
        <v>1358</v>
      </c>
      <c r="G166" s="432" t="s">
        <v>866</v>
      </c>
      <c r="H166" s="432" t="s">
        <v>867</v>
      </c>
      <c r="I166" s="434">
        <v>18.139999999999993</v>
      </c>
      <c r="J166" s="434">
        <v>2160</v>
      </c>
      <c r="K166" s="435">
        <v>39177.879999999997</v>
      </c>
    </row>
    <row r="167" spans="1:11" ht="14.4" customHeight="1" x14ac:dyDescent="0.3">
      <c r="A167" s="430" t="s">
        <v>397</v>
      </c>
      <c r="B167" s="431" t="s">
        <v>398</v>
      </c>
      <c r="C167" s="432" t="s">
        <v>402</v>
      </c>
      <c r="D167" s="433" t="s">
        <v>521</v>
      </c>
      <c r="E167" s="432" t="s">
        <v>1357</v>
      </c>
      <c r="F167" s="433" t="s">
        <v>1358</v>
      </c>
      <c r="G167" s="432" t="s">
        <v>868</v>
      </c>
      <c r="H167" s="432" t="s">
        <v>869</v>
      </c>
      <c r="I167" s="434">
        <v>5104.9555555555553</v>
      </c>
      <c r="J167" s="434">
        <v>11</v>
      </c>
      <c r="K167" s="435">
        <v>56154.52</v>
      </c>
    </row>
    <row r="168" spans="1:11" ht="14.4" customHeight="1" x14ac:dyDescent="0.3">
      <c r="A168" s="430" t="s">
        <v>397</v>
      </c>
      <c r="B168" s="431" t="s">
        <v>398</v>
      </c>
      <c r="C168" s="432" t="s">
        <v>402</v>
      </c>
      <c r="D168" s="433" t="s">
        <v>521</v>
      </c>
      <c r="E168" s="432" t="s">
        <v>1357</v>
      </c>
      <c r="F168" s="433" t="s">
        <v>1358</v>
      </c>
      <c r="G168" s="432" t="s">
        <v>870</v>
      </c>
      <c r="H168" s="432" t="s">
        <v>871</v>
      </c>
      <c r="I168" s="434">
        <v>7008.32</v>
      </c>
      <c r="J168" s="434">
        <v>22</v>
      </c>
      <c r="K168" s="435">
        <v>154183.04000000004</v>
      </c>
    </row>
    <row r="169" spans="1:11" ht="14.4" customHeight="1" x14ac:dyDescent="0.3">
      <c r="A169" s="430" t="s">
        <v>397</v>
      </c>
      <c r="B169" s="431" t="s">
        <v>398</v>
      </c>
      <c r="C169" s="432" t="s">
        <v>402</v>
      </c>
      <c r="D169" s="433" t="s">
        <v>521</v>
      </c>
      <c r="E169" s="432" t="s">
        <v>1357</v>
      </c>
      <c r="F169" s="433" t="s">
        <v>1358</v>
      </c>
      <c r="G169" s="432" t="s">
        <v>872</v>
      </c>
      <c r="H169" s="432" t="s">
        <v>873</v>
      </c>
      <c r="I169" s="434">
        <v>8985.4599999999973</v>
      </c>
      <c r="J169" s="434">
        <v>14</v>
      </c>
      <c r="K169" s="435">
        <v>125796.43999999994</v>
      </c>
    </row>
    <row r="170" spans="1:11" ht="14.4" customHeight="1" x14ac:dyDescent="0.3">
      <c r="A170" s="430" t="s">
        <v>397</v>
      </c>
      <c r="B170" s="431" t="s">
        <v>398</v>
      </c>
      <c r="C170" s="432" t="s">
        <v>402</v>
      </c>
      <c r="D170" s="433" t="s">
        <v>521</v>
      </c>
      <c r="E170" s="432" t="s">
        <v>1357</v>
      </c>
      <c r="F170" s="433" t="s">
        <v>1358</v>
      </c>
      <c r="G170" s="432" t="s">
        <v>874</v>
      </c>
      <c r="H170" s="432" t="s">
        <v>875</v>
      </c>
      <c r="I170" s="434">
        <v>6594.5</v>
      </c>
      <c r="J170" s="434">
        <v>11</v>
      </c>
      <c r="K170" s="435">
        <v>72539.5</v>
      </c>
    </row>
    <row r="171" spans="1:11" ht="14.4" customHeight="1" x14ac:dyDescent="0.3">
      <c r="A171" s="430" t="s">
        <v>397</v>
      </c>
      <c r="B171" s="431" t="s">
        <v>398</v>
      </c>
      <c r="C171" s="432" t="s">
        <v>402</v>
      </c>
      <c r="D171" s="433" t="s">
        <v>521</v>
      </c>
      <c r="E171" s="432" t="s">
        <v>1357</v>
      </c>
      <c r="F171" s="433" t="s">
        <v>1358</v>
      </c>
      <c r="G171" s="432" t="s">
        <v>876</v>
      </c>
      <c r="H171" s="432" t="s">
        <v>877</v>
      </c>
      <c r="I171" s="434">
        <v>274.66833333333335</v>
      </c>
      <c r="J171" s="434">
        <v>90</v>
      </c>
      <c r="K171" s="435">
        <v>24720.109999999993</v>
      </c>
    </row>
    <row r="172" spans="1:11" ht="14.4" customHeight="1" x14ac:dyDescent="0.3">
      <c r="A172" s="430" t="s">
        <v>397</v>
      </c>
      <c r="B172" s="431" t="s">
        <v>398</v>
      </c>
      <c r="C172" s="432" t="s">
        <v>402</v>
      </c>
      <c r="D172" s="433" t="s">
        <v>521</v>
      </c>
      <c r="E172" s="432" t="s">
        <v>1357</v>
      </c>
      <c r="F172" s="433" t="s">
        <v>1358</v>
      </c>
      <c r="G172" s="432" t="s">
        <v>878</v>
      </c>
      <c r="H172" s="432" t="s">
        <v>879</v>
      </c>
      <c r="I172" s="434">
        <v>492.47000000000014</v>
      </c>
      <c r="J172" s="434">
        <v>13</v>
      </c>
      <c r="K172" s="435">
        <v>6402.1100000000006</v>
      </c>
    </row>
    <row r="173" spans="1:11" ht="14.4" customHeight="1" x14ac:dyDescent="0.3">
      <c r="A173" s="430" t="s">
        <v>397</v>
      </c>
      <c r="B173" s="431" t="s">
        <v>398</v>
      </c>
      <c r="C173" s="432" t="s">
        <v>402</v>
      </c>
      <c r="D173" s="433" t="s">
        <v>521</v>
      </c>
      <c r="E173" s="432" t="s">
        <v>1357</v>
      </c>
      <c r="F173" s="433" t="s">
        <v>1358</v>
      </c>
      <c r="G173" s="432" t="s">
        <v>880</v>
      </c>
      <c r="H173" s="432" t="s">
        <v>881</v>
      </c>
      <c r="I173" s="434">
        <v>492.47000000000014</v>
      </c>
      <c r="J173" s="434">
        <v>13</v>
      </c>
      <c r="K173" s="435">
        <v>6402.1100000000006</v>
      </c>
    </row>
    <row r="174" spans="1:11" ht="14.4" customHeight="1" x14ac:dyDescent="0.3">
      <c r="A174" s="430" t="s">
        <v>397</v>
      </c>
      <c r="B174" s="431" t="s">
        <v>398</v>
      </c>
      <c r="C174" s="432" t="s">
        <v>402</v>
      </c>
      <c r="D174" s="433" t="s">
        <v>521</v>
      </c>
      <c r="E174" s="432" t="s">
        <v>1357</v>
      </c>
      <c r="F174" s="433" t="s">
        <v>1358</v>
      </c>
      <c r="G174" s="432" t="s">
        <v>882</v>
      </c>
      <c r="H174" s="432" t="s">
        <v>883</v>
      </c>
      <c r="I174" s="434">
        <v>33.753500000000003</v>
      </c>
      <c r="J174" s="434">
        <v>6948</v>
      </c>
      <c r="K174" s="435">
        <v>234288.52000000002</v>
      </c>
    </row>
    <row r="175" spans="1:11" ht="14.4" customHeight="1" x14ac:dyDescent="0.3">
      <c r="A175" s="430" t="s">
        <v>397</v>
      </c>
      <c r="B175" s="431" t="s">
        <v>398</v>
      </c>
      <c r="C175" s="432" t="s">
        <v>402</v>
      </c>
      <c r="D175" s="433" t="s">
        <v>521</v>
      </c>
      <c r="E175" s="432" t="s">
        <v>1357</v>
      </c>
      <c r="F175" s="433" t="s">
        <v>1358</v>
      </c>
      <c r="G175" s="432" t="s">
        <v>884</v>
      </c>
      <c r="H175" s="432" t="s">
        <v>885</v>
      </c>
      <c r="I175" s="434">
        <v>492.47000000000014</v>
      </c>
      <c r="J175" s="434">
        <v>13</v>
      </c>
      <c r="K175" s="435">
        <v>6402.1100000000006</v>
      </c>
    </row>
    <row r="176" spans="1:11" ht="14.4" customHeight="1" x14ac:dyDescent="0.3">
      <c r="A176" s="430" t="s">
        <v>397</v>
      </c>
      <c r="B176" s="431" t="s">
        <v>398</v>
      </c>
      <c r="C176" s="432" t="s">
        <v>402</v>
      </c>
      <c r="D176" s="433" t="s">
        <v>521</v>
      </c>
      <c r="E176" s="432" t="s">
        <v>1357</v>
      </c>
      <c r="F176" s="433" t="s">
        <v>1358</v>
      </c>
      <c r="G176" s="432" t="s">
        <v>886</v>
      </c>
      <c r="H176" s="432" t="s">
        <v>887</v>
      </c>
      <c r="I176" s="434">
        <v>274.67</v>
      </c>
      <c r="J176" s="434">
        <v>10</v>
      </c>
      <c r="K176" s="435">
        <v>2746.68</v>
      </c>
    </row>
    <row r="177" spans="1:11" ht="14.4" customHeight="1" x14ac:dyDescent="0.3">
      <c r="A177" s="430" t="s">
        <v>397</v>
      </c>
      <c r="B177" s="431" t="s">
        <v>398</v>
      </c>
      <c r="C177" s="432" t="s">
        <v>402</v>
      </c>
      <c r="D177" s="433" t="s">
        <v>521</v>
      </c>
      <c r="E177" s="432" t="s">
        <v>1357</v>
      </c>
      <c r="F177" s="433" t="s">
        <v>1358</v>
      </c>
      <c r="G177" s="432" t="s">
        <v>888</v>
      </c>
      <c r="H177" s="432" t="s">
        <v>889</v>
      </c>
      <c r="I177" s="434">
        <v>2117.5</v>
      </c>
      <c r="J177" s="434">
        <v>1</v>
      </c>
      <c r="K177" s="435">
        <v>2117.5</v>
      </c>
    </row>
    <row r="178" spans="1:11" ht="14.4" customHeight="1" x14ac:dyDescent="0.3">
      <c r="A178" s="430" t="s">
        <v>397</v>
      </c>
      <c r="B178" s="431" t="s">
        <v>398</v>
      </c>
      <c r="C178" s="432" t="s">
        <v>402</v>
      </c>
      <c r="D178" s="433" t="s">
        <v>521</v>
      </c>
      <c r="E178" s="432" t="s">
        <v>1357</v>
      </c>
      <c r="F178" s="433" t="s">
        <v>1358</v>
      </c>
      <c r="G178" s="432" t="s">
        <v>890</v>
      </c>
      <c r="H178" s="432" t="s">
        <v>891</v>
      </c>
      <c r="I178" s="434">
        <v>17.63</v>
      </c>
      <c r="J178" s="434">
        <v>300</v>
      </c>
      <c r="K178" s="435">
        <v>5288.6800000000012</v>
      </c>
    </row>
    <row r="179" spans="1:11" ht="14.4" customHeight="1" x14ac:dyDescent="0.3">
      <c r="A179" s="430" t="s">
        <v>397</v>
      </c>
      <c r="B179" s="431" t="s">
        <v>398</v>
      </c>
      <c r="C179" s="432" t="s">
        <v>402</v>
      </c>
      <c r="D179" s="433" t="s">
        <v>521</v>
      </c>
      <c r="E179" s="432" t="s">
        <v>1357</v>
      </c>
      <c r="F179" s="433" t="s">
        <v>1358</v>
      </c>
      <c r="G179" s="432" t="s">
        <v>892</v>
      </c>
      <c r="H179" s="432" t="s">
        <v>893</v>
      </c>
      <c r="I179" s="434">
        <v>492.47000000000014</v>
      </c>
      <c r="J179" s="434">
        <v>13</v>
      </c>
      <c r="K179" s="435">
        <v>6402.1100000000006</v>
      </c>
    </row>
    <row r="180" spans="1:11" ht="14.4" customHeight="1" x14ac:dyDescent="0.3">
      <c r="A180" s="430" t="s">
        <v>397</v>
      </c>
      <c r="B180" s="431" t="s">
        <v>398</v>
      </c>
      <c r="C180" s="432" t="s">
        <v>402</v>
      </c>
      <c r="D180" s="433" t="s">
        <v>521</v>
      </c>
      <c r="E180" s="432" t="s">
        <v>1357</v>
      </c>
      <c r="F180" s="433" t="s">
        <v>1358</v>
      </c>
      <c r="G180" s="432" t="s">
        <v>894</v>
      </c>
      <c r="H180" s="432" t="s">
        <v>895</v>
      </c>
      <c r="I180" s="434">
        <v>121.00666666666666</v>
      </c>
      <c r="J180" s="434">
        <v>8</v>
      </c>
      <c r="K180" s="435">
        <v>968.05</v>
      </c>
    </row>
    <row r="181" spans="1:11" ht="14.4" customHeight="1" x14ac:dyDescent="0.3">
      <c r="A181" s="430" t="s">
        <v>397</v>
      </c>
      <c r="B181" s="431" t="s">
        <v>398</v>
      </c>
      <c r="C181" s="432" t="s">
        <v>402</v>
      </c>
      <c r="D181" s="433" t="s">
        <v>521</v>
      </c>
      <c r="E181" s="432" t="s">
        <v>1357</v>
      </c>
      <c r="F181" s="433" t="s">
        <v>1358</v>
      </c>
      <c r="G181" s="432" t="s">
        <v>896</v>
      </c>
      <c r="H181" s="432" t="s">
        <v>897</v>
      </c>
      <c r="I181" s="434">
        <v>1076.8999999999999</v>
      </c>
      <c r="J181" s="434">
        <v>11</v>
      </c>
      <c r="K181" s="435">
        <v>11845.9</v>
      </c>
    </row>
    <row r="182" spans="1:11" ht="14.4" customHeight="1" x14ac:dyDescent="0.3">
      <c r="A182" s="430" t="s">
        <v>397</v>
      </c>
      <c r="B182" s="431" t="s">
        <v>398</v>
      </c>
      <c r="C182" s="432" t="s">
        <v>402</v>
      </c>
      <c r="D182" s="433" t="s">
        <v>521</v>
      </c>
      <c r="E182" s="432" t="s">
        <v>1357</v>
      </c>
      <c r="F182" s="433" t="s">
        <v>1358</v>
      </c>
      <c r="G182" s="432" t="s">
        <v>898</v>
      </c>
      <c r="H182" s="432" t="s">
        <v>899</v>
      </c>
      <c r="I182" s="434">
        <v>14229.3</v>
      </c>
      <c r="J182" s="434">
        <v>2</v>
      </c>
      <c r="K182" s="435">
        <v>28458.6</v>
      </c>
    </row>
    <row r="183" spans="1:11" ht="14.4" customHeight="1" x14ac:dyDescent="0.3">
      <c r="A183" s="430" t="s">
        <v>397</v>
      </c>
      <c r="B183" s="431" t="s">
        <v>398</v>
      </c>
      <c r="C183" s="432" t="s">
        <v>402</v>
      </c>
      <c r="D183" s="433" t="s">
        <v>521</v>
      </c>
      <c r="E183" s="432" t="s">
        <v>1357</v>
      </c>
      <c r="F183" s="433" t="s">
        <v>1358</v>
      </c>
      <c r="G183" s="432" t="s">
        <v>900</v>
      </c>
      <c r="H183" s="432" t="s">
        <v>901</v>
      </c>
      <c r="I183" s="434">
        <v>4840</v>
      </c>
      <c r="J183" s="434">
        <v>12</v>
      </c>
      <c r="K183" s="435">
        <v>58080</v>
      </c>
    </row>
    <row r="184" spans="1:11" ht="14.4" customHeight="1" x14ac:dyDescent="0.3">
      <c r="A184" s="430" t="s">
        <v>397</v>
      </c>
      <c r="B184" s="431" t="s">
        <v>398</v>
      </c>
      <c r="C184" s="432" t="s">
        <v>402</v>
      </c>
      <c r="D184" s="433" t="s">
        <v>521</v>
      </c>
      <c r="E184" s="432" t="s">
        <v>1357</v>
      </c>
      <c r="F184" s="433" t="s">
        <v>1358</v>
      </c>
      <c r="G184" s="432" t="s">
        <v>902</v>
      </c>
      <c r="H184" s="432" t="s">
        <v>903</v>
      </c>
      <c r="I184" s="434">
        <v>9196</v>
      </c>
      <c r="J184" s="434">
        <v>12</v>
      </c>
      <c r="K184" s="435">
        <v>110352</v>
      </c>
    </row>
    <row r="185" spans="1:11" ht="14.4" customHeight="1" x14ac:dyDescent="0.3">
      <c r="A185" s="430" t="s">
        <v>397</v>
      </c>
      <c r="B185" s="431" t="s">
        <v>398</v>
      </c>
      <c r="C185" s="432" t="s">
        <v>402</v>
      </c>
      <c r="D185" s="433" t="s">
        <v>521</v>
      </c>
      <c r="E185" s="432" t="s">
        <v>1357</v>
      </c>
      <c r="F185" s="433" t="s">
        <v>1358</v>
      </c>
      <c r="G185" s="432" t="s">
        <v>904</v>
      </c>
      <c r="H185" s="432" t="s">
        <v>905</v>
      </c>
      <c r="I185" s="434">
        <v>5104.9775</v>
      </c>
      <c r="J185" s="434">
        <v>12</v>
      </c>
      <c r="K185" s="435">
        <v>61259.63</v>
      </c>
    </row>
    <row r="186" spans="1:11" ht="14.4" customHeight="1" x14ac:dyDescent="0.3">
      <c r="A186" s="430" t="s">
        <v>397</v>
      </c>
      <c r="B186" s="431" t="s">
        <v>398</v>
      </c>
      <c r="C186" s="432" t="s">
        <v>402</v>
      </c>
      <c r="D186" s="433" t="s">
        <v>521</v>
      </c>
      <c r="E186" s="432" t="s">
        <v>1357</v>
      </c>
      <c r="F186" s="433" t="s">
        <v>1358</v>
      </c>
      <c r="G186" s="432" t="s">
        <v>906</v>
      </c>
      <c r="H186" s="432" t="s">
        <v>907</v>
      </c>
      <c r="I186" s="434">
        <v>332.83249999999998</v>
      </c>
      <c r="J186" s="434">
        <v>5</v>
      </c>
      <c r="K186" s="435">
        <v>1664.17</v>
      </c>
    </row>
    <row r="187" spans="1:11" ht="14.4" customHeight="1" x14ac:dyDescent="0.3">
      <c r="A187" s="430" t="s">
        <v>397</v>
      </c>
      <c r="B187" s="431" t="s">
        <v>398</v>
      </c>
      <c r="C187" s="432" t="s">
        <v>402</v>
      </c>
      <c r="D187" s="433" t="s">
        <v>521</v>
      </c>
      <c r="E187" s="432" t="s">
        <v>1357</v>
      </c>
      <c r="F187" s="433" t="s">
        <v>1358</v>
      </c>
      <c r="G187" s="432" t="s">
        <v>908</v>
      </c>
      <c r="H187" s="432" t="s">
        <v>909</v>
      </c>
      <c r="I187" s="434">
        <v>5104.9428571428571</v>
      </c>
      <c r="J187" s="434">
        <v>11</v>
      </c>
      <c r="K187" s="435">
        <v>56154.299999999996</v>
      </c>
    </row>
    <row r="188" spans="1:11" ht="14.4" customHeight="1" x14ac:dyDescent="0.3">
      <c r="A188" s="430" t="s">
        <v>397</v>
      </c>
      <c r="B188" s="431" t="s">
        <v>398</v>
      </c>
      <c r="C188" s="432" t="s">
        <v>402</v>
      </c>
      <c r="D188" s="433" t="s">
        <v>521</v>
      </c>
      <c r="E188" s="432" t="s">
        <v>1357</v>
      </c>
      <c r="F188" s="433" t="s">
        <v>1358</v>
      </c>
      <c r="G188" s="432" t="s">
        <v>910</v>
      </c>
      <c r="H188" s="432" t="s">
        <v>911</v>
      </c>
      <c r="I188" s="434">
        <v>492.47000000000014</v>
      </c>
      <c r="J188" s="434">
        <v>13</v>
      </c>
      <c r="K188" s="435">
        <v>6402.1100000000006</v>
      </c>
    </row>
    <row r="189" spans="1:11" ht="14.4" customHeight="1" x14ac:dyDescent="0.3">
      <c r="A189" s="430" t="s">
        <v>397</v>
      </c>
      <c r="B189" s="431" t="s">
        <v>398</v>
      </c>
      <c r="C189" s="432" t="s">
        <v>402</v>
      </c>
      <c r="D189" s="433" t="s">
        <v>521</v>
      </c>
      <c r="E189" s="432" t="s">
        <v>1357</v>
      </c>
      <c r="F189" s="433" t="s">
        <v>1358</v>
      </c>
      <c r="G189" s="432" t="s">
        <v>912</v>
      </c>
      <c r="H189" s="432" t="s">
        <v>913</v>
      </c>
      <c r="I189" s="434">
        <v>274.67</v>
      </c>
      <c r="J189" s="434">
        <v>4</v>
      </c>
      <c r="K189" s="435">
        <v>1098.68</v>
      </c>
    </row>
    <row r="190" spans="1:11" ht="14.4" customHeight="1" x14ac:dyDescent="0.3">
      <c r="A190" s="430" t="s">
        <v>397</v>
      </c>
      <c r="B190" s="431" t="s">
        <v>398</v>
      </c>
      <c r="C190" s="432" t="s">
        <v>402</v>
      </c>
      <c r="D190" s="433" t="s">
        <v>521</v>
      </c>
      <c r="E190" s="432" t="s">
        <v>1357</v>
      </c>
      <c r="F190" s="433" t="s">
        <v>1358</v>
      </c>
      <c r="G190" s="432" t="s">
        <v>914</v>
      </c>
      <c r="H190" s="432" t="s">
        <v>915</v>
      </c>
      <c r="I190" s="434">
        <v>3639.68</v>
      </c>
      <c r="J190" s="434">
        <v>21</v>
      </c>
      <c r="K190" s="435">
        <v>76433.279999999999</v>
      </c>
    </row>
    <row r="191" spans="1:11" ht="14.4" customHeight="1" x14ac:dyDescent="0.3">
      <c r="A191" s="430" t="s">
        <v>397</v>
      </c>
      <c r="B191" s="431" t="s">
        <v>398</v>
      </c>
      <c r="C191" s="432" t="s">
        <v>402</v>
      </c>
      <c r="D191" s="433" t="s">
        <v>521</v>
      </c>
      <c r="E191" s="432" t="s">
        <v>1357</v>
      </c>
      <c r="F191" s="433" t="s">
        <v>1358</v>
      </c>
      <c r="G191" s="432" t="s">
        <v>916</v>
      </c>
      <c r="H191" s="432" t="s">
        <v>917</v>
      </c>
      <c r="I191" s="434">
        <v>5104.94625</v>
      </c>
      <c r="J191" s="434">
        <v>11</v>
      </c>
      <c r="K191" s="435">
        <v>56154.25</v>
      </c>
    </row>
    <row r="192" spans="1:11" ht="14.4" customHeight="1" x14ac:dyDescent="0.3">
      <c r="A192" s="430" t="s">
        <v>397</v>
      </c>
      <c r="B192" s="431" t="s">
        <v>398</v>
      </c>
      <c r="C192" s="432" t="s">
        <v>402</v>
      </c>
      <c r="D192" s="433" t="s">
        <v>521</v>
      </c>
      <c r="E192" s="432" t="s">
        <v>1357</v>
      </c>
      <c r="F192" s="433" t="s">
        <v>1358</v>
      </c>
      <c r="G192" s="432" t="s">
        <v>918</v>
      </c>
      <c r="H192" s="432" t="s">
        <v>919</v>
      </c>
      <c r="I192" s="434">
        <v>3523.52</v>
      </c>
      <c r="J192" s="434">
        <v>7</v>
      </c>
      <c r="K192" s="435">
        <v>24664.639999999999</v>
      </c>
    </row>
    <row r="193" spans="1:11" ht="14.4" customHeight="1" x14ac:dyDescent="0.3">
      <c r="A193" s="430" t="s">
        <v>397</v>
      </c>
      <c r="B193" s="431" t="s">
        <v>398</v>
      </c>
      <c r="C193" s="432" t="s">
        <v>402</v>
      </c>
      <c r="D193" s="433" t="s">
        <v>521</v>
      </c>
      <c r="E193" s="432" t="s">
        <v>1357</v>
      </c>
      <c r="F193" s="433" t="s">
        <v>1358</v>
      </c>
      <c r="G193" s="432" t="s">
        <v>920</v>
      </c>
      <c r="H193" s="432" t="s">
        <v>921</v>
      </c>
      <c r="I193" s="434">
        <v>1155.68</v>
      </c>
      <c r="J193" s="434">
        <v>20</v>
      </c>
      <c r="K193" s="435">
        <v>22896.510000000002</v>
      </c>
    </row>
    <row r="194" spans="1:11" ht="14.4" customHeight="1" x14ac:dyDescent="0.3">
      <c r="A194" s="430" t="s">
        <v>397</v>
      </c>
      <c r="B194" s="431" t="s">
        <v>398</v>
      </c>
      <c r="C194" s="432" t="s">
        <v>402</v>
      </c>
      <c r="D194" s="433" t="s">
        <v>521</v>
      </c>
      <c r="E194" s="432" t="s">
        <v>1357</v>
      </c>
      <c r="F194" s="433" t="s">
        <v>1358</v>
      </c>
      <c r="G194" s="432" t="s">
        <v>922</v>
      </c>
      <c r="H194" s="432" t="s">
        <v>923</v>
      </c>
      <c r="I194" s="434">
        <v>239.58</v>
      </c>
      <c r="J194" s="434">
        <v>1</v>
      </c>
      <c r="K194" s="435">
        <v>239.58</v>
      </c>
    </row>
    <row r="195" spans="1:11" ht="14.4" customHeight="1" x14ac:dyDescent="0.3">
      <c r="A195" s="430" t="s">
        <v>397</v>
      </c>
      <c r="B195" s="431" t="s">
        <v>398</v>
      </c>
      <c r="C195" s="432" t="s">
        <v>402</v>
      </c>
      <c r="D195" s="433" t="s">
        <v>521</v>
      </c>
      <c r="E195" s="432" t="s">
        <v>1357</v>
      </c>
      <c r="F195" s="433" t="s">
        <v>1358</v>
      </c>
      <c r="G195" s="432" t="s">
        <v>924</v>
      </c>
      <c r="H195" s="432" t="s">
        <v>925</v>
      </c>
      <c r="I195" s="434">
        <v>4719</v>
      </c>
      <c r="J195" s="434">
        <v>11</v>
      </c>
      <c r="K195" s="435">
        <v>51909</v>
      </c>
    </row>
    <row r="196" spans="1:11" ht="14.4" customHeight="1" x14ac:dyDescent="0.3">
      <c r="A196" s="430" t="s">
        <v>397</v>
      </c>
      <c r="B196" s="431" t="s">
        <v>398</v>
      </c>
      <c r="C196" s="432" t="s">
        <v>402</v>
      </c>
      <c r="D196" s="433" t="s">
        <v>521</v>
      </c>
      <c r="E196" s="432" t="s">
        <v>1357</v>
      </c>
      <c r="F196" s="433" t="s">
        <v>1358</v>
      </c>
      <c r="G196" s="432" t="s">
        <v>926</v>
      </c>
      <c r="H196" s="432" t="s">
        <v>927</v>
      </c>
      <c r="I196" s="434">
        <v>4961</v>
      </c>
      <c r="J196" s="434">
        <v>10</v>
      </c>
      <c r="K196" s="435">
        <v>49610</v>
      </c>
    </row>
    <row r="197" spans="1:11" ht="14.4" customHeight="1" x14ac:dyDescent="0.3">
      <c r="A197" s="430" t="s">
        <v>397</v>
      </c>
      <c r="B197" s="431" t="s">
        <v>398</v>
      </c>
      <c r="C197" s="432" t="s">
        <v>402</v>
      </c>
      <c r="D197" s="433" t="s">
        <v>521</v>
      </c>
      <c r="E197" s="432" t="s">
        <v>1357</v>
      </c>
      <c r="F197" s="433" t="s">
        <v>1358</v>
      </c>
      <c r="G197" s="432" t="s">
        <v>928</v>
      </c>
      <c r="H197" s="432" t="s">
        <v>929</v>
      </c>
      <c r="I197" s="434">
        <v>5717.6580000000004</v>
      </c>
      <c r="J197" s="434">
        <v>7</v>
      </c>
      <c r="K197" s="435">
        <v>40023.359999999993</v>
      </c>
    </row>
    <row r="198" spans="1:11" ht="14.4" customHeight="1" x14ac:dyDescent="0.3">
      <c r="A198" s="430" t="s">
        <v>397</v>
      </c>
      <c r="B198" s="431" t="s">
        <v>398</v>
      </c>
      <c r="C198" s="432" t="s">
        <v>402</v>
      </c>
      <c r="D198" s="433" t="s">
        <v>521</v>
      </c>
      <c r="E198" s="432" t="s">
        <v>1357</v>
      </c>
      <c r="F198" s="433" t="s">
        <v>1358</v>
      </c>
      <c r="G198" s="432" t="s">
        <v>930</v>
      </c>
      <c r="H198" s="432" t="s">
        <v>931</v>
      </c>
      <c r="I198" s="434">
        <v>274.67</v>
      </c>
      <c r="J198" s="434">
        <v>5</v>
      </c>
      <c r="K198" s="435">
        <v>1373.34</v>
      </c>
    </row>
    <row r="199" spans="1:11" ht="14.4" customHeight="1" x14ac:dyDescent="0.3">
      <c r="A199" s="430" t="s">
        <v>397</v>
      </c>
      <c r="B199" s="431" t="s">
        <v>398</v>
      </c>
      <c r="C199" s="432" t="s">
        <v>402</v>
      </c>
      <c r="D199" s="433" t="s">
        <v>521</v>
      </c>
      <c r="E199" s="432" t="s">
        <v>1357</v>
      </c>
      <c r="F199" s="433" t="s">
        <v>1358</v>
      </c>
      <c r="G199" s="432" t="s">
        <v>932</v>
      </c>
      <c r="H199" s="432" t="s">
        <v>933</v>
      </c>
      <c r="I199" s="434">
        <v>274.67</v>
      </c>
      <c r="J199" s="434">
        <v>14</v>
      </c>
      <c r="K199" s="435">
        <v>3845.3599999999997</v>
      </c>
    </row>
    <row r="200" spans="1:11" ht="14.4" customHeight="1" x14ac:dyDescent="0.3">
      <c r="A200" s="430" t="s">
        <v>397</v>
      </c>
      <c r="B200" s="431" t="s">
        <v>398</v>
      </c>
      <c r="C200" s="432" t="s">
        <v>402</v>
      </c>
      <c r="D200" s="433" t="s">
        <v>521</v>
      </c>
      <c r="E200" s="432" t="s">
        <v>1357</v>
      </c>
      <c r="F200" s="433" t="s">
        <v>1358</v>
      </c>
      <c r="G200" s="432" t="s">
        <v>934</v>
      </c>
      <c r="H200" s="432" t="s">
        <v>935</v>
      </c>
      <c r="I200" s="434">
        <v>274.68</v>
      </c>
      <c r="J200" s="434">
        <v>21</v>
      </c>
      <c r="K200" s="435">
        <v>5768.3000000000011</v>
      </c>
    </row>
    <row r="201" spans="1:11" ht="14.4" customHeight="1" x14ac:dyDescent="0.3">
      <c r="A201" s="430" t="s">
        <v>397</v>
      </c>
      <c r="B201" s="431" t="s">
        <v>398</v>
      </c>
      <c r="C201" s="432" t="s">
        <v>402</v>
      </c>
      <c r="D201" s="433" t="s">
        <v>521</v>
      </c>
      <c r="E201" s="432" t="s">
        <v>1357</v>
      </c>
      <c r="F201" s="433" t="s">
        <v>1358</v>
      </c>
      <c r="G201" s="432" t="s">
        <v>936</v>
      </c>
      <c r="H201" s="432" t="s">
        <v>937</v>
      </c>
      <c r="I201" s="434">
        <v>4719</v>
      </c>
      <c r="J201" s="434">
        <v>10</v>
      </c>
      <c r="K201" s="435">
        <v>47190</v>
      </c>
    </row>
    <row r="202" spans="1:11" ht="14.4" customHeight="1" x14ac:dyDescent="0.3">
      <c r="A202" s="430" t="s">
        <v>397</v>
      </c>
      <c r="B202" s="431" t="s">
        <v>398</v>
      </c>
      <c r="C202" s="432" t="s">
        <v>402</v>
      </c>
      <c r="D202" s="433" t="s">
        <v>521</v>
      </c>
      <c r="E202" s="432" t="s">
        <v>1357</v>
      </c>
      <c r="F202" s="433" t="s">
        <v>1358</v>
      </c>
      <c r="G202" s="432" t="s">
        <v>938</v>
      </c>
      <c r="H202" s="432" t="s">
        <v>939</v>
      </c>
      <c r="I202" s="434">
        <v>274.67</v>
      </c>
      <c r="J202" s="434">
        <v>11</v>
      </c>
      <c r="K202" s="435">
        <v>3021.3599999999997</v>
      </c>
    </row>
    <row r="203" spans="1:11" ht="14.4" customHeight="1" x14ac:dyDescent="0.3">
      <c r="A203" s="430" t="s">
        <v>397</v>
      </c>
      <c r="B203" s="431" t="s">
        <v>398</v>
      </c>
      <c r="C203" s="432" t="s">
        <v>402</v>
      </c>
      <c r="D203" s="433" t="s">
        <v>521</v>
      </c>
      <c r="E203" s="432" t="s">
        <v>1357</v>
      </c>
      <c r="F203" s="433" t="s">
        <v>1358</v>
      </c>
      <c r="G203" s="432" t="s">
        <v>940</v>
      </c>
      <c r="H203" s="432" t="s">
        <v>941</v>
      </c>
      <c r="I203" s="434">
        <v>274.67</v>
      </c>
      <c r="J203" s="434">
        <v>20</v>
      </c>
      <c r="K203" s="435">
        <v>5493.35</v>
      </c>
    </row>
    <row r="204" spans="1:11" ht="14.4" customHeight="1" x14ac:dyDescent="0.3">
      <c r="A204" s="430" t="s">
        <v>397</v>
      </c>
      <c r="B204" s="431" t="s">
        <v>398</v>
      </c>
      <c r="C204" s="432" t="s">
        <v>402</v>
      </c>
      <c r="D204" s="433" t="s">
        <v>521</v>
      </c>
      <c r="E204" s="432" t="s">
        <v>1357</v>
      </c>
      <c r="F204" s="433" t="s">
        <v>1358</v>
      </c>
      <c r="G204" s="432" t="s">
        <v>942</v>
      </c>
      <c r="H204" s="432" t="s">
        <v>943</v>
      </c>
      <c r="I204" s="434">
        <v>387.28</v>
      </c>
      <c r="J204" s="434">
        <v>4</v>
      </c>
      <c r="K204" s="435">
        <v>1549.1</v>
      </c>
    </row>
    <row r="205" spans="1:11" ht="14.4" customHeight="1" x14ac:dyDescent="0.3">
      <c r="A205" s="430" t="s">
        <v>397</v>
      </c>
      <c r="B205" s="431" t="s">
        <v>398</v>
      </c>
      <c r="C205" s="432" t="s">
        <v>402</v>
      </c>
      <c r="D205" s="433" t="s">
        <v>521</v>
      </c>
      <c r="E205" s="432" t="s">
        <v>1357</v>
      </c>
      <c r="F205" s="433" t="s">
        <v>1358</v>
      </c>
      <c r="G205" s="432" t="s">
        <v>944</v>
      </c>
      <c r="H205" s="432" t="s">
        <v>945</v>
      </c>
      <c r="I205" s="434">
        <v>265.662380952381</v>
      </c>
      <c r="J205" s="434">
        <v>93</v>
      </c>
      <c r="K205" s="435">
        <v>24684.010000000006</v>
      </c>
    </row>
    <row r="206" spans="1:11" ht="14.4" customHeight="1" x14ac:dyDescent="0.3">
      <c r="A206" s="430" t="s">
        <v>397</v>
      </c>
      <c r="B206" s="431" t="s">
        <v>398</v>
      </c>
      <c r="C206" s="432" t="s">
        <v>402</v>
      </c>
      <c r="D206" s="433" t="s">
        <v>521</v>
      </c>
      <c r="E206" s="432" t="s">
        <v>1357</v>
      </c>
      <c r="F206" s="433" t="s">
        <v>1358</v>
      </c>
      <c r="G206" s="432" t="s">
        <v>946</v>
      </c>
      <c r="H206" s="432" t="s">
        <v>947</v>
      </c>
      <c r="I206" s="434">
        <v>186.29999999999998</v>
      </c>
      <c r="J206" s="434">
        <v>61</v>
      </c>
      <c r="K206" s="435">
        <v>2591.81</v>
      </c>
    </row>
    <row r="207" spans="1:11" ht="14.4" customHeight="1" x14ac:dyDescent="0.3">
      <c r="A207" s="430" t="s">
        <v>397</v>
      </c>
      <c r="B207" s="431" t="s">
        <v>398</v>
      </c>
      <c r="C207" s="432" t="s">
        <v>402</v>
      </c>
      <c r="D207" s="433" t="s">
        <v>521</v>
      </c>
      <c r="E207" s="432" t="s">
        <v>1357</v>
      </c>
      <c r="F207" s="433" t="s">
        <v>1358</v>
      </c>
      <c r="G207" s="432" t="s">
        <v>948</v>
      </c>
      <c r="H207" s="432" t="s">
        <v>949</v>
      </c>
      <c r="I207" s="434">
        <v>24.87</v>
      </c>
      <c r="J207" s="434">
        <v>10</v>
      </c>
      <c r="K207" s="435">
        <v>248.66</v>
      </c>
    </row>
    <row r="208" spans="1:11" ht="14.4" customHeight="1" x14ac:dyDescent="0.3">
      <c r="A208" s="430" t="s">
        <v>397</v>
      </c>
      <c r="B208" s="431" t="s">
        <v>398</v>
      </c>
      <c r="C208" s="432" t="s">
        <v>402</v>
      </c>
      <c r="D208" s="433" t="s">
        <v>521</v>
      </c>
      <c r="E208" s="432" t="s">
        <v>1357</v>
      </c>
      <c r="F208" s="433" t="s">
        <v>1358</v>
      </c>
      <c r="G208" s="432" t="s">
        <v>950</v>
      </c>
      <c r="H208" s="432" t="s">
        <v>951</v>
      </c>
      <c r="I208" s="434">
        <v>5717.5725000000002</v>
      </c>
      <c r="J208" s="434">
        <v>7</v>
      </c>
      <c r="K208" s="435">
        <v>40023.040000000001</v>
      </c>
    </row>
    <row r="209" spans="1:11" ht="14.4" customHeight="1" x14ac:dyDescent="0.3">
      <c r="A209" s="430" t="s">
        <v>397</v>
      </c>
      <c r="B209" s="431" t="s">
        <v>398</v>
      </c>
      <c r="C209" s="432" t="s">
        <v>402</v>
      </c>
      <c r="D209" s="433" t="s">
        <v>521</v>
      </c>
      <c r="E209" s="432" t="s">
        <v>1357</v>
      </c>
      <c r="F209" s="433" t="s">
        <v>1358</v>
      </c>
      <c r="G209" s="432" t="s">
        <v>952</v>
      </c>
      <c r="H209" s="432" t="s">
        <v>953</v>
      </c>
      <c r="I209" s="434">
        <v>13477.986666666666</v>
      </c>
      <c r="J209" s="434">
        <v>6</v>
      </c>
      <c r="K209" s="435">
        <v>80867.92</v>
      </c>
    </row>
    <row r="210" spans="1:11" ht="14.4" customHeight="1" x14ac:dyDescent="0.3">
      <c r="A210" s="430" t="s">
        <v>397</v>
      </c>
      <c r="B210" s="431" t="s">
        <v>398</v>
      </c>
      <c r="C210" s="432" t="s">
        <v>402</v>
      </c>
      <c r="D210" s="433" t="s">
        <v>521</v>
      </c>
      <c r="E210" s="432" t="s">
        <v>1357</v>
      </c>
      <c r="F210" s="433" t="s">
        <v>1358</v>
      </c>
      <c r="G210" s="432" t="s">
        <v>954</v>
      </c>
      <c r="H210" s="432" t="s">
        <v>955</v>
      </c>
      <c r="I210" s="434">
        <v>2141.6999999999998</v>
      </c>
      <c r="J210" s="434">
        <v>1</v>
      </c>
      <c r="K210" s="435">
        <v>2141.6999999999998</v>
      </c>
    </row>
    <row r="211" spans="1:11" ht="14.4" customHeight="1" x14ac:dyDescent="0.3">
      <c r="A211" s="430" t="s">
        <v>397</v>
      </c>
      <c r="B211" s="431" t="s">
        <v>398</v>
      </c>
      <c r="C211" s="432" t="s">
        <v>402</v>
      </c>
      <c r="D211" s="433" t="s">
        <v>521</v>
      </c>
      <c r="E211" s="432" t="s">
        <v>1357</v>
      </c>
      <c r="F211" s="433" t="s">
        <v>1358</v>
      </c>
      <c r="G211" s="432" t="s">
        <v>956</v>
      </c>
      <c r="H211" s="432" t="s">
        <v>957</v>
      </c>
      <c r="I211" s="434">
        <v>55.679999999999993</v>
      </c>
      <c r="J211" s="434">
        <v>4</v>
      </c>
      <c r="K211" s="435">
        <v>222.71999999999997</v>
      </c>
    </row>
    <row r="212" spans="1:11" ht="14.4" customHeight="1" x14ac:dyDescent="0.3">
      <c r="A212" s="430" t="s">
        <v>397</v>
      </c>
      <c r="B212" s="431" t="s">
        <v>398</v>
      </c>
      <c r="C212" s="432" t="s">
        <v>402</v>
      </c>
      <c r="D212" s="433" t="s">
        <v>521</v>
      </c>
      <c r="E212" s="432" t="s">
        <v>1357</v>
      </c>
      <c r="F212" s="433" t="s">
        <v>1358</v>
      </c>
      <c r="G212" s="432" t="s">
        <v>958</v>
      </c>
      <c r="H212" s="432" t="s">
        <v>959</v>
      </c>
      <c r="I212" s="434">
        <v>10890</v>
      </c>
      <c r="J212" s="434">
        <v>9</v>
      </c>
      <c r="K212" s="435">
        <v>98010</v>
      </c>
    </row>
    <row r="213" spans="1:11" ht="14.4" customHeight="1" x14ac:dyDescent="0.3">
      <c r="A213" s="430" t="s">
        <v>397</v>
      </c>
      <c r="B213" s="431" t="s">
        <v>398</v>
      </c>
      <c r="C213" s="432" t="s">
        <v>402</v>
      </c>
      <c r="D213" s="433" t="s">
        <v>521</v>
      </c>
      <c r="E213" s="432" t="s">
        <v>1357</v>
      </c>
      <c r="F213" s="433" t="s">
        <v>1358</v>
      </c>
      <c r="G213" s="432" t="s">
        <v>960</v>
      </c>
      <c r="H213" s="432" t="s">
        <v>961</v>
      </c>
      <c r="I213" s="434">
        <v>3414.62</v>
      </c>
      <c r="J213" s="434">
        <v>5</v>
      </c>
      <c r="K213" s="435">
        <v>17073.099999999999</v>
      </c>
    </row>
    <row r="214" spans="1:11" ht="14.4" customHeight="1" x14ac:dyDescent="0.3">
      <c r="A214" s="430" t="s">
        <v>397</v>
      </c>
      <c r="B214" s="431" t="s">
        <v>398</v>
      </c>
      <c r="C214" s="432" t="s">
        <v>402</v>
      </c>
      <c r="D214" s="433" t="s">
        <v>521</v>
      </c>
      <c r="E214" s="432" t="s">
        <v>1357</v>
      </c>
      <c r="F214" s="433" t="s">
        <v>1358</v>
      </c>
      <c r="G214" s="432" t="s">
        <v>962</v>
      </c>
      <c r="H214" s="432" t="s">
        <v>963</v>
      </c>
      <c r="I214" s="434">
        <v>9110.0899999999983</v>
      </c>
      <c r="J214" s="434">
        <v>7</v>
      </c>
      <c r="K214" s="435">
        <v>63770.63</v>
      </c>
    </row>
    <row r="215" spans="1:11" ht="14.4" customHeight="1" x14ac:dyDescent="0.3">
      <c r="A215" s="430" t="s">
        <v>397</v>
      </c>
      <c r="B215" s="431" t="s">
        <v>398</v>
      </c>
      <c r="C215" s="432" t="s">
        <v>402</v>
      </c>
      <c r="D215" s="433" t="s">
        <v>521</v>
      </c>
      <c r="E215" s="432" t="s">
        <v>1357</v>
      </c>
      <c r="F215" s="433" t="s">
        <v>1358</v>
      </c>
      <c r="G215" s="432" t="s">
        <v>964</v>
      </c>
      <c r="H215" s="432" t="s">
        <v>965</v>
      </c>
      <c r="I215" s="434">
        <v>70.207999999999998</v>
      </c>
      <c r="J215" s="434">
        <v>42</v>
      </c>
      <c r="K215" s="435">
        <v>2948.63</v>
      </c>
    </row>
    <row r="216" spans="1:11" ht="14.4" customHeight="1" x14ac:dyDescent="0.3">
      <c r="A216" s="430" t="s">
        <v>397</v>
      </c>
      <c r="B216" s="431" t="s">
        <v>398</v>
      </c>
      <c r="C216" s="432" t="s">
        <v>402</v>
      </c>
      <c r="D216" s="433" t="s">
        <v>521</v>
      </c>
      <c r="E216" s="432" t="s">
        <v>1357</v>
      </c>
      <c r="F216" s="433" t="s">
        <v>1358</v>
      </c>
      <c r="G216" s="432" t="s">
        <v>966</v>
      </c>
      <c r="H216" s="432" t="s">
        <v>967</v>
      </c>
      <c r="I216" s="434">
        <v>20.09</v>
      </c>
      <c r="J216" s="434">
        <v>120</v>
      </c>
      <c r="K216" s="435">
        <v>2410.33</v>
      </c>
    </row>
    <row r="217" spans="1:11" ht="14.4" customHeight="1" x14ac:dyDescent="0.3">
      <c r="A217" s="430" t="s">
        <v>397</v>
      </c>
      <c r="B217" s="431" t="s">
        <v>398</v>
      </c>
      <c r="C217" s="432" t="s">
        <v>402</v>
      </c>
      <c r="D217" s="433" t="s">
        <v>521</v>
      </c>
      <c r="E217" s="432" t="s">
        <v>1357</v>
      </c>
      <c r="F217" s="433" t="s">
        <v>1358</v>
      </c>
      <c r="G217" s="432" t="s">
        <v>968</v>
      </c>
      <c r="H217" s="432" t="s">
        <v>969</v>
      </c>
      <c r="I217" s="434">
        <v>4967.66</v>
      </c>
      <c r="J217" s="434">
        <v>2</v>
      </c>
      <c r="K217" s="435">
        <v>9935.32</v>
      </c>
    </row>
    <row r="218" spans="1:11" ht="14.4" customHeight="1" x14ac:dyDescent="0.3">
      <c r="A218" s="430" t="s">
        <v>397</v>
      </c>
      <c r="B218" s="431" t="s">
        <v>398</v>
      </c>
      <c r="C218" s="432" t="s">
        <v>402</v>
      </c>
      <c r="D218" s="433" t="s">
        <v>521</v>
      </c>
      <c r="E218" s="432" t="s">
        <v>1357</v>
      </c>
      <c r="F218" s="433" t="s">
        <v>1358</v>
      </c>
      <c r="G218" s="432" t="s">
        <v>970</v>
      </c>
      <c r="H218" s="432" t="s">
        <v>971</v>
      </c>
      <c r="I218" s="434">
        <v>45.366666666666667</v>
      </c>
      <c r="J218" s="434">
        <v>25</v>
      </c>
      <c r="K218" s="435">
        <v>1134.02</v>
      </c>
    </row>
    <row r="219" spans="1:11" ht="14.4" customHeight="1" x14ac:dyDescent="0.3">
      <c r="A219" s="430" t="s">
        <v>397</v>
      </c>
      <c r="B219" s="431" t="s">
        <v>398</v>
      </c>
      <c r="C219" s="432" t="s">
        <v>402</v>
      </c>
      <c r="D219" s="433" t="s">
        <v>521</v>
      </c>
      <c r="E219" s="432" t="s">
        <v>1357</v>
      </c>
      <c r="F219" s="433" t="s">
        <v>1358</v>
      </c>
      <c r="G219" s="432" t="s">
        <v>972</v>
      </c>
      <c r="H219" s="432" t="s">
        <v>973</v>
      </c>
      <c r="I219" s="434">
        <v>21.050344827586205</v>
      </c>
      <c r="J219" s="434">
        <v>3132</v>
      </c>
      <c r="K219" s="435">
        <v>65941.279999999999</v>
      </c>
    </row>
    <row r="220" spans="1:11" ht="14.4" customHeight="1" x14ac:dyDescent="0.3">
      <c r="A220" s="430" t="s">
        <v>397</v>
      </c>
      <c r="B220" s="431" t="s">
        <v>398</v>
      </c>
      <c r="C220" s="432" t="s">
        <v>402</v>
      </c>
      <c r="D220" s="433" t="s">
        <v>521</v>
      </c>
      <c r="E220" s="432" t="s">
        <v>1357</v>
      </c>
      <c r="F220" s="433" t="s">
        <v>1358</v>
      </c>
      <c r="G220" s="432" t="s">
        <v>974</v>
      </c>
      <c r="H220" s="432" t="s">
        <v>975</v>
      </c>
      <c r="I220" s="434">
        <v>2783</v>
      </c>
      <c r="J220" s="434">
        <v>6</v>
      </c>
      <c r="K220" s="435">
        <v>16698</v>
      </c>
    </row>
    <row r="221" spans="1:11" ht="14.4" customHeight="1" x14ac:dyDescent="0.3">
      <c r="A221" s="430" t="s">
        <v>397</v>
      </c>
      <c r="B221" s="431" t="s">
        <v>398</v>
      </c>
      <c r="C221" s="432" t="s">
        <v>402</v>
      </c>
      <c r="D221" s="433" t="s">
        <v>521</v>
      </c>
      <c r="E221" s="432" t="s">
        <v>1357</v>
      </c>
      <c r="F221" s="433" t="s">
        <v>1358</v>
      </c>
      <c r="G221" s="432" t="s">
        <v>976</v>
      </c>
      <c r="H221" s="432" t="s">
        <v>977</v>
      </c>
      <c r="I221" s="434">
        <v>8985.4599999999955</v>
      </c>
      <c r="J221" s="434">
        <v>15</v>
      </c>
      <c r="K221" s="435">
        <v>134781.89999999994</v>
      </c>
    </row>
    <row r="222" spans="1:11" ht="14.4" customHeight="1" x14ac:dyDescent="0.3">
      <c r="A222" s="430" t="s">
        <v>397</v>
      </c>
      <c r="B222" s="431" t="s">
        <v>398</v>
      </c>
      <c r="C222" s="432" t="s">
        <v>402</v>
      </c>
      <c r="D222" s="433" t="s">
        <v>521</v>
      </c>
      <c r="E222" s="432" t="s">
        <v>1357</v>
      </c>
      <c r="F222" s="433" t="s">
        <v>1358</v>
      </c>
      <c r="G222" s="432" t="s">
        <v>978</v>
      </c>
      <c r="H222" s="432" t="s">
        <v>979</v>
      </c>
      <c r="I222" s="434">
        <v>3049.0940000000001</v>
      </c>
      <c r="J222" s="434">
        <v>14</v>
      </c>
      <c r="K222" s="435">
        <v>42687.9</v>
      </c>
    </row>
    <row r="223" spans="1:11" ht="14.4" customHeight="1" x14ac:dyDescent="0.3">
      <c r="A223" s="430" t="s">
        <v>397</v>
      </c>
      <c r="B223" s="431" t="s">
        <v>398</v>
      </c>
      <c r="C223" s="432" t="s">
        <v>402</v>
      </c>
      <c r="D223" s="433" t="s">
        <v>521</v>
      </c>
      <c r="E223" s="432" t="s">
        <v>1357</v>
      </c>
      <c r="F223" s="433" t="s">
        <v>1358</v>
      </c>
      <c r="G223" s="432" t="s">
        <v>980</v>
      </c>
      <c r="H223" s="432" t="s">
        <v>981</v>
      </c>
      <c r="I223" s="434">
        <v>3346.86</v>
      </c>
      <c r="J223" s="434">
        <v>5</v>
      </c>
      <c r="K223" s="435">
        <v>16734.3</v>
      </c>
    </row>
    <row r="224" spans="1:11" ht="14.4" customHeight="1" x14ac:dyDescent="0.3">
      <c r="A224" s="430" t="s">
        <v>397</v>
      </c>
      <c r="B224" s="431" t="s">
        <v>398</v>
      </c>
      <c r="C224" s="432" t="s">
        <v>402</v>
      </c>
      <c r="D224" s="433" t="s">
        <v>521</v>
      </c>
      <c r="E224" s="432" t="s">
        <v>1357</v>
      </c>
      <c r="F224" s="433" t="s">
        <v>1358</v>
      </c>
      <c r="G224" s="432" t="s">
        <v>982</v>
      </c>
      <c r="H224" s="432" t="s">
        <v>983</v>
      </c>
      <c r="I224" s="434">
        <v>5178.8</v>
      </c>
      <c r="J224" s="434">
        <v>3</v>
      </c>
      <c r="K224" s="435">
        <v>15536.400000000001</v>
      </c>
    </row>
    <row r="225" spans="1:11" ht="14.4" customHeight="1" x14ac:dyDescent="0.3">
      <c r="A225" s="430" t="s">
        <v>397</v>
      </c>
      <c r="B225" s="431" t="s">
        <v>398</v>
      </c>
      <c r="C225" s="432" t="s">
        <v>402</v>
      </c>
      <c r="D225" s="433" t="s">
        <v>521</v>
      </c>
      <c r="E225" s="432" t="s">
        <v>1357</v>
      </c>
      <c r="F225" s="433" t="s">
        <v>1358</v>
      </c>
      <c r="G225" s="432" t="s">
        <v>984</v>
      </c>
      <c r="H225" s="432" t="s">
        <v>985</v>
      </c>
      <c r="I225" s="434">
        <v>129.42399999999998</v>
      </c>
      <c r="J225" s="434">
        <v>5</v>
      </c>
      <c r="K225" s="435">
        <v>647.11999999999989</v>
      </c>
    </row>
    <row r="226" spans="1:11" ht="14.4" customHeight="1" x14ac:dyDescent="0.3">
      <c r="A226" s="430" t="s">
        <v>397</v>
      </c>
      <c r="B226" s="431" t="s">
        <v>398</v>
      </c>
      <c r="C226" s="432" t="s">
        <v>402</v>
      </c>
      <c r="D226" s="433" t="s">
        <v>521</v>
      </c>
      <c r="E226" s="432" t="s">
        <v>1357</v>
      </c>
      <c r="F226" s="433" t="s">
        <v>1358</v>
      </c>
      <c r="G226" s="432" t="s">
        <v>986</v>
      </c>
      <c r="H226" s="432" t="s">
        <v>987</v>
      </c>
      <c r="I226" s="434">
        <v>145.04749999999999</v>
      </c>
      <c r="J226" s="434">
        <v>8</v>
      </c>
      <c r="K226" s="435">
        <v>1160.3899999999999</v>
      </c>
    </row>
    <row r="227" spans="1:11" ht="14.4" customHeight="1" x14ac:dyDescent="0.3">
      <c r="A227" s="430" t="s">
        <v>397</v>
      </c>
      <c r="B227" s="431" t="s">
        <v>398</v>
      </c>
      <c r="C227" s="432" t="s">
        <v>402</v>
      </c>
      <c r="D227" s="433" t="s">
        <v>521</v>
      </c>
      <c r="E227" s="432" t="s">
        <v>1357</v>
      </c>
      <c r="F227" s="433" t="s">
        <v>1358</v>
      </c>
      <c r="G227" s="432" t="s">
        <v>988</v>
      </c>
      <c r="H227" s="432" t="s">
        <v>989</v>
      </c>
      <c r="I227" s="434">
        <v>3346.8599999999997</v>
      </c>
      <c r="J227" s="434">
        <v>64</v>
      </c>
      <c r="K227" s="435">
        <v>214199.04000000001</v>
      </c>
    </row>
    <row r="228" spans="1:11" ht="14.4" customHeight="1" x14ac:dyDescent="0.3">
      <c r="A228" s="430" t="s">
        <v>397</v>
      </c>
      <c r="B228" s="431" t="s">
        <v>398</v>
      </c>
      <c r="C228" s="432" t="s">
        <v>402</v>
      </c>
      <c r="D228" s="433" t="s">
        <v>521</v>
      </c>
      <c r="E228" s="432" t="s">
        <v>1357</v>
      </c>
      <c r="F228" s="433" t="s">
        <v>1358</v>
      </c>
      <c r="G228" s="432" t="s">
        <v>990</v>
      </c>
      <c r="H228" s="432" t="s">
        <v>991</v>
      </c>
      <c r="I228" s="434">
        <v>98.834999999999994</v>
      </c>
      <c r="J228" s="434">
        <v>4</v>
      </c>
      <c r="K228" s="435">
        <v>395.34</v>
      </c>
    </row>
    <row r="229" spans="1:11" ht="14.4" customHeight="1" x14ac:dyDescent="0.3">
      <c r="A229" s="430" t="s">
        <v>397</v>
      </c>
      <c r="B229" s="431" t="s">
        <v>398</v>
      </c>
      <c r="C229" s="432" t="s">
        <v>402</v>
      </c>
      <c r="D229" s="433" t="s">
        <v>521</v>
      </c>
      <c r="E229" s="432" t="s">
        <v>1357</v>
      </c>
      <c r="F229" s="433" t="s">
        <v>1358</v>
      </c>
      <c r="G229" s="432" t="s">
        <v>992</v>
      </c>
      <c r="H229" s="432" t="s">
        <v>993</v>
      </c>
      <c r="I229" s="434">
        <v>3414.62</v>
      </c>
      <c r="J229" s="434">
        <v>2</v>
      </c>
      <c r="K229" s="435">
        <v>6829.24</v>
      </c>
    </row>
    <row r="230" spans="1:11" ht="14.4" customHeight="1" x14ac:dyDescent="0.3">
      <c r="A230" s="430" t="s">
        <v>397</v>
      </c>
      <c r="B230" s="431" t="s">
        <v>398</v>
      </c>
      <c r="C230" s="432" t="s">
        <v>402</v>
      </c>
      <c r="D230" s="433" t="s">
        <v>521</v>
      </c>
      <c r="E230" s="432" t="s">
        <v>1357</v>
      </c>
      <c r="F230" s="433" t="s">
        <v>1358</v>
      </c>
      <c r="G230" s="432" t="s">
        <v>994</v>
      </c>
      <c r="H230" s="432" t="s">
        <v>995</v>
      </c>
      <c r="I230" s="434">
        <v>2565.1942857142858</v>
      </c>
      <c r="J230" s="434">
        <v>65</v>
      </c>
      <c r="K230" s="435">
        <v>166737.70000000001</v>
      </c>
    </row>
    <row r="231" spans="1:11" ht="14.4" customHeight="1" x14ac:dyDescent="0.3">
      <c r="A231" s="430" t="s">
        <v>397</v>
      </c>
      <c r="B231" s="431" t="s">
        <v>398</v>
      </c>
      <c r="C231" s="432" t="s">
        <v>402</v>
      </c>
      <c r="D231" s="433" t="s">
        <v>521</v>
      </c>
      <c r="E231" s="432" t="s">
        <v>1357</v>
      </c>
      <c r="F231" s="433" t="s">
        <v>1358</v>
      </c>
      <c r="G231" s="432" t="s">
        <v>996</v>
      </c>
      <c r="H231" s="432" t="s">
        <v>997</v>
      </c>
      <c r="I231" s="434">
        <v>3346.86</v>
      </c>
      <c r="J231" s="434">
        <v>2</v>
      </c>
      <c r="K231" s="435">
        <v>6693.72</v>
      </c>
    </row>
    <row r="232" spans="1:11" ht="14.4" customHeight="1" x14ac:dyDescent="0.3">
      <c r="A232" s="430" t="s">
        <v>397</v>
      </c>
      <c r="B232" s="431" t="s">
        <v>398</v>
      </c>
      <c r="C232" s="432" t="s">
        <v>402</v>
      </c>
      <c r="D232" s="433" t="s">
        <v>521</v>
      </c>
      <c r="E232" s="432" t="s">
        <v>1357</v>
      </c>
      <c r="F232" s="433" t="s">
        <v>1358</v>
      </c>
      <c r="G232" s="432" t="s">
        <v>998</v>
      </c>
      <c r="H232" s="432" t="s">
        <v>999</v>
      </c>
      <c r="I232" s="434">
        <v>1833.075</v>
      </c>
      <c r="J232" s="434">
        <v>2</v>
      </c>
      <c r="K232" s="435">
        <v>3666.15</v>
      </c>
    </row>
    <row r="233" spans="1:11" ht="14.4" customHeight="1" x14ac:dyDescent="0.3">
      <c r="A233" s="430" t="s">
        <v>397</v>
      </c>
      <c r="B233" s="431" t="s">
        <v>398</v>
      </c>
      <c r="C233" s="432" t="s">
        <v>402</v>
      </c>
      <c r="D233" s="433" t="s">
        <v>521</v>
      </c>
      <c r="E233" s="432" t="s">
        <v>1357</v>
      </c>
      <c r="F233" s="433" t="s">
        <v>1358</v>
      </c>
      <c r="G233" s="432" t="s">
        <v>1000</v>
      </c>
      <c r="H233" s="432" t="s">
        <v>1001</v>
      </c>
      <c r="I233" s="434">
        <v>274.68</v>
      </c>
      <c r="J233" s="434">
        <v>12</v>
      </c>
      <c r="K233" s="435">
        <v>3296.17</v>
      </c>
    </row>
    <row r="234" spans="1:11" ht="14.4" customHeight="1" x14ac:dyDescent="0.3">
      <c r="A234" s="430" t="s">
        <v>397</v>
      </c>
      <c r="B234" s="431" t="s">
        <v>398</v>
      </c>
      <c r="C234" s="432" t="s">
        <v>402</v>
      </c>
      <c r="D234" s="433" t="s">
        <v>521</v>
      </c>
      <c r="E234" s="432" t="s">
        <v>1357</v>
      </c>
      <c r="F234" s="433" t="s">
        <v>1358</v>
      </c>
      <c r="G234" s="432" t="s">
        <v>1002</v>
      </c>
      <c r="H234" s="432" t="s">
        <v>1003</v>
      </c>
      <c r="I234" s="434">
        <v>204.59166666666667</v>
      </c>
      <c r="J234" s="434">
        <v>9</v>
      </c>
      <c r="K234" s="435">
        <v>1735.75</v>
      </c>
    </row>
    <row r="235" spans="1:11" ht="14.4" customHeight="1" x14ac:dyDescent="0.3">
      <c r="A235" s="430" t="s">
        <v>397</v>
      </c>
      <c r="B235" s="431" t="s">
        <v>398</v>
      </c>
      <c r="C235" s="432" t="s">
        <v>402</v>
      </c>
      <c r="D235" s="433" t="s">
        <v>521</v>
      </c>
      <c r="E235" s="432" t="s">
        <v>1357</v>
      </c>
      <c r="F235" s="433" t="s">
        <v>1358</v>
      </c>
      <c r="G235" s="432" t="s">
        <v>1004</v>
      </c>
      <c r="H235" s="432" t="s">
        <v>1005</v>
      </c>
      <c r="I235" s="434">
        <v>5614.5150000000003</v>
      </c>
      <c r="J235" s="434">
        <v>6</v>
      </c>
      <c r="K235" s="435">
        <v>33687.090000000004</v>
      </c>
    </row>
    <row r="236" spans="1:11" ht="14.4" customHeight="1" x14ac:dyDescent="0.3">
      <c r="A236" s="430" t="s">
        <v>397</v>
      </c>
      <c r="B236" s="431" t="s">
        <v>398</v>
      </c>
      <c r="C236" s="432" t="s">
        <v>402</v>
      </c>
      <c r="D236" s="433" t="s">
        <v>521</v>
      </c>
      <c r="E236" s="432" t="s">
        <v>1357</v>
      </c>
      <c r="F236" s="433" t="s">
        <v>1358</v>
      </c>
      <c r="G236" s="432" t="s">
        <v>1006</v>
      </c>
      <c r="H236" s="432" t="s">
        <v>1007</v>
      </c>
      <c r="I236" s="434">
        <v>9114</v>
      </c>
      <c r="J236" s="434">
        <v>2</v>
      </c>
      <c r="K236" s="435">
        <v>18228</v>
      </c>
    </row>
    <row r="237" spans="1:11" ht="14.4" customHeight="1" x14ac:dyDescent="0.3">
      <c r="A237" s="430" t="s">
        <v>397</v>
      </c>
      <c r="B237" s="431" t="s">
        <v>398</v>
      </c>
      <c r="C237" s="432" t="s">
        <v>402</v>
      </c>
      <c r="D237" s="433" t="s">
        <v>521</v>
      </c>
      <c r="E237" s="432" t="s">
        <v>1357</v>
      </c>
      <c r="F237" s="433" t="s">
        <v>1358</v>
      </c>
      <c r="G237" s="432" t="s">
        <v>1008</v>
      </c>
      <c r="H237" s="432" t="s">
        <v>1009</v>
      </c>
      <c r="I237" s="434">
        <v>3346.86</v>
      </c>
      <c r="J237" s="434">
        <v>2</v>
      </c>
      <c r="K237" s="435">
        <v>6693.72</v>
      </c>
    </row>
    <row r="238" spans="1:11" ht="14.4" customHeight="1" x14ac:dyDescent="0.3">
      <c r="A238" s="430" t="s">
        <v>397</v>
      </c>
      <c r="B238" s="431" t="s">
        <v>398</v>
      </c>
      <c r="C238" s="432" t="s">
        <v>402</v>
      </c>
      <c r="D238" s="433" t="s">
        <v>521</v>
      </c>
      <c r="E238" s="432" t="s">
        <v>1357</v>
      </c>
      <c r="F238" s="433" t="s">
        <v>1358</v>
      </c>
      <c r="G238" s="432" t="s">
        <v>1010</v>
      </c>
      <c r="H238" s="432" t="s">
        <v>1011</v>
      </c>
      <c r="I238" s="434">
        <v>3633.6300000000006</v>
      </c>
      <c r="J238" s="434">
        <v>10</v>
      </c>
      <c r="K238" s="435">
        <v>36336.300000000003</v>
      </c>
    </row>
    <row r="239" spans="1:11" ht="14.4" customHeight="1" x14ac:dyDescent="0.3">
      <c r="A239" s="430" t="s">
        <v>397</v>
      </c>
      <c r="B239" s="431" t="s">
        <v>398</v>
      </c>
      <c r="C239" s="432" t="s">
        <v>402</v>
      </c>
      <c r="D239" s="433" t="s">
        <v>521</v>
      </c>
      <c r="E239" s="432" t="s">
        <v>1357</v>
      </c>
      <c r="F239" s="433" t="s">
        <v>1358</v>
      </c>
      <c r="G239" s="432" t="s">
        <v>1012</v>
      </c>
      <c r="H239" s="432" t="s">
        <v>1013</v>
      </c>
      <c r="I239" s="434">
        <v>510.62</v>
      </c>
      <c r="J239" s="434">
        <v>1</v>
      </c>
      <c r="K239" s="435">
        <v>510.62</v>
      </c>
    </row>
    <row r="240" spans="1:11" ht="14.4" customHeight="1" x14ac:dyDescent="0.3">
      <c r="A240" s="430" t="s">
        <v>397</v>
      </c>
      <c r="B240" s="431" t="s">
        <v>398</v>
      </c>
      <c r="C240" s="432" t="s">
        <v>402</v>
      </c>
      <c r="D240" s="433" t="s">
        <v>521</v>
      </c>
      <c r="E240" s="432" t="s">
        <v>1357</v>
      </c>
      <c r="F240" s="433" t="s">
        <v>1358</v>
      </c>
      <c r="G240" s="432" t="s">
        <v>1014</v>
      </c>
      <c r="H240" s="432" t="s">
        <v>1015</v>
      </c>
      <c r="I240" s="434">
        <v>8.3268888888888934</v>
      </c>
      <c r="J240" s="434">
        <v>27700</v>
      </c>
      <c r="K240" s="435">
        <v>230432.81000000003</v>
      </c>
    </row>
    <row r="241" spans="1:11" ht="14.4" customHeight="1" x14ac:dyDescent="0.3">
      <c r="A241" s="430" t="s">
        <v>397</v>
      </c>
      <c r="B241" s="431" t="s">
        <v>398</v>
      </c>
      <c r="C241" s="432" t="s">
        <v>402</v>
      </c>
      <c r="D241" s="433" t="s">
        <v>521</v>
      </c>
      <c r="E241" s="432" t="s">
        <v>1357</v>
      </c>
      <c r="F241" s="433" t="s">
        <v>1358</v>
      </c>
      <c r="G241" s="432" t="s">
        <v>1016</v>
      </c>
      <c r="H241" s="432" t="s">
        <v>1017</v>
      </c>
      <c r="I241" s="434">
        <v>20449</v>
      </c>
      <c r="J241" s="434">
        <v>1</v>
      </c>
      <c r="K241" s="435">
        <v>20449</v>
      </c>
    </row>
    <row r="242" spans="1:11" ht="14.4" customHeight="1" x14ac:dyDescent="0.3">
      <c r="A242" s="430" t="s">
        <v>397</v>
      </c>
      <c r="B242" s="431" t="s">
        <v>398</v>
      </c>
      <c r="C242" s="432" t="s">
        <v>402</v>
      </c>
      <c r="D242" s="433" t="s">
        <v>521</v>
      </c>
      <c r="E242" s="432" t="s">
        <v>1357</v>
      </c>
      <c r="F242" s="433" t="s">
        <v>1358</v>
      </c>
      <c r="G242" s="432" t="s">
        <v>1018</v>
      </c>
      <c r="H242" s="432" t="s">
        <v>1019</v>
      </c>
      <c r="I242" s="434">
        <v>792.55</v>
      </c>
      <c r="J242" s="434">
        <v>1</v>
      </c>
      <c r="K242" s="435">
        <v>792.55</v>
      </c>
    </row>
    <row r="243" spans="1:11" ht="14.4" customHeight="1" x14ac:dyDescent="0.3">
      <c r="A243" s="430" t="s">
        <v>397</v>
      </c>
      <c r="B243" s="431" t="s">
        <v>398</v>
      </c>
      <c r="C243" s="432" t="s">
        <v>402</v>
      </c>
      <c r="D243" s="433" t="s">
        <v>521</v>
      </c>
      <c r="E243" s="432" t="s">
        <v>1357</v>
      </c>
      <c r="F243" s="433" t="s">
        <v>1358</v>
      </c>
      <c r="G243" s="432" t="s">
        <v>1020</v>
      </c>
      <c r="H243" s="432" t="s">
        <v>1021</v>
      </c>
      <c r="I243" s="434">
        <v>274.67</v>
      </c>
      <c r="J243" s="434">
        <v>2</v>
      </c>
      <c r="K243" s="435">
        <v>549.34</v>
      </c>
    </row>
    <row r="244" spans="1:11" ht="14.4" customHeight="1" x14ac:dyDescent="0.3">
      <c r="A244" s="430" t="s">
        <v>397</v>
      </c>
      <c r="B244" s="431" t="s">
        <v>398</v>
      </c>
      <c r="C244" s="432" t="s">
        <v>402</v>
      </c>
      <c r="D244" s="433" t="s">
        <v>521</v>
      </c>
      <c r="E244" s="432" t="s">
        <v>1357</v>
      </c>
      <c r="F244" s="433" t="s">
        <v>1358</v>
      </c>
      <c r="G244" s="432" t="s">
        <v>1022</v>
      </c>
      <c r="H244" s="432" t="s">
        <v>1023</v>
      </c>
      <c r="I244" s="434">
        <v>3859.9749999999999</v>
      </c>
      <c r="J244" s="434">
        <v>7</v>
      </c>
      <c r="K244" s="435">
        <v>27019.81</v>
      </c>
    </row>
    <row r="245" spans="1:11" ht="14.4" customHeight="1" x14ac:dyDescent="0.3">
      <c r="A245" s="430" t="s">
        <v>397</v>
      </c>
      <c r="B245" s="431" t="s">
        <v>398</v>
      </c>
      <c r="C245" s="432" t="s">
        <v>402</v>
      </c>
      <c r="D245" s="433" t="s">
        <v>521</v>
      </c>
      <c r="E245" s="432" t="s">
        <v>1357</v>
      </c>
      <c r="F245" s="433" t="s">
        <v>1358</v>
      </c>
      <c r="G245" s="432" t="s">
        <v>1024</v>
      </c>
      <c r="H245" s="432" t="s">
        <v>1025</v>
      </c>
      <c r="I245" s="434">
        <v>3414.62</v>
      </c>
      <c r="J245" s="434">
        <v>2</v>
      </c>
      <c r="K245" s="435">
        <v>6829.24</v>
      </c>
    </row>
    <row r="246" spans="1:11" ht="14.4" customHeight="1" x14ac:dyDescent="0.3">
      <c r="A246" s="430" t="s">
        <v>397</v>
      </c>
      <c r="B246" s="431" t="s">
        <v>398</v>
      </c>
      <c r="C246" s="432" t="s">
        <v>402</v>
      </c>
      <c r="D246" s="433" t="s">
        <v>521</v>
      </c>
      <c r="E246" s="432" t="s">
        <v>1357</v>
      </c>
      <c r="F246" s="433" t="s">
        <v>1358</v>
      </c>
      <c r="G246" s="432" t="s">
        <v>1026</v>
      </c>
      <c r="H246" s="432" t="s">
        <v>1027</v>
      </c>
      <c r="I246" s="434">
        <v>12100</v>
      </c>
      <c r="J246" s="434">
        <v>5</v>
      </c>
      <c r="K246" s="435">
        <v>60500</v>
      </c>
    </row>
    <row r="247" spans="1:11" ht="14.4" customHeight="1" x14ac:dyDescent="0.3">
      <c r="A247" s="430" t="s">
        <v>397</v>
      </c>
      <c r="B247" s="431" t="s">
        <v>398</v>
      </c>
      <c r="C247" s="432" t="s">
        <v>402</v>
      </c>
      <c r="D247" s="433" t="s">
        <v>521</v>
      </c>
      <c r="E247" s="432" t="s">
        <v>1357</v>
      </c>
      <c r="F247" s="433" t="s">
        <v>1358</v>
      </c>
      <c r="G247" s="432" t="s">
        <v>1028</v>
      </c>
      <c r="H247" s="432" t="s">
        <v>1029</v>
      </c>
      <c r="I247" s="434">
        <v>151.25</v>
      </c>
      <c r="J247" s="434">
        <v>2</v>
      </c>
      <c r="K247" s="435">
        <v>302.5</v>
      </c>
    </row>
    <row r="248" spans="1:11" ht="14.4" customHeight="1" x14ac:dyDescent="0.3">
      <c r="A248" s="430" t="s">
        <v>397</v>
      </c>
      <c r="B248" s="431" t="s">
        <v>398</v>
      </c>
      <c r="C248" s="432" t="s">
        <v>402</v>
      </c>
      <c r="D248" s="433" t="s">
        <v>521</v>
      </c>
      <c r="E248" s="432" t="s">
        <v>1357</v>
      </c>
      <c r="F248" s="433" t="s">
        <v>1358</v>
      </c>
      <c r="G248" s="432" t="s">
        <v>1030</v>
      </c>
      <c r="H248" s="432" t="s">
        <v>1031</v>
      </c>
      <c r="I248" s="434">
        <v>8470</v>
      </c>
      <c r="J248" s="434">
        <v>1</v>
      </c>
      <c r="K248" s="435">
        <v>8470</v>
      </c>
    </row>
    <row r="249" spans="1:11" ht="14.4" customHeight="1" x14ac:dyDescent="0.3">
      <c r="A249" s="430" t="s">
        <v>397</v>
      </c>
      <c r="B249" s="431" t="s">
        <v>398</v>
      </c>
      <c r="C249" s="432" t="s">
        <v>402</v>
      </c>
      <c r="D249" s="433" t="s">
        <v>521</v>
      </c>
      <c r="E249" s="432" t="s">
        <v>1357</v>
      </c>
      <c r="F249" s="433" t="s">
        <v>1358</v>
      </c>
      <c r="G249" s="432" t="s">
        <v>1032</v>
      </c>
      <c r="H249" s="432" t="s">
        <v>1033</v>
      </c>
      <c r="I249" s="434">
        <v>1131.3499999999999</v>
      </c>
      <c r="J249" s="434">
        <v>1</v>
      </c>
      <c r="K249" s="435">
        <v>1131.3499999999999</v>
      </c>
    </row>
    <row r="250" spans="1:11" ht="14.4" customHeight="1" x14ac:dyDescent="0.3">
      <c r="A250" s="430" t="s">
        <v>397</v>
      </c>
      <c r="B250" s="431" t="s">
        <v>398</v>
      </c>
      <c r="C250" s="432" t="s">
        <v>402</v>
      </c>
      <c r="D250" s="433" t="s">
        <v>521</v>
      </c>
      <c r="E250" s="432" t="s">
        <v>1357</v>
      </c>
      <c r="F250" s="433" t="s">
        <v>1358</v>
      </c>
      <c r="G250" s="432" t="s">
        <v>1034</v>
      </c>
      <c r="H250" s="432" t="s">
        <v>1035</v>
      </c>
      <c r="I250" s="434">
        <v>29342.5</v>
      </c>
      <c r="J250" s="434">
        <v>1</v>
      </c>
      <c r="K250" s="435">
        <v>29342.5</v>
      </c>
    </row>
    <row r="251" spans="1:11" ht="14.4" customHeight="1" x14ac:dyDescent="0.3">
      <c r="A251" s="430" t="s">
        <v>397</v>
      </c>
      <c r="B251" s="431" t="s">
        <v>398</v>
      </c>
      <c r="C251" s="432" t="s">
        <v>402</v>
      </c>
      <c r="D251" s="433" t="s">
        <v>521</v>
      </c>
      <c r="E251" s="432" t="s">
        <v>1357</v>
      </c>
      <c r="F251" s="433" t="s">
        <v>1358</v>
      </c>
      <c r="G251" s="432" t="s">
        <v>1036</v>
      </c>
      <c r="H251" s="432" t="s">
        <v>1037</v>
      </c>
      <c r="I251" s="434">
        <v>274.68</v>
      </c>
      <c r="J251" s="434">
        <v>21</v>
      </c>
      <c r="K251" s="435">
        <v>5768.2800000000007</v>
      </c>
    </row>
    <row r="252" spans="1:11" ht="14.4" customHeight="1" x14ac:dyDescent="0.3">
      <c r="A252" s="430" t="s">
        <v>397</v>
      </c>
      <c r="B252" s="431" t="s">
        <v>398</v>
      </c>
      <c r="C252" s="432" t="s">
        <v>402</v>
      </c>
      <c r="D252" s="433" t="s">
        <v>521</v>
      </c>
      <c r="E252" s="432" t="s">
        <v>1357</v>
      </c>
      <c r="F252" s="433" t="s">
        <v>1358</v>
      </c>
      <c r="G252" s="432" t="s">
        <v>1038</v>
      </c>
      <c r="H252" s="432" t="s">
        <v>1039</v>
      </c>
      <c r="I252" s="434">
        <v>1206.5916666666665</v>
      </c>
      <c r="J252" s="434">
        <v>20</v>
      </c>
      <c r="K252" s="435">
        <v>23958.58</v>
      </c>
    </row>
    <row r="253" spans="1:11" ht="14.4" customHeight="1" x14ac:dyDescent="0.3">
      <c r="A253" s="430" t="s">
        <v>397</v>
      </c>
      <c r="B253" s="431" t="s">
        <v>398</v>
      </c>
      <c r="C253" s="432" t="s">
        <v>402</v>
      </c>
      <c r="D253" s="433" t="s">
        <v>521</v>
      </c>
      <c r="E253" s="432" t="s">
        <v>1357</v>
      </c>
      <c r="F253" s="433" t="s">
        <v>1358</v>
      </c>
      <c r="G253" s="432" t="s">
        <v>1040</v>
      </c>
      <c r="H253" s="432" t="s">
        <v>1041</v>
      </c>
      <c r="I253" s="434">
        <v>16089.339999999998</v>
      </c>
      <c r="J253" s="434">
        <v>7</v>
      </c>
      <c r="K253" s="435">
        <v>112625.37999999999</v>
      </c>
    </row>
    <row r="254" spans="1:11" ht="14.4" customHeight="1" x14ac:dyDescent="0.3">
      <c r="A254" s="430" t="s">
        <v>397</v>
      </c>
      <c r="B254" s="431" t="s">
        <v>398</v>
      </c>
      <c r="C254" s="432" t="s">
        <v>402</v>
      </c>
      <c r="D254" s="433" t="s">
        <v>521</v>
      </c>
      <c r="E254" s="432" t="s">
        <v>1357</v>
      </c>
      <c r="F254" s="433" t="s">
        <v>1358</v>
      </c>
      <c r="G254" s="432" t="s">
        <v>1042</v>
      </c>
      <c r="H254" s="432" t="s">
        <v>1043</v>
      </c>
      <c r="I254" s="434">
        <v>274.67</v>
      </c>
      <c r="J254" s="434">
        <v>20</v>
      </c>
      <c r="K254" s="435">
        <v>5493.3799999999992</v>
      </c>
    </row>
    <row r="255" spans="1:11" ht="14.4" customHeight="1" x14ac:dyDescent="0.3">
      <c r="A255" s="430" t="s">
        <v>397</v>
      </c>
      <c r="B255" s="431" t="s">
        <v>398</v>
      </c>
      <c r="C255" s="432" t="s">
        <v>402</v>
      </c>
      <c r="D255" s="433" t="s">
        <v>521</v>
      </c>
      <c r="E255" s="432" t="s">
        <v>1357</v>
      </c>
      <c r="F255" s="433" t="s">
        <v>1358</v>
      </c>
      <c r="G255" s="432" t="s">
        <v>1044</v>
      </c>
      <c r="H255" s="432" t="s">
        <v>1045</v>
      </c>
      <c r="I255" s="434">
        <v>792.95333333333338</v>
      </c>
      <c r="J255" s="434">
        <v>3</v>
      </c>
      <c r="K255" s="435">
        <v>2378.86</v>
      </c>
    </row>
    <row r="256" spans="1:11" ht="14.4" customHeight="1" x14ac:dyDescent="0.3">
      <c r="A256" s="430" t="s">
        <v>397</v>
      </c>
      <c r="B256" s="431" t="s">
        <v>398</v>
      </c>
      <c r="C256" s="432" t="s">
        <v>402</v>
      </c>
      <c r="D256" s="433" t="s">
        <v>521</v>
      </c>
      <c r="E256" s="432" t="s">
        <v>1357</v>
      </c>
      <c r="F256" s="433" t="s">
        <v>1358</v>
      </c>
      <c r="G256" s="432" t="s">
        <v>1046</v>
      </c>
      <c r="H256" s="432" t="s">
        <v>1047</v>
      </c>
      <c r="I256" s="434">
        <v>119.79</v>
      </c>
      <c r="J256" s="434">
        <v>20</v>
      </c>
      <c r="K256" s="435">
        <v>2395.7800000000002</v>
      </c>
    </row>
    <row r="257" spans="1:11" ht="14.4" customHeight="1" x14ac:dyDescent="0.3">
      <c r="A257" s="430" t="s">
        <v>397</v>
      </c>
      <c r="B257" s="431" t="s">
        <v>398</v>
      </c>
      <c r="C257" s="432" t="s">
        <v>402</v>
      </c>
      <c r="D257" s="433" t="s">
        <v>521</v>
      </c>
      <c r="E257" s="432" t="s">
        <v>1357</v>
      </c>
      <c r="F257" s="433" t="s">
        <v>1358</v>
      </c>
      <c r="G257" s="432" t="s">
        <v>1048</v>
      </c>
      <c r="H257" s="432" t="s">
        <v>1049</v>
      </c>
      <c r="I257" s="434">
        <v>18667.28</v>
      </c>
      <c r="J257" s="434">
        <v>3</v>
      </c>
      <c r="K257" s="435">
        <v>56001.84</v>
      </c>
    </row>
    <row r="258" spans="1:11" ht="14.4" customHeight="1" x14ac:dyDescent="0.3">
      <c r="A258" s="430" t="s">
        <v>397</v>
      </c>
      <c r="B258" s="431" t="s">
        <v>398</v>
      </c>
      <c r="C258" s="432" t="s">
        <v>402</v>
      </c>
      <c r="D258" s="433" t="s">
        <v>521</v>
      </c>
      <c r="E258" s="432" t="s">
        <v>1357</v>
      </c>
      <c r="F258" s="433" t="s">
        <v>1358</v>
      </c>
      <c r="G258" s="432" t="s">
        <v>1050</v>
      </c>
      <c r="H258" s="432" t="s">
        <v>1051</v>
      </c>
      <c r="I258" s="434">
        <v>45254</v>
      </c>
      <c r="J258" s="434">
        <v>5</v>
      </c>
      <c r="K258" s="435">
        <v>226270</v>
      </c>
    </row>
    <row r="259" spans="1:11" ht="14.4" customHeight="1" x14ac:dyDescent="0.3">
      <c r="A259" s="430" t="s">
        <v>397</v>
      </c>
      <c r="B259" s="431" t="s">
        <v>398</v>
      </c>
      <c r="C259" s="432" t="s">
        <v>402</v>
      </c>
      <c r="D259" s="433" t="s">
        <v>521</v>
      </c>
      <c r="E259" s="432" t="s">
        <v>1357</v>
      </c>
      <c r="F259" s="433" t="s">
        <v>1358</v>
      </c>
      <c r="G259" s="432" t="s">
        <v>1052</v>
      </c>
      <c r="H259" s="432" t="s">
        <v>1053</v>
      </c>
      <c r="I259" s="434">
        <v>17514</v>
      </c>
      <c r="J259" s="434">
        <v>2</v>
      </c>
      <c r="K259" s="435">
        <v>35028</v>
      </c>
    </row>
    <row r="260" spans="1:11" ht="14.4" customHeight="1" x14ac:dyDescent="0.3">
      <c r="A260" s="430" t="s">
        <v>397</v>
      </c>
      <c r="B260" s="431" t="s">
        <v>398</v>
      </c>
      <c r="C260" s="432" t="s">
        <v>402</v>
      </c>
      <c r="D260" s="433" t="s">
        <v>521</v>
      </c>
      <c r="E260" s="432" t="s">
        <v>1357</v>
      </c>
      <c r="F260" s="433" t="s">
        <v>1358</v>
      </c>
      <c r="G260" s="432" t="s">
        <v>1054</v>
      </c>
      <c r="H260" s="432" t="s">
        <v>1055</v>
      </c>
      <c r="I260" s="434">
        <v>3414.62</v>
      </c>
      <c r="J260" s="434">
        <v>1</v>
      </c>
      <c r="K260" s="435">
        <v>3414.62</v>
      </c>
    </row>
    <row r="261" spans="1:11" ht="14.4" customHeight="1" x14ac:dyDescent="0.3">
      <c r="A261" s="430" t="s">
        <v>397</v>
      </c>
      <c r="B261" s="431" t="s">
        <v>398</v>
      </c>
      <c r="C261" s="432" t="s">
        <v>402</v>
      </c>
      <c r="D261" s="433" t="s">
        <v>521</v>
      </c>
      <c r="E261" s="432" t="s">
        <v>1357</v>
      </c>
      <c r="F261" s="433" t="s">
        <v>1358</v>
      </c>
      <c r="G261" s="432" t="s">
        <v>1056</v>
      </c>
      <c r="H261" s="432" t="s">
        <v>1057</v>
      </c>
      <c r="I261" s="434">
        <v>1855.3333333333333</v>
      </c>
      <c r="J261" s="434">
        <v>3</v>
      </c>
      <c r="K261" s="435">
        <v>5566</v>
      </c>
    </row>
    <row r="262" spans="1:11" ht="14.4" customHeight="1" x14ac:dyDescent="0.3">
      <c r="A262" s="430" t="s">
        <v>397</v>
      </c>
      <c r="B262" s="431" t="s">
        <v>398</v>
      </c>
      <c r="C262" s="432" t="s">
        <v>402</v>
      </c>
      <c r="D262" s="433" t="s">
        <v>521</v>
      </c>
      <c r="E262" s="432" t="s">
        <v>1357</v>
      </c>
      <c r="F262" s="433" t="s">
        <v>1358</v>
      </c>
      <c r="G262" s="432" t="s">
        <v>1058</v>
      </c>
      <c r="H262" s="432" t="s">
        <v>1059</v>
      </c>
      <c r="I262" s="434">
        <v>5299.93</v>
      </c>
      <c r="J262" s="434">
        <v>1</v>
      </c>
      <c r="K262" s="435">
        <v>5299.93</v>
      </c>
    </row>
    <row r="263" spans="1:11" ht="14.4" customHeight="1" x14ac:dyDescent="0.3">
      <c r="A263" s="430" t="s">
        <v>397</v>
      </c>
      <c r="B263" s="431" t="s">
        <v>398</v>
      </c>
      <c r="C263" s="432" t="s">
        <v>402</v>
      </c>
      <c r="D263" s="433" t="s">
        <v>521</v>
      </c>
      <c r="E263" s="432" t="s">
        <v>1357</v>
      </c>
      <c r="F263" s="433" t="s">
        <v>1358</v>
      </c>
      <c r="G263" s="432" t="s">
        <v>1060</v>
      </c>
      <c r="H263" s="432" t="s">
        <v>1061</v>
      </c>
      <c r="I263" s="434">
        <v>13124.87</v>
      </c>
      <c r="J263" s="434">
        <v>7</v>
      </c>
      <c r="K263" s="435">
        <v>91874.09</v>
      </c>
    </row>
    <row r="264" spans="1:11" ht="14.4" customHeight="1" x14ac:dyDescent="0.3">
      <c r="A264" s="430" t="s">
        <v>397</v>
      </c>
      <c r="B264" s="431" t="s">
        <v>398</v>
      </c>
      <c r="C264" s="432" t="s">
        <v>402</v>
      </c>
      <c r="D264" s="433" t="s">
        <v>521</v>
      </c>
      <c r="E264" s="432" t="s">
        <v>1357</v>
      </c>
      <c r="F264" s="433" t="s">
        <v>1358</v>
      </c>
      <c r="G264" s="432" t="s">
        <v>1062</v>
      </c>
      <c r="H264" s="432" t="s">
        <v>1063</v>
      </c>
      <c r="I264" s="434">
        <v>2752.75</v>
      </c>
      <c r="J264" s="434">
        <v>2</v>
      </c>
      <c r="K264" s="435">
        <v>5505.5</v>
      </c>
    </row>
    <row r="265" spans="1:11" ht="14.4" customHeight="1" x14ac:dyDescent="0.3">
      <c r="A265" s="430" t="s">
        <v>397</v>
      </c>
      <c r="B265" s="431" t="s">
        <v>398</v>
      </c>
      <c r="C265" s="432" t="s">
        <v>402</v>
      </c>
      <c r="D265" s="433" t="s">
        <v>521</v>
      </c>
      <c r="E265" s="432" t="s">
        <v>1357</v>
      </c>
      <c r="F265" s="433" t="s">
        <v>1358</v>
      </c>
      <c r="G265" s="432" t="s">
        <v>1064</v>
      </c>
      <c r="H265" s="432" t="s">
        <v>1065</v>
      </c>
      <c r="I265" s="434">
        <v>3259.74</v>
      </c>
      <c r="J265" s="434">
        <v>4</v>
      </c>
      <c r="K265" s="435">
        <v>13038.96</v>
      </c>
    </row>
    <row r="266" spans="1:11" ht="14.4" customHeight="1" x14ac:dyDescent="0.3">
      <c r="A266" s="430" t="s">
        <v>397</v>
      </c>
      <c r="B266" s="431" t="s">
        <v>398</v>
      </c>
      <c r="C266" s="432" t="s">
        <v>402</v>
      </c>
      <c r="D266" s="433" t="s">
        <v>521</v>
      </c>
      <c r="E266" s="432" t="s">
        <v>1357</v>
      </c>
      <c r="F266" s="433" t="s">
        <v>1358</v>
      </c>
      <c r="G266" s="432" t="s">
        <v>1066</v>
      </c>
      <c r="H266" s="432" t="s">
        <v>1067</v>
      </c>
      <c r="I266" s="434">
        <v>520.29999999999995</v>
      </c>
      <c r="J266" s="434">
        <v>2</v>
      </c>
      <c r="K266" s="435">
        <v>1040.5999999999999</v>
      </c>
    </row>
    <row r="267" spans="1:11" ht="14.4" customHeight="1" x14ac:dyDescent="0.3">
      <c r="A267" s="430" t="s">
        <v>397</v>
      </c>
      <c r="B267" s="431" t="s">
        <v>398</v>
      </c>
      <c r="C267" s="432" t="s">
        <v>402</v>
      </c>
      <c r="D267" s="433" t="s">
        <v>521</v>
      </c>
      <c r="E267" s="432" t="s">
        <v>1357</v>
      </c>
      <c r="F267" s="433" t="s">
        <v>1358</v>
      </c>
      <c r="G267" s="432" t="s">
        <v>1068</v>
      </c>
      <c r="H267" s="432" t="s">
        <v>1069</v>
      </c>
      <c r="I267" s="434">
        <v>3414.62</v>
      </c>
      <c r="J267" s="434">
        <v>2</v>
      </c>
      <c r="K267" s="435">
        <v>6829.24</v>
      </c>
    </row>
    <row r="268" spans="1:11" ht="14.4" customHeight="1" x14ac:dyDescent="0.3">
      <c r="A268" s="430" t="s">
        <v>397</v>
      </c>
      <c r="B268" s="431" t="s">
        <v>398</v>
      </c>
      <c r="C268" s="432" t="s">
        <v>402</v>
      </c>
      <c r="D268" s="433" t="s">
        <v>521</v>
      </c>
      <c r="E268" s="432" t="s">
        <v>1357</v>
      </c>
      <c r="F268" s="433" t="s">
        <v>1358</v>
      </c>
      <c r="G268" s="432" t="s">
        <v>1070</v>
      </c>
      <c r="H268" s="432" t="s">
        <v>1071</v>
      </c>
      <c r="I268" s="434">
        <v>3744.4</v>
      </c>
      <c r="J268" s="434">
        <v>4</v>
      </c>
      <c r="K268" s="435">
        <v>14977.6</v>
      </c>
    </row>
    <row r="269" spans="1:11" ht="14.4" customHeight="1" x14ac:dyDescent="0.3">
      <c r="A269" s="430" t="s">
        <v>397</v>
      </c>
      <c r="B269" s="431" t="s">
        <v>398</v>
      </c>
      <c r="C269" s="432" t="s">
        <v>402</v>
      </c>
      <c r="D269" s="433" t="s">
        <v>521</v>
      </c>
      <c r="E269" s="432" t="s">
        <v>1357</v>
      </c>
      <c r="F269" s="433" t="s">
        <v>1358</v>
      </c>
      <c r="G269" s="432" t="s">
        <v>1072</v>
      </c>
      <c r="H269" s="432" t="s">
        <v>1073</v>
      </c>
      <c r="I269" s="434">
        <v>2591.8200000000002</v>
      </c>
      <c r="J269" s="434">
        <v>4</v>
      </c>
      <c r="K269" s="435">
        <v>10367.280000000001</v>
      </c>
    </row>
    <row r="270" spans="1:11" ht="14.4" customHeight="1" x14ac:dyDescent="0.3">
      <c r="A270" s="430" t="s">
        <v>397</v>
      </c>
      <c r="B270" s="431" t="s">
        <v>398</v>
      </c>
      <c r="C270" s="432" t="s">
        <v>402</v>
      </c>
      <c r="D270" s="433" t="s">
        <v>521</v>
      </c>
      <c r="E270" s="432" t="s">
        <v>1357</v>
      </c>
      <c r="F270" s="433" t="s">
        <v>1358</v>
      </c>
      <c r="G270" s="432" t="s">
        <v>1074</v>
      </c>
      <c r="H270" s="432" t="s">
        <v>1075</v>
      </c>
      <c r="I270" s="434">
        <v>6897.0047058823529</v>
      </c>
      <c r="J270" s="434">
        <v>42</v>
      </c>
      <c r="K270" s="435">
        <v>289674.15999999997</v>
      </c>
    </row>
    <row r="271" spans="1:11" ht="14.4" customHeight="1" x14ac:dyDescent="0.3">
      <c r="A271" s="430" t="s">
        <v>397</v>
      </c>
      <c r="B271" s="431" t="s">
        <v>398</v>
      </c>
      <c r="C271" s="432" t="s">
        <v>402</v>
      </c>
      <c r="D271" s="433" t="s">
        <v>521</v>
      </c>
      <c r="E271" s="432" t="s">
        <v>1357</v>
      </c>
      <c r="F271" s="433" t="s">
        <v>1358</v>
      </c>
      <c r="G271" s="432" t="s">
        <v>1076</v>
      </c>
      <c r="H271" s="432" t="s">
        <v>1077</v>
      </c>
      <c r="I271" s="434">
        <v>3221.3</v>
      </c>
      <c r="J271" s="434">
        <v>2</v>
      </c>
      <c r="K271" s="435">
        <v>6442.6</v>
      </c>
    </row>
    <row r="272" spans="1:11" ht="14.4" customHeight="1" x14ac:dyDescent="0.3">
      <c r="A272" s="430" t="s">
        <v>397</v>
      </c>
      <c r="B272" s="431" t="s">
        <v>398</v>
      </c>
      <c r="C272" s="432" t="s">
        <v>402</v>
      </c>
      <c r="D272" s="433" t="s">
        <v>521</v>
      </c>
      <c r="E272" s="432" t="s">
        <v>1357</v>
      </c>
      <c r="F272" s="433" t="s">
        <v>1358</v>
      </c>
      <c r="G272" s="432" t="s">
        <v>1078</v>
      </c>
      <c r="H272" s="432" t="s">
        <v>1079</v>
      </c>
      <c r="I272" s="434">
        <v>4011.15</v>
      </c>
      <c r="J272" s="434">
        <v>1</v>
      </c>
      <c r="K272" s="435">
        <v>4011.15</v>
      </c>
    </row>
    <row r="273" spans="1:11" ht="14.4" customHeight="1" x14ac:dyDescent="0.3">
      <c r="A273" s="430" t="s">
        <v>397</v>
      </c>
      <c r="B273" s="431" t="s">
        <v>398</v>
      </c>
      <c r="C273" s="432" t="s">
        <v>402</v>
      </c>
      <c r="D273" s="433" t="s">
        <v>521</v>
      </c>
      <c r="E273" s="432" t="s">
        <v>1357</v>
      </c>
      <c r="F273" s="433" t="s">
        <v>1358</v>
      </c>
      <c r="G273" s="432" t="s">
        <v>1080</v>
      </c>
      <c r="H273" s="432" t="s">
        <v>1081</v>
      </c>
      <c r="I273" s="434">
        <v>98.86</v>
      </c>
      <c r="J273" s="434">
        <v>1</v>
      </c>
      <c r="K273" s="435">
        <v>98.86</v>
      </c>
    </row>
    <row r="274" spans="1:11" ht="14.4" customHeight="1" x14ac:dyDescent="0.3">
      <c r="A274" s="430" t="s">
        <v>397</v>
      </c>
      <c r="B274" s="431" t="s">
        <v>398</v>
      </c>
      <c r="C274" s="432" t="s">
        <v>402</v>
      </c>
      <c r="D274" s="433" t="s">
        <v>521</v>
      </c>
      <c r="E274" s="432" t="s">
        <v>1357</v>
      </c>
      <c r="F274" s="433" t="s">
        <v>1358</v>
      </c>
      <c r="G274" s="432" t="s">
        <v>1082</v>
      </c>
      <c r="H274" s="432" t="s">
        <v>1083</v>
      </c>
      <c r="I274" s="434">
        <v>245.6</v>
      </c>
      <c r="J274" s="434">
        <v>3</v>
      </c>
      <c r="K274" s="435">
        <v>736.7</v>
      </c>
    </row>
    <row r="275" spans="1:11" ht="14.4" customHeight="1" x14ac:dyDescent="0.3">
      <c r="A275" s="430" t="s">
        <v>397</v>
      </c>
      <c r="B275" s="431" t="s">
        <v>398</v>
      </c>
      <c r="C275" s="432" t="s">
        <v>402</v>
      </c>
      <c r="D275" s="433" t="s">
        <v>521</v>
      </c>
      <c r="E275" s="432" t="s">
        <v>1357</v>
      </c>
      <c r="F275" s="433" t="s">
        <v>1358</v>
      </c>
      <c r="G275" s="432" t="s">
        <v>1084</v>
      </c>
      <c r="H275" s="432" t="s">
        <v>1085</v>
      </c>
      <c r="I275" s="434">
        <v>2591.8200000000002</v>
      </c>
      <c r="J275" s="434">
        <v>4</v>
      </c>
      <c r="K275" s="435">
        <v>10367.280000000001</v>
      </c>
    </row>
    <row r="276" spans="1:11" ht="14.4" customHeight="1" x14ac:dyDescent="0.3">
      <c r="A276" s="430" t="s">
        <v>397</v>
      </c>
      <c r="B276" s="431" t="s">
        <v>398</v>
      </c>
      <c r="C276" s="432" t="s">
        <v>402</v>
      </c>
      <c r="D276" s="433" t="s">
        <v>521</v>
      </c>
      <c r="E276" s="432" t="s">
        <v>1357</v>
      </c>
      <c r="F276" s="433" t="s">
        <v>1358</v>
      </c>
      <c r="G276" s="432" t="s">
        <v>1086</v>
      </c>
      <c r="H276" s="432" t="s">
        <v>1087</v>
      </c>
      <c r="I276" s="434">
        <v>9559</v>
      </c>
      <c r="J276" s="434">
        <v>1</v>
      </c>
      <c r="K276" s="435">
        <v>9559</v>
      </c>
    </row>
    <row r="277" spans="1:11" ht="14.4" customHeight="1" x14ac:dyDescent="0.3">
      <c r="A277" s="430" t="s">
        <v>397</v>
      </c>
      <c r="B277" s="431" t="s">
        <v>398</v>
      </c>
      <c r="C277" s="432" t="s">
        <v>402</v>
      </c>
      <c r="D277" s="433" t="s">
        <v>521</v>
      </c>
      <c r="E277" s="432" t="s">
        <v>1357</v>
      </c>
      <c r="F277" s="433" t="s">
        <v>1358</v>
      </c>
      <c r="G277" s="432" t="s">
        <v>1088</v>
      </c>
      <c r="H277" s="432" t="s">
        <v>1089</v>
      </c>
      <c r="I277" s="434">
        <v>3346.8599999999997</v>
      </c>
      <c r="J277" s="434">
        <v>6</v>
      </c>
      <c r="K277" s="435">
        <v>20081.16</v>
      </c>
    </row>
    <row r="278" spans="1:11" ht="14.4" customHeight="1" x14ac:dyDescent="0.3">
      <c r="A278" s="430" t="s">
        <v>397</v>
      </c>
      <c r="B278" s="431" t="s">
        <v>398</v>
      </c>
      <c r="C278" s="432" t="s">
        <v>402</v>
      </c>
      <c r="D278" s="433" t="s">
        <v>521</v>
      </c>
      <c r="E278" s="432" t="s">
        <v>1357</v>
      </c>
      <c r="F278" s="433" t="s">
        <v>1358</v>
      </c>
      <c r="G278" s="432" t="s">
        <v>1090</v>
      </c>
      <c r="H278" s="432" t="s">
        <v>1091</v>
      </c>
      <c r="I278" s="434">
        <v>4433.8624999999993</v>
      </c>
      <c r="J278" s="434">
        <v>4</v>
      </c>
      <c r="K278" s="435">
        <v>17735.449999999997</v>
      </c>
    </row>
    <row r="279" spans="1:11" ht="14.4" customHeight="1" x14ac:dyDescent="0.3">
      <c r="A279" s="430" t="s">
        <v>397</v>
      </c>
      <c r="B279" s="431" t="s">
        <v>398</v>
      </c>
      <c r="C279" s="432" t="s">
        <v>402</v>
      </c>
      <c r="D279" s="433" t="s">
        <v>521</v>
      </c>
      <c r="E279" s="432" t="s">
        <v>1357</v>
      </c>
      <c r="F279" s="433" t="s">
        <v>1358</v>
      </c>
      <c r="G279" s="432" t="s">
        <v>1092</v>
      </c>
      <c r="H279" s="432" t="s">
        <v>1093</v>
      </c>
      <c r="I279" s="434">
        <v>4893.3875000000007</v>
      </c>
      <c r="J279" s="434">
        <v>4</v>
      </c>
      <c r="K279" s="435">
        <v>19573.550000000003</v>
      </c>
    </row>
    <row r="280" spans="1:11" ht="14.4" customHeight="1" x14ac:dyDescent="0.3">
      <c r="A280" s="430" t="s">
        <v>397</v>
      </c>
      <c r="B280" s="431" t="s">
        <v>398</v>
      </c>
      <c r="C280" s="432" t="s">
        <v>402</v>
      </c>
      <c r="D280" s="433" t="s">
        <v>521</v>
      </c>
      <c r="E280" s="432" t="s">
        <v>1357</v>
      </c>
      <c r="F280" s="433" t="s">
        <v>1358</v>
      </c>
      <c r="G280" s="432" t="s">
        <v>1094</v>
      </c>
      <c r="H280" s="432" t="s">
        <v>1095</v>
      </c>
      <c r="I280" s="434">
        <v>453.92888888888888</v>
      </c>
      <c r="J280" s="434">
        <v>23</v>
      </c>
      <c r="K280" s="435">
        <v>10414.469999999999</v>
      </c>
    </row>
    <row r="281" spans="1:11" ht="14.4" customHeight="1" x14ac:dyDescent="0.3">
      <c r="A281" s="430" t="s">
        <v>397</v>
      </c>
      <c r="B281" s="431" t="s">
        <v>398</v>
      </c>
      <c r="C281" s="432" t="s">
        <v>402</v>
      </c>
      <c r="D281" s="433" t="s">
        <v>521</v>
      </c>
      <c r="E281" s="432" t="s">
        <v>1357</v>
      </c>
      <c r="F281" s="433" t="s">
        <v>1358</v>
      </c>
      <c r="G281" s="432" t="s">
        <v>1096</v>
      </c>
      <c r="H281" s="432" t="s">
        <v>1097</v>
      </c>
      <c r="I281" s="434">
        <v>2591.8200000000002</v>
      </c>
      <c r="J281" s="434">
        <v>1</v>
      </c>
      <c r="K281" s="435">
        <v>2591.8200000000002</v>
      </c>
    </row>
    <row r="282" spans="1:11" ht="14.4" customHeight="1" x14ac:dyDescent="0.3">
      <c r="A282" s="430" t="s">
        <v>397</v>
      </c>
      <c r="B282" s="431" t="s">
        <v>398</v>
      </c>
      <c r="C282" s="432" t="s">
        <v>402</v>
      </c>
      <c r="D282" s="433" t="s">
        <v>521</v>
      </c>
      <c r="E282" s="432" t="s">
        <v>1357</v>
      </c>
      <c r="F282" s="433" t="s">
        <v>1358</v>
      </c>
      <c r="G282" s="432" t="s">
        <v>1098</v>
      </c>
      <c r="H282" s="432" t="s">
        <v>1099</v>
      </c>
      <c r="I282" s="434">
        <v>274.67</v>
      </c>
      <c r="J282" s="434">
        <v>1</v>
      </c>
      <c r="K282" s="435">
        <v>274.67</v>
      </c>
    </row>
    <row r="283" spans="1:11" ht="14.4" customHeight="1" x14ac:dyDescent="0.3">
      <c r="A283" s="430" t="s">
        <v>397</v>
      </c>
      <c r="B283" s="431" t="s">
        <v>398</v>
      </c>
      <c r="C283" s="432" t="s">
        <v>402</v>
      </c>
      <c r="D283" s="433" t="s">
        <v>521</v>
      </c>
      <c r="E283" s="432" t="s">
        <v>1357</v>
      </c>
      <c r="F283" s="433" t="s">
        <v>1358</v>
      </c>
      <c r="G283" s="432" t="s">
        <v>1100</v>
      </c>
      <c r="H283" s="432" t="s">
        <v>1101</v>
      </c>
      <c r="I283" s="434">
        <v>139.15</v>
      </c>
      <c r="J283" s="434">
        <v>3</v>
      </c>
      <c r="K283" s="435">
        <v>417.45000000000005</v>
      </c>
    </row>
    <row r="284" spans="1:11" ht="14.4" customHeight="1" x14ac:dyDescent="0.3">
      <c r="A284" s="430" t="s">
        <v>397</v>
      </c>
      <c r="B284" s="431" t="s">
        <v>398</v>
      </c>
      <c r="C284" s="432" t="s">
        <v>402</v>
      </c>
      <c r="D284" s="433" t="s">
        <v>521</v>
      </c>
      <c r="E284" s="432" t="s">
        <v>1357</v>
      </c>
      <c r="F284" s="433" t="s">
        <v>1358</v>
      </c>
      <c r="G284" s="432" t="s">
        <v>1102</v>
      </c>
      <c r="H284" s="432" t="s">
        <v>1103</v>
      </c>
      <c r="I284" s="434">
        <v>248.05333333333337</v>
      </c>
      <c r="J284" s="434">
        <v>3</v>
      </c>
      <c r="K284" s="435">
        <v>744.16000000000008</v>
      </c>
    </row>
    <row r="285" spans="1:11" ht="14.4" customHeight="1" x14ac:dyDescent="0.3">
      <c r="A285" s="430" t="s">
        <v>397</v>
      </c>
      <c r="B285" s="431" t="s">
        <v>398</v>
      </c>
      <c r="C285" s="432" t="s">
        <v>402</v>
      </c>
      <c r="D285" s="433" t="s">
        <v>521</v>
      </c>
      <c r="E285" s="432" t="s">
        <v>1357</v>
      </c>
      <c r="F285" s="433" t="s">
        <v>1358</v>
      </c>
      <c r="G285" s="432" t="s">
        <v>1104</v>
      </c>
      <c r="H285" s="432" t="s">
        <v>1105</v>
      </c>
      <c r="I285" s="434">
        <v>2591.8200000000002</v>
      </c>
      <c r="J285" s="434">
        <v>1</v>
      </c>
      <c r="K285" s="435">
        <v>2591.8200000000002</v>
      </c>
    </row>
    <row r="286" spans="1:11" ht="14.4" customHeight="1" x14ac:dyDescent="0.3">
      <c r="A286" s="430" t="s">
        <v>397</v>
      </c>
      <c r="B286" s="431" t="s">
        <v>398</v>
      </c>
      <c r="C286" s="432" t="s">
        <v>402</v>
      </c>
      <c r="D286" s="433" t="s">
        <v>521</v>
      </c>
      <c r="E286" s="432" t="s">
        <v>1357</v>
      </c>
      <c r="F286" s="433" t="s">
        <v>1358</v>
      </c>
      <c r="G286" s="432" t="s">
        <v>1106</v>
      </c>
      <c r="H286" s="432" t="s">
        <v>1107</v>
      </c>
      <c r="I286" s="434">
        <v>486.42</v>
      </c>
      <c r="J286" s="434">
        <v>1</v>
      </c>
      <c r="K286" s="435">
        <v>486.42</v>
      </c>
    </row>
    <row r="287" spans="1:11" ht="14.4" customHeight="1" x14ac:dyDescent="0.3">
      <c r="A287" s="430" t="s">
        <v>397</v>
      </c>
      <c r="B287" s="431" t="s">
        <v>398</v>
      </c>
      <c r="C287" s="432" t="s">
        <v>402</v>
      </c>
      <c r="D287" s="433" t="s">
        <v>521</v>
      </c>
      <c r="E287" s="432" t="s">
        <v>1357</v>
      </c>
      <c r="F287" s="433" t="s">
        <v>1358</v>
      </c>
      <c r="G287" s="432" t="s">
        <v>1108</v>
      </c>
      <c r="H287" s="432" t="s">
        <v>1109</v>
      </c>
      <c r="I287" s="434">
        <v>249.27769356764617</v>
      </c>
      <c r="J287" s="434">
        <v>1</v>
      </c>
      <c r="K287" s="435">
        <v>249.27769356764617</v>
      </c>
    </row>
    <row r="288" spans="1:11" ht="14.4" customHeight="1" x14ac:dyDescent="0.3">
      <c r="A288" s="430" t="s">
        <v>397</v>
      </c>
      <c r="B288" s="431" t="s">
        <v>398</v>
      </c>
      <c r="C288" s="432" t="s">
        <v>402</v>
      </c>
      <c r="D288" s="433" t="s">
        <v>521</v>
      </c>
      <c r="E288" s="432" t="s">
        <v>1357</v>
      </c>
      <c r="F288" s="433" t="s">
        <v>1358</v>
      </c>
      <c r="G288" s="432" t="s">
        <v>1110</v>
      </c>
      <c r="H288" s="432" t="s">
        <v>1111</v>
      </c>
      <c r="I288" s="434">
        <v>6353.71</v>
      </c>
      <c r="J288" s="434">
        <v>1</v>
      </c>
      <c r="K288" s="435">
        <v>6353.71</v>
      </c>
    </row>
    <row r="289" spans="1:11" ht="14.4" customHeight="1" x14ac:dyDescent="0.3">
      <c r="A289" s="430" t="s">
        <v>397</v>
      </c>
      <c r="B289" s="431" t="s">
        <v>398</v>
      </c>
      <c r="C289" s="432" t="s">
        <v>402</v>
      </c>
      <c r="D289" s="433" t="s">
        <v>521</v>
      </c>
      <c r="E289" s="432" t="s">
        <v>1357</v>
      </c>
      <c r="F289" s="433" t="s">
        <v>1358</v>
      </c>
      <c r="G289" s="432" t="s">
        <v>1112</v>
      </c>
      <c r="H289" s="432" t="s">
        <v>1113</v>
      </c>
      <c r="I289" s="434">
        <v>1028.5</v>
      </c>
      <c r="J289" s="434">
        <v>1</v>
      </c>
      <c r="K289" s="435">
        <v>1028.5</v>
      </c>
    </row>
    <row r="290" spans="1:11" ht="14.4" customHeight="1" x14ac:dyDescent="0.3">
      <c r="A290" s="430" t="s">
        <v>397</v>
      </c>
      <c r="B290" s="431" t="s">
        <v>398</v>
      </c>
      <c r="C290" s="432" t="s">
        <v>402</v>
      </c>
      <c r="D290" s="433" t="s">
        <v>521</v>
      </c>
      <c r="E290" s="432" t="s">
        <v>1357</v>
      </c>
      <c r="F290" s="433" t="s">
        <v>1358</v>
      </c>
      <c r="G290" s="432" t="s">
        <v>1114</v>
      </c>
      <c r="H290" s="432" t="s">
        <v>1115</v>
      </c>
      <c r="I290" s="434">
        <v>510.62</v>
      </c>
      <c r="J290" s="434">
        <v>1</v>
      </c>
      <c r="K290" s="435">
        <v>510.62</v>
      </c>
    </row>
    <row r="291" spans="1:11" ht="14.4" customHeight="1" x14ac:dyDescent="0.3">
      <c r="A291" s="430" t="s">
        <v>397</v>
      </c>
      <c r="B291" s="431" t="s">
        <v>398</v>
      </c>
      <c r="C291" s="432" t="s">
        <v>402</v>
      </c>
      <c r="D291" s="433" t="s">
        <v>521</v>
      </c>
      <c r="E291" s="432" t="s">
        <v>1357</v>
      </c>
      <c r="F291" s="433" t="s">
        <v>1358</v>
      </c>
      <c r="G291" s="432" t="s">
        <v>1116</v>
      </c>
      <c r="H291" s="432" t="s">
        <v>1117</v>
      </c>
      <c r="I291" s="434">
        <v>7869.6442857142847</v>
      </c>
      <c r="J291" s="434">
        <v>7</v>
      </c>
      <c r="K291" s="435">
        <v>55087.509999999995</v>
      </c>
    </row>
    <row r="292" spans="1:11" ht="14.4" customHeight="1" x14ac:dyDescent="0.3">
      <c r="A292" s="430" t="s">
        <v>397</v>
      </c>
      <c r="B292" s="431" t="s">
        <v>398</v>
      </c>
      <c r="C292" s="432" t="s">
        <v>402</v>
      </c>
      <c r="D292" s="433" t="s">
        <v>521</v>
      </c>
      <c r="E292" s="432" t="s">
        <v>1357</v>
      </c>
      <c r="F292" s="433" t="s">
        <v>1358</v>
      </c>
      <c r="G292" s="432" t="s">
        <v>1118</v>
      </c>
      <c r="H292" s="432" t="s">
        <v>1119</v>
      </c>
      <c r="I292" s="434">
        <v>1476.08</v>
      </c>
      <c r="J292" s="434">
        <v>2</v>
      </c>
      <c r="K292" s="435">
        <v>2952.16</v>
      </c>
    </row>
    <row r="293" spans="1:11" ht="14.4" customHeight="1" x14ac:dyDescent="0.3">
      <c r="A293" s="430" t="s">
        <v>397</v>
      </c>
      <c r="B293" s="431" t="s">
        <v>398</v>
      </c>
      <c r="C293" s="432" t="s">
        <v>402</v>
      </c>
      <c r="D293" s="433" t="s">
        <v>521</v>
      </c>
      <c r="E293" s="432" t="s">
        <v>1357</v>
      </c>
      <c r="F293" s="433" t="s">
        <v>1358</v>
      </c>
      <c r="G293" s="432" t="s">
        <v>1120</v>
      </c>
      <c r="H293" s="432" t="s">
        <v>1121</v>
      </c>
      <c r="I293" s="434">
        <v>1542.56</v>
      </c>
      <c r="J293" s="434">
        <v>1</v>
      </c>
      <c r="K293" s="435">
        <v>1542.56</v>
      </c>
    </row>
    <row r="294" spans="1:11" ht="14.4" customHeight="1" x14ac:dyDescent="0.3">
      <c r="A294" s="430" t="s">
        <v>397</v>
      </c>
      <c r="B294" s="431" t="s">
        <v>398</v>
      </c>
      <c r="C294" s="432" t="s">
        <v>402</v>
      </c>
      <c r="D294" s="433" t="s">
        <v>521</v>
      </c>
      <c r="E294" s="432" t="s">
        <v>1357</v>
      </c>
      <c r="F294" s="433" t="s">
        <v>1358</v>
      </c>
      <c r="G294" s="432" t="s">
        <v>1122</v>
      </c>
      <c r="H294" s="432" t="s">
        <v>1123</v>
      </c>
      <c r="I294" s="434">
        <v>5104.9816666666666</v>
      </c>
      <c r="J294" s="434">
        <v>11</v>
      </c>
      <c r="K294" s="435">
        <v>56154.78</v>
      </c>
    </row>
    <row r="295" spans="1:11" ht="14.4" customHeight="1" x14ac:dyDescent="0.3">
      <c r="A295" s="430" t="s">
        <v>397</v>
      </c>
      <c r="B295" s="431" t="s">
        <v>398</v>
      </c>
      <c r="C295" s="432" t="s">
        <v>402</v>
      </c>
      <c r="D295" s="433" t="s">
        <v>521</v>
      </c>
      <c r="E295" s="432" t="s">
        <v>1357</v>
      </c>
      <c r="F295" s="433" t="s">
        <v>1358</v>
      </c>
      <c r="G295" s="432" t="s">
        <v>1124</v>
      </c>
      <c r="H295" s="432" t="s">
        <v>1125</v>
      </c>
      <c r="I295" s="434">
        <v>2591.8200000000002</v>
      </c>
      <c r="J295" s="434">
        <v>3</v>
      </c>
      <c r="K295" s="435">
        <v>7775.4600000000009</v>
      </c>
    </row>
    <row r="296" spans="1:11" ht="14.4" customHeight="1" x14ac:dyDescent="0.3">
      <c r="A296" s="430" t="s">
        <v>397</v>
      </c>
      <c r="B296" s="431" t="s">
        <v>398</v>
      </c>
      <c r="C296" s="432" t="s">
        <v>402</v>
      </c>
      <c r="D296" s="433" t="s">
        <v>521</v>
      </c>
      <c r="E296" s="432" t="s">
        <v>1357</v>
      </c>
      <c r="F296" s="433" t="s">
        <v>1358</v>
      </c>
      <c r="G296" s="432" t="s">
        <v>1126</v>
      </c>
      <c r="H296" s="432" t="s">
        <v>1127</v>
      </c>
      <c r="I296" s="434">
        <v>2591.8200000000002</v>
      </c>
      <c r="J296" s="434">
        <v>8</v>
      </c>
      <c r="K296" s="435">
        <v>20734.560000000001</v>
      </c>
    </row>
    <row r="297" spans="1:11" ht="14.4" customHeight="1" x14ac:dyDescent="0.3">
      <c r="A297" s="430" t="s">
        <v>397</v>
      </c>
      <c r="B297" s="431" t="s">
        <v>398</v>
      </c>
      <c r="C297" s="432" t="s">
        <v>402</v>
      </c>
      <c r="D297" s="433" t="s">
        <v>521</v>
      </c>
      <c r="E297" s="432" t="s">
        <v>1357</v>
      </c>
      <c r="F297" s="433" t="s">
        <v>1358</v>
      </c>
      <c r="G297" s="432" t="s">
        <v>1128</v>
      </c>
      <c r="H297" s="432" t="s">
        <v>1129</v>
      </c>
      <c r="I297" s="434">
        <v>903.87</v>
      </c>
      <c r="J297" s="434">
        <v>1</v>
      </c>
      <c r="K297" s="435">
        <v>903.87</v>
      </c>
    </row>
    <row r="298" spans="1:11" ht="14.4" customHeight="1" x14ac:dyDescent="0.3">
      <c r="A298" s="430" t="s">
        <v>397</v>
      </c>
      <c r="B298" s="431" t="s">
        <v>398</v>
      </c>
      <c r="C298" s="432" t="s">
        <v>402</v>
      </c>
      <c r="D298" s="433" t="s">
        <v>521</v>
      </c>
      <c r="E298" s="432" t="s">
        <v>1357</v>
      </c>
      <c r="F298" s="433" t="s">
        <v>1358</v>
      </c>
      <c r="G298" s="432" t="s">
        <v>1130</v>
      </c>
      <c r="H298" s="432" t="s">
        <v>1131</v>
      </c>
      <c r="I298" s="434">
        <v>246.72428571428571</v>
      </c>
      <c r="J298" s="434">
        <v>35</v>
      </c>
      <c r="K298" s="435">
        <v>8524.4500000000007</v>
      </c>
    </row>
    <row r="299" spans="1:11" ht="14.4" customHeight="1" x14ac:dyDescent="0.3">
      <c r="A299" s="430" t="s">
        <v>397</v>
      </c>
      <c r="B299" s="431" t="s">
        <v>398</v>
      </c>
      <c r="C299" s="432" t="s">
        <v>402</v>
      </c>
      <c r="D299" s="433" t="s">
        <v>521</v>
      </c>
      <c r="E299" s="432" t="s">
        <v>1357</v>
      </c>
      <c r="F299" s="433" t="s">
        <v>1358</v>
      </c>
      <c r="G299" s="432" t="s">
        <v>1132</v>
      </c>
      <c r="H299" s="432" t="s">
        <v>1133</v>
      </c>
      <c r="I299" s="434">
        <v>2190.1</v>
      </c>
      <c r="J299" s="434">
        <v>1</v>
      </c>
      <c r="K299" s="435">
        <v>2190.1</v>
      </c>
    </row>
    <row r="300" spans="1:11" ht="14.4" customHeight="1" x14ac:dyDescent="0.3">
      <c r="A300" s="430" t="s">
        <v>397</v>
      </c>
      <c r="B300" s="431" t="s">
        <v>398</v>
      </c>
      <c r="C300" s="432" t="s">
        <v>402</v>
      </c>
      <c r="D300" s="433" t="s">
        <v>521</v>
      </c>
      <c r="E300" s="432" t="s">
        <v>1357</v>
      </c>
      <c r="F300" s="433" t="s">
        <v>1358</v>
      </c>
      <c r="G300" s="432" t="s">
        <v>1134</v>
      </c>
      <c r="H300" s="432" t="s">
        <v>1135</v>
      </c>
      <c r="I300" s="434">
        <v>2591.8200000000002</v>
      </c>
      <c r="J300" s="434">
        <v>1</v>
      </c>
      <c r="K300" s="435">
        <v>2591.8200000000002</v>
      </c>
    </row>
    <row r="301" spans="1:11" ht="14.4" customHeight="1" x14ac:dyDescent="0.3">
      <c r="A301" s="430" t="s">
        <v>397</v>
      </c>
      <c r="B301" s="431" t="s">
        <v>398</v>
      </c>
      <c r="C301" s="432" t="s">
        <v>402</v>
      </c>
      <c r="D301" s="433" t="s">
        <v>521</v>
      </c>
      <c r="E301" s="432" t="s">
        <v>1357</v>
      </c>
      <c r="F301" s="433" t="s">
        <v>1358</v>
      </c>
      <c r="G301" s="432" t="s">
        <v>1136</v>
      </c>
      <c r="H301" s="432" t="s">
        <v>1137</v>
      </c>
      <c r="I301" s="434">
        <v>433.18</v>
      </c>
      <c r="J301" s="434">
        <v>1</v>
      </c>
      <c r="K301" s="435">
        <v>433.18</v>
      </c>
    </row>
    <row r="302" spans="1:11" ht="14.4" customHeight="1" x14ac:dyDescent="0.3">
      <c r="A302" s="430" t="s">
        <v>397</v>
      </c>
      <c r="B302" s="431" t="s">
        <v>398</v>
      </c>
      <c r="C302" s="432" t="s">
        <v>402</v>
      </c>
      <c r="D302" s="433" t="s">
        <v>521</v>
      </c>
      <c r="E302" s="432" t="s">
        <v>1357</v>
      </c>
      <c r="F302" s="433" t="s">
        <v>1358</v>
      </c>
      <c r="G302" s="432" t="s">
        <v>1138</v>
      </c>
      <c r="H302" s="432" t="s">
        <v>1139</v>
      </c>
      <c r="I302" s="434">
        <v>6200</v>
      </c>
      <c r="J302" s="434">
        <v>6</v>
      </c>
      <c r="K302" s="435">
        <v>37200</v>
      </c>
    </row>
    <row r="303" spans="1:11" ht="14.4" customHeight="1" x14ac:dyDescent="0.3">
      <c r="A303" s="430" t="s">
        <v>397</v>
      </c>
      <c r="B303" s="431" t="s">
        <v>398</v>
      </c>
      <c r="C303" s="432" t="s">
        <v>402</v>
      </c>
      <c r="D303" s="433" t="s">
        <v>521</v>
      </c>
      <c r="E303" s="432" t="s">
        <v>1357</v>
      </c>
      <c r="F303" s="433" t="s">
        <v>1358</v>
      </c>
      <c r="G303" s="432" t="s">
        <v>1140</v>
      </c>
      <c r="H303" s="432" t="s">
        <v>1141</v>
      </c>
      <c r="I303" s="434">
        <v>1078.1199999999999</v>
      </c>
      <c r="J303" s="434">
        <v>1</v>
      </c>
      <c r="K303" s="435">
        <v>1078.1199999999999</v>
      </c>
    </row>
    <row r="304" spans="1:11" ht="14.4" customHeight="1" x14ac:dyDescent="0.3">
      <c r="A304" s="430" t="s">
        <v>397</v>
      </c>
      <c r="B304" s="431" t="s">
        <v>398</v>
      </c>
      <c r="C304" s="432" t="s">
        <v>402</v>
      </c>
      <c r="D304" s="433" t="s">
        <v>521</v>
      </c>
      <c r="E304" s="432" t="s">
        <v>1357</v>
      </c>
      <c r="F304" s="433" t="s">
        <v>1358</v>
      </c>
      <c r="G304" s="432" t="s">
        <v>1142</v>
      </c>
      <c r="H304" s="432" t="s">
        <v>1143</v>
      </c>
      <c r="I304" s="434">
        <v>274.67</v>
      </c>
      <c r="J304" s="434">
        <v>2</v>
      </c>
      <c r="K304" s="435">
        <v>549.34</v>
      </c>
    </row>
    <row r="305" spans="1:11" ht="14.4" customHeight="1" x14ac:dyDescent="0.3">
      <c r="A305" s="430" t="s">
        <v>397</v>
      </c>
      <c r="B305" s="431" t="s">
        <v>398</v>
      </c>
      <c r="C305" s="432" t="s">
        <v>402</v>
      </c>
      <c r="D305" s="433" t="s">
        <v>521</v>
      </c>
      <c r="E305" s="432" t="s">
        <v>1357</v>
      </c>
      <c r="F305" s="433" t="s">
        <v>1358</v>
      </c>
      <c r="G305" s="432" t="s">
        <v>1144</v>
      </c>
      <c r="H305" s="432" t="s">
        <v>1145</v>
      </c>
      <c r="I305" s="434">
        <v>2879.9266666666663</v>
      </c>
      <c r="J305" s="434">
        <v>3</v>
      </c>
      <c r="K305" s="435">
        <v>8639.7799999999988</v>
      </c>
    </row>
    <row r="306" spans="1:11" ht="14.4" customHeight="1" x14ac:dyDescent="0.3">
      <c r="A306" s="430" t="s">
        <v>397</v>
      </c>
      <c r="B306" s="431" t="s">
        <v>398</v>
      </c>
      <c r="C306" s="432" t="s">
        <v>402</v>
      </c>
      <c r="D306" s="433" t="s">
        <v>521</v>
      </c>
      <c r="E306" s="432" t="s">
        <v>1357</v>
      </c>
      <c r="F306" s="433" t="s">
        <v>1358</v>
      </c>
      <c r="G306" s="432" t="s">
        <v>1146</v>
      </c>
      <c r="H306" s="432" t="s">
        <v>1147</v>
      </c>
      <c r="I306" s="434">
        <v>3223.6533333333332</v>
      </c>
      <c r="J306" s="434">
        <v>10</v>
      </c>
      <c r="K306" s="435">
        <v>32235.839999999997</v>
      </c>
    </row>
    <row r="307" spans="1:11" ht="14.4" customHeight="1" x14ac:dyDescent="0.3">
      <c r="A307" s="430" t="s">
        <v>397</v>
      </c>
      <c r="B307" s="431" t="s">
        <v>398</v>
      </c>
      <c r="C307" s="432" t="s">
        <v>402</v>
      </c>
      <c r="D307" s="433" t="s">
        <v>521</v>
      </c>
      <c r="E307" s="432" t="s">
        <v>1357</v>
      </c>
      <c r="F307" s="433" t="s">
        <v>1358</v>
      </c>
      <c r="G307" s="432" t="s">
        <v>1148</v>
      </c>
      <c r="H307" s="432" t="s">
        <v>1149</v>
      </c>
      <c r="I307" s="434">
        <v>180.94222222222223</v>
      </c>
      <c r="J307" s="434">
        <v>35</v>
      </c>
      <c r="K307" s="435">
        <v>6332.16</v>
      </c>
    </row>
    <row r="308" spans="1:11" ht="14.4" customHeight="1" x14ac:dyDescent="0.3">
      <c r="A308" s="430" t="s">
        <v>397</v>
      </c>
      <c r="B308" s="431" t="s">
        <v>398</v>
      </c>
      <c r="C308" s="432" t="s">
        <v>402</v>
      </c>
      <c r="D308" s="433" t="s">
        <v>521</v>
      </c>
      <c r="E308" s="432" t="s">
        <v>1357</v>
      </c>
      <c r="F308" s="433" t="s">
        <v>1358</v>
      </c>
      <c r="G308" s="432" t="s">
        <v>1150</v>
      </c>
      <c r="H308" s="432" t="s">
        <v>1151</v>
      </c>
      <c r="I308" s="434">
        <v>431.97</v>
      </c>
      <c r="J308" s="434">
        <v>2</v>
      </c>
      <c r="K308" s="435">
        <v>863.94</v>
      </c>
    </row>
    <row r="309" spans="1:11" ht="14.4" customHeight="1" x14ac:dyDescent="0.3">
      <c r="A309" s="430" t="s">
        <v>397</v>
      </c>
      <c r="B309" s="431" t="s">
        <v>398</v>
      </c>
      <c r="C309" s="432" t="s">
        <v>402</v>
      </c>
      <c r="D309" s="433" t="s">
        <v>521</v>
      </c>
      <c r="E309" s="432" t="s">
        <v>1357</v>
      </c>
      <c r="F309" s="433" t="s">
        <v>1358</v>
      </c>
      <c r="G309" s="432" t="s">
        <v>1152</v>
      </c>
      <c r="H309" s="432" t="s">
        <v>1153</v>
      </c>
      <c r="I309" s="434">
        <v>10233.08</v>
      </c>
      <c r="J309" s="434">
        <v>2</v>
      </c>
      <c r="K309" s="435">
        <v>20466.16</v>
      </c>
    </row>
    <row r="310" spans="1:11" ht="14.4" customHeight="1" x14ac:dyDescent="0.3">
      <c r="A310" s="430" t="s">
        <v>397</v>
      </c>
      <c r="B310" s="431" t="s">
        <v>398</v>
      </c>
      <c r="C310" s="432" t="s">
        <v>402</v>
      </c>
      <c r="D310" s="433" t="s">
        <v>521</v>
      </c>
      <c r="E310" s="432" t="s">
        <v>1357</v>
      </c>
      <c r="F310" s="433" t="s">
        <v>1358</v>
      </c>
      <c r="G310" s="432" t="s">
        <v>1154</v>
      </c>
      <c r="H310" s="432" t="s">
        <v>1155</v>
      </c>
      <c r="I310" s="434">
        <v>215.82</v>
      </c>
      <c r="J310" s="434">
        <v>4</v>
      </c>
      <c r="K310" s="435">
        <v>863.28</v>
      </c>
    </row>
    <row r="311" spans="1:11" ht="14.4" customHeight="1" x14ac:dyDescent="0.3">
      <c r="A311" s="430" t="s">
        <v>397</v>
      </c>
      <c r="B311" s="431" t="s">
        <v>398</v>
      </c>
      <c r="C311" s="432" t="s">
        <v>402</v>
      </c>
      <c r="D311" s="433" t="s">
        <v>521</v>
      </c>
      <c r="E311" s="432" t="s">
        <v>1357</v>
      </c>
      <c r="F311" s="433" t="s">
        <v>1358</v>
      </c>
      <c r="G311" s="432" t="s">
        <v>1156</v>
      </c>
      <c r="H311" s="432" t="s">
        <v>1157</v>
      </c>
      <c r="I311" s="434">
        <v>1115.615</v>
      </c>
      <c r="J311" s="434">
        <v>2</v>
      </c>
      <c r="K311" s="435">
        <v>2231.23</v>
      </c>
    </row>
    <row r="312" spans="1:11" ht="14.4" customHeight="1" x14ac:dyDescent="0.3">
      <c r="A312" s="430" t="s">
        <v>397</v>
      </c>
      <c r="B312" s="431" t="s">
        <v>398</v>
      </c>
      <c r="C312" s="432" t="s">
        <v>402</v>
      </c>
      <c r="D312" s="433" t="s">
        <v>521</v>
      </c>
      <c r="E312" s="432" t="s">
        <v>1357</v>
      </c>
      <c r="F312" s="433" t="s">
        <v>1358</v>
      </c>
      <c r="G312" s="432" t="s">
        <v>1158</v>
      </c>
      <c r="H312" s="432" t="s">
        <v>1159</v>
      </c>
      <c r="I312" s="434">
        <v>10599.6</v>
      </c>
      <c r="J312" s="434">
        <v>2</v>
      </c>
      <c r="K312" s="435">
        <v>21199.200000000001</v>
      </c>
    </row>
    <row r="313" spans="1:11" ht="14.4" customHeight="1" x14ac:dyDescent="0.3">
      <c r="A313" s="430" t="s">
        <v>397</v>
      </c>
      <c r="B313" s="431" t="s">
        <v>398</v>
      </c>
      <c r="C313" s="432" t="s">
        <v>402</v>
      </c>
      <c r="D313" s="433" t="s">
        <v>521</v>
      </c>
      <c r="E313" s="432" t="s">
        <v>1357</v>
      </c>
      <c r="F313" s="433" t="s">
        <v>1358</v>
      </c>
      <c r="G313" s="432" t="s">
        <v>1160</v>
      </c>
      <c r="H313" s="432" t="s">
        <v>1161</v>
      </c>
      <c r="I313" s="434">
        <v>3346.86</v>
      </c>
      <c r="J313" s="434">
        <v>2</v>
      </c>
      <c r="K313" s="435">
        <v>6693.72</v>
      </c>
    </row>
    <row r="314" spans="1:11" ht="14.4" customHeight="1" x14ac:dyDescent="0.3">
      <c r="A314" s="430" t="s">
        <v>397</v>
      </c>
      <c r="B314" s="431" t="s">
        <v>398</v>
      </c>
      <c r="C314" s="432" t="s">
        <v>402</v>
      </c>
      <c r="D314" s="433" t="s">
        <v>521</v>
      </c>
      <c r="E314" s="432" t="s">
        <v>1357</v>
      </c>
      <c r="F314" s="433" t="s">
        <v>1358</v>
      </c>
      <c r="G314" s="432" t="s">
        <v>1162</v>
      </c>
      <c r="H314" s="432" t="s">
        <v>1163</v>
      </c>
      <c r="I314" s="434">
        <v>3414.62</v>
      </c>
      <c r="J314" s="434">
        <v>2</v>
      </c>
      <c r="K314" s="435">
        <v>6829.24</v>
      </c>
    </row>
    <row r="315" spans="1:11" ht="14.4" customHeight="1" x14ac:dyDescent="0.3">
      <c r="A315" s="430" t="s">
        <v>397</v>
      </c>
      <c r="B315" s="431" t="s">
        <v>398</v>
      </c>
      <c r="C315" s="432" t="s">
        <v>402</v>
      </c>
      <c r="D315" s="433" t="s">
        <v>521</v>
      </c>
      <c r="E315" s="432" t="s">
        <v>1357</v>
      </c>
      <c r="F315" s="433" t="s">
        <v>1358</v>
      </c>
      <c r="G315" s="432" t="s">
        <v>1164</v>
      </c>
      <c r="H315" s="432" t="s">
        <v>1165</v>
      </c>
      <c r="I315" s="434">
        <v>3414.62</v>
      </c>
      <c r="J315" s="434">
        <v>1</v>
      </c>
      <c r="K315" s="435">
        <v>3414.62</v>
      </c>
    </row>
    <row r="316" spans="1:11" ht="14.4" customHeight="1" x14ac:dyDescent="0.3">
      <c r="A316" s="430" t="s">
        <v>397</v>
      </c>
      <c r="B316" s="431" t="s">
        <v>398</v>
      </c>
      <c r="C316" s="432" t="s">
        <v>402</v>
      </c>
      <c r="D316" s="433" t="s">
        <v>521</v>
      </c>
      <c r="E316" s="432" t="s">
        <v>1357</v>
      </c>
      <c r="F316" s="433" t="s">
        <v>1358</v>
      </c>
      <c r="G316" s="432" t="s">
        <v>1166</v>
      </c>
      <c r="H316" s="432" t="s">
        <v>1167</v>
      </c>
      <c r="I316" s="434">
        <v>3725.95</v>
      </c>
      <c r="J316" s="434">
        <v>1</v>
      </c>
      <c r="K316" s="435">
        <v>3725.95</v>
      </c>
    </row>
    <row r="317" spans="1:11" ht="14.4" customHeight="1" x14ac:dyDescent="0.3">
      <c r="A317" s="430" t="s">
        <v>397</v>
      </c>
      <c r="B317" s="431" t="s">
        <v>398</v>
      </c>
      <c r="C317" s="432" t="s">
        <v>402</v>
      </c>
      <c r="D317" s="433" t="s">
        <v>521</v>
      </c>
      <c r="E317" s="432" t="s">
        <v>1357</v>
      </c>
      <c r="F317" s="433" t="s">
        <v>1358</v>
      </c>
      <c r="G317" s="432" t="s">
        <v>1168</v>
      </c>
      <c r="H317" s="432" t="s">
        <v>1169</v>
      </c>
      <c r="I317" s="434">
        <v>3858.1525000000001</v>
      </c>
      <c r="J317" s="434">
        <v>5</v>
      </c>
      <c r="K317" s="435">
        <v>19924.82</v>
      </c>
    </row>
    <row r="318" spans="1:11" ht="14.4" customHeight="1" x14ac:dyDescent="0.3">
      <c r="A318" s="430" t="s">
        <v>397</v>
      </c>
      <c r="B318" s="431" t="s">
        <v>398</v>
      </c>
      <c r="C318" s="432" t="s">
        <v>402</v>
      </c>
      <c r="D318" s="433" t="s">
        <v>521</v>
      </c>
      <c r="E318" s="432" t="s">
        <v>1357</v>
      </c>
      <c r="F318" s="433" t="s">
        <v>1358</v>
      </c>
      <c r="G318" s="432" t="s">
        <v>1170</v>
      </c>
      <c r="H318" s="432" t="s">
        <v>1171</v>
      </c>
      <c r="I318" s="434">
        <v>3702.4925000000003</v>
      </c>
      <c r="J318" s="434">
        <v>5</v>
      </c>
      <c r="K318" s="435">
        <v>18894.12</v>
      </c>
    </row>
    <row r="319" spans="1:11" ht="14.4" customHeight="1" x14ac:dyDescent="0.3">
      <c r="A319" s="430" t="s">
        <v>397</v>
      </c>
      <c r="B319" s="431" t="s">
        <v>398</v>
      </c>
      <c r="C319" s="432" t="s">
        <v>402</v>
      </c>
      <c r="D319" s="433" t="s">
        <v>521</v>
      </c>
      <c r="E319" s="432" t="s">
        <v>1357</v>
      </c>
      <c r="F319" s="433" t="s">
        <v>1358</v>
      </c>
      <c r="G319" s="432" t="s">
        <v>1172</v>
      </c>
      <c r="H319" s="432" t="s">
        <v>1173</v>
      </c>
      <c r="I319" s="434">
        <v>274.67</v>
      </c>
      <c r="J319" s="434">
        <v>2</v>
      </c>
      <c r="K319" s="435">
        <v>549.34</v>
      </c>
    </row>
    <row r="320" spans="1:11" ht="14.4" customHeight="1" x14ac:dyDescent="0.3">
      <c r="A320" s="430" t="s">
        <v>397</v>
      </c>
      <c r="B320" s="431" t="s">
        <v>398</v>
      </c>
      <c r="C320" s="432" t="s">
        <v>402</v>
      </c>
      <c r="D320" s="433" t="s">
        <v>521</v>
      </c>
      <c r="E320" s="432" t="s">
        <v>1357</v>
      </c>
      <c r="F320" s="433" t="s">
        <v>1358</v>
      </c>
      <c r="G320" s="432" t="s">
        <v>1174</v>
      </c>
      <c r="H320" s="432" t="s">
        <v>1175</v>
      </c>
      <c r="I320" s="434">
        <v>274.67</v>
      </c>
      <c r="J320" s="434">
        <v>2</v>
      </c>
      <c r="K320" s="435">
        <v>549.34</v>
      </c>
    </row>
    <row r="321" spans="1:11" ht="14.4" customHeight="1" x14ac:dyDescent="0.3">
      <c r="A321" s="430" t="s">
        <v>397</v>
      </c>
      <c r="B321" s="431" t="s">
        <v>398</v>
      </c>
      <c r="C321" s="432" t="s">
        <v>402</v>
      </c>
      <c r="D321" s="433" t="s">
        <v>521</v>
      </c>
      <c r="E321" s="432" t="s">
        <v>1357</v>
      </c>
      <c r="F321" s="433" t="s">
        <v>1358</v>
      </c>
      <c r="G321" s="432" t="s">
        <v>1176</v>
      </c>
      <c r="H321" s="432" t="s">
        <v>1177</v>
      </c>
      <c r="I321" s="434">
        <v>1616.2</v>
      </c>
      <c r="J321" s="434">
        <v>1</v>
      </c>
      <c r="K321" s="435">
        <v>1616.2</v>
      </c>
    </row>
    <row r="322" spans="1:11" ht="14.4" customHeight="1" x14ac:dyDescent="0.3">
      <c r="A322" s="430" t="s">
        <v>397</v>
      </c>
      <c r="B322" s="431" t="s">
        <v>398</v>
      </c>
      <c r="C322" s="432" t="s">
        <v>402</v>
      </c>
      <c r="D322" s="433" t="s">
        <v>521</v>
      </c>
      <c r="E322" s="432" t="s">
        <v>1357</v>
      </c>
      <c r="F322" s="433" t="s">
        <v>1358</v>
      </c>
      <c r="G322" s="432" t="s">
        <v>1178</v>
      </c>
      <c r="H322" s="432" t="s">
        <v>1179</v>
      </c>
      <c r="I322" s="434">
        <v>510.62</v>
      </c>
      <c r="J322" s="434">
        <v>1</v>
      </c>
      <c r="K322" s="435">
        <v>510.62</v>
      </c>
    </row>
    <row r="323" spans="1:11" ht="14.4" customHeight="1" x14ac:dyDescent="0.3">
      <c r="A323" s="430" t="s">
        <v>397</v>
      </c>
      <c r="B323" s="431" t="s">
        <v>398</v>
      </c>
      <c r="C323" s="432" t="s">
        <v>402</v>
      </c>
      <c r="D323" s="433" t="s">
        <v>521</v>
      </c>
      <c r="E323" s="432" t="s">
        <v>1357</v>
      </c>
      <c r="F323" s="433" t="s">
        <v>1358</v>
      </c>
      <c r="G323" s="432" t="s">
        <v>1180</v>
      </c>
      <c r="H323" s="432" t="s">
        <v>1181</v>
      </c>
      <c r="I323" s="434">
        <v>274.67</v>
      </c>
      <c r="J323" s="434">
        <v>2</v>
      </c>
      <c r="K323" s="435">
        <v>549.34</v>
      </c>
    </row>
    <row r="324" spans="1:11" ht="14.4" customHeight="1" x14ac:dyDescent="0.3">
      <c r="A324" s="430" t="s">
        <v>397</v>
      </c>
      <c r="B324" s="431" t="s">
        <v>398</v>
      </c>
      <c r="C324" s="432" t="s">
        <v>402</v>
      </c>
      <c r="D324" s="433" t="s">
        <v>521</v>
      </c>
      <c r="E324" s="432" t="s">
        <v>1357</v>
      </c>
      <c r="F324" s="433" t="s">
        <v>1358</v>
      </c>
      <c r="G324" s="432" t="s">
        <v>1182</v>
      </c>
      <c r="H324" s="432" t="s">
        <v>1183</v>
      </c>
      <c r="I324" s="434">
        <v>510.62</v>
      </c>
      <c r="J324" s="434">
        <v>1</v>
      </c>
      <c r="K324" s="435">
        <v>510.62</v>
      </c>
    </row>
    <row r="325" spans="1:11" ht="14.4" customHeight="1" x14ac:dyDescent="0.3">
      <c r="A325" s="430" t="s">
        <v>397</v>
      </c>
      <c r="B325" s="431" t="s">
        <v>398</v>
      </c>
      <c r="C325" s="432" t="s">
        <v>402</v>
      </c>
      <c r="D325" s="433" t="s">
        <v>521</v>
      </c>
      <c r="E325" s="432" t="s">
        <v>1357</v>
      </c>
      <c r="F325" s="433" t="s">
        <v>1358</v>
      </c>
      <c r="G325" s="432" t="s">
        <v>1184</v>
      </c>
      <c r="H325" s="432" t="s">
        <v>1185</v>
      </c>
      <c r="I325" s="434">
        <v>274.67</v>
      </c>
      <c r="J325" s="434">
        <v>2</v>
      </c>
      <c r="K325" s="435">
        <v>549.34</v>
      </c>
    </row>
    <row r="326" spans="1:11" ht="14.4" customHeight="1" x14ac:dyDescent="0.3">
      <c r="A326" s="430" t="s">
        <v>397</v>
      </c>
      <c r="B326" s="431" t="s">
        <v>398</v>
      </c>
      <c r="C326" s="432" t="s">
        <v>402</v>
      </c>
      <c r="D326" s="433" t="s">
        <v>521</v>
      </c>
      <c r="E326" s="432" t="s">
        <v>1357</v>
      </c>
      <c r="F326" s="433" t="s">
        <v>1358</v>
      </c>
      <c r="G326" s="432" t="s">
        <v>1186</v>
      </c>
      <c r="H326" s="432" t="s">
        <v>1187</v>
      </c>
      <c r="I326" s="434">
        <v>2734.75</v>
      </c>
      <c r="J326" s="434">
        <v>3</v>
      </c>
      <c r="K326" s="435">
        <v>8204.25</v>
      </c>
    </row>
    <row r="327" spans="1:11" ht="14.4" customHeight="1" x14ac:dyDescent="0.3">
      <c r="A327" s="430" t="s">
        <v>397</v>
      </c>
      <c r="B327" s="431" t="s">
        <v>398</v>
      </c>
      <c r="C327" s="432" t="s">
        <v>402</v>
      </c>
      <c r="D327" s="433" t="s">
        <v>521</v>
      </c>
      <c r="E327" s="432" t="s">
        <v>1357</v>
      </c>
      <c r="F327" s="433" t="s">
        <v>1358</v>
      </c>
      <c r="G327" s="432" t="s">
        <v>1188</v>
      </c>
      <c r="H327" s="432" t="s">
        <v>1189</v>
      </c>
      <c r="I327" s="434">
        <v>2591.8200000000002</v>
      </c>
      <c r="J327" s="434">
        <v>1</v>
      </c>
      <c r="K327" s="435">
        <v>2591.8200000000002</v>
      </c>
    </row>
    <row r="328" spans="1:11" ht="14.4" customHeight="1" x14ac:dyDescent="0.3">
      <c r="A328" s="430" t="s">
        <v>397</v>
      </c>
      <c r="B328" s="431" t="s">
        <v>398</v>
      </c>
      <c r="C328" s="432" t="s">
        <v>402</v>
      </c>
      <c r="D328" s="433" t="s">
        <v>521</v>
      </c>
      <c r="E328" s="432" t="s">
        <v>1357</v>
      </c>
      <c r="F328" s="433" t="s">
        <v>1358</v>
      </c>
      <c r="G328" s="432" t="s">
        <v>1190</v>
      </c>
      <c r="H328" s="432" t="s">
        <v>1191</v>
      </c>
      <c r="I328" s="434">
        <v>2591.8200000000002</v>
      </c>
      <c r="J328" s="434">
        <v>1</v>
      </c>
      <c r="K328" s="435">
        <v>2591.8200000000002</v>
      </c>
    </row>
    <row r="329" spans="1:11" ht="14.4" customHeight="1" x14ac:dyDescent="0.3">
      <c r="A329" s="430" t="s">
        <v>397</v>
      </c>
      <c r="B329" s="431" t="s">
        <v>398</v>
      </c>
      <c r="C329" s="432" t="s">
        <v>402</v>
      </c>
      <c r="D329" s="433" t="s">
        <v>521</v>
      </c>
      <c r="E329" s="432" t="s">
        <v>1357</v>
      </c>
      <c r="F329" s="433" t="s">
        <v>1358</v>
      </c>
      <c r="G329" s="432" t="s">
        <v>1192</v>
      </c>
      <c r="H329" s="432" t="s">
        <v>1193</v>
      </c>
      <c r="I329" s="434">
        <v>2734.75</v>
      </c>
      <c r="J329" s="434">
        <v>1</v>
      </c>
      <c r="K329" s="435">
        <v>2734.75</v>
      </c>
    </row>
    <row r="330" spans="1:11" ht="14.4" customHeight="1" x14ac:dyDescent="0.3">
      <c r="A330" s="430" t="s">
        <v>397</v>
      </c>
      <c r="B330" s="431" t="s">
        <v>398</v>
      </c>
      <c r="C330" s="432" t="s">
        <v>402</v>
      </c>
      <c r="D330" s="433" t="s">
        <v>521</v>
      </c>
      <c r="E330" s="432" t="s">
        <v>1357</v>
      </c>
      <c r="F330" s="433" t="s">
        <v>1358</v>
      </c>
      <c r="G330" s="432" t="s">
        <v>1194</v>
      </c>
      <c r="H330" s="432" t="s">
        <v>1195</v>
      </c>
      <c r="I330" s="434">
        <v>4246.76</v>
      </c>
      <c r="J330" s="434">
        <v>3</v>
      </c>
      <c r="K330" s="435">
        <v>12740.28</v>
      </c>
    </row>
    <row r="331" spans="1:11" ht="14.4" customHeight="1" x14ac:dyDescent="0.3">
      <c r="A331" s="430" t="s">
        <v>397</v>
      </c>
      <c r="B331" s="431" t="s">
        <v>398</v>
      </c>
      <c r="C331" s="432" t="s">
        <v>402</v>
      </c>
      <c r="D331" s="433" t="s">
        <v>521</v>
      </c>
      <c r="E331" s="432" t="s">
        <v>1357</v>
      </c>
      <c r="F331" s="433" t="s">
        <v>1358</v>
      </c>
      <c r="G331" s="432" t="s">
        <v>1196</v>
      </c>
      <c r="H331" s="432" t="s">
        <v>1197</v>
      </c>
      <c r="I331" s="434">
        <v>2752.75</v>
      </c>
      <c r="J331" s="434">
        <v>2</v>
      </c>
      <c r="K331" s="435">
        <v>5505.5</v>
      </c>
    </row>
    <row r="332" spans="1:11" ht="14.4" customHeight="1" x14ac:dyDescent="0.3">
      <c r="A332" s="430" t="s">
        <v>397</v>
      </c>
      <c r="B332" s="431" t="s">
        <v>398</v>
      </c>
      <c r="C332" s="432" t="s">
        <v>402</v>
      </c>
      <c r="D332" s="433" t="s">
        <v>521</v>
      </c>
      <c r="E332" s="432" t="s">
        <v>1357</v>
      </c>
      <c r="F332" s="433" t="s">
        <v>1358</v>
      </c>
      <c r="G332" s="432" t="s">
        <v>1198</v>
      </c>
      <c r="H332" s="432" t="s">
        <v>1199</v>
      </c>
      <c r="I332" s="434">
        <v>13310</v>
      </c>
      <c r="J332" s="434">
        <v>1</v>
      </c>
      <c r="K332" s="435">
        <v>13310</v>
      </c>
    </row>
    <row r="333" spans="1:11" ht="14.4" customHeight="1" x14ac:dyDescent="0.3">
      <c r="A333" s="430" t="s">
        <v>397</v>
      </c>
      <c r="B333" s="431" t="s">
        <v>398</v>
      </c>
      <c r="C333" s="432" t="s">
        <v>402</v>
      </c>
      <c r="D333" s="433" t="s">
        <v>521</v>
      </c>
      <c r="E333" s="432" t="s">
        <v>1357</v>
      </c>
      <c r="F333" s="433" t="s">
        <v>1358</v>
      </c>
      <c r="G333" s="432" t="s">
        <v>1200</v>
      </c>
      <c r="H333" s="432" t="s">
        <v>1201</v>
      </c>
      <c r="I333" s="434">
        <v>2227.1950000000002</v>
      </c>
      <c r="J333" s="434">
        <v>2</v>
      </c>
      <c r="K333" s="435">
        <v>4454.3900000000003</v>
      </c>
    </row>
    <row r="334" spans="1:11" ht="14.4" customHeight="1" x14ac:dyDescent="0.3">
      <c r="A334" s="430" t="s">
        <v>397</v>
      </c>
      <c r="B334" s="431" t="s">
        <v>398</v>
      </c>
      <c r="C334" s="432" t="s">
        <v>402</v>
      </c>
      <c r="D334" s="433" t="s">
        <v>521</v>
      </c>
      <c r="E334" s="432" t="s">
        <v>1357</v>
      </c>
      <c r="F334" s="433" t="s">
        <v>1358</v>
      </c>
      <c r="G334" s="432" t="s">
        <v>1202</v>
      </c>
      <c r="H334" s="432" t="s">
        <v>1203</v>
      </c>
      <c r="I334" s="434">
        <v>2596.66</v>
      </c>
      <c r="J334" s="434">
        <v>1</v>
      </c>
      <c r="K334" s="435">
        <v>2596.66</v>
      </c>
    </row>
    <row r="335" spans="1:11" ht="14.4" customHeight="1" x14ac:dyDescent="0.3">
      <c r="A335" s="430" t="s">
        <v>397</v>
      </c>
      <c r="B335" s="431" t="s">
        <v>398</v>
      </c>
      <c r="C335" s="432" t="s">
        <v>402</v>
      </c>
      <c r="D335" s="433" t="s">
        <v>521</v>
      </c>
      <c r="E335" s="432" t="s">
        <v>1357</v>
      </c>
      <c r="F335" s="433" t="s">
        <v>1358</v>
      </c>
      <c r="G335" s="432" t="s">
        <v>1204</v>
      </c>
      <c r="H335" s="432" t="s">
        <v>1205</v>
      </c>
      <c r="I335" s="434">
        <v>2551.0833333333335</v>
      </c>
      <c r="J335" s="434">
        <v>4</v>
      </c>
      <c r="K335" s="435">
        <v>10127.699999999999</v>
      </c>
    </row>
    <row r="336" spans="1:11" ht="14.4" customHeight="1" x14ac:dyDescent="0.3">
      <c r="A336" s="430" t="s">
        <v>397</v>
      </c>
      <c r="B336" s="431" t="s">
        <v>398</v>
      </c>
      <c r="C336" s="432" t="s">
        <v>402</v>
      </c>
      <c r="D336" s="433" t="s">
        <v>521</v>
      </c>
      <c r="E336" s="432" t="s">
        <v>1357</v>
      </c>
      <c r="F336" s="433" t="s">
        <v>1358</v>
      </c>
      <c r="G336" s="432" t="s">
        <v>1206</v>
      </c>
      <c r="H336" s="432" t="s">
        <v>1017</v>
      </c>
      <c r="I336" s="434">
        <v>36178.947499999995</v>
      </c>
      <c r="J336" s="434">
        <v>8</v>
      </c>
      <c r="K336" s="435">
        <v>289431.57999999996</v>
      </c>
    </row>
    <row r="337" spans="1:11" ht="14.4" customHeight="1" x14ac:dyDescent="0.3">
      <c r="A337" s="430" t="s">
        <v>397</v>
      </c>
      <c r="B337" s="431" t="s">
        <v>398</v>
      </c>
      <c r="C337" s="432" t="s">
        <v>402</v>
      </c>
      <c r="D337" s="433" t="s">
        <v>521</v>
      </c>
      <c r="E337" s="432" t="s">
        <v>1357</v>
      </c>
      <c r="F337" s="433" t="s">
        <v>1358</v>
      </c>
      <c r="G337" s="432" t="s">
        <v>1207</v>
      </c>
      <c r="H337" s="432" t="s">
        <v>1208</v>
      </c>
      <c r="I337" s="434">
        <v>1608.09</v>
      </c>
      <c r="J337" s="434">
        <v>1</v>
      </c>
      <c r="K337" s="435">
        <v>1608.09</v>
      </c>
    </row>
    <row r="338" spans="1:11" ht="14.4" customHeight="1" x14ac:dyDescent="0.3">
      <c r="A338" s="430" t="s">
        <v>397</v>
      </c>
      <c r="B338" s="431" t="s">
        <v>398</v>
      </c>
      <c r="C338" s="432" t="s">
        <v>402</v>
      </c>
      <c r="D338" s="433" t="s">
        <v>521</v>
      </c>
      <c r="E338" s="432" t="s">
        <v>1357</v>
      </c>
      <c r="F338" s="433" t="s">
        <v>1358</v>
      </c>
      <c r="G338" s="432" t="s">
        <v>1209</v>
      </c>
      <c r="H338" s="432" t="s">
        <v>1210</v>
      </c>
      <c r="I338" s="434">
        <v>1608.09</v>
      </c>
      <c r="J338" s="434">
        <v>1</v>
      </c>
      <c r="K338" s="435">
        <v>1608.09</v>
      </c>
    </row>
    <row r="339" spans="1:11" ht="14.4" customHeight="1" x14ac:dyDescent="0.3">
      <c r="A339" s="430" t="s">
        <v>397</v>
      </c>
      <c r="B339" s="431" t="s">
        <v>398</v>
      </c>
      <c r="C339" s="432" t="s">
        <v>402</v>
      </c>
      <c r="D339" s="433" t="s">
        <v>521</v>
      </c>
      <c r="E339" s="432" t="s">
        <v>1357</v>
      </c>
      <c r="F339" s="433" t="s">
        <v>1358</v>
      </c>
      <c r="G339" s="432" t="s">
        <v>1211</v>
      </c>
      <c r="H339" s="432" t="s">
        <v>1212</v>
      </c>
      <c r="I339" s="434">
        <v>361.79</v>
      </c>
      <c r="J339" s="434">
        <v>1</v>
      </c>
      <c r="K339" s="435">
        <v>361.79</v>
      </c>
    </row>
    <row r="340" spans="1:11" ht="14.4" customHeight="1" x14ac:dyDescent="0.3">
      <c r="A340" s="430" t="s">
        <v>397</v>
      </c>
      <c r="B340" s="431" t="s">
        <v>398</v>
      </c>
      <c r="C340" s="432" t="s">
        <v>402</v>
      </c>
      <c r="D340" s="433" t="s">
        <v>521</v>
      </c>
      <c r="E340" s="432" t="s">
        <v>1357</v>
      </c>
      <c r="F340" s="433" t="s">
        <v>1358</v>
      </c>
      <c r="G340" s="432" t="s">
        <v>1213</v>
      </c>
      <c r="H340" s="432" t="s">
        <v>1214</v>
      </c>
      <c r="I340" s="434">
        <v>274.68</v>
      </c>
      <c r="J340" s="434">
        <v>3</v>
      </c>
      <c r="K340" s="435">
        <v>824.04</v>
      </c>
    </row>
    <row r="341" spans="1:11" ht="14.4" customHeight="1" x14ac:dyDescent="0.3">
      <c r="A341" s="430" t="s">
        <v>397</v>
      </c>
      <c r="B341" s="431" t="s">
        <v>398</v>
      </c>
      <c r="C341" s="432" t="s">
        <v>402</v>
      </c>
      <c r="D341" s="433" t="s">
        <v>521</v>
      </c>
      <c r="E341" s="432" t="s">
        <v>1357</v>
      </c>
      <c r="F341" s="433" t="s">
        <v>1358</v>
      </c>
      <c r="G341" s="432" t="s">
        <v>1215</v>
      </c>
      <c r="H341" s="432" t="s">
        <v>1216</v>
      </c>
      <c r="I341" s="434">
        <v>274.67</v>
      </c>
      <c r="J341" s="434">
        <v>3</v>
      </c>
      <c r="K341" s="435">
        <v>824.01</v>
      </c>
    </row>
    <row r="342" spans="1:11" ht="14.4" customHeight="1" x14ac:dyDescent="0.3">
      <c r="A342" s="430" t="s">
        <v>397</v>
      </c>
      <c r="B342" s="431" t="s">
        <v>398</v>
      </c>
      <c r="C342" s="432" t="s">
        <v>402</v>
      </c>
      <c r="D342" s="433" t="s">
        <v>521</v>
      </c>
      <c r="E342" s="432" t="s">
        <v>1357</v>
      </c>
      <c r="F342" s="433" t="s">
        <v>1358</v>
      </c>
      <c r="G342" s="432" t="s">
        <v>1217</v>
      </c>
      <c r="H342" s="432" t="s">
        <v>1218</v>
      </c>
      <c r="I342" s="434">
        <v>903.87</v>
      </c>
      <c r="J342" s="434">
        <v>1</v>
      </c>
      <c r="K342" s="435">
        <v>903.87</v>
      </c>
    </row>
    <row r="343" spans="1:11" ht="14.4" customHeight="1" x14ac:dyDescent="0.3">
      <c r="A343" s="430" t="s">
        <v>397</v>
      </c>
      <c r="B343" s="431" t="s">
        <v>398</v>
      </c>
      <c r="C343" s="432" t="s">
        <v>402</v>
      </c>
      <c r="D343" s="433" t="s">
        <v>521</v>
      </c>
      <c r="E343" s="432" t="s">
        <v>1357</v>
      </c>
      <c r="F343" s="433" t="s">
        <v>1358</v>
      </c>
      <c r="G343" s="432" t="s">
        <v>1219</v>
      </c>
      <c r="H343" s="432" t="s">
        <v>1220</v>
      </c>
      <c r="I343" s="434">
        <v>1608.09</v>
      </c>
      <c r="J343" s="434">
        <v>1</v>
      </c>
      <c r="K343" s="435">
        <v>1608.09</v>
      </c>
    </row>
    <row r="344" spans="1:11" ht="14.4" customHeight="1" x14ac:dyDescent="0.3">
      <c r="A344" s="430" t="s">
        <v>397</v>
      </c>
      <c r="B344" s="431" t="s">
        <v>398</v>
      </c>
      <c r="C344" s="432" t="s">
        <v>402</v>
      </c>
      <c r="D344" s="433" t="s">
        <v>521</v>
      </c>
      <c r="E344" s="432" t="s">
        <v>1357</v>
      </c>
      <c r="F344" s="433" t="s">
        <v>1358</v>
      </c>
      <c r="G344" s="432" t="s">
        <v>1221</v>
      </c>
      <c r="H344" s="432" t="s">
        <v>1222</v>
      </c>
      <c r="I344" s="434">
        <v>9794</v>
      </c>
      <c r="J344" s="434">
        <v>2</v>
      </c>
      <c r="K344" s="435">
        <v>19588</v>
      </c>
    </row>
    <row r="345" spans="1:11" ht="14.4" customHeight="1" x14ac:dyDescent="0.3">
      <c r="A345" s="430" t="s">
        <v>397</v>
      </c>
      <c r="B345" s="431" t="s">
        <v>398</v>
      </c>
      <c r="C345" s="432" t="s">
        <v>402</v>
      </c>
      <c r="D345" s="433" t="s">
        <v>521</v>
      </c>
      <c r="E345" s="432" t="s">
        <v>1357</v>
      </c>
      <c r="F345" s="433" t="s">
        <v>1358</v>
      </c>
      <c r="G345" s="432" t="s">
        <v>1223</v>
      </c>
      <c r="H345" s="432" t="s">
        <v>1224</v>
      </c>
      <c r="I345" s="434">
        <v>617</v>
      </c>
      <c r="J345" s="434">
        <v>1</v>
      </c>
      <c r="K345" s="435">
        <v>617</v>
      </c>
    </row>
    <row r="346" spans="1:11" ht="14.4" customHeight="1" x14ac:dyDescent="0.3">
      <c r="A346" s="430" t="s">
        <v>397</v>
      </c>
      <c r="B346" s="431" t="s">
        <v>398</v>
      </c>
      <c r="C346" s="432" t="s">
        <v>402</v>
      </c>
      <c r="D346" s="433" t="s">
        <v>521</v>
      </c>
      <c r="E346" s="432" t="s">
        <v>1357</v>
      </c>
      <c r="F346" s="433" t="s">
        <v>1358</v>
      </c>
      <c r="G346" s="432" t="s">
        <v>1225</v>
      </c>
      <c r="H346" s="432" t="s">
        <v>1226</v>
      </c>
      <c r="I346" s="434">
        <v>1876.6</v>
      </c>
      <c r="J346" s="434">
        <v>1</v>
      </c>
      <c r="K346" s="435">
        <v>1876.6</v>
      </c>
    </row>
    <row r="347" spans="1:11" ht="14.4" customHeight="1" x14ac:dyDescent="0.3">
      <c r="A347" s="430" t="s">
        <v>397</v>
      </c>
      <c r="B347" s="431" t="s">
        <v>398</v>
      </c>
      <c r="C347" s="432" t="s">
        <v>402</v>
      </c>
      <c r="D347" s="433" t="s">
        <v>521</v>
      </c>
      <c r="E347" s="432" t="s">
        <v>1357</v>
      </c>
      <c r="F347" s="433" t="s">
        <v>1358</v>
      </c>
      <c r="G347" s="432" t="s">
        <v>1227</v>
      </c>
      <c r="H347" s="432" t="s">
        <v>1228</v>
      </c>
      <c r="I347" s="434">
        <v>3414.62</v>
      </c>
      <c r="J347" s="434">
        <v>2</v>
      </c>
      <c r="K347" s="435">
        <v>6829.24</v>
      </c>
    </row>
    <row r="348" spans="1:11" ht="14.4" customHeight="1" x14ac:dyDescent="0.3">
      <c r="A348" s="430" t="s">
        <v>397</v>
      </c>
      <c r="B348" s="431" t="s">
        <v>398</v>
      </c>
      <c r="C348" s="432" t="s">
        <v>402</v>
      </c>
      <c r="D348" s="433" t="s">
        <v>521</v>
      </c>
      <c r="E348" s="432" t="s">
        <v>1357</v>
      </c>
      <c r="F348" s="433" t="s">
        <v>1358</v>
      </c>
      <c r="G348" s="432" t="s">
        <v>1229</v>
      </c>
      <c r="H348" s="432" t="s">
        <v>1230</v>
      </c>
      <c r="I348" s="434">
        <v>984.94</v>
      </c>
      <c r="J348" s="434">
        <v>1</v>
      </c>
      <c r="K348" s="435">
        <v>984.94</v>
      </c>
    </row>
    <row r="349" spans="1:11" ht="14.4" customHeight="1" x14ac:dyDescent="0.3">
      <c r="A349" s="430" t="s">
        <v>397</v>
      </c>
      <c r="B349" s="431" t="s">
        <v>398</v>
      </c>
      <c r="C349" s="432" t="s">
        <v>402</v>
      </c>
      <c r="D349" s="433" t="s">
        <v>521</v>
      </c>
      <c r="E349" s="432" t="s">
        <v>1357</v>
      </c>
      <c r="F349" s="433" t="s">
        <v>1358</v>
      </c>
      <c r="G349" s="432" t="s">
        <v>1231</v>
      </c>
      <c r="H349" s="432" t="s">
        <v>1232</v>
      </c>
      <c r="I349" s="434">
        <v>1608.09</v>
      </c>
      <c r="J349" s="434">
        <v>1</v>
      </c>
      <c r="K349" s="435">
        <v>1608.09</v>
      </c>
    </row>
    <row r="350" spans="1:11" ht="14.4" customHeight="1" x14ac:dyDescent="0.3">
      <c r="A350" s="430" t="s">
        <v>397</v>
      </c>
      <c r="B350" s="431" t="s">
        <v>398</v>
      </c>
      <c r="C350" s="432" t="s">
        <v>402</v>
      </c>
      <c r="D350" s="433" t="s">
        <v>521</v>
      </c>
      <c r="E350" s="432" t="s">
        <v>1357</v>
      </c>
      <c r="F350" s="433" t="s">
        <v>1358</v>
      </c>
      <c r="G350" s="432" t="s">
        <v>1233</v>
      </c>
      <c r="H350" s="432" t="s">
        <v>1234</v>
      </c>
      <c r="I350" s="434">
        <v>185.15</v>
      </c>
      <c r="J350" s="434">
        <v>1</v>
      </c>
      <c r="K350" s="435">
        <v>185.15</v>
      </c>
    </row>
    <row r="351" spans="1:11" ht="14.4" customHeight="1" x14ac:dyDescent="0.3">
      <c r="A351" s="430" t="s">
        <v>397</v>
      </c>
      <c r="B351" s="431" t="s">
        <v>398</v>
      </c>
      <c r="C351" s="432" t="s">
        <v>402</v>
      </c>
      <c r="D351" s="433" t="s">
        <v>521</v>
      </c>
      <c r="E351" s="432" t="s">
        <v>1357</v>
      </c>
      <c r="F351" s="433" t="s">
        <v>1358</v>
      </c>
      <c r="G351" s="432" t="s">
        <v>1235</v>
      </c>
      <c r="H351" s="432" t="s">
        <v>1236</v>
      </c>
      <c r="I351" s="434">
        <v>903.87</v>
      </c>
      <c r="J351" s="434">
        <v>2</v>
      </c>
      <c r="K351" s="435">
        <v>1807.74</v>
      </c>
    </row>
    <row r="352" spans="1:11" ht="14.4" customHeight="1" x14ac:dyDescent="0.3">
      <c r="A352" s="430" t="s">
        <v>397</v>
      </c>
      <c r="B352" s="431" t="s">
        <v>398</v>
      </c>
      <c r="C352" s="432" t="s">
        <v>402</v>
      </c>
      <c r="D352" s="433" t="s">
        <v>521</v>
      </c>
      <c r="E352" s="432" t="s">
        <v>1357</v>
      </c>
      <c r="F352" s="433" t="s">
        <v>1358</v>
      </c>
      <c r="G352" s="432" t="s">
        <v>1237</v>
      </c>
      <c r="H352" s="432" t="s">
        <v>1238</v>
      </c>
      <c r="I352" s="434">
        <v>4436.666666666667</v>
      </c>
      <c r="J352" s="434">
        <v>7</v>
      </c>
      <c r="K352" s="435">
        <v>31460</v>
      </c>
    </row>
    <row r="353" spans="1:11" ht="14.4" customHeight="1" x14ac:dyDescent="0.3">
      <c r="A353" s="430" t="s">
        <v>397</v>
      </c>
      <c r="B353" s="431" t="s">
        <v>398</v>
      </c>
      <c r="C353" s="432" t="s">
        <v>402</v>
      </c>
      <c r="D353" s="433" t="s">
        <v>521</v>
      </c>
      <c r="E353" s="432" t="s">
        <v>1357</v>
      </c>
      <c r="F353" s="433" t="s">
        <v>1358</v>
      </c>
      <c r="G353" s="432" t="s">
        <v>1239</v>
      </c>
      <c r="H353" s="432" t="s">
        <v>1240</v>
      </c>
      <c r="I353" s="434">
        <v>26015</v>
      </c>
      <c r="J353" s="434">
        <v>3</v>
      </c>
      <c r="K353" s="435">
        <v>78045</v>
      </c>
    </row>
    <row r="354" spans="1:11" ht="14.4" customHeight="1" x14ac:dyDescent="0.3">
      <c r="A354" s="430" t="s">
        <v>397</v>
      </c>
      <c r="B354" s="431" t="s">
        <v>398</v>
      </c>
      <c r="C354" s="432" t="s">
        <v>402</v>
      </c>
      <c r="D354" s="433" t="s">
        <v>521</v>
      </c>
      <c r="E354" s="432" t="s">
        <v>1357</v>
      </c>
      <c r="F354" s="433" t="s">
        <v>1358</v>
      </c>
      <c r="G354" s="432" t="s">
        <v>1241</v>
      </c>
      <c r="H354" s="432" t="s">
        <v>1242</v>
      </c>
      <c r="I354" s="434">
        <v>2117.5</v>
      </c>
      <c r="J354" s="434">
        <v>1</v>
      </c>
      <c r="K354" s="435">
        <v>2117.5</v>
      </c>
    </row>
    <row r="355" spans="1:11" ht="14.4" customHeight="1" x14ac:dyDescent="0.3">
      <c r="A355" s="430" t="s">
        <v>397</v>
      </c>
      <c r="B355" s="431" t="s">
        <v>398</v>
      </c>
      <c r="C355" s="432" t="s">
        <v>402</v>
      </c>
      <c r="D355" s="433" t="s">
        <v>521</v>
      </c>
      <c r="E355" s="432" t="s">
        <v>1357</v>
      </c>
      <c r="F355" s="433" t="s">
        <v>1358</v>
      </c>
      <c r="G355" s="432" t="s">
        <v>1243</v>
      </c>
      <c r="H355" s="432" t="s">
        <v>1244</v>
      </c>
      <c r="I355" s="434">
        <v>484</v>
      </c>
      <c r="J355" s="434">
        <v>2</v>
      </c>
      <c r="K355" s="435">
        <v>968</v>
      </c>
    </row>
    <row r="356" spans="1:11" ht="14.4" customHeight="1" x14ac:dyDescent="0.3">
      <c r="A356" s="430" t="s">
        <v>397</v>
      </c>
      <c r="B356" s="431" t="s">
        <v>398</v>
      </c>
      <c r="C356" s="432" t="s">
        <v>402</v>
      </c>
      <c r="D356" s="433" t="s">
        <v>521</v>
      </c>
      <c r="E356" s="432" t="s">
        <v>1357</v>
      </c>
      <c r="F356" s="433" t="s">
        <v>1358</v>
      </c>
      <c r="G356" s="432" t="s">
        <v>1245</v>
      </c>
      <c r="H356" s="432" t="s">
        <v>1246</v>
      </c>
      <c r="I356" s="434">
        <v>5859.38</v>
      </c>
      <c r="J356" s="434">
        <v>2</v>
      </c>
      <c r="K356" s="435">
        <v>11718.75</v>
      </c>
    </row>
    <row r="357" spans="1:11" ht="14.4" customHeight="1" x14ac:dyDescent="0.3">
      <c r="A357" s="430" t="s">
        <v>397</v>
      </c>
      <c r="B357" s="431" t="s">
        <v>398</v>
      </c>
      <c r="C357" s="432" t="s">
        <v>402</v>
      </c>
      <c r="D357" s="433" t="s">
        <v>521</v>
      </c>
      <c r="E357" s="432" t="s">
        <v>1357</v>
      </c>
      <c r="F357" s="433" t="s">
        <v>1358</v>
      </c>
      <c r="G357" s="432" t="s">
        <v>1247</v>
      </c>
      <c r="H357" s="432" t="s">
        <v>1248</v>
      </c>
      <c r="I357" s="434">
        <v>274.66333333333336</v>
      </c>
      <c r="J357" s="434">
        <v>3</v>
      </c>
      <c r="K357" s="435">
        <v>823.99</v>
      </c>
    </row>
    <row r="358" spans="1:11" ht="14.4" customHeight="1" x14ac:dyDescent="0.3">
      <c r="A358" s="430" t="s">
        <v>397</v>
      </c>
      <c r="B358" s="431" t="s">
        <v>398</v>
      </c>
      <c r="C358" s="432" t="s">
        <v>402</v>
      </c>
      <c r="D358" s="433" t="s">
        <v>521</v>
      </c>
      <c r="E358" s="432" t="s">
        <v>1357</v>
      </c>
      <c r="F358" s="433" t="s">
        <v>1358</v>
      </c>
      <c r="G358" s="432" t="s">
        <v>1249</v>
      </c>
      <c r="H358" s="432" t="s">
        <v>1250</v>
      </c>
      <c r="I358" s="434">
        <v>3346.86</v>
      </c>
      <c r="J358" s="434">
        <v>2</v>
      </c>
      <c r="K358" s="435">
        <v>6693.72</v>
      </c>
    </row>
    <row r="359" spans="1:11" ht="14.4" customHeight="1" x14ac:dyDescent="0.3">
      <c r="A359" s="430" t="s">
        <v>397</v>
      </c>
      <c r="B359" s="431" t="s">
        <v>398</v>
      </c>
      <c r="C359" s="432" t="s">
        <v>402</v>
      </c>
      <c r="D359" s="433" t="s">
        <v>521</v>
      </c>
      <c r="E359" s="432" t="s">
        <v>1357</v>
      </c>
      <c r="F359" s="433" t="s">
        <v>1358</v>
      </c>
      <c r="G359" s="432" t="s">
        <v>1251</v>
      </c>
      <c r="H359" s="432" t="s">
        <v>1252</v>
      </c>
      <c r="I359" s="434">
        <v>3414.62</v>
      </c>
      <c r="J359" s="434">
        <v>1</v>
      </c>
      <c r="K359" s="435">
        <v>3414.62</v>
      </c>
    </row>
    <row r="360" spans="1:11" ht="14.4" customHeight="1" x14ac:dyDescent="0.3">
      <c r="A360" s="430" t="s">
        <v>397</v>
      </c>
      <c r="B360" s="431" t="s">
        <v>398</v>
      </c>
      <c r="C360" s="432" t="s">
        <v>402</v>
      </c>
      <c r="D360" s="433" t="s">
        <v>521</v>
      </c>
      <c r="E360" s="432" t="s">
        <v>1357</v>
      </c>
      <c r="F360" s="433" t="s">
        <v>1358</v>
      </c>
      <c r="G360" s="432" t="s">
        <v>1253</v>
      </c>
      <c r="H360" s="432" t="s">
        <v>1254</v>
      </c>
      <c r="I360" s="434">
        <v>262.57</v>
      </c>
      <c r="J360" s="434">
        <v>1</v>
      </c>
      <c r="K360" s="435">
        <v>262.57</v>
      </c>
    </row>
    <row r="361" spans="1:11" ht="14.4" customHeight="1" x14ac:dyDescent="0.3">
      <c r="A361" s="430" t="s">
        <v>397</v>
      </c>
      <c r="B361" s="431" t="s">
        <v>398</v>
      </c>
      <c r="C361" s="432" t="s">
        <v>402</v>
      </c>
      <c r="D361" s="433" t="s">
        <v>521</v>
      </c>
      <c r="E361" s="432" t="s">
        <v>1357</v>
      </c>
      <c r="F361" s="433" t="s">
        <v>1358</v>
      </c>
      <c r="G361" s="432" t="s">
        <v>1255</v>
      </c>
      <c r="H361" s="432" t="s">
        <v>1256</v>
      </c>
      <c r="I361" s="434">
        <v>2591.8200000000002</v>
      </c>
      <c r="J361" s="434">
        <v>1</v>
      </c>
      <c r="K361" s="435">
        <v>2591.8200000000002</v>
      </c>
    </row>
    <row r="362" spans="1:11" ht="14.4" customHeight="1" x14ac:dyDescent="0.3">
      <c r="A362" s="430" t="s">
        <v>397</v>
      </c>
      <c r="B362" s="431" t="s">
        <v>398</v>
      </c>
      <c r="C362" s="432" t="s">
        <v>402</v>
      </c>
      <c r="D362" s="433" t="s">
        <v>521</v>
      </c>
      <c r="E362" s="432" t="s">
        <v>1357</v>
      </c>
      <c r="F362" s="433" t="s">
        <v>1358</v>
      </c>
      <c r="G362" s="432" t="s">
        <v>1257</v>
      </c>
      <c r="H362" s="432" t="s">
        <v>1258</v>
      </c>
      <c r="I362" s="434">
        <v>696.96</v>
      </c>
      <c r="J362" s="434">
        <v>1</v>
      </c>
      <c r="K362" s="435">
        <v>696.96</v>
      </c>
    </row>
    <row r="363" spans="1:11" ht="14.4" customHeight="1" x14ac:dyDescent="0.3">
      <c r="A363" s="430" t="s">
        <v>397</v>
      </c>
      <c r="B363" s="431" t="s">
        <v>398</v>
      </c>
      <c r="C363" s="432" t="s">
        <v>402</v>
      </c>
      <c r="D363" s="433" t="s">
        <v>521</v>
      </c>
      <c r="E363" s="432" t="s">
        <v>1357</v>
      </c>
      <c r="F363" s="433" t="s">
        <v>1358</v>
      </c>
      <c r="G363" s="432" t="s">
        <v>1259</v>
      </c>
      <c r="H363" s="432" t="s">
        <v>1260</v>
      </c>
      <c r="I363" s="434">
        <v>18150</v>
      </c>
      <c r="J363" s="434">
        <v>2</v>
      </c>
      <c r="K363" s="435">
        <v>36300</v>
      </c>
    </row>
    <row r="364" spans="1:11" ht="14.4" customHeight="1" x14ac:dyDescent="0.3">
      <c r="A364" s="430" t="s">
        <v>397</v>
      </c>
      <c r="B364" s="431" t="s">
        <v>398</v>
      </c>
      <c r="C364" s="432" t="s">
        <v>402</v>
      </c>
      <c r="D364" s="433" t="s">
        <v>521</v>
      </c>
      <c r="E364" s="432" t="s">
        <v>1357</v>
      </c>
      <c r="F364" s="433" t="s">
        <v>1358</v>
      </c>
      <c r="G364" s="432" t="s">
        <v>1261</v>
      </c>
      <c r="H364" s="432" t="s">
        <v>1262</v>
      </c>
      <c r="I364" s="434">
        <v>1568.16</v>
      </c>
      <c r="J364" s="434">
        <v>1</v>
      </c>
      <c r="K364" s="435">
        <v>1568.16</v>
      </c>
    </row>
    <row r="365" spans="1:11" ht="14.4" customHeight="1" x14ac:dyDescent="0.3">
      <c r="A365" s="430" t="s">
        <v>397</v>
      </c>
      <c r="B365" s="431" t="s">
        <v>398</v>
      </c>
      <c r="C365" s="432" t="s">
        <v>402</v>
      </c>
      <c r="D365" s="433" t="s">
        <v>521</v>
      </c>
      <c r="E365" s="432" t="s">
        <v>1357</v>
      </c>
      <c r="F365" s="433" t="s">
        <v>1358</v>
      </c>
      <c r="G365" s="432" t="s">
        <v>1263</v>
      </c>
      <c r="H365" s="432" t="s">
        <v>1264</v>
      </c>
      <c r="I365" s="434">
        <v>2591.8200000000002</v>
      </c>
      <c r="J365" s="434">
        <v>1</v>
      </c>
      <c r="K365" s="435">
        <v>2591.8200000000002</v>
      </c>
    </row>
    <row r="366" spans="1:11" ht="14.4" customHeight="1" x14ac:dyDescent="0.3">
      <c r="A366" s="430" t="s">
        <v>397</v>
      </c>
      <c r="B366" s="431" t="s">
        <v>398</v>
      </c>
      <c r="C366" s="432" t="s">
        <v>402</v>
      </c>
      <c r="D366" s="433" t="s">
        <v>521</v>
      </c>
      <c r="E366" s="432" t="s">
        <v>1357</v>
      </c>
      <c r="F366" s="433" t="s">
        <v>1358</v>
      </c>
      <c r="G366" s="432" t="s">
        <v>1265</v>
      </c>
      <c r="H366" s="432" t="s">
        <v>1266</v>
      </c>
      <c r="I366" s="434">
        <v>2591.8200000000002</v>
      </c>
      <c r="J366" s="434">
        <v>2</v>
      </c>
      <c r="K366" s="435">
        <v>5183.6400000000003</v>
      </c>
    </row>
    <row r="367" spans="1:11" ht="14.4" customHeight="1" x14ac:dyDescent="0.3">
      <c r="A367" s="430" t="s">
        <v>397</v>
      </c>
      <c r="B367" s="431" t="s">
        <v>398</v>
      </c>
      <c r="C367" s="432" t="s">
        <v>402</v>
      </c>
      <c r="D367" s="433" t="s">
        <v>521</v>
      </c>
      <c r="E367" s="432" t="s">
        <v>1357</v>
      </c>
      <c r="F367" s="433" t="s">
        <v>1358</v>
      </c>
      <c r="G367" s="432" t="s">
        <v>1267</v>
      </c>
      <c r="H367" s="432" t="s">
        <v>1268</v>
      </c>
      <c r="I367" s="434">
        <v>2591.8200000000002</v>
      </c>
      <c r="J367" s="434">
        <v>1</v>
      </c>
      <c r="K367" s="435">
        <v>2591.8200000000002</v>
      </c>
    </row>
    <row r="368" spans="1:11" ht="14.4" customHeight="1" x14ac:dyDescent="0.3">
      <c r="A368" s="430" t="s">
        <v>397</v>
      </c>
      <c r="B368" s="431" t="s">
        <v>398</v>
      </c>
      <c r="C368" s="432" t="s">
        <v>402</v>
      </c>
      <c r="D368" s="433" t="s">
        <v>521</v>
      </c>
      <c r="E368" s="432" t="s">
        <v>1357</v>
      </c>
      <c r="F368" s="433" t="s">
        <v>1358</v>
      </c>
      <c r="G368" s="432" t="s">
        <v>1269</v>
      </c>
      <c r="H368" s="432" t="s">
        <v>1270</v>
      </c>
      <c r="I368" s="434">
        <v>2591.8200000000002</v>
      </c>
      <c r="J368" s="434">
        <v>1</v>
      </c>
      <c r="K368" s="435">
        <v>2591.8200000000002</v>
      </c>
    </row>
    <row r="369" spans="1:11" ht="14.4" customHeight="1" x14ac:dyDescent="0.3">
      <c r="A369" s="430" t="s">
        <v>397</v>
      </c>
      <c r="B369" s="431" t="s">
        <v>398</v>
      </c>
      <c r="C369" s="432" t="s">
        <v>402</v>
      </c>
      <c r="D369" s="433" t="s">
        <v>521</v>
      </c>
      <c r="E369" s="432" t="s">
        <v>1357</v>
      </c>
      <c r="F369" s="433" t="s">
        <v>1358</v>
      </c>
      <c r="G369" s="432" t="s">
        <v>1271</v>
      </c>
      <c r="H369" s="432" t="s">
        <v>1272</v>
      </c>
      <c r="I369" s="434">
        <v>2591.8200000000002</v>
      </c>
      <c r="J369" s="434">
        <v>1</v>
      </c>
      <c r="K369" s="435">
        <v>2591.8200000000002</v>
      </c>
    </row>
    <row r="370" spans="1:11" ht="14.4" customHeight="1" x14ac:dyDescent="0.3">
      <c r="A370" s="430" t="s">
        <v>397</v>
      </c>
      <c r="B370" s="431" t="s">
        <v>398</v>
      </c>
      <c r="C370" s="432" t="s">
        <v>402</v>
      </c>
      <c r="D370" s="433" t="s">
        <v>521</v>
      </c>
      <c r="E370" s="432" t="s">
        <v>1357</v>
      </c>
      <c r="F370" s="433" t="s">
        <v>1358</v>
      </c>
      <c r="G370" s="432" t="s">
        <v>1273</v>
      </c>
      <c r="H370" s="432" t="s">
        <v>1274</v>
      </c>
      <c r="I370" s="434">
        <v>13939.041999999998</v>
      </c>
      <c r="J370" s="434">
        <v>11</v>
      </c>
      <c r="K370" s="435">
        <v>153329.41999999998</v>
      </c>
    </row>
    <row r="371" spans="1:11" ht="14.4" customHeight="1" x14ac:dyDescent="0.3">
      <c r="A371" s="430" t="s">
        <v>397</v>
      </c>
      <c r="B371" s="431" t="s">
        <v>398</v>
      </c>
      <c r="C371" s="432" t="s">
        <v>402</v>
      </c>
      <c r="D371" s="433" t="s">
        <v>521</v>
      </c>
      <c r="E371" s="432" t="s">
        <v>1357</v>
      </c>
      <c r="F371" s="433" t="s">
        <v>1358</v>
      </c>
      <c r="G371" s="432" t="s">
        <v>1275</v>
      </c>
      <c r="H371" s="432" t="s">
        <v>1276</v>
      </c>
      <c r="I371" s="434">
        <v>46.462000000000003</v>
      </c>
      <c r="J371" s="434">
        <v>420</v>
      </c>
      <c r="K371" s="435">
        <v>19513.91</v>
      </c>
    </row>
    <row r="372" spans="1:11" ht="14.4" customHeight="1" x14ac:dyDescent="0.3">
      <c r="A372" s="430" t="s">
        <v>397</v>
      </c>
      <c r="B372" s="431" t="s">
        <v>398</v>
      </c>
      <c r="C372" s="432" t="s">
        <v>402</v>
      </c>
      <c r="D372" s="433" t="s">
        <v>521</v>
      </c>
      <c r="E372" s="432" t="s">
        <v>1357</v>
      </c>
      <c r="F372" s="433" t="s">
        <v>1358</v>
      </c>
      <c r="G372" s="432" t="s">
        <v>1277</v>
      </c>
      <c r="H372" s="432" t="s">
        <v>1278</v>
      </c>
      <c r="I372" s="434">
        <v>228.71</v>
      </c>
      <c r="J372" s="434">
        <v>1</v>
      </c>
      <c r="K372" s="435">
        <v>228.71</v>
      </c>
    </row>
    <row r="373" spans="1:11" ht="14.4" customHeight="1" x14ac:dyDescent="0.3">
      <c r="A373" s="430" t="s">
        <v>397</v>
      </c>
      <c r="B373" s="431" t="s">
        <v>398</v>
      </c>
      <c r="C373" s="432" t="s">
        <v>402</v>
      </c>
      <c r="D373" s="433" t="s">
        <v>521</v>
      </c>
      <c r="E373" s="432" t="s">
        <v>1357</v>
      </c>
      <c r="F373" s="433" t="s">
        <v>1358</v>
      </c>
      <c r="G373" s="432" t="s">
        <v>1279</v>
      </c>
      <c r="H373" s="432" t="s">
        <v>1280</v>
      </c>
      <c r="I373" s="434">
        <v>10775.66</v>
      </c>
      <c r="J373" s="434">
        <v>1</v>
      </c>
      <c r="K373" s="435">
        <v>10775.66</v>
      </c>
    </row>
    <row r="374" spans="1:11" ht="14.4" customHeight="1" x14ac:dyDescent="0.3">
      <c r="A374" s="430" t="s">
        <v>397</v>
      </c>
      <c r="B374" s="431" t="s">
        <v>398</v>
      </c>
      <c r="C374" s="432" t="s">
        <v>402</v>
      </c>
      <c r="D374" s="433" t="s">
        <v>521</v>
      </c>
      <c r="E374" s="432" t="s">
        <v>1357</v>
      </c>
      <c r="F374" s="433" t="s">
        <v>1358</v>
      </c>
      <c r="G374" s="432" t="s">
        <v>1281</v>
      </c>
      <c r="H374" s="432" t="s">
        <v>1282</v>
      </c>
      <c r="I374" s="434">
        <v>3414.62</v>
      </c>
      <c r="J374" s="434">
        <v>1</v>
      </c>
      <c r="K374" s="435">
        <v>3414.62</v>
      </c>
    </row>
    <row r="375" spans="1:11" ht="14.4" customHeight="1" x14ac:dyDescent="0.3">
      <c r="A375" s="430" t="s">
        <v>397</v>
      </c>
      <c r="B375" s="431" t="s">
        <v>398</v>
      </c>
      <c r="C375" s="432" t="s">
        <v>402</v>
      </c>
      <c r="D375" s="433" t="s">
        <v>521</v>
      </c>
      <c r="E375" s="432" t="s">
        <v>1357</v>
      </c>
      <c r="F375" s="433" t="s">
        <v>1358</v>
      </c>
      <c r="G375" s="432" t="s">
        <v>1283</v>
      </c>
      <c r="H375" s="432" t="s">
        <v>1284</v>
      </c>
      <c r="I375" s="434">
        <v>510.62</v>
      </c>
      <c r="J375" s="434">
        <v>1</v>
      </c>
      <c r="K375" s="435">
        <v>510.62</v>
      </c>
    </row>
    <row r="376" spans="1:11" ht="14.4" customHeight="1" x14ac:dyDescent="0.3">
      <c r="A376" s="430" t="s">
        <v>397</v>
      </c>
      <c r="B376" s="431" t="s">
        <v>398</v>
      </c>
      <c r="C376" s="432" t="s">
        <v>402</v>
      </c>
      <c r="D376" s="433" t="s">
        <v>521</v>
      </c>
      <c r="E376" s="432" t="s">
        <v>1357</v>
      </c>
      <c r="F376" s="433" t="s">
        <v>1358</v>
      </c>
      <c r="G376" s="432" t="s">
        <v>1285</v>
      </c>
      <c r="H376" s="432" t="s">
        <v>1286</v>
      </c>
      <c r="I376" s="434">
        <v>510.62</v>
      </c>
      <c r="J376" s="434">
        <v>1</v>
      </c>
      <c r="K376" s="435">
        <v>510.62</v>
      </c>
    </row>
    <row r="377" spans="1:11" ht="14.4" customHeight="1" x14ac:dyDescent="0.3">
      <c r="A377" s="430" t="s">
        <v>397</v>
      </c>
      <c r="B377" s="431" t="s">
        <v>398</v>
      </c>
      <c r="C377" s="432" t="s">
        <v>402</v>
      </c>
      <c r="D377" s="433" t="s">
        <v>521</v>
      </c>
      <c r="E377" s="432" t="s">
        <v>1357</v>
      </c>
      <c r="F377" s="433" t="s">
        <v>1358</v>
      </c>
      <c r="G377" s="432" t="s">
        <v>1287</v>
      </c>
      <c r="H377" s="432" t="s">
        <v>1288</v>
      </c>
      <c r="I377" s="434">
        <v>510.62</v>
      </c>
      <c r="J377" s="434">
        <v>1</v>
      </c>
      <c r="K377" s="435">
        <v>510.62</v>
      </c>
    </row>
    <row r="378" spans="1:11" ht="14.4" customHeight="1" x14ac:dyDescent="0.3">
      <c r="A378" s="430" t="s">
        <v>397</v>
      </c>
      <c r="B378" s="431" t="s">
        <v>398</v>
      </c>
      <c r="C378" s="432" t="s">
        <v>402</v>
      </c>
      <c r="D378" s="433" t="s">
        <v>521</v>
      </c>
      <c r="E378" s="432" t="s">
        <v>1357</v>
      </c>
      <c r="F378" s="433" t="s">
        <v>1358</v>
      </c>
      <c r="G378" s="432" t="s">
        <v>1289</v>
      </c>
      <c r="H378" s="432" t="s">
        <v>1290</v>
      </c>
      <c r="I378" s="434">
        <v>3725.95</v>
      </c>
      <c r="J378" s="434">
        <v>1</v>
      </c>
      <c r="K378" s="435">
        <v>3725.95</v>
      </c>
    </row>
    <row r="379" spans="1:11" ht="14.4" customHeight="1" x14ac:dyDescent="0.3">
      <c r="A379" s="430" t="s">
        <v>397</v>
      </c>
      <c r="B379" s="431" t="s">
        <v>398</v>
      </c>
      <c r="C379" s="432" t="s">
        <v>402</v>
      </c>
      <c r="D379" s="433" t="s">
        <v>521</v>
      </c>
      <c r="E379" s="432" t="s">
        <v>1357</v>
      </c>
      <c r="F379" s="433" t="s">
        <v>1358</v>
      </c>
      <c r="G379" s="432" t="s">
        <v>1291</v>
      </c>
      <c r="H379" s="432" t="s">
        <v>1292</v>
      </c>
      <c r="I379" s="434">
        <v>8569.2199999999993</v>
      </c>
      <c r="J379" s="434">
        <v>1</v>
      </c>
      <c r="K379" s="435">
        <v>8569.2199999999993</v>
      </c>
    </row>
    <row r="380" spans="1:11" ht="14.4" customHeight="1" x14ac:dyDescent="0.3">
      <c r="A380" s="430" t="s">
        <v>397</v>
      </c>
      <c r="B380" s="431" t="s">
        <v>398</v>
      </c>
      <c r="C380" s="432" t="s">
        <v>402</v>
      </c>
      <c r="D380" s="433" t="s">
        <v>521</v>
      </c>
      <c r="E380" s="432" t="s">
        <v>1357</v>
      </c>
      <c r="F380" s="433" t="s">
        <v>1358</v>
      </c>
      <c r="G380" s="432" t="s">
        <v>1293</v>
      </c>
      <c r="H380" s="432" t="s">
        <v>1294</v>
      </c>
      <c r="I380" s="434">
        <v>11.4</v>
      </c>
      <c r="J380" s="434">
        <v>10</v>
      </c>
      <c r="K380" s="435">
        <v>114</v>
      </c>
    </row>
    <row r="381" spans="1:11" ht="14.4" customHeight="1" x14ac:dyDescent="0.3">
      <c r="A381" s="430" t="s">
        <v>397</v>
      </c>
      <c r="B381" s="431" t="s">
        <v>398</v>
      </c>
      <c r="C381" s="432" t="s">
        <v>402</v>
      </c>
      <c r="D381" s="433" t="s">
        <v>521</v>
      </c>
      <c r="E381" s="432" t="s">
        <v>1357</v>
      </c>
      <c r="F381" s="433" t="s">
        <v>1358</v>
      </c>
      <c r="G381" s="432" t="s">
        <v>1295</v>
      </c>
      <c r="H381" s="432" t="s">
        <v>1296</v>
      </c>
      <c r="I381" s="434">
        <v>2505.5</v>
      </c>
      <c r="J381" s="434">
        <v>2</v>
      </c>
      <c r="K381" s="435">
        <v>5011</v>
      </c>
    </row>
    <row r="382" spans="1:11" ht="14.4" customHeight="1" x14ac:dyDescent="0.3">
      <c r="A382" s="430" t="s">
        <v>397</v>
      </c>
      <c r="B382" s="431" t="s">
        <v>398</v>
      </c>
      <c r="C382" s="432" t="s">
        <v>402</v>
      </c>
      <c r="D382" s="433" t="s">
        <v>521</v>
      </c>
      <c r="E382" s="432" t="s">
        <v>1357</v>
      </c>
      <c r="F382" s="433" t="s">
        <v>1358</v>
      </c>
      <c r="G382" s="432" t="s">
        <v>1297</v>
      </c>
      <c r="H382" s="432" t="s">
        <v>1298</v>
      </c>
      <c r="I382" s="434">
        <v>21.05</v>
      </c>
      <c r="J382" s="434">
        <v>108</v>
      </c>
      <c r="K382" s="435">
        <v>2273.85</v>
      </c>
    </row>
    <row r="383" spans="1:11" ht="14.4" customHeight="1" x14ac:dyDescent="0.3">
      <c r="A383" s="430" t="s">
        <v>397</v>
      </c>
      <c r="B383" s="431" t="s">
        <v>398</v>
      </c>
      <c r="C383" s="432" t="s">
        <v>402</v>
      </c>
      <c r="D383" s="433" t="s">
        <v>521</v>
      </c>
      <c r="E383" s="432" t="s">
        <v>1357</v>
      </c>
      <c r="F383" s="433" t="s">
        <v>1358</v>
      </c>
      <c r="G383" s="432" t="s">
        <v>1299</v>
      </c>
      <c r="H383" s="432" t="s">
        <v>1300</v>
      </c>
      <c r="I383" s="434">
        <v>312.18</v>
      </c>
      <c r="J383" s="434">
        <v>1</v>
      </c>
      <c r="K383" s="435">
        <v>312.18</v>
      </c>
    </row>
    <row r="384" spans="1:11" ht="14.4" customHeight="1" x14ac:dyDescent="0.3">
      <c r="A384" s="430" t="s">
        <v>397</v>
      </c>
      <c r="B384" s="431" t="s">
        <v>398</v>
      </c>
      <c r="C384" s="432" t="s">
        <v>402</v>
      </c>
      <c r="D384" s="433" t="s">
        <v>521</v>
      </c>
      <c r="E384" s="432" t="s">
        <v>1357</v>
      </c>
      <c r="F384" s="433" t="s">
        <v>1358</v>
      </c>
      <c r="G384" s="432" t="s">
        <v>1301</v>
      </c>
      <c r="H384" s="432" t="s">
        <v>1302</v>
      </c>
      <c r="I384" s="434">
        <v>209.01780764443353</v>
      </c>
      <c r="J384" s="434">
        <v>1</v>
      </c>
      <c r="K384" s="435">
        <v>209.01780764443353</v>
      </c>
    </row>
    <row r="385" spans="1:11" ht="14.4" customHeight="1" x14ac:dyDescent="0.3">
      <c r="A385" s="430" t="s">
        <v>397</v>
      </c>
      <c r="B385" s="431" t="s">
        <v>398</v>
      </c>
      <c r="C385" s="432" t="s">
        <v>402</v>
      </c>
      <c r="D385" s="433" t="s">
        <v>521</v>
      </c>
      <c r="E385" s="432" t="s">
        <v>1357</v>
      </c>
      <c r="F385" s="433" t="s">
        <v>1358</v>
      </c>
      <c r="G385" s="432" t="s">
        <v>1303</v>
      </c>
      <c r="H385" s="432" t="s">
        <v>1304</v>
      </c>
      <c r="I385" s="434">
        <v>211.83290875913895</v>
      </c>
      <c r="J385" s="434">
        <v>1</v>
      </c>
      <c r="K385" s="435">
        <v>211.83290875913895</v>
      </c>
    </row>
    <row r="386" spans="1:11" ht="14.4" customHeight="1" x14ac:dyDescent="0.3">
      <c r="A386" s="430" t="s">
        <v>397</v>
      </c>
      <c r="B386" s="431" t="s">
        <v>398</v>
      </c>
      <c r="C386" s="432" t="s">
        <v>402</v>
      </c>
      <c r="D386" s="433" t="s">
        <v>521</v>
      </c>
      <c r="E386" s="432" t="s">
        <v>1357</v>
      </c>
      <c r="F386" s="433" t="s">
        <v>1358</v>
      </c>
      <c r="G386" s="432" t="s">
        <v>1305</v>
      </c>
      <c r="H386" s="432" t="s">
        <v>1306</v>
      </c>
      <c r="I386" s="434">
        <v>1092.6300000000001</v>
      </c>
      <c r="J386" s="434">
        <v>1</v>
      </c>
      <c r="K386" s="435">
        <v>1092.6300000000001</v>
      </c>
    </row>
    <row r="387" spans="1:11" ht="14.4" customHeight="1" x14ac:dyDescent="0.3">
      <c r="A387" s="430" t="s">
        <v>397</v>
      </c>
      <c r="B387" s="431" t="s">
        <v>398</v>
      </c>
      <c r="C387" s="432" t="s">
        <v>402</v>
      </c>
      <c r="D387" s="433" t="s">
        <v>521</v>
      </c>
      <c r="E387" s="432" t="s">
        <v>1357</v>
      </c>
      <c r="F387" s="433" t="s">
        <v>1358</v>
      </c>
      <c r="G387" s="432" t="s">
        <v>1307</v>
      </c>
      <c r="H387" s="432" t="s">
        <v>1308</v>
      </c>
      <c r="I387" s="434">
        <v>741.73</v>
      </c>
      <c r="J387" s="434">
        <v>1</v>
      </c>
      <c r="K387" s="435">
        <v>741.73</v>
      </c>
    </row>
    <row r="388" spans="1:11" ht="14.4" customHeight="1" x14ac:dyDescent="0.3">
      <c r="A388" s="430" t="s">
        <v>397</v>
      </c>
      <c r="B388" s="431" t="s">
        <v>398</v>
      </c>
      <c r="C388" s="432" t="s">
        <v>402</v>
      </c>
      <c r="D388" s="433" t="s">
        <v>521</v>
      </c>
      <c r="E388" s="432" t="s">
        <v>1357</v>
      </c>
      <c r="F388" s="433" t="s">
        <v>1358</v>
      </c>
      <c r="G388" s="432" t="s">
        <v>1309</v>
      </c>
      <c r="H388" s="432" t="s">
        <v>1310</v>
      </c>
      <c r="I388" s="434">
        <v>431.97</v>
      </c>
      <c r="J388" s="434">
        <v>1</v>
      </c>
      <c r="K388" s="435">
        <v>431.97</v>
      </c>
    </row>
    <row r="389" spans="1:11" ht="14.4" customHeight="1" x14ac:dyDescent="0.3">
      <c r="A389" s="430" t="s">
        <v>397</v>
      </c>
      <c r="B389" s="431" t="s">
        <v>398</v>
      </c>
      <c r="C389" s="432" t="s">
        <v>402</v>
      </c>
      <c r="D389" s="433" t="s">
        <v>521</v>
      </c>
      <c r="E389" s="432" t="s">
        <v>1357</v>
      </c>
      <c r="F389" s="433" t="s">
        <v>1358</v>
      </c>
      <c r="G389" s="432" t="s">
        <v>1311</v>
      </c>
      <c r="H389" s="432" t="s">
        <v>1312</v>
      </c>
      <c r="I389" s="434">
        <v>431.97</v>
      </c>
      <c r="J389" s="434">
        <v>1</v>
      </c>
      <c r="K389" s="435">
        <v>431.97</v>
      </c>
    </row>
    <row r="390" spans="1:11" ht="14.4" customHeight="1" x14ac:dyDescent="0.3">
      <c r="A390" s="430" t="s">
        <v>397</v>
      </c>
      <c r="B390" s="431" t="s">
        <v>398</v>
      </c>
      <c r="C390" s="432" t="s">
        <v>402</v>
      </c>
      <c r="D390" s="433" t="s">
        <v>521</v>
      </c>
      <c r="E390" s="432" t="s">
        <v>1357</v>
      </c>
      <c r="F390" s="433" t="s">
        <v>1358</v>
      </c>
      <c r="G390" s="432" t="s">
        <v>1313</v>
      </c>
      <c r="H390" s="432" t="s">
        <v>1314</v>
      </c>
      <c r="I390" s="434">
        <v>431.97</v>
      </c>
      <c r="J390" s="434">
        <v>1</v>
      </c>
      <c r="K390" s="435">
        <v>431.97</v>
      </c>
    </row>
    <row r="391" spans="1:11" ht="14.4" customHeight="1" x14ac:dyDescent="0.3">
      <c r="A391" s="430" t="s">
        <v>397</v>
      </c>
      <c r="B391" s="431" t="s">
        <v>398</v>
      </c>
      <c r="C391" s="432" t="s">
        <v>402</v>
      </c>
      <c r="D391" s="433" t="s">
        <v>521</v>
      </c>
      <c r="E391" s="432" t="s">
        <v>1357</v>
      </c>
      <c r="F391" s="433" t="s">
        <v>1358</v>
      </c>
      <c r="G391" s="432" t="s">
        <v>1315</v>
      </c>
      <c r="H391" s="432" t="s">
        <v>1316</v>
      </c>
      <c r="I391" s="434">
        <v>431.97</v>
      </c>
      <c r="J391" s="434">
        <v>1</v>
      </c>
      <c r="K391" s="435">
        <v>431.97</v>
      </c>
    </row>
    <row r="392" spans="1:11" ht="14.4" customHeight="1" x14ac:dyDescent="0.3">
      <c r="A392" s="430" t="s">
        <v>397</v>
      </c>
      <c r="B392" s="431" t="s">
        <v>398</v>
      </c>
      <c r="C392" s="432" t="s">
        <v>402</v>
      </c>
      <c r="D392" s="433" t="s">
        <v>521</v>
      </c>
      <c r="E392" s="432" t="s">
        <v>1357</v>
      </c>
      <c r="F392" s="433" t="s">
        <v>1358</v>
      </c>
      <c r="G392" s="432" t="s">
        <v>1317</v>
      </c>
      <c r="H392" s="432" t="s">
        <v>1318</v>
      </c>
      <c r="I392" s="434">
        <v>274.67</v>
      </c>
      <c r="J392" s="434">
        <v>1</v>
      </c>
      <c r="K392" s="435">
        <v>274.67</v>
      </c>
    </row>
    <row r="393" spans="1:11" ht="14.4" customHeight="1" x14ac:dyDescent="0.3">
      <c r="A393" s="430" t="s">
        <v>397</v>
      </c>
      <c r="B393" s="431" t="s">
        <v>398</v>
      </c>
      <c r="C393" s="432" t="s">
        <v>402</v>
      </c>
      <c r="D393" s="433" t="s">
        <v>521</v>
      </c>
      <c r="E393" s="432" t="s">
        <v>1357</v>
      </c>
      <c r="F393" s="433" t="s">
        <v>1358</v>
      </c>
      <c r="G393" s="432" t="s">
        <v>1319</v>
      </c>
      <c r="H393" s="432" t="s">
        <v>1320</v>
      </c>
      <c r="I393" s="434">
        <v>510.61</v>
      </c>
      <c r="J393" s="434">
        <v>1</v>
      </c>
      <c r="K393" s="435">
        <v>510.61</v>
      </c>
    </row>
    <row r="394" spans="1:11" ht="14.4" customHeight="1" x14ac:dyDescent="0.3">
      <c r="A394" s="430" t="s">
        <v>397</v>
      </c>
      <c r="B394" s="431" t="s">
        <v>398</v>
      </c>
      <c r="C394" s="432" t="s">
        <v>402</v>
      </c>
      <c r="D394" s="433" t="s">
        <v>521</v>
      </c>
      <c r="E394" s="432" t="s">
        <v>1357</v>
      </c>
      <c r="F394" s="433" t="s">
        <v>1358</v>
      </c>
      <c r="G394" s="432" t="s">
        <v>1321</v>
      </c>
      <c r="H394" s="432" t="s">
        <v>1322</v>
      </c>
      <c r="I394" s="434">
        <v>984.93</v>
      </c>
      <c r="J394" s="434">
        <v>1</v>
      </c>
      <c r="K394" s="435">
        <v>984.93</v>
      </c>
    </row>
    <row r="395" spans="1:11" ht="14.4" customHeight="1" x14ac:dyDescent="0.3">
      <c r="A395" s="430" t="s">
        <v>397</v>
      </c>
      <c r="B395" s="431" t="s">
        <v>398</v>
      </c>
      <c r="C395" s="432" t="s">
        <v>402</v>
      </c>
      <c r="D395" s="433" t="s">
        <v>521</v>
      </c>
      <c r="E395" s="432" t="s">
        <v>1357</v>
      </c>
      <c r="F395" s="433" t="s">
        <v>1358</v>
      </c>
      <c r="G395" s="432" t="s">
        <v>1323</v>
      </c>
      <c r="H395" s="432" t="s">
        <v>1324</v>
      </c>
      <c r="I395" s="434">
        <v>9176.64</v>
      </c>
      <c r="J395" s="434">
        <v>1</v>
      </c>
      <c r="K395" s="435">
        <v>9176.64</v>
      </c>
    </row>
    <row r="396" spans="1:11" ht="14.4" customHeight="1" x14ac:dyDescent="0.3">
      <c r="A396" s="430" t="s">
        <v>397</v>
      </c>
      <c r="B396" s="431" t="s">
        <v>398</v>
      </c>
      <c r="C396" s="432" t="s">
        <v>402</v>
      </c>
      <c r="D396" s="433" t="s">
        <v>521</v>
      </c>
      <c r="E396" s="432" t="s">
        <v>1357</v>
      </c>
      <c r="F396" s="433" t="s">
        <v>1358</v>
      </c>
      <c r="G396" s="432" t="s">
        <v>1325</v>
      </c>
      <c r="H396" s="432" t="s">
        <v>1326</v>
      </c>
      <c r="I396" s="434">
        <v>5671.27</v>
      </c>
      <c r="J396" s="434">
        <v>1</v>
      </c>
      <c r="K396" s="435">
        <v>5671.27</v>
      </c>
    </row>
    <row r="397" spans="1:11" ht="14.4" customHeight="1" x14ac:dyDescent="0.3">
      <c r="A397" s="430" t="s">
        <v>397</v>
      </c>
      <c r="B397" s="431" t="s">
        <v>398</v>
      </c>
      <c r="C397" s="432" t="s">
        <v>402</v>
      </c>
      <c r="D397" s="433" t="s">
        <v>521</v>
      </c>
      <c r="E397" s="432" t="s">
        <v>1357</v>
      </c>
      <c r="F397" s="433" t="s">
        <v>1358</v>
      </c>
      <c r="G397" s="432" t="s">
        <v>1327</v>
      </c>
      <c r="H397" s="432" t="s">
        <v>1328</v>
      </c>
      <c r="I397" s="434">
        <v>5844.3</v>
      </c>
      <c r="J397" s="434">
        <v>1</v>
      </c>
      <c r="K397" s="435">
        <v>5844.3</v>
      </c>
    </row>
    <row r="398" spans="1:11" ht="14.4" customHeight="1" x14ac:dyDescent="0.3">
      <c r="A398" s="430" t="s">
        <v>397</v>
      </c>
      <c r="B398" s="431" t="s">
        <v>398</v>
      </c>
      <c r="C398" s="432" t="s">
        <v>402</v>
      </c>
      <c r="D398" s="433" t="s">
        <v>521</v>
      </c>
      <c r="E398" s="432" t="s">
        <v>1357</v>
      </c>
      <c r="F398" s="433" t="s">
        <v>1358</v>
      </c>
      <c r="G398" s="432" t="s">
        <v>1329</v>
      </c>
      <c r="H398" s="432" t="s">
        <v>1330</v>
      </c>
      <c r="I398" s="434">
        <v>485.21</v>
      </c>
      <c r="J398" s="434">
        <v>2</v>
      </c>
      <c r="K398" s="435">
        <v>970.42</v>
      </c>
    </row>
    <row r="399" spans="1:11" ht="14.4" customHeight="1" x14ac:dyDescent="0.3">
      <c r="A399" s="430" t="s">
        <v>397</v>
      </c>
      <c r="B399" s="431" t="s">
        <v>398</v>
      </c>
      <c r="C399" s="432" t="s">
        <v>402</v>
      </c>
      <c r="D399" s="433" t="s">
        <v>521</v>
      </c>
      <c r="E399" s="432" t="s">
        <v>1357</v>
      </c>
      <c r="F399" s="433" t="s">
        <v>1358</v>
      </c>
      <c r="G399" s="432" t="s">
        <v>1331</v>
      </c>
      <c r="H399" s="432" t="s">
        <v>1332</v>
      </c>
      <c r="I399" s="434">
        <v>415.84</v>
      </c>
      <c r="J399" s="434">
        <v>3</v>
      </c>
      <c r="K399" s="435">
        <v>1247.51</v>
      </c>
    </row>
    <row r="400" spans="1:11" ht="14.4" customHeight="1" x14ac:dyDescent="0.3">
      <c r="A400" s="430" t="s">
        <v>397</v>
      </c>
      <c r="B400" s="431" t="s">
        <v>398</v>
      </c>
      <c r="C400" s="432" t="s">
        <v>402</v>
      </c>
      <c r="D400" s="433" t="s">
        <v>521</v>
      </c>
      <c r="E400" s="432" t="s">
        <v>1357</v>
      </c>
      <c r="F400" s="433" t="s">
        <v>1358</v>
      </c>
      <c r="G400" s="432" t="s">
        <v>1333</v>
      </c>
      <c r="H400" s="432" t="s">
        <v>1334</v>
      </c>
      <c r="I400" s="434">
        <v>3346.86</v>
      </c>
      <c r="J400" s="434">
        <v>1</v>
      </c>
      <c r="K400" s="435">
        <v>3346.86</v>
      </c>
    </row>
    <row r="401" spans="1:11" ht="14.4" customHeight="1" x14ac:dyDescent="0.3">
      <c r="A401" s="430" t="s">
        <v>397</v>
      </c>
      <c r="B401" s="431" t="s">
        <v>398</v>
      </c>
      <c r="C401" s="432" t="s">
        <v>402</v>
      </c>
      <c r="D401" s="433" t="s">
        <v>521</v>
      </c>
      <c r="E401" s="432" t="s">
        <v>1357</v>
      </c>
      <c r="F401" s="433" t="s">
        <v>1358</v>
      </c>
      <c r="G401" s="432" t="s">
        <v>1335</v>
      </c>
      <c r="H401" s="432" t="s">
        <v>1336</v>
      </c>
      <c r="I401" s="434">
        <v>3414.62</v>
      </c>
      <c r="J401" s="434">
        <v>1</v>
      </c>
      <c r="K401" s="435">
        <v>3414.62</v>
      </c>
    </row>
    <row r="402" spans="1:11" ht="14.4" customHeight="1" x14ac:dyDescent="0.3">
      <c r="A402" s="430" t="s">
        <v>397</v>
      </c>
      <c r="B402" s="431" t="s">
        <v>398</v>
      </c>
      <c r="C402" s="432" t="s">
        <v>402</v>
      </c>
      <c r="D402" s="433" t="s">
        <v>521</v>
      </c>
      <c r="E402" s="432" t="s">
        <v>1357</v>
      </c>
      <c r="F402" s="433" t="s">
        <v>1358</v>
      </c>
      <c r="G402" s="432" t="s">
        <v>1337</v>
      </c>
      <c r="H402" s="432" t="s">
        <v>1338</v>
      </c>
      <c r="I402" s="434">
        <v>3724</v>
      </c>
      <c r="J402" s="434">
        <v>1</v>
      </c>
      <c r="K402" s="435">
        <v>3724</v>
      </c>
    </row>
    <row r="403" spans="1:11" ht="14.4" customHeight="1" x14ac:dyDescent="0.3">
      <c r="A403" s="430" t="s">
        <v>397</v>
      </c>
      <c r="B403" s="431" t="s">
        <v>398</v>
      </c>
      <c r="C403" s="432" t="s">
        <v>402</v>
      </c>
      <c r="D403" s="433" t="s">
        <v>521</v>
      </c>
      <c r="E403" s="432" t="s">
        <v>1357</v>
      </c>
      <c r="F403" s="433" t="s">
        <v>1358</v>
      </c>
      <c r="G403" s="432" t="s">
        <v>1339</v>
      </c>
      <c r="H403" s="432" t="s">
        <v>1340</v>
      </c>
      <c r="I403" s="434">
        <v>2591.8200000000002</v>
      </c>
      <c r="J403" s="434">
        <v>2</v>
      </c>
      <c r="K403" s="435">
        <v>5183.6400000000003</v>
      </c>
    </row>
    <row r="404" spans="1:11" ht="14.4" customHeight="1" x14ac:dyDescent="0.3">
      <c r="A404" s="430" t="s">
        <v>397</v>
      </c>
      <c r="B404" s="431" t="s">
        <v>398</v>
      </c>
      <c r="C404" s="432" t="s">
        <v>402</v>
      </c>
      <c r="D404" s="433" t="s">
        <v>521</v>
      </c>
      <c r="E404" s="432" t="s">
        <v>1357</v>
      </c>
      <c r="F404" s="433" t="s">
        <v>1358</v>
      </c>
      <c r="G404" s="432" t="s">
        <v>1341</v>
      </c>
      <c r="H404" s="432" t="s">
        <v>1342</v>
      </c>
      <c r="I404" s="434">
        <v>6941.77</v>
      </c>
      <c r="J404" s="434">
        <v>1</v>
      </c>
      <c r="K404" s="435">
        <v>6941.77</v>
      </c>
    </row>
    <row r="405" spans="1:11" ht="14.4" customHeight="1" x14ac:dyDescent="0.3">
      <c r="A405" s="430" t="s">
        <v>397</v>
      </c>
      <c r="B405" s="431" t="s">
        <v>398</v>
      </c>
      <c r="C405" s="432" t="s">
        <v>402</v>
      </c>
      <c r="D405" s="433" t="s">
        <v>521</v>
      </c>
      <c r="E405" s="432" t="s">
        <v>1357</v>
      </c>
      <c r="F405" s="433" t="s">
        <v>1358</v>
      </c>
      <c r="G405" s="432" t="s">
        <v>1343</v>
      </c>
      <c r="H405" s="432" t="s">
        <v>1344</v>
      </c>
      <c r="I405" s="434">
        <v>4827.8999999999996</v>
      </c>
      <c r="J405" s="434">
        <v>3</v>
      </c>
      <c r="K405" s="435">
        <v>14483.7</v>
      </c>
    </row>
    <row r="406" spans="1:11" ht="14.4" customHeight="1" thickBot="1" x14ac:dyDescent="0.35">
      <c r="A406" s="436" t="s">
        <v>397</v>
      </c>
      <c r="B406" s="437" t="s">
        <v>398</v>
      </c>
      <c r="C406" s="438" t="s">
        <v>402</v>
      </c>
      <c r="D406" s="439" t="s">
        <v>521</v>
      </c>
      <c r="E406" s="438" t="s">
        <v>1357</v>
      </c>
      <c r="F406" s="439" t="s">
        <v>1358</v>
      </c>
      <c r="G406" s="438" t="s">
        <v>1345</v>
      </c>
      <c r="H406" s="438" t="s">
        <v>1346</v>
      </c>
      <c r="I406" s="440">
        <v>87.034999999999997</v>
      </c>
      <c r="J406" s="440">
        <v>41</v>
      </c>
      <c r="K406" s="441">
        <v>3568.37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31.8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0.3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18.899999999999999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48184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315.20000000000005</v>
      </c>
      <c r="E11" s="243">
        <f xml:space="preserve">
IF($A$4&lt;=12,SUMIFS('ON Data'!K:K,'ON Data'!$D:$D,$A$4,'ON Data'!$E:$E,2),SUMIFS('ON Data'!K:K,'ON Data'!$E:$E,2))</f>
        <v>5420.8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28728</v>
      </c>
      <c r="H11" s="243">
        <f xml:space="preserve">
IF($A$4&lt;=12,SUMIFS('ON Data'!AR:AR,'ON Data'!$D:$D,$A$4,'ON Data'!$E:$E,2),SUMIFS('ON Data'!AR:AR,'ON Data'!$E:$E,2))</f>
        <v>4532</v>
      </c>
      <c r="I11" s="243">
        <f xml:space="preserve">
IF($A$4&lt;=12,SUMIFS('ON Data'!AU:AU,'ON Data'!$D:$D,$A$4,'ON Data'!$E:$E,2),SUMIFS('ON Data'!AU:AU,'ON Data'!$E:$E,2))</f>
        <v>7612</v>
      </c>
      <c r="J11" s="502">
        <f xml:space="preserve">
IF($A$4&lt;=12,SUMIFS('ON Data'!AW:AW,'ON Data'!$D:$D,$A$4,'ON Data'!$E:$E,2),SUMIFS('ON Data'!AW:AW,'ON Data'!$E:$E,2))</f>
        <v>1576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362.26000000000005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97.66</v>
      </c>
      <c r="E12" s="243">
        <f xml:space="preserve">
IF($A$4&lt;=12,SUMIFS('ON Data'!K:K,'ON Data'!$D:$D,$A$4,'ON Data'!$E:$E,3),SUMIFS('ON Data'!K:K,'ON Data'!$E:$E,3))</f>
        <v>253.60000000000002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1836.5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32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1293.5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511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433548</v>
      </c>
      <c r="C18" s="242">
        <f t="shared" ref="C18:E18" si="0" xml:space="preserve">
C19-C16-C17</f>
        <v>0</v>
      </c>
      <c r="D18" s="243">
        <f t="shared" si="0"/>
        <v>3418</v>
      </c>
      <c r="E18" s="243">
        <f t="shared" si="0"/>
        <v>177290</v>
      </c>
      <c r="F18" s="243">
        <f t="shared" ref="F18:G18" si="1" xml:space="preserve">
F19-F16-F17</f>
        <v>0</v>
      </c>
      <c r="G18" s="243">
        <f t="shared" si="1"/>
        <v>180113</v>
      </c>
      <c r="H18" s="243">
        <f t="shared" ref="H18:J18" si="2" xml:space="preserve">
H19-H16-H17</f>
        <v>17421</v>
      </c>
      <c r="I18" s="243">
        <f t="shared" si="2"/>
        <v>49351</v>
      </c>
      <c r="J18" s="502">
        <f t="shared" si="2"/>
        <v>5955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433548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3418</v>
      </c>
      <c r="E19" s="252">
        <f xml:space="preserve">
IF($A$4&lt;=12,SUMIFS('ON Data'!K:K,'ON Data'!$D:$D,$A$4,'ON Data'!$E:$E,9),SUMIFS('ON Data'!K:K,'ON Data'!$E:$E,9))</f>
        <v>177290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180113</v>
      </c>
      <c r="H19" s="252">
        <f xml:space="preserve">
IF($A$4&lt;=12,SUMIFS('ON Data'!AR:AR,'ON Data'!$D:$D,$A$4,'ON Data'!$E:$E,9),SUMIFS('ON Data'!AR:AR,'ON Data'!$E:$E,9))</f>
        <v>17421</v>
      </c>
      <c r="I19" s="252">
        <f xml:space="preserve">
IF($A$4&lt;=12,SUMIFS('ON Data'!AU:AU,'ON Data'!$D:$D,$A$4,'ON Data'!$E:$E,9),SUMIFS('ON Data'!AU:AU,'ON Data'!$E:$E,9))</f>
        <v>49351</v>
      </c>
      <c r="J19" s="505">
        <f xml:space="preserve">
IF($A$4&lt;=12,SUMIFS('ON Data'!AW:AW,'ON Data'!$D:$D,$A$4,'ON Data'!$E:$E,9),SUMIFS('ON Data'!AW:AW,'ON Data'!$E:$E,9))</f>
        <v>5955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11773437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149241</v>
      </c>
      <c r="E20" s="255">
        <f xml:space="preserve">
IF($A$4&lt;=12,SUMIFS('ON Data'!K:K,'ON Data'!$D:$D,$A$4,'ON Data'!$E:$E,6),SUMIFS('ON Data'!K:K,'ON Data'!$E:$E,6))</f>
        <v>2924535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5990996</v>
      </c>
      <c r="H20" s="255">
        <f xml:space="preserve">
IF($A$4&lt;=12,SUMIFS('ON Data'!AR:AR,'ON Data'!$D:$D,$A$4,'ON Data'!$E:$E,6),SUMIFS('ON Data'!AR:AR,'ON Data'!$E:$E,6))</f>
        <v>559727</v>
      </c>
      <c r="I20" s="255">
        <f xml:space="preserve">
IF($A$4&lt;=12,SUMIFS('ON Data'!AU:AU,'ON Data'!$D:$D,$A$4,'ON Data'!$E:$E,6),SUMIFS('ON Data'!AU:AU,'ON Data'!$E:$E,6))</f>
        <v>1934955</v>
      </c>
      <c r="J20" s="506">
        <f xml:space="preserve">
IF($A$4&lt;=12,SUMIFS('ON Data'!AW:AW,'ON Data'!$D:$D,$A$4,'ON Data'!$E:$E,6),SUMIFS('ON Data'!AW:AW,'ON Data'!$E:$E,6))</f>
        <v>193683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11773437</v>
      </c>
      <c r="C23" s="245">
        <f t="shared" ref="C23:E23" si="5" xml:space="preserve">
IF(C21="","",C20-C21)</f>
        <v>20300</v>
      </c>
      <c r="D23" s="246">
        <f t="shared" si="5"/>
        <v>149241</v>
      </c>
      <c r="E23" s="246">
        <f t="shared" si="5"/>
        <v>2924535</v>
      </c>
      <c r="F23" s="246">
        <f t="shared" ref="F23:G23" si="6" xml:space="preserve">
IF(F21="","",F20-F21)</f>
        <v>0</v>
      </c>
      <c r="G23" s="246">
        <f t="shared" si="6"/>
        <v>5990996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36438.5</v>
      </c>
      <c r="C25" s="513">
        <f xml:space="preserve">
IF($A$4&lt;=12,SUMIFS('ON Data'!J:J,'ON Data'!$D:$D,$A$4,'ON Data'!$E:$E,10),SUMIFS('ON Data'!J:J,'ON Data'!$E:$E,10))</f>
        <v>7400</v>
      </c>
      <c r="D25" s="486"/>
      <c r="E25" s="487"/>
      <c r="F25" s="488">
        <f xml:space="preserve">
IF($A$4&lt;=12,SUMIFS('ON Data'!O:O,'ON Data'!$D:$D,$A$4,'ON Data'!$E:$E,10),SUMIFS('ON Data'!O:O,'ON Data'!$E:$E,10))</f>
        <v>29038.5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30025.445292620861</v>
      </c>
      <c r="C26" s="513">
        <f xml:space="preserve">
IF($A$4&lt;=12,SUMIFS('ON Data'!J:J,'ON Data'!$D:$D,$A$4,'ON Data'!$E:$E,11),SUMIFS('ON Data'!J:J,'ON Data'!$E:$E,11))</f>
        <v>13358.778625954199</v>
      </c>
      <c r="D26" s="486"/>
      <c r="E26" s="487"/>
      <c r="F26" s="489">
        <f xml:space="preserve">
IF($A$4&lt;=12,SUMIFS('ON Data'!O:O,'ON Data'!$D:$D,$A$4,'ON Data'!$E:$E,11),SUMIFS('ON Data'!O:O,'ON Data'!$E:$E,11))</f>
        <v>16666.666666666664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1.2135873305084748</v>
      </c>
      <c r="C27" s="514">
        <f xml:space="preserve">
IF(C26=0,0,C25/C26)</f>
        <v>0.55394285714285707</v>
      </c>
      <c r="D27" s="491"/>
      <c r="E27" s="487"/>
      <c r="F27" s="492">
        <f xml:space="preserve">
IF(F26=0,0,F25/F26)</f>
        <v>1.7423100000000002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-6413.0547073791367</v>
      </c>
      <c r="C28" s="515">
        <f xml:space="preserve">
C26-C25</f>
        <v>5958.778625954199</v>
      </c>
      <c r="D28" s="493"/>
      <c r="E28" s="494"/>
      <c r="F28" s="495">
        <f xml:space="preserve">
F26-F25</f>
        <v>-12371.833333333336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3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1360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10</v>
      </c>
      <c r="F3" s="211">
        <f>SUMIF($E5:$E1048576,"&lt;10",F5:F1048576)</f>
        <v>12257685.959999999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153074.85999999999</v>
      </c>
      <c r="J3" s="211">
        <f t="shared" si="0"/>
        <v>0</v>
      </c>
      <c r="K3" s="211">
        <f t="shared" si="0"/>
        <v>3107567.5999999992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6201330.5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581710</v>
      </c>
      <c r="AS3" s="211">
        <f t="shared" si="0"/>
        <v>0</v>
      </c>
      <c r="AT3" s="211">
        <f t="shared" si="0"/>
        <v>0</v>
      </c>
      <c r="AU3" s="211">
        <f t="shared" si="0"/>
        <v>1992479</v>
      </c>
      <c r="AV3" s="211">
        <f t="shared" si="0"/>
        <v>0</v>
      </c>
      <c r="AW3" s="211">
        <f t="shared" si="0"/>
        <v>201224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  <row r="54" spans="3:49" x14ac:dyDescent="0.3">
      <c r="C54" s="210">
        <v>40</v>
      </c>
      <c r="D54" s="210">
        <v>8</v>
      </c>
      <c r="E54" s="210">
        <v>1</v>
      </c>
      <c r="F54" s="210">
        <v>31.85</v>
      </c>
      <c r="G54" s="210">
        <v>0</v>
      </c>
      <c r="H54" s="210">
        <v>0</v>
      </c>
      <c r="I54" s="210">
        <v>0.2</v>
      </c>
      <c r="J54" s="210">
        <v>0</v>
      </c>
      <c r="K54" s="210">
        <v>3.65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19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3</v>
      </c>
      <c r="AS54" s="210">
        <v>0</v>
      </c>
      <c r="AT54" s="210">
        <v>0</v>
      </c>
      <c r="AU54" s="210">
        <v>5</v>
      </c>
      <c r="AV54" s="210">
        <v>0</v>
      </c>
      <c r="AW54" s="210">
        <v>1</v>
      </c>
    </row>
    <row r="55" spans="3:49" x14ac:dyDescent="0.3">
      <c r="C55" s="210">
        <v>40</v>
      </c>
      <c r="D55" s="210">
        <v>8</v>
      </c>
      <c r="E55" s="210">
        <v>2</v>
      </c>
      <c r="F55" s="210">
        <v>3809.6</v>
      </c>
      <c r="G55" s="210">
        <v>0</v>
      </c>
      <c r="H55" s="210">
        <v>0</v>
      </c>
      <c r="I55" s="210">
        <v>28.8</v>
      </c>
      <c r="J55" s="210">
        <v>0</v>
      </c>
      <c r="K55" s="210">
        <v>388.8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2320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360</v>
      </c>
      <c r="AS55" s="210">
        <v>0</v>
      </c>
      <c r="AT55" s="210">
        <v>0</v>
      </c>
      <c r="AU55" s="210">
        <v>624</v>
      </c>
      <c r="AV55" s="210">
        <v>0</v>
      </c>
      <c r="AW55" s="210">
        <v>88</v>
      </c>
    </row>
    <row r="56" spans="3:49" x14ac:dyDescent="0.3">
      <c r="C56" s="210">
        <v>40</v>
      </c>
      <c r="D56" s="210">
        <v>8</v>
      </c>
      <c r="E56" s="210">
        <v>3</v>
      </c>
      <c r="F56" s="210">
        <v>26.8</v>
      </c>
      <c r="G56" s="210">
        <v>0</v>
      </c>
      <c r="H56" s="210">
        <v>0</v>
      </c>
      <c r="I56" s="210">
        <v>18</v>
      </c>
      <c r="J56" s="210">
        <v>0</v>
      </c>
      <c r="K56" s="210">
        <v>8.8000000000000007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0</v>
      </c>
      <c r="AU56" s="210">
        <v>0</v>
      </c>
      <c r="AV56" s="210">
        <v>0</v>
      </c>
      <c r="AW56" s="210">
        <v>0</v>
      </c>
    </row>
    <row r="57" spans="3:49" x14ac:dyDescent="0.3">
      <c r="C57" s="210">
        <v>40</v>
      </c>
      <c r="D57" s="210">
        <v>8</v>
      </c>
      <c r="E57" s="210">
        <v>4</v>
      </c>
      <c r="F57" s="210">
        <v>177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122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55</v>
      </c>
      <c r="AV57" s="210">
        <v>0</v>
      </c>
      <c r="AW57" s="210">
        <v>0</v>
      </c>
    </row>
    <row r="58" spans="3:49" x14ac:dyDescent="0.3">
      <c r="C58" s="210">
        <v>40</v>
      </c>
      <c r="D58" s="210">
        <v>8</v>
      </c>
      <c r="E58" s="210">
        <v>6</v>
      </c>
      <c r="F58" s="210">
        <v>1130527</v>
      </c>
      <c r="G58" s="210">
        <v>0</v>
      </c>
      <c r="H58" s="210">
        <v>0</v>
      </c>
      <c r="I58" s="210">
        <v>15721</v>
      </c>
      <c r="J58" s="210">
        <v>0</v>
      </c>
      <c r="K58" s="210">
        <v>249841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589276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56405</v>
      </c>
      <c r="AS58" s="210">
        <v>0</v>
      </c>
      <c r="AT58" s="210">
        <v>0</v>
      </c>
      <c r="AU58" s="210">
        <v>199735</v>
      </c>
      <c r="AV58" s="210">
        <v>0</v>
      </c>
      <c r="AW58" s="210">
        <v>19549</v>
      </c>
    </row>
    <row r="59" spans="3:49" x14ac:dyDescent="0.3">
      <c r="C59" s="210">
        <v>40</v>
      </c>
      <c r="D59" s="210">
        <v>8</v>
      </c>
      <c r="E59" s="210">
        <v>11</v>
      </c>
      <c r="F59" s="210">
        <v>3002.5445292620866</v>
      </c>
      <c r="G59" s="210">
        <v>0</v>
      </c>
      <c r="H59" s="210">
        <v>0</v>
      </c>
      <c r="I59" s="210">
        <v>0</v>
      </c>
      <c r="J59" s="210">
        <v>1335.8778625954199</v>
      </c>
      <c r="K59" s="210">
        <v>0</v>
      </c>
      <c r="L59" s="210">
        <v>0</v>
      </c>
      <c r="M59" s="210">
        <v>0</v>
      </c>
      <c r="N59" s="210">
        <v>0</v>
      </c>
      <c r="O59" s="210">
        <v>1666.6666666666667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</row>
    <row r="60" spans="3:49" x14ac:dyDescent="0.3">
      <c r="C60" s="210">
        <v>40</v>
      </c>
      <c r="D60" s="210">
        <v>9</v>
      </c>
      <c r="E60" s="210">
        <v>1</v>
      </c>
      <c r="F60" s="210">
        <v>31.85</v>
      </c>
      <c r="G60" s="210">
        <v>0</v>
      </c>
      <c r="H60" s="210">
        <v>0</v>
      </c>
      <c r="I60" s="210">
        <v>0.2</v>
      </c>
      <c r="J60" s="210">
        <v>0</v>
      </c>
      <c r="K60" s="210">
        <v>3.65</v>
      </c>
      <c r="L60" s="210">
        <v>0</v>
      </c>
      <c r="M60" s="210">
        <v>0</v>
      </c>
      <c r="N60" s="210">
        <v>0</v>
      </c>
      <c r="O60" s="210">
        <v>0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19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0</v>
      </c>
      <c r="AJ60" s="210">
        <v>0</v>
      </c>
      <c r="AK60" s="210">
        <v>0</v>
      </c>
      <c r="AL60" s="210">
        <v>0</v>
      </c>
      <c r="AM60" s="210">
        <v>0</v>
      </c>
      <c r="AN60" s="210">
        <v>0</v>
      </c>
      <c r="AO60" s="210">
        <v>0</v>
      </c>
      <c r="AP60" s="210">
        <v>0</v>
      </c>
      <c r="AQ60" s="210">
        <v>0</v>
      </c>
      <c r="AR60" s="210">
        <v>3</v>
      </c>
      <c r="AS60" s="210">
        <v>0</v>
      </c>
      <c r="AT60" s="210">
        <v>0</v>
      </c>
      <c r="AU60" s="210">
        <v>5</v>
      </c>
      <c r="AV60" s="210">
        <v>0</v>
      </c>
      <c r="AW60" s="210">
        <v>1</v>
      </c>
    </row>
    <row r="61" spans="3:49" x14ac:dyDescent="0.3">
      <c r="C61" s="210">
        <v>40</v>
      </c>
      <c r="D61" s="210">
        <v>9</v>
      </c>
      <c r="E61" s="210">
        <v>2</v>
      </c>
      <c r="F61" s="210">
        <v>5008.3999999999996</v>
      </c>
      <c r="G61" s="210">
        <v>0</v>
      </c>
      <c r="H61" s="210">
        <v>0</v>
      </c>
      <c r="I61" s="210">
        <v>35.200000000000003</v>
      </c>
      <c r="J61" s="210">
        <v>0</v>
      </c>
      <c r="K61" s="210">
        <v>581.20000000000005</v>
      </c>
      <c r="L61" s="210">
        <v>0</v>
      </c>
      <c r="M61" s="210">
        <v>0</v>
      </c>
      <c r="N61" s="210">
        <v>0</v>
      </c>
      <c r="O61" s="210">
        <v>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2920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  <c r="AP61" s="210">
        <v>0</v>
      </c>
      <c r="AQ61" s="210">
        <v>0</v>
      </c>
      <c r="AR61" s="210">
        <v>480</v>
      </c>
      <c r="AS61" s="210">
        <v>0</v>
      </c>
      <c r="AT61" s="210">
        <v>0</v>
      </c>
      <c r="AU61" s="210">
        <v>816</v>
      </c>
      <c r="AV61" s="210">
        <v>0</v>
      </c>
      <c r="AW61" s="210">
        <v>176</v>
      </c>
    </row>
    <row r="62" spans="3:49" x14ac:dyDescent="0.3">
      <c r="C62" s="210">
        <v>40</v>
      </c>
      <c r="D62" s="210">
        <v>9</v>
      </c>
      <c r="E62" s="210">
        <v>3</v>
      </c>
      <c r="F62" s="210">
        <v>24.33</v>
      </c>
      <c r="G62" s="210">
        <v>0</v>
      </c>
      <c r="H62" s="210">
        <v>0</v>
      </c>
      <c r="I62" s="210">
        <v>2.33</v>
      </c>
      <c r="J62" s="210">
        <v>0</v>
      </c>
      <c r="K62" s="210">
        <v>22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  <c r="AP62" s="210">
        <v>0</v>
      </c>
      <c r="AQ62" s="210">
        <v>0</v>
      </c>
      <c r="AR62" s="210">
        <v>0</v>
      </c>
      <c r="AS62" s="210">
        <v>0</v>
      </c>
      <c r="AT62" s="210">
        <v>0</v>
      </c>
      <c r="AU62" s="210">
        <v>0</v>
      </c>
      <c r="AV62" s="210">
        <v>0</v>
      </c>
      <c r="AW62" s="210">
        <v>0</v>
      </c>
    </row>
    <row r="63" spans="3:49" x14ac:dyDescent="0.3">
      <c r="C63" s="210">
        <v>40</v>
      </c>
      <c r="D63" s="210">
        <v>9</v>
      </c>
      <c r="E63" s="210">
        <v>4</v>
      </c>
      <c r="F63" s="210">
        <v>185</v>
      </c>
      <c r="G63" s="210">
        <v>0</v>
      </c>
      <c r="H63" s="210">
        <v>0</v>
      </c>
      <c r="I63" s="210">
        <v>0</v>
      </c>
      <c r="J63" s="210">
        <v>0</v>
      </c>
      <c r="K63" s="210">
        <v>8</v>
      </c>
      <c r="L63" s="210">
        <v>0</v>
      </c>
      <c r="M63" s="210">
        <v>0</v>
      </c>
      <c r="N63" s="210">
        <v>0</v>
      </c>
      <c r="O63" s="210">
        <v>0</v>
      </c>
      <c r="P63" s="210">
        <v>0</v>
      </c>
      <c r="Q63" s="210">
        <v>0</v>
      </c>
      <c r="R63" s="210">
        <v>0</v>
      </c>
      <c r="S63" s="210">
        <v>0</v>
      </c>
      <c r="T63" s="210">
        <v>0</v>
      </c>
      <c r="U63" s="210">
        <v>0</v>
      </c>
      <c r="V63" s="210">
        <v>123</v>
      </c>
      <c r="W63" s="210">
        <v>0</v>
      </c>
      <c r="X63" s="210">
        <v>0</v>
      </c>
      <c r="Y63" s="210">
        <v>0</v>
      </c>
      <c r="Z63" s="210">
        <v>0</v>
      </c>
      <c r="AA63" s="210">
        <v>0</v>
      </c>
      <c r="AB63" s="210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210">
        <v>0</v>
      </c>
      <c r="AI63" s="210">
        <v>0</v>
      </c>
      <c r="AJ63" s="210">
        <v>0</v>
      </c>
      <c r="AK63" s="210">
        <v>0</v>
      </c>
      <c r="AL63" s="210">
        <v>0</v>
      </c>
      <c r="AM63" s="210">
        <v>0</v>
      </c>
      <c r="AN63" s="210">
        <v>0</v>
      </c>
      <c r="AO63" s="210">
        <v>0</v>
      </c>
      <c r="AP63" s="210">
        <v>0</v>
      </c>
      <c r="AQ63" s="210">
        <v>0</v>
      </c>
      <c r="AR63" s="210">
        <v>0</v>
      </c>
      <c r="AS63" s="210">
        <v>0</v>
      </c>
      <c r="AT63" s="210">
        <v>0</v>
      </c>
      <c r="AU63" s="210">
        <v>54</v>
      </c>
      <c r="AV63" s="210">
        <v>0</v>
      </c>
      <c r="AW63" s="210">
        <v>0</v>
      </c>
    </row>
    <row r="64" spans="3:49" x14ac:dyDescent="0.3">
      <c r="C64" s="210">
        <v>40</v>
      </c>
      <c r="D64" s="210">
        <v>9</v>
      </c>
      <c r="E64" s="210">
        <v>6</v>
      </c>
      <c r="F64" s="210">
        <v>1134669</v>
      </c>
      <c r="G64" s="210">
        <v>0</v>
      </c>
      <c r="H64" s="210">
        <v>0</v>
      </c>
      <c r="I64" s="210">
        <v>8447</v>
      </c>
      <c r="J64" s="210">
        <v>0</v>
      </c>
      <c r="K64" s="210">
        <v>273895</v>
      </c>
      <c r="L64" s="210">
        <v>0</v>
      </c>
      <c r="M64" s="210">
        <v>0</v>
      </c>
      <c r="N64" s="210">
        <v>0</v>
      </c>
      <c r="O64" s="210">
        <v>0</v>
      </c>
      <c r="P64" s="210">
        <v>0</v>
      </c>
      <c r="Q64" s="210">
        <v>0</v>
      </c>
      <c r="R64" s="210">
        <v>0</v>
      </c>
      <c r="S64" s="210">
        <v>0</v>
      </c>
      <c r="T64" s="210">
        <v>0</v>
      </c>
      <c r="U64" s="210">
        <v>0</v>
      </c>
      <c r="V64" s="210">
        <v>586982</v>
      </c>
      <c r="W64" s="210">
        <v>0</v>
      </c>
      <c r="X64" s="210">
        <v>0</v>
      </c>
      <c r="Y64" s="210">
        <v>0</v>
      </c>
      <c r="Z64" s="210">
        <v>0</v>
      </c>
      <c r="AA64" s="210">
        <v>0</v>
      </c>
      <c r="AB64" s="210">
        <v>0</v>
      </c>
      <c r="AC64" s="210">
        <v>0</v>
      </c>
      <c r="AD64" s="210">
        <v>0</v>
      </c>
      <c r="AE64" s="210">
        <v>0</v>
      </c>
      <c r="AF64" s="210">
        <v>0</v>
      </c>
      <c r="AG64" s="210">
        <v>0</v>
      </c>
      <c r="AH64" s="210">
        <v>0</v>
      </c>
      <c r="AI64" s="210">
        <v>0</v>
      </c>
      <c r="AJ64" s="210">
        <v>0</v>
      </c>
      <c r="AK64" s="210">
        <v>0</v>
      </c>
      <c r="AL64" s="210">
        <v>0</v>
      </c>
      <c r="AM64" s="210">
        <v>0</v>
      </c>
      <c r="AN64" s="210">
        <v>0</v>
      </c>
      <c r="AO64" s="210">
        <v>0</v>
      </c>
      <c r="AP64" s="210">
        <v>0</v>
      </c>
      <c r="AQ64" s="210">
        <v>0</v>
      </c>
      <c r="AR64" s="210">
        <v>55292</v>
      </c>
      <c r="AS64" s="210">
        <v>0</v>
      </c>
      <c r="AT64" s="210">
        <v>0</v>
      </c>
      <c r="AU64" s="210">
        <v>191113</v>
      </c>
      <c r="AV64" s="210">
        <v>0</v>
      </c>
      <c r="AW64" s="210">
        <v>18940</v>
      </c>
    </row>
    <row r="65" spans="3:49" x14ac:dyDescent="0.3">
      <c r="C65" s="210">
        <v>40</v>
      </c>
      <c r="D65" s="210">
        <v>9</v>
      </c>
      <c r="E65" s="210">
        <v>10</v>
      </c>
      <c r="F65" s="210">
        <v>2000</v>
      </c>
      <c r="G65" s="210">
        <v>0</v>
      </c>
      <c r="H65" s="210">
        <v>0</v>
      </c>
      <c r="I65" s="210">
        <v>0</v>
      </c>
      <c r="J65" s="210">
        <v>2000</v>
      </c>
      <c r="K65" s="210">
        <v>0</v>
      </c>
      <c r="L65" s="210">
        <v>0</v>
      </c>
      <c r="M65" s="210">
        <v>0</v>
      </c>
      <c r="N65" s="210">
        <v>0</v>
      </c>
      <c r="O65" s="210">
        <v>0</v>
      </c>
      <c r="P65" s="210">
        <v>0</v>
      </c>
      <c r="Q65" s="210">
        <v>0</v>
      </c>
      <c r="R65" s="210">
        <v>0</v>
      </c>
      <c r="S65" s="210">
        <v>0</v>
      </c>
      <c r="T65" s="210">
        <v>0</v>
      </c>
      <c r="U65" s="210">
        <v>0</v>
      </c>
      <c r="V65" s="210">
        <v>0</v>
      </c>
      <c r="W65" s="210">
        <v>0</v>
      </c>
      <c r="X65" s="210">
        <v>0</v>
      </c>
      <c r="Y65" s="210">
        <v>0</v>
      </c>
      <c r="Z65" s="210">
        <v>0</v>
      </c>
      <c r="AA65" s="210">
        <v>0</v>
      </c>
      <c r="AB65" s="210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210">
        <v>0</v>
      </c>
      <c r="AI65" s="210">
        <v>0</v>
      </c>
      <c r="AJ65" s="210">
        <v>0</v>
      </c>
      <c r="AK65" s="210">
        <v>0</v>
      </c>
      <c r="AL65" s="210">
        <v>0</v>
      </c>
      <c r="AM65" s="210">
        <v>0</v>
      </c>
      <c r="AN65" s="210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210">
        <v>0</v>
      </c>
      <c r="AU65" s="210">
        <v>0</v>
      </c>
      <c r="AV65" s="210">
        <v>0</v>
      </c>
      <c r="AW65" s="210">
        <v>0</v>
      </c>
    </row>
    <row r="66" spans="3:49" x14ac:dyDescent="0.3">
      <c r="C66" s="210">
        <v>40</v>
      </c>
      <c r="D66" s="210">
        <v>9</v>
      </c>
      <c r="E66" s="210">
        <v>11</v>
      </c>
      <c r="F66" s="210">
        <v>3002.5445292620866</v>
      </c>
      <c r="G66" s="210">
        <v>0</v>
      </c>
      <c r="H66" s="210">
        <v>0</v>
      </c>
      <c r="I66" s="210">
        <v>0</v>
      </c>
      <c r="J66" s="210">
        <v>1335.8778625954199</v>
      </c>
      <c r="K66" s="210">
        <v>0</v>
      </c>
      <c r="L66" s="210">
        <v>0</v>
      </c>
      <c r="M66" s="210">
        <v>0</v>
      </c>
      <c r="N66" s="210">
        <v>0</v>
      </c>
      <c r="O66" s="210">
        <v>1666.6666666666667</v>
      </c>
      <c r="P66" s="210">
        <v>0</v>
      </c>
      <c r="Q66" s="210">
        <v>0</v>
      </c>
      <c r="R66" s="210">
        <v>0</v>
      </c>
      <c r="S66" s="210">
        <v>0</v>
      </c>
      <c r="T66" s="210">
        <v>0</v>
      </c>
      <c r="U66" s="210">
        <v>0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210">
        <v>0</v>
      </c>
      <c r="AI66" s="210">
        <v>0</v>
      </c>
      <c r="AJ66" s="210">
        <v>0</v>
      </c>
      <c r="AK66" s="210">
        <v>0</v>
      </c>
      <c r="AL66" s="210">
        <v>0</v>
      </c>
      <c r="AM66" s="210">
        <v>0</v>
      </c>
      <c r="AN66" s="210">
        <v>0</v>
      </c>
      <c r="AO66" s="210">
        <v>0</v>
      </c>
      <c r="AP66" s="210">
        <v>0</v>
      </c>
      <c r="AQ66" s="210">
        <v>0</v>
      </c>
      <c r="AR66" s="210">
        <v>0</v>
      </c>
      <c r="AS66" s="210">
        <v>0</v>
      </c>
      <c r="AT66" s="210">
        <v>0</v>
      </c>
      <c r="AU66" s="210">
        <v>0</v>
      </c>
      <c r="AV66" s="210">
        <v>0</v>
      </c>
      <c r="AW66" s="210">
        <v>0</v>
      </c>
    </row>
    <row r="67" spans="3:49" x14ac:dyDescent="0.3">
      <c r="C67" s="210">
        <v>40</v>
      </c>
      <c r="D67" s="210">
        <v>10</v>
      </c>
      <c r="E67" s="210">
        <v>1</v>
      </c>
      <c r="F67" s="210">
        <v>31.85</v>
      </c>
      <c r="G67" s="210">
        <v>0</v>
      </c>
      <c r="H67" s="210">
        <v>0</v>
      </c>
      <c r="I67" s="210">
        <v>0.2</v>
      </c>
      <c r="J67" s="210">
        <v>0</v>
      </c>
      <c r="K67" s="210">
        <v>3.65</v>
      </c>
      <c r="L67" s="210">
        <v>0</v>
      </c>
      <c r="M67" s="210">
        <v>0</v>
      </c>
      <c r="N67" s="210">
        <v>0</v>
      </c>
      <c r="O67" s="210">
        <v>0</v>
      </c>
      <c r="P67" s="210">
        <v>0</v>
      </c>
      <c r="Q67" s="210">
        <v>0</v>
      </c>
      <c r="R67" s="210">
        <v>0</v>
      </c>
      <c r="S67" s="210">
        <v>0</v>
      </c>
      <c r="T67" s="210">
        <v>0</v>
      </c>
      <c r="U67" s="210">
        <v>0</v>
      </c>
      <c r="V67" s="210">
        <v>19</v>
      </c>
      <c r="W67" s="210">
        <v>0</v>
      </c>
      <c r="X67" s="210">
        <v>0</v>
      </c>
      <c r="Y67" s="210">
        <v>0</v>
      </c>
      <c r="Z67" s="210">
        <v>0</v>
      </c>
      <c r="AA67" s="210">
        <v>0</v>
      </c>
      <c r="AB67" s="210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210">
        <v>0</v>
      </c>
      <c r="AI67" s="210">
        <v>0</v>
      </c>
      <c r="AJ67" s="210">
        <v>0</v>
      </c>
      <c r="AK67" s="210">
        <v>0</v>
      </c>
      <c r="AL67" s="210">
        <v>0</v>
      </c>
      <c r="AM67" s="210">
        <v>0</v>
      </c>
      <c r="AN67" s="210">
        <v>0</v>
      </c>
      <c r="AO67" s="210">
        <v>0</v>
      </c>
      <c r="AP67" s="210">
        <v>0</v>
      </c>
      <c r="AQ67" s="210">
        <v>0</v>
      </c>
      <c r="AR67" s="210">
        <v>3</v>
      </c>
      <c r="AS67" s="210">
        <v>0</v>
      </c>
      <c r="AT67" s="210">
        <v>0</v>
      </c>
      <c r="AU67" s="210">
        <v>5</v>
      </c>
      <c r="AV67" s="210">
        <v>0</v>
      </c>
      <c r="AW67" s="210">
        <v>1</v>
      </c>
    </row>
    <row r="68" spans="3:49" x14ac:dyDescent="0.3">
      <c r="C68" s="210">
        <v>40</v>
      </c>
      <c r="D68" s="210">
        <v>10</v>
      </c>
      <c r="E68" s="210">
        <v>2</v>
      </c>
      <c r="F68" s="210">
        <v>5015.6000000000004</v>
      </c>
      <c r="G68" s="210">
        <v>0</v>
      </c>
      <c r="H68" s="210">
        <v>0</v>
      </c>
      <c r="I68" s="210">
        <v>28.8</v>
      </c>
      <c r="J68" s="210">
        <v>0</v>
      </c>
      <c r="K68" s="210">
        <v>566.79999999999995</v>
      </c>
      <c r="L68" s="210">
        <v>0</v>
      </c>
      <c r="M68" s="210">
        <v>0</v>
      </c>
      <c r="N68" s="210">
        <v>0</v>
      </c>
      <c r="O68" s="210">
        <v>0</v>
      </c>
      <c r="P68" s="210">
        <v>0</v>
      </c>
      <c r="Q68" s="210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2968</v>
      </c>
      <c r="W68" s="210">
        <v>0</v>
      </c>
      <c r="X68" s="210">
        <v>0</v>
      </c>
      <c r="Y68" s="210">
        <v>0</v>
      </c>
      <c r="Z68" s="210">
        <v>0</v>
      </c>
      <c r="AA68" s="210">
        <v>0</v>
      </c>
      <c r="AB68" s="210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210">
        <v>0</v>
      </c>
      <c r="AI68" s="210">
        <v>0</v>
      </c>
      <c r="AJ68" s="210">
        <v>0</v>
      </c>
      <c r="AK68" s="210">
        <v>0</v>
      </c>
      <c r="AL68" s="210">
        <v>0</v>
      </c>
      <c r="AM68" s="210">
        <v>0</v>
      </c>
      <c r="AN68" s="210">
        <v>0</v>
      </c>
      <c r="AO68" s="210">
        <v>0</v>
      </c>
      <c r="AP68" s="210">
        <v>0</v>
      </c>
      <c r="AQ68" s="210">
        <v>0</v>
      </c>
      <c r="AR68" s="210">
        <v>488</v>
      </c>
      <c r="AS68" s="210">
        <v>0</v>
      </c>
      <c r="AT68" s="210">
        <v>0</v>
      </c>
      <c r="AU68" s="210">
        <v>796</v>
      </c>
      <c r="AV68" s="210">
        <v>0</v>
      </c>
      <c r="AW68" s="210">
        <v>168</v>
      </c>
    </row>
    <row r="69" spans="3:49" x14ac:dyDescent="0.3">
      <c r="C69" s="210">
        <v>40</v>
      </c>
      <c r="D69" s="210">
        <v>10</v>
      </c>
      <c r="E69" s="210">
        <v>3</v>
      </c>
      <c r="F69" s="210">
        <v>46.8</v>
      </c>
      <c r="G69" s="210">
        <v>0</v>
      </c>
      <c r="H69" s="210">
        <v>0</v>
      </c>
      <c r="I69" s="210">
        <v>14</v>
      </c>
      <c r="J69" s="210">
        <v>0</v>
      </c>
      <c r="K69" s="210">
        <v>32.799999999999997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0</v>
      </c>
      <c r="R69" s="210">
        <v>0</v>
      </c>
      <c r="S69" s="210">
        <v>0</v>
      </c>
      <c r="T69" s="210">
        <v>0</v>
      </c>
      <c r="U69" s="210">
        <v>0</v>
      </c>
      <c r="V69" s="210">
        <v>0</v>
      </c>
      <c r="W69" s="210">
        <v>0</v>
      </c>
      <c r="X69" s="210">
        <v>0</v>
      </c>
      <c r="Y69" s="210">
        <v>0</v>
      </c>
      <c r="Z69" s="210">
        <v>0</v>
      </c>
      <c r="AA69" s="210">
        <v>0</v>
      </c>
      <c r="AB69" s="210">
        <v>0</v>
      </c>
      <c r="AC69" s="210">
        <v>0</v>
      </c>
      <c r="AD69" s="210">
        <v>0</v>
      </c>
      <c r="AE69" s="210">
        <v>0</v>
      </c>
      <c r="AF69" s="210">
        <v>0</v>
      </c>
      <c r="AG69" s="210">
        <v>0</v>
      </c>
      <c r="AH69" s="210">
        <v>0</v>
      </c>
      <c r="AI69" s="210">
        <v>0</v>
      </c>
      <c r="AJ69" s="210">
        <v>0</v>
      </c>
      <c r="AK69" s="210">
        <v>0</v>
      </c>
      <c r="AL69" s="210">
        <v>0</v>
      </c>
      <c r="AM69" s="210">
        <v>0</v>
      </c>
      <c r="AN69" s="210">
        <v>0</v>
      </c>
      <c r="AO69" s="210">
        <v>0</v>
      </c>
      <c r="AP69" s="210">
        <v>0</v>
      </c>
      <c r="AQ69" s="210">
        <v>0</v>
      </c>
      <c r="AR69" s="210">
        <v>0</v>
      </c>
      <c r="AS69" s="210">
        <v>0</v>
      </c>
      <c r="AT69" s="210">
        <v>0</v>
      </c>
      <c r="AU69" s="210">
        <v>0</v>
      </c>
      <c r="AV69" s="210">
        <v>0</v>
      </c>
      <c r="AW69" s="210">
        <v>0</v>
      </c>
    </row>
    <row r="70" spans="3:49" x14ac:dyDescent="0.3">
      <c r="C70" s="210">
        <v>40</v>
      </c>
      <c r="D70" s="210">
        <v>10</v>
      </c>
      <c r="E70" s="210">
        <v>4</v>
      </c>
      <c r="F70" s="210">
        <v>216.5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0</v>
      </c>
      <c r="S70" s="210">
        <v>0</v>
      </c>
      <c r="T70" s="210">
        <v>0</v>
      </c>
      <c r="U70" s="210">
        <v>0</v>
      </c>
      <c r="V70" s="210">
        <v>162.5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210">
        <v>0</v>
      </c>
      <c r="AI70" s="210">
        <v>0</v>
      </c>
      <c r="AJ70" s="210">
        <v>0</v>
      </c>
      <c r="AK70" s="210">
        <v>0</v>
      </c>
      <c r="AL70" s="210">
        <v>0</v>
      </c>
      <c r="AM70" s="210">
        <v>0</v>
      </c>
      <c r="AN70" s="210">
        <v>0</v>
      </c>
      <c r="AO70" s="210">
        <v>0</v>
      </c>
      <c r="AP70" s="210">
        <v>0</v>
      </c>
      <c r="AQ70" s="210">
        <v>0</v>
      </c>
      <c r="AR70" s="210">
        <v>0</v>
      </c>
      <c r="AS70" s="210">
        <v>0</v>
      </c>
      <c r="AT70" s="210">
        <v>0</v>
      </c>
      <c r="AU70" s="210">
        <v>54</v>
      </c>
      <c r="AV70" s="210">
        <v>0</v>
      </c>
      <c r="AW70" s="210">
        <v>0</v>
      </c>
    </row>
    <row r="71" spans="3:49" x14ac:dyDescent="0.3">
      <c r="C71" s="210">
        <v>40</v>
      </c>
      <c r="D71" s="210">
        <v>10</v>
      </c>
      <c r="E71" s="210">
        <v>6</v>
      </c>
      <c r="F71" s="210">
        <v>1155424</v>
      </c>
      <c r="G71" s="210">
        <v>0</v>
      </c>
      <c r="H71" s="210">
        <v>0</v>
      </c>
      <c r="I71" s="210">
        <v>15260</v>
      </c>
      <c r="J71" s="210">
        <v>0</v>
      </c>
      <c r="K71" s="210">
        <v>274964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0</v>
      </c>
      <c r="T71" s="210">
        <v>0</v>
      </c>
      <c r="U71" s="210">
        <v>0</v>
      </c>
      <c r="V71" s="210">
        <v>596897</v>
      </c>
      <c r="W71" s="210">
        <v>0</v>
      </c>
      <c r="X71" s="210">
        <v>0</v>
      </c>
      <c r="Y71" s="210">
        <v>0</v>
      </c>
      <c r="Z71" s="210">
        <v>0</v>
      </c>
      <c r="AA71" s="210">
        <v>0</v>
      </c>
      <c r="AB71" s="210">
        <v>0</v>
      </c>
      <c r="AC71" s="210">
        <v>0</v>
      </c>
      <c r="AD71" s="210">
        <v>0</v>
      </c>
      <c r="AE71" s="210">
        <v>0</v>
      </c>
      <c r="AF71" s="210">
        <v>0</v>
      </c>
      <c r="AG71" s="210">
        <v>0</v>
      </c>
      <c r="AH71" s="210">
        <v>0</v>
      </c>
      <c r="AI71" s="210">
        <v>0</v>
      </c>
      <c r="AJ71" s="210">
        <v>0</v>
      </c>
      <c r="AK71" s="210">
        <v>0</v>
      </c>
      <c r="AL71" s="210">
        <v>0</v>
      </c>
      <c r="AM71" s="210">
        <v>0</v>
      </c>
      <c r="AN71" s="210">
        <v>0</v>
      </c>
      <c r="AO71" s="210">
        <v>0</v>
      </c>
      <c r="AP71" s="210">
        <v>0</v>
      </c>
      <c r="AQ71" s="210">
        <v>0</v>
      </c>
      <c r="AR71" s="210">
        <v>54371</v>
      </c>
      <c r="AS71" s="210">
        <v>0</v>
      </c>
      <c r="AT71" s="210">
        <v>0</v>
      </c>
      <c r="AU71" s="210">
        <v>194992</v>
      </c>
      <c r="AV71" s="210">
        <v>0</v>
      </c>
      <c r="AW71" s="210">
        <v>18940</v>
      </c>
    </row>
    <row r="72" spans="3:49" x14ac:dyDescent="0.3">
      <c r="C72" s="210">
        <v>40</v>
      </c>
      <c r="D72" s="210">
        <v>10</v>
      </c>
      <c r="E72" s="210">
        <v>10</v>
      </c>
      <c r="F72" s="210">
        <v>7896</v>
      </c>
      <c r="G72" s="210">
        <v>0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7896</v>
      </c>
      <c r="P72" s="210">
        <v>0</v>
      </c>
      <c r="Q72" s="210">
        <v>0</v>
      </c>
      <c r="R72" s="210">
        <v>0</v>
      </c>
      <c r="S72" s="210">
        <v>0</v>
      </c>
      <c r="T72" s="210">
        <v>0</v>
      </c>
      <c r="U72" s="210">
        <v>0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210">
        <v>0</v>
      </c>
      <c r="AF72" s="210">
        <v>0</v>
      </c>
      <c r="AG72" s="210">
        <v>0</v>
      </c>
      <c r="AH72" s="210">
        <v>0</v>
      </c>
      <c r="AI72" s="210">
        <v>0</v>
      </c>
      <c r="AJ72" s="210">
        <v>0</v>
      </c>
      <c r="AK72" s="210">
        <v>0</v>
      </c>
      <c r="AL72" s="210">
        <v>0</v>
      </c>
      <c r="AM72" s="210">
        <v>0</v>
      </c>
      <c r="AN72" s="210">
        <v>0</v>
      </c>
      <c r="AO72" s="210">
        <v>0</v>
      </c>
      <c r="AP72" s="210">
        <v>0</v>
      </c>
      <c r="AQ72" s="210">
        <v>0</v>
      </c>
      <c r="AR72" s="210">
        <v>0</v>
      </c>
      <c r="AS72" s="210">
        <v>0</v>
      </c>
      <c r="AT72" s="210">
        <v>0</v>
      </c>
      <c r="AU72" s="210">
        <v>0</v>
      </c>
      <c r="AV72" s="210">
        <v>0</v>
      </c>
      <c r="AW72" s="210">
        <v>0</v>
      </c>
    </row>
    <row r="73" spans="3:49" x14ac:dyDescent="0.3">
      <c r="C73" s="210">
        <v>40</v>
      </c>
      <c r="D73" s="210">
        <v>10</v>
      </c>
      <c r="E73" s="210">
        <v>11</v>
      </c>
      <c r="F73" s="210">
        <v>3002.5445292620866</v>
      </c>
      <c r="G73" s="210">
        <v>0</v>
      </c>
      <c r="H73" s="210">
        <v>0</v>
      </c>
      <c r="I73" s="210">
        <v>0</v>
      </c>
      <c r="J73" s="210">
        <v>1335.8778625954199</v>
      </c>
      <c r="K73" s="210">
        <v>0</v>
      </c>
      <c r="L73" s="210">
        <v>0</v>
      </c>
      <c r="M73" s="210">
        <v>0</v>
      </c>
      <c r="N73" s="210">
        <v>0</v>
      </c>
      <c r="O73" s="210">
        <v>1666.6666666666667</v>
      </c>
      <c r="P73" s="210">
        <v>0</v>
      </c>
      <c r="Q73" s="210">
        <v>0</v>
      </c>
      <c r="R73" s="210">
        <v>0</v>
      </c>
      <c r="S73" s="210">
        <v>0</v>
      </c>
      <c r="T73" s="210">
        <v>0</v>
      </c>
      <c r="U73" s="210">
        <v>0</v>
      </c>
      <c r="V73" s="210">
        <v>0</v>
      </c>
      <c r="W73" s="210">
        <v>0</v>
      </c>
      <c r="X73" s="210">
        <v>0</v>
      </c>
      <c r="Y73" s="210">
        <v>0</v>
      </c>
      <c r="Z73" s="210">
        <v>0</v>
      </c>
      <c r="AA73" s="210">
        <v>0</v>
      </c>
      <c r="AB73" s="210">
        <v>0</v>
      </c>
      <c r="AC73" s="210">
        <v>0</v>
      </c>
      <c r="AD73" s="210">
        <v>0</v>
      </c>
      <c r="AE73" s="210">
        <v>0</v>
      </c>
      <c r="AF73" s="210">
        <v>0</v>
      </c>
      <c r="AG73" s="210">
        <v>0</v>
      </c>
      <c r="AH73" s="210">
        <v>0</v>
      </c>
      <c r="AI73" s="210">
        <v>0</v>
      </c>
      <c r="AJ73" s="210">
        <v>0</v>
      </c>
      <c r="AK73" s="210">
        <v>0</v>
      </c>
      <c r="AL73" s="210">
        <v>0</v>
      </c>
      <c r="AM73" s="210">
        <v>0</v>
      </c>
      <c r="AN73" s="210">
        <v>0</v>
      </c>
      <c r="AO73" s="210">
        <v>0</v>
      </c>
      <c r="AP73" s="210">
        <v>0</v>
      </c>
      <c r="AQ73" s="210">
        <v>0</v>
      </c>
      <c r="AR73" s="210">
        <v>0</v>
      </c>
      <c r="AS73" s="210">
        <v>0</v>
      </c>
      <c r="AT73" s="210">
        <v>0</v>
      </c>
      <c r="AU73" s="210">
        <v>0</v>
      </c>
      <c r="AV73" s="210">
        <v>0</v>
      </c>
      <c r="AW73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1362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27166054</v>
      </c>
      <c r="C3" s="202">
        <f t="shared" ref="C3:R3" si="0">SUBTOTAL(9,C6:C1048576)</f>
        <v>2</v>
      </c>
      <c r="D3" s="202">
        <f>SUBTOTAL(9,D6:D1048576)/2</f>
        <v>28472409</v>
      </c>
      <c r="E3" s="202">
        <f t="shared" si="0"/>
        <v>2.0961755431981399</v>
      </c>
      <c r="F3" s="202">
        <f>SUBTOTAL(9,F6:F1048576)/2</f>
        <v>35057289</v>
      </c>
      <c r="G3" s="203">
        <f>IF(B3&lt;&gt;0,F3/B3,"")</f>
        <v>1.2904814589560927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1361</v>
      </c>
      <c r="B6" s="520">
        <v>27166054</v>
      </c>
      <c r="C6" s="521">
        <v>1</v>
      </c>
      <c r="D6" s="520">
        <v>28472409</v>
      </c>
      <c r="E6" s="521">
        <v>1.04808777159907</v>
      </c>
      <c r="F6" s="520">
        <v>35057289</v>
      </c>
      <c r="G6" s="282">
        <v>1.2904814589560927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402</v>
      </c>
      <c r="B8" s="520">
        <v>27166054</v>
      </c>
      <c r="C8" s="521">
        <v>1</v>
      </c>
      <c r="D8" s="520">
        <v>28472409</v>
      </c>
      <c r="E8" s="521">
        <v>1.04808777159907</v>
      </c>
      <c r="F8" s="520">
        <v>35057289</v>
      </c>
      <c r="G8" s="282">
        <v>1.2904814589560927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1363</v>
      </c>
    </row>
    <row r="10" spans="1:19" ht="14.4" customHeight="1" x14ac:dyDescent="0.3">
      <c r="A10" s="524" t="s">
        <v>1364</v>
      </c>
    </row>
    <row r="11" spans="1:19" ht="14.4" customHeight="1" x14ac:dyDescent="0.3">
      <c r="A11" s="523" t="s">
        <v>1365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1367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123553</v>
      </c>
      <c r="C3" s="295">
        <f t="shared" si="0"/>
        <v>129803</v>
      </c>
      <c r="D3" s="295">
        <f t="shared" si="0"/>
        <v>149992</v>
      </c>
      <c r="E3" s="204">
        <f t="shared" si="0"/>
        <v>27166054</v>
      </c>
      <c r="F3" s="202">
        <f t="shared" si="0"/>
        <v>28472409</v>
      </c>
      <c r="G3" s="296">
        <f t="shared" si="0"/>
        <v>35057289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1366</v>
      </c>
      <c r="B6" s="449">
        <v>123553</v>
      </c>
      <c r="C6" s="449">
        <v>129803</v>
      </c>
      <c r="D6" s="449">
        <v>149992</v>
      </c>
      <c r="E6" s="520">
        <v>27166054</v>
      </c>
      <c r="F6" s="520">
        <v>28472409</v>
      </c>
      <c r="G6" s="525">
        <v>35057289</v>
      </c>
    </row>
    <row r="7" spans="1:7" ht="14.4" customHeight="1" x14ac:dyDescent="0.3">
      <c r="A7" s="523" t="s">
        <v>1363</v>
      </c>
    </row>
    <row r="8" spans="1:7" ht="14.4" customHeight="1" x14ac:dyDescent="0.3">
      <c r="A8" s="524" t="s">
        <v>1364</v>
      </c>
    </row>
    <row r="9" spans="1:7" ht="14.4" customHeight="1" x14ac:dyDescent="0.3">
      <c r="A9" s="523" t="s">
        <v>1365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1488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123553</v>
      </c>
      <c r="G3" s="89">
        <f t="shared" si="0"/>
        <v>27166054</v>
      </c>
      <c r="H3" s="66"/>
      <c r="I3" s="66"/>
      <c r="J3" s="89">
        <f t="shared" si="0"/>
        <v>129803</v>
      </c>
      <c r="K3" s="89">
        <f t="shared" si="0"/>
        <v>28472409</v>
      </c>
      <c r="L3" s="66"/>
      <c r="M3" s="66"/>
      <c r="N3" s="89">
        <f t="shared" si="0"/>
        <v>149992</v>
      </c>
      <c r="O3" s="89">
        <f t="shared" si="0"/>
        <v>35057289</v>
      </c>
      <c r="P3" s="67">
        <f>IF(G3=0,0,O3/G3)</f>
        <v>1.2904814589560927</v>
      </c>
      <c r="Q3" s="90">
        <f>IF(N3=0,0,O3/N3)</f>
        <v>233.72772547869221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1368</v>
      </c>
      <c r="B6" s="425" t="s">
        <v>402</v>
      </c>
      <c r="C6" s="425" t="s">
        <v>1369</v>
      </c>
      <c r="D6" s="425" t="s">
        <v>1370</v>
      </c>
      <c r="E6" s="425" t="s">
        <v>1371</v>
      </c>
      <c r="F6" s="428">
        <v>410</v>
      </c>
      <c r="G6" s="428">
        <v>65491</v>
      </c>
      <c r="H6" s="425">
        <v>1</v>
      </c>
      <c r="I6" s="425">
        <v>159.7341463414634</v>
      </c>
      <c r="J6" s="428">
        <v>599</v>
      </c>
      <c r="K6" s="428">
        <v>96439</v>
      </c>
      <c r="L6" s="425">
        <v>1.4725534806309264</v>
      </c>
      <c r="M6" s="425">
        <v>161</v>
      </c>
      <c r="N6" s="428">
        <v>618</v>
      </c>
      <c r="O6" s="428">
        <v>106914</v>
      </c>
      <c r="P6" s="447">
        <v>1.6324991220167657</v>
      </c>
      <c r="Q6" s="429">
        <v>173</v>
      </c>
    </row>
    <row r="7" spans="1:17" ht="14.4" customHeight="1" x14ac:dyDescent="0.3">
      <c r="A7" s="430" t="s">
        <v>1368</v>
      </c>
      <c r="B7" s="431" t="s">
        <v>402</v>
      </c>
      <c r="C7" s="431" t="s">
        <v>1369</v>
      </c>
      <c r="D7" s="431" t="s">
        <v>1372</v>
      </c>
      <c r="E7" s="431" t="s">
        <v>1373</v>
      </c>
      <c r="F7" s="434">
        <v>4949</v>
      </c>
      <c r="G7" s="434">
        <v>610958</v>
      </c>
      <c r="H7" s="431">
        <v>1</v>
      </c>
      <c r="I7" s="431">
        <v>123.45079814103859</v>
      </c>
      <c r="J7" s="434">
        <v>5124</v>
      </c>
      <c r="K7" s="434">
        <v>640500</v>
      </c>
      <c r="L7" s="431">
        <v>1.0483535693124568</v>
      </c>
      <c r="M7" s="431">
        <v>125</v>
      </c>
      <c r="N7" s="434">
        <v>5625</v>
      </c>
      <c r="O7" s="434">
        <v>708750</v>
      </c>
      <c r="P7" s="456">
        <v>1.1600633758785384</v>
      </c>
      <c r="Q7" s="435">
        <v>126</v>
      </c>
    </row>
    <row r="8" spans="1:17" ht="14.4" customHeight="1" x14ac:dyDescent="0.3">
      <c r="A8" s="430" t="s">
        <v>1368</v>
      </c>
      <c r="B8" s="431" t="s">
        <v>402</v>
      </c>
      <c r="C8" s="431" t="s">
        <v>1369</v>
      </c>
      <c r="D8" s="431" t="s">
        <v>1374</v>
      </c>
      <c r="E8" s="431" t="s">
        <v>1375</v>
      </c>
      <c r="F8" s="434">
        <v>4029</v>
      </c>
      <c r="G8" s="434">
        <v>260637</v>
      </c>
      <c r="H8" s="431">
        <v>1</v>
      </c>
      <c r="I8" s="431">
        <v>64.690245718540581</v>
      </c>
      <c r="J8" s="434">
        <v>4581</v>
      </c>
      <c r="K8" s="434">
        <v>297765</v>
      </c>
      <c r="L8" s="431">
        <v>1.1424509950620978</v>
      </c>
      <c r="M8" s="431">
        <v>65</v>
      </c>
      <c r="N8" s="434">
        <v>5099</v>
      </c>
      <c r="O8" s="434">
        <v>336534</v>
      </c>
      <c r="P8" s="456">
        <v>1.2911981031089217</v>
      </c>
      <c r="Q8" s="435">
        <v>66</v>
      </c>
    </row>
    <row r="9" spans="1:17" ht="14.4" customHeight="1" x14ac:dyDescent="0.3">
      <c r="A9" s="430" t="s">
        <v>1368</v>
      </c>
      <c r="B9" s="431" t="s">
        <v>402</v>
      </c>
      <c r="C9" s="431" t="s">
        <v>1369</v>
      </c>
      <c r="D9" s="431" t="s">
        <v>1376</v>
      </c>
      <c r="E9" s="431" t="s">
        <v>1377</v>
      </c>
      <c r="F9" s="434">
        <v>31</v>
      </c>
      <c r="G9" s="434">
        <v>5664</v>
      </c>
      <c r="H9" s="431">
        <v>1</v>
      </c>
      <c r="I9" s="431">
        <v>182.70967741935485</v>
      </c>
      <c r="J9" s="434">
        <v>32</v>
      </c>
      <c r="K9" s="434">
        <v>5888</v>
      </c>
      <c r="L9" s="431">
        <v>1.03954802259887</v>
      </c>
      <c r="M9" s="431">
        <v>184</v>
      </c>
      <c r="N9" s="434">
        <v>35</v>
      </c>
      <c r="O9" s="434">
        <v>6510</v>
      </c>
      <c r="P9" s="456">
        <v>1.1493644067796611</v>
      </c>
      <c r="Q9" s="435">
        <v>186</v>
      </c>
    </row>
    <row r="10" spans="1:17" ht="14.4" customHeight="1" x14ac:dyDescent="0.3">
      <c r="A10" s="430" t="s">
        <v>1368</v>
      </c>
      <c r="B10" s="431" t="s">
        <v>402</v>
      </c>
      <c r="C10" s="431" t="s">
        <v>1369</v>
      </c>
      <c r="D10" s="431" t="s">
        <v>1378</v>
      </c>
      <c r="E10" s="431" t="s">
        <v>1379</v>
      </c>
      <c r="F10" s="434">
        <v>1782</v>
      </c>
      <c r="G10" s="434">
        <v>394212</v>
      </c>
      <c r="H10" s="431">
        <v>1</v>
      </c>
      <c r="I10" s="431">
        <v>221.21885521885523</v>
      </c>
      <c r="J10" s="434">
        <v>1862</v>
      </c>
      <c r="K10" s="434">
        <v>415226</v>
      </c>
      <c r="L10" s="431">
        <v>1.0533063427800269</v>
      </c>
      <c r="M10" s="431">
        <v>223</v>
      </c>
      <c r="N10" s="434">
        <v>2315</v>
      </c>
      <c r="O10" s="434">
        <v>525505</v>
      </c>
      <c r="P10" s="456">
        <v>1.3330517589520359</v>
      </c>
      <c r="Q10" s="435">
        <v>227</v>
      </c>
    </row>
    <row r="11" spans="1:17" ht="14.4" customHeight="1" x14ac:dyDescent="0.3">
      <c r="A11" s="430" t="s">
        <v>1368</v>
      </c>
      <c r="B11" s="431" t="s">
        <v>402</v>
      </c>
      <c r="C11" s="431" t="s">
        <v>1369</v>
      </c>
      <c r="D11" s="431" t="s">
        <v>1380</v>
      </c>
      <c r="E11" s="431" t="s">
        <v>1381</v>
      </c>
      <c r="F11" s="434">
        <v>359</v>
      </c>
      <c r="G11" s="434">
        <v>30420</v>
      </c>
      <c r="H11" s="431">
        <v>1</v>
      </c>
      <c r="I11" s="431">
        <v>84.735376044568241</v>
      </c>
      <c r="J11" s="434">
        <v>499</v>
      </c>
      <c r="K11" s="434">
        <v>42914</v>
      </c>
      <c r="L11" s="431">
        <v>1.4107166337935568</v>
      </c>
      <c r="M11" s="431">
        <v>86</v>
      </c>
      <c r="N11" s="434">
        <v>227</v>
      </c>
      <c r="O11" s="434">
        <v>19522</v>
      </c>
      <c r="P11" s="456">
        <v>0.64174884944115718</v>
      </c>
      <c r="Q11" s="435">
        <v>86</v>
      </c>
    </row>
    <row r="12" spans="1:17" ht="14.4" customHeight="1" x14ac:dyDescent="0.3">
      <c r="A12" s="430" t="s">
        <v>1368</v>
      </c>
      <c r="B12" s="431" t="s">
        <v>402</v>
      </c>
      <c r="C12" s="431" t="s">
        <v>1369</v>
      </c>
      <c r="D12" s="431" t="s">
        <v>1382</v>
      </c>
      <c r="E12" s="431" t="s">
        <v>1383</v>
      </c>
      <c r="F12" s="434">
        <v>108</v>
      </c>
      <c r="G12" s="434">
        <v>31399</v>
      </c>
      <c r="H12" s="431">
        <v>1</v>
      </c>
      <c r="I12" s="431">
        <v>290.73148148148147</v>
      </c>
      <c r="J12" s="434">
        <v>100</v>
      </c>
      <c r="K12" s="434">
        <v>29200</v>
      </c>
      <c r="L12" s="431">
        <v>0.9299659224816077</v>
      </c>
      <c r="M12" s="431">
        <v>292</v>
      </c>
      <c r="N12" s="434">
        <v>123</v>
      </c>
      <c r="O12" s="434">
        <v>36162</v>
      </c>
      <c r="P12" s="456">
        <v>1.1516927290678047</v>
      </c>
      <c r="Q12" s="435">
        <v>294</v>
      </c>
    </row>
    <row r="13" spans="1:17" ht="14.4" customHeight="1" x14ac:dyDescent="0.3">
      <c r="A13" s="430" t="s">
        <v>1368</v>
      </c>
      <c r="B13" s="431" t="s">
        <v>402</v>
      </c>
      <c r="C13" s="431" t="s">
        <v>1369</v>
      </c>
      <c r="D13" s="431" t="s">
        <v>1384</v>
      </c>
      <c r="E13" s="431" t="s">
        <v>1385</v>
      </c>
      <c r="F13" s="434">
        <v>1439</v>
      </c>
      <c r="G13" s="434">
        <v>1679384</v>
      </c>
      <c r="H13" s="431">
        <v>1</v>
      </c>
      <c r="I13" s="431">
        <v>1167.0493398193189</v>
      </c>
      <c r="J13" s="434">
        <v>1438</v>
      </c>
      <c r="K13" s="434">
        <v>1681022</v>
      </c>
      <c r="L13" s="431">
        <v>1.0009753576311313</v>
      </c>
      <c r="M13" s="431">
        <v>1169</v>
      </c>
      <c r="N13" s="434">
        <v>2514</v>
      </c>
      <c r="O13" s="434">
        <v>2948922</v>
      </c>
      <c r="P13" s="456">
        <v>1.7559545642926215</v>
      </c>
      <c r="Q13" s="435">
        <v>1173</v>
      </c>
    </row>
    <row r="14" spans="1:17" ht="14.4" customHeight="1" x14ac:dyDescent="0.3">
      <c r="A14" s="430" t="s">
        <v>1368</v>
      </c>
      <c r="B14" s="431" t="s">
        <v>402</v>
      </c>
      <c r="C14" s="431" t="s">
        <v>1369</v>
      </c>
      <c r="D14" s="431" t="s">
        <v>1386</v>
      </c>
      <c r="E14" s="431" t="s">
        <v>1387</v>
      </c>
      <c r="F14" s="434">
        <v>14744</v>
      </c>
      <c r="G14" s="434">
        <v>585288</v>
      </c>
      <c r="H14" s="431">
        <v>1</v>
      </c>
      <c r="I14" s="431">
        <v>39.696690179055885</v>
      </c>
      <c r="J14" s="434">
        <v>14622</v>
      </c>
      <c r="K14" s="434">
        <v>584880</v>
      </c>
      <c r="L14" s="431">
        <v>0.99930290728666915</v>
      </c>
      <c r="M14" s="431">
        <v>40</v>
      </c>
      <c r="N14" s="434">
        <v>15533</v>
      </c>
      <c r="O14" s="434">
        <v>636853</v>
      </c>
      <c r="P14" s="456">
        <v>1.0881019258894766</v>
      </c>
      <c r="Q14" s="435">
        <v>41</v>
      </c>
    </row>
    <row r="15" spans="1:17" ht="14.4" customHeight="1" x14ac:dyDescent="0.3">
      <c r="A15" s="430" t="s">
        <v>1368</v>
      </c>
      <c r="B15" s="431" t="s">
        <v>402</v>
      </c>
      <c r="C15" s="431" t="s">
        <v>1369</v>
      </c>
      <c r="D15" s="431" t="s">
        <v>1388</v>
      </c>
      <c r="E15" s="431" t="s">
        <v>1389</v>
      </c>
      <c r="F15" s="434">
        <v>1656</v>
      </c>
      <c r="G15" s="434">
        <v>633791</v>
      </c>
      <c r="H15" s="431">
        <v>1</v>
      </c>
      <c r="I15" s="431">
        <v>382.72403381642511</v>
      </c>
      <c r="J15" s="434">
        <v>1682</v>
      </c>
      <c r="K15" s="434">
        <v>644206</v>
      </c>
      <c r="L15" s="431">
        <v>1.016432861937137</v>
      </c>
      <c r="M15" s="431">
        <v>383</v>
      </c>
      <c r="N15" s="434">
        <v>2200</v>
      </c>
      <c r="O15" s="434">
        <v>844800</v>
      </c>
      <c r="P15" s="456">
        <v>1.3329315184343105</v>
      </c>
      <c r="Q15" s="435">
        <v>384</v>
      </c>
    </row>
    <row r="16" spans="1:17" ht="14.4" customHeight="1" x14ac:dyDescent="0.3">
      <c r="A16" s="430" t="s">
        <v>1368</v>
      </c>
      <c r="B16" s="431" t="s">
        <v>402</v>
      </c>
      <c r="C16" s="431" t="s">
        <v>1369</v>
      </c>
      <c r="D16" s="431" t="s">
        <v>1390</v>
      </c>
      <c r="E16" s="431" t="s">
        <v>1391</v>
      </c>
      <c r="F16" s="434">
        <v>3162</v>
      </c>
      <c r="G16" s="434">
        <v>116994</v>
      </c>
      <c r="H16" s="431">
        <v>1</v>
      </c>
      <c r="I16" s="431">
        <v>37</v>
      </c>
      <c r="J16" s="434">
        <v>3225</v>
      </c>
      <c r="K16" s="434">
        <v>119325</v>
      </c>
      <c r="L16" s="431">
        <v>1.0199240986717268</v>
      </c>
      <c r="M16" s="431">
        <v>37</v>
      </c>
      <c r="N16" s="434">
        <v>3945</v>
      </c>
      <c r="O16" s="434">
        <v>145965</v>
      </c>
      <c r="P16" s="456">
        <v>1.247628083491461</v>
      </c>
      <c r="Q16" s="435">
        <v>37</v>
      </c>
    </row>
    <row r="17" spans="1:17" ht="14.4" customHeight="1" x14ac:dyDescent="0.3">
      <c r="A17" s="430" t="s">
        <v>1368</v>
      </c>
      <c r="B17" s="431" t="s">
        <v>402</v>
      </c>
      <c r="C17" s="431" t="s">
        <v>1369</v>
      </c>
      <c r="D17" s="431" t="s">
        <v>1392</v>
      </c>
      <c r="E17" s="431" t="s">
        <v>1393</v>
      </c>
      <c r="F17" s="434">
        <v>665</v>
      </c>
      <c r="G17" s="434">
        <v>58180</v>
      </c>
      <c r="H17" s="431">
        <v>1</v>
      </c>
      <c r="I17" s="431">
        <v>87.488721804511272</v>
      </c>
      <c r="J17" s="434">
        <v>670</v>
      </c>
      <c r="K17" s="434">
        <v>58960</v>
      </c>
      <c r="L17" s="431">
        <v>1.0134066689584049</v>
      </c>
      <c r="M17" s="431">
        <v>88</v>
      </c>
      <c r="N17" s="434">
        <v>813</v>
      </c>
      <c r="O17" s="434">
        <v>72357</v>
      </c>
      <c r="P17" s="456">
        <v>1.243674802337573</v>
      </c>
      <c r="Q17" s="435">
        <v>89</v>
      </c>
    </row>
    <row r="18" spans="1:17" ht="14.4" customHeight="1" x14ac:dyDescent="0.3">
      <c r="A18" s="430" t="s">
        <v>1368</v>
      </c>
      <c r="B18" s="431" t="s">
        <v>402</v>
      </c>
      <c r="C18" s="431" t="s">
        <v>1369</v>
      </c>
      <c r="D18" s="431" t="s">
        <v>1394</v>
      </c>
      <c r="E18" s="431" t="s">
        <v>1395</v>
      </c>
      <c r="F18" s="434">
        <v>4796</v>
      </c>
      <c r="G18" s="434">
        <v>2132809</v>
      </c>
      <c r="H18" s="431">
        <v>1</v>
      </c>
      <c r="I18" s="431">
        <v>444.70579649708088</v>
      </c>
      <c r="J18" s="434">
        <v>4987</v>
      </c>
      <c r="K18" s="434">
        <v>2219215</v>
      </c>
      <c r="L18" s="431">
        <v>1.0405127697791974</v>
      </c>
      <c r="M18" s="431">
        <v>445</v>
      </c>
      <c r="N18" s="434">
        <v>6143</v>
      </c>
      <c r="O18" s="434">
        <v>2739778</v>
      </c>
      <c r="P18" s="456">
        <v>1.2845866648162119</v>
      </c>
      <c r="Q18" s="435">
        <v>446</v>
      </c>
    </row>
    <row r="19" spans="1:17" ht="14.4" customHeight="1" x14ac:dyDescent="0.3">
      <c r="A19" s="430" t="s">
        <v>1368</v>
      </c>
      <c r="B19" s="431" t="s">
        <v>402</v>
      </c>
      <c r="C19" s="431" t="s">
        <v>1369</v>
      </c>
      <c r="D19" s="431" t="s">
        <v>1396</v>
      </c>
      <c r="E19" s="431" t="s">
        <v>1397</v>
      </c>
      <c r="F19" s="434">
        <v>588</v>
      </c>
      <c r="G19" s="434">
        <v>24108</v>
      </c>
      <c r="H19" s="431">
        <v>1</v>
      </c>
      <c r="I19" s="431">
        <v>41</v>
      </c>
      <c r="J19" s="434">
        <v>519</v>
      </c>
      <c r="K19" s="434">
        <v>21279</v>
      </c>
      <c r="L19" s="431">
        <v>0.88265306122448983</v>
      </c>
      <c r="M19" s="431">
        <v>41</v>
      </c>
      <c r="N19" s="434">
        <v>800</v>
      </c>
      <c r="O19" s="434">
        <v>33600</v>
      </c>
      <c r="P19" s="456">
        <v>1.3937282229965158</v>
      </c>
      <c r="Q19" s="435">
        <v>42</v>
      </c>
    </row>
    <row r="20" spans="1:17" ht="14.4" customHeight="1" x14ac:dyDescent="0.3">
      <c r="A20" s="430" t="s">
        <v>1368</v>
      </c>
      <c r="B20" s="431" t="s">
        <v>402</v>
      </c>
      <c r="C20" s="431" t="s">
        <v>1369</v>
      </c>
      <c r="D20" s="431" t="s">
        <v>1398</v>
      </c>
      <c r="E20" s="431" t="s">
        <v>1399</v>
      </c>
      <c r="F20" s="434">
        <v>1980</v>
      </c>
      <c r="G20" s="434">
        <v>971707</v>
      </c>
      <c r="H20" s="431">
        <v>1</v>
      </c>
      <c r="I20" s="431">
        <v>490.76111111111112</v>
      </c>
      <c r="J20" s="434">
        <v>2291</v>
      </c>
      <c r="K20" s="434">
        <v>1124881</v>
      </c>
      <c r="L20" s="431">
        <v>1.1576339369789452</v>
      </c>
      <c r="M20" s="431">
        <v>491</v>
      </c>
      <c r="N20" s="434">
        <v>1981</v>
      </c>
      <c r="O20" s="434">
        <v>974652</v>
      </c>
      <c r="P20" s="456">
        <v>1.0030307489809172</v>
      </c>
      <c r="Q20" s="435">
        <v>492</v>
      </c>
    </row>
    <row r="21" spans="1:17" ht="14.4" customHeight="1" x14ac:dyDescent="0.3">
      <c r="A21" s="430" t="s">
        <v>1368</v>
      </c>
      <c r="B21" s="431" t="s">
        <v>402</v>
      </c>
      <c r="C21" s="431" t="s">
        <v>1369</v>
      </c>
      <c r="D21" s="431" t="s">
        <v>1400</v>
      </c>
      <c r="E21" s="431" t="s">
        <v>1401</v>
      </c>
      <c r="F21" s="434">
        <v>867</v>
      </c>
      <c r="G21" s="434">
        <v>26877</v>
      </c>
      <c r="H21" s="431">
        <v>1</v>
      </c>
      <c r="I21" s="431">
        <v>31</v>
      </c>
      <c r="J21" s="434">
        <v>681</v>
      </c>
      <c r="K21" s="434">
        <v>21111</v>
      </c>
      <c r="L21" s="431">
        <v>0.7854671280276817</v>
      </c>
      <c r="M21" s="431">
        <v>31</v>
      </c>
      <c r="N21" s="434">
        <v>902</v>
      </c>
      <c r="O21" s="434">
        <v>27962</v>
      </c>
      <c r="P21" s="456">
        <v>1.0403690888119954</v>
      </c>
      <c r="Q21" s="435">
        <v>31</v>
      </c>
    </row>
    <row r="22" spans="1:17" ht="14.4" customHeight="1" x14ac:dyDescent="0.3">
      <c r="A22" s="430" t="s">
        <v>1368</v>
      </c>
      <c r="B22" s="431" t="s">
        <v>402</v>
      </c>
      <c r="C22" s="431" t="s">
        <v>1369</v>
      </c>
      <c r="D22" s="431" t="s">
        <v>1402</v>
      </c>
      <c r="E22" s="431" t="s">
        <v>1403</v>
      </c>
      <c r="F22" s="434">
        <v>815</v>
      </c>
      <c r="G22" s="434">
        <v>167704</v>
      </c>
      <c r="H22" s="431">
        <v>1</v>
      </c>
      <c r="I22" s="431">
        <v>205.7717791411043</v>
      </c>
      <c r="J22" s="434">
        <v>720</v>
      </c>
      <c r="K22" s="434">
        <v>149040</v>
      </c>
      <c r="L22" s="431">
        <v>0.88870867719314983</v>
      </c>
      <c r="M22" s="431">
        <v>207</v>
      </c>
      <c r="N22" s="434">
        <v>847</v>
      </c>
      <c r="O22" s="434">
        <v>176176</v>
      </c>
      <c r="P22" s="456">
        <v>1.0505175785908505</v>
      </c>
      <c r="Q22" s="435">
        <v>208</v>
      </c>
    </row>
    <row r="23" spans="1:17" ht="14.4" customHeight="1" x14ac:dyDescent="0.3">
      <c r="A23" s="430" t="s">
        <v>1368</v>
      </c>
      <c r="B23" s="431" t="s">
        <v>402</v>
      </c>
      <c r="C23" s="431" t="s">
        <v>1369</v>
      </c>
      <c r="D23" s="431" t="s">
        <v>1404</v>
      </c>
      <c r="E23" s="431" t="s">
        <v>1405</v>
      </c>
      <c r="F23" s="434">
        <v>828</v>
      </c>
      <c r="G23" s="434">
        <v>313466</v>
      </c>
      <c r="H23" s="431">
        <v>1</v>
      </c>
      <c r="I23" s="431">
        <v>378.58212560386471</v>
      </c>
      <c r="J23" s="434">
        <v>724</v>
      </c>
      <c r="K23" s="434">
        <v>275120</v>
      </c>
      <c r="L23" s="431">
        <v>0.87767094357920794</v>
      </c>
      <c r="M23" s="431">
        <v>380</v>
      </c>
      <c r="N23" s="434">
        <v>826</v>
      </c>
      <c r="O23" s="434">
        <v>317184</v>
      </c>
      <c r="P23" s="456">
        <v>1.0118609354762558</v>
      </c>
      <c r="Q23" s="435">
        <v>384</v>
      </c>
    </row>
    <row r="24" spans="1:17" ht="14.4" customHeight="1" x14ac:dyDescent="0.3">
      <c r="A24" s="430" t="s">
        <v>1368</v>
      </c>
      <c r="B24" s="431" t="s">
        <v>402</v>
      </c>
      <c r="C24" s="431" t="s">
        <v>1369</v>
      </c>
      <c r="D24" s="431" t="s">
        <v>1406</v>
      </c>
      <c r="E24" s="431" t="s">
        <v>1407</v>
      </c>
      <c r="F24" s="434">
        <v>981</v>
      </c>
      <c r="G24" s="434">
        <v>228011</v>
      </c>
      <c r="H24" s="431">
        <v>1</v>
      </c>
      <c r="I24" s="431">
        <v>232.42711518858309</v>
      </c>
      <c r="J24" s="434">
        <v>919</v>
      </c>
      <c r="K24" s="434">
        <v>215046</v>
      </c>
      <c r="L24" s="431">
        <v>0.94313870822021739</v>
      </c>
      <c r="M24" s="431">
        <v>234</v>
      </c>
      <c r="N24" s="434">
        <v>1543</v>
      </c>
      <c r="O24" s="434">
        <v>364148</v>
      </c>
      <c r="P24" s="456">
        <v>1.5970632995776519</v>
      </c>
      <c r="Q24" s="435">
        <v>236</v>
      </c>
    </row>
    <row r="25" spans="1:17" ht="14.4" customHeight="1" x14ac:dyDescent="0.3">
      <c r="A25" s="430" t="s">
        <v>1368</v>
      </c>
      <c r="B25" s="431" t="s">
        <v>402</v>
      </c>
      <c r="C25" s="431" t="s">
        <v>1369</v>
      </c>
      <c r="D25" s="431" t="s">
        <v>1408</v>
      </c>
      <c r="E25" s="431" t="s">
        <v>1409</v>
      </c>
      <c r="F25" s="434">
        <v>294</v>
      </c>
      <c r="G25" s="434">
        <v>38164</v>
      </c>
      <c r="H25" s="431">
        <v>1</v>
      </c>
      <c r="I25" s="431">
        <v>129.8095238095238</v>
      </c>
      <c r="J25" s="434">
        <v>528</v>
      </c>
      <c r="K25" s="434">
        <v>69168</v>
      </c>
      <c r="L25" s="431">
        <v>1.8123886385074939</v>
      </c>
      <c r="M25" s="431">
        <v>131</v>
      </c>
      <c r="N25" s="434">
        <v>540</v>
      </c>
      <c r="O25" s="434">
        <v>73980</v>
      </c>
      <c r="P25" s="456">
        <v>1.9384760507284351</v>
      </c>
      <c r="Q25" s="435">
        <v>137</v>
      </c>
    </row>
    <row r="26" spans="1:17" ht="14.4" customHeight="1" x14ac:dyDescent="0.3">
      <c r="A26" s="430" t="s">
        <v>1368</v>
      </c>
      <c r="B26" s="431" t="s">
        <v>402</v>
      </c>
      <c r="C26" s="431" t="s">
        <v>1369</v>
      </c>
      <c r="D26" s="431" t="s">
        <v>1410</v>
      </c>
      <c r="E26" s="431" t="s">
        <v>1411</v>
      </c>
      <c r="F26" s="434">
        <v>31</v>
      </c>
      <c r="G26" s="434">
        <v>6138</v>
      </c>
      <c r="H26" s="431">
        <v>1</v>
      </c>
      <c r="I26" s="431">
        <v>198</v>
      </c>
      <c r="J26" s="434">
        <v>32</v>
      </c>
      <c r="K26" s="434">
        <v>6368</v>
      </c>
      <c r="L26" s="431">
        <v>1.0374714890843924</v>
      </c>
      <c r="M26" s="431">
        <v>199</v>
      </c>
      <c r="N26" s="434">
        <v>40</v>
      </c>
      <c r="O26" s="434">
        <v>8200</v>
      </c>
      <c r="P26" s="456">
        <v>1.335940045617465</v>
      </c>
      <c r="Q26" s="435">
        <v>205</v>
      </c>
    </row>
    <row r="27" spans="1:17" ht="14.4" customHeight="1" x14ac:dyDescent="0.3">
      <c r="A27" s="430" t="s">
        <v>1368</v>
      </c>
      <c r="B27" s="431" t="s">
        <v>402</v>
      </c>
      <c r="C27" s="431" t="s">
        <v>1369</v>
      </c>
      <c r="D27" s="431" t="s">
        <v>1412</v>
      </c>
      <c r="E27" s="431" t="s">
        <v>1413</v>
      </c>
      <c r="F27" s="434">
        <v>118</v>
      </c>
      <c r="G27" s="434">
        <v>145562</v>
      </c>
      <c r="H27" s="431">
        <v>1</v>
      </c>
      <c r="I27" s="431">
        <v>1233.5762711864406</v>
      </c>
      <c r="J27" s="434">
        <v>93</v>
      </c>
      <c r="K27" s="434">
        <v>115878</v>
      </c>
      <c r="L27" s="431">
        <v>0.79607315095972853</v>
      </c>
      <c r="M27" s="431">
        <v>1246</v>
      </c>
      <c r="N27" s="434">
        <v>74</v>
      </c>
      <c r="O27" s="434">
        <v>92944</v>
      </c>
      <c r="P27" s="456">
        <v>0.63851829460985698</v>
      </c>
      <c r="Q27" s="435">
        <v>1256</v>
      </c>
    </row>
    <row r="28" spans="1:17" ht="14.4" customHeight="1" x14ac:dyDescent="0.3">
      <c r="A28" s="430" t="s">
        <v>1368</v>
      </c>
      <c r="B28" s="431" t="s">
        <v>402</v>
      </c>
      <c r="C28" s="431" t="s">
        <v>1369</v>
      </c>
      <c r="D28" s="431" t="s">
        <v>1414</v>
      </c>
      <c r="E28" s="431" t="s">
        <v>1415</v>
      </c>
      <c r="F28" s="434">
        <v>16936</v>
      </c>
      <c r="G28" s="434">
        <v>270976</v>
      </c>
      <c r="H28" s="431">
        <v>1</v>
      </c>
      <c r="I28" s="431">
        <v>16</v>
      </c>
      <c r="J28" s="434">
        <v>17183</v>
      </c>
      <c r="K28" s="434">
        <v>274928</v>
      </c>
      <c r="L28" s="431">
        <v>1.014584317430326</v>
      </c>
      <c r="M28" s="431">
        <v>16</v>
      </c>
      <c r="N28" s="434">
        <v>20843</v>
      </c>
      <c r="O28" s="434">
        <v>354331</v>
      </c>
      <c r="P28" s="456">
        <v>1.3076102680680208</v>
      </c>
      <c r="Q28" s="435">
        <v>17</v>
      </c>
    </row>
    <row r="29" spans="1:17" ht="14.4" customHeight="1" x14ac:dyDescent="0.3">
      <c r="A29" s="430" t="s">
        <v>1368</v>
      </c>
      <c r="B29" s="431" t="s">
        <v>402</v>
      </c>
      <c r="C29" s="431" t="s">
        <v>1369</v>
      </c>
      <c r="D29" s="431" t="s">
        <v>1416</v>
      </c>
      <c r="E29" s="431" t="s">
        <v>1417</v>
      </c>
      <c r="F29" s="434">
        <v>614</v>
      </c>
      <c r="G29" s="434">
        <v>82574</v>
      </c>
      <c r="H29" s="431">
        <v>1</v>
      </c>
      <c r="I29" s="431">
        <v>134.48534201954396</v>
      </c>
      <c r="J29" s="434">
        <v>477</v>
      </c>
      <c r="K29" s="434">
        <v>64872</v>
      </c>
      <c r="L29" s="431">
        <v>0.78562259306803595</v>
      </c>
      <c r="M29" s="431">
        <v>136</v>
      </c>
      <c r="N29" s="434">
        <v>786</v>
      </c>
      <c r="O29" s="434">
        <v>109254</v>
      </c>
      <c r="P29" s="456">
        <v>1.3231041247850412</v>
      </c>
      <c r="Q29" s="435">
        <v>139</v>
      </c>
    </row>
    <row r="30" spans="1:17" ht="14.4" customHeight="1" x14ac:dyDescent="0.3">
      <c r="A30" s="430" t="s">
        <v>1368</v>
      </c>
      <c r="B30" s="431" t="s">
        <v>402</v>
      </c>
      <c r="C30" s="431" t="s">
        <v>1369</v>
      </c>
      <c r="D30" s="431" t="s">
        <v>1418</v>
      </c>
      <c r="E30" s="431" t="s">
        <v>1419</v>
      </c>
      <c r="F30" s="434">
        <v>424</v>
      </c>
      <c r="G30" s="434">
        <v>43549</v>
      </c>
      <c r="H30" s="431">
        <v>1</v>
      </c>
      <c r="I30" s="431">
        <v>102.70990566037736</v>
      </c>
      <c r="J30" s="434">
        <v>315</v>
      </c>
      <c r="K30" s="434">
        <v>32445</v>
      </c>
      <c r="L30" s="431">
        <v>0.74502284782658612</v>
      </c>
      <c r="M30" s="431">
        <v>103</v>
      </c>
      <c r="N30" s="434">
        <v>435</v>
      </c>
      <c r="O30" s="434">
        <v>44805</v>
      </c>
      <c r="P30" s="456">
        <v>1.0288410755700474</v>
      </c>
      <c r="Q30" s="435">
        <v>103</v>
      </c>
    </row>
    <row r="31" spans="1:17" ht="14.4" customHeight="1" x14ac:dyDescent="0.3">
      <c r="A31" s="430" t="s">
        <v>1368</v>
      </c>
      <c r="B31" s="431" t="s">
        <v>402</v>
      </c>
      <c r="C31" s="431" t="s">
        <v>1369</v>
      </c>
      <c r="D31" s="431" t="s">
        <v>1420</v>
      </c>
      <c r="E31" s="431" t="s">
        <v>1421</v>
      </c>
      <c r="F31" s="434">
        <v>2</v>
      </c>
      <c r="G31" s="434">
        <v>226</v>
      </c>
      <c r="H31" s="431">
        <v>1</v>
      </c>
      <c r="I31" s="431">
        <v>113</v>
      </c>
      <c r="J31" s="434">
        <v>1</v>
      </c>
      <c r="K31" s="434">
        <v>113</v>
      </c>
      <c r="L31" s="431">
        <v>0.5</v>
      </c>
      <c r="M31" s="431">
        <v>113</v>
      </c>
      <c r="N31" s="434">
        <v>1</v>
      </c>
      <c r="O31" s="434">
        <v>118</v>
      </c>
      <c r="P31" s="456">
        <v>0.52212389380530977</v>
      </c>
      <c r="Q31" s="435">
        <v>118</v>
      </c>
    </row>
    <row r="32" spans="1:17" ht="14.4" customHeight="1" x14ac:dyDescent="0.3">
      <c r="A32" s="430" t="s">
        <v>1368</v>
      </c>
      <c r="B32" s="431" t="s">
        <v>402</v>
      </c>
      <c r="C32" s="431" t="s">
        <v>1369</v>
      </c>
      <c r="D32" s="431" t="s">
        <v>1422</v>
      </c>
      <c r="E32" s="431" t="s">
        <v>1423</v>
      </c>
      <c r="F32" s="434">
        <v>3146</v>
      </c>
      <c r="G32" s="434">
        <v>125012</v>
      </c>
      <c r="H32" s="431">
        <v>1</v>
      </c>
      <c r="I32" s="431">
        <v>39.736808645899558</v>
      </c>
      <c r="J32" s="434">
        <v>3803</v>
      </c>
      <c r="K32" s="434">
        <v>152120</v>
      </c>
      <c r="L32" s="431">
        <v>1.2168431830544268</v>
      </c>
      <c r="M32" s="431">
        <v>40</v>
      </c>
      <c r="N32" s="434">
        <v>3535</v>
      </c>
      <c r="O32" s="434">
        <v>141400</v>
      </c>
      <c r="P32" s="456">
        <v>1.1310914152241385</v>
      </c>
      <c r="Q32" s="435">
        <v>40</v>
      </c>
    </row>
    <row r="33" spans="1:17" ht="14.4" customHeight="1" x14ac:dyDescent="0.3">
      <c r="A33" s="430" t="s">
        <v>1368</v>
      </c>
      <c r="B33" s="431" t="s">
        <v>402</v>
      </c>
      <c r="C33" s="431" t="s">
        <v>1369</v>
      </c>
      <c r="D33" s="431" t="s">
        <v>1424</v>
      </c>
      <c r="E33" s="431" t="s">
        <v>1425</v>
      </c>
      <c r="F33" s="434">
        <v>7390</v>
      </c>
      <c r="G33" s="434">
        <v>845800</v>
      </c>
      <c r="H33" s="431">
        <v>1</v>
      </c>
      <c r="I33" s="431">
        <v>114.45196211096076</v>
      </c>
      <c r="J33" s="434">
        <v>8378</v>
      </c>
      <c r="K33" s="434">
        <v>971848</v>
      </c>
      <c r="L33" s="431">
        <v>1.1490281390399621</v>
      </c>
      <c r="M33" s="431">
        <v>116</v>
      </c>
      <c r="N33" s="434">
        <v>9177</v>
      </c>
      <c r="O33" s="434">
        <v>1073709</v>
      </c>
      <c r="P33" s="456">
        <v>1.2694596831402223</v>
      </c>
      <c r="Q33" s="435">
        <v>117</v>
      </c>
    </row>
    <row r="34" spans="1:17" ht="14.4" customHeight="1" x14ac:dyDescent="0.3">
      <c r="A34" s="430" t="s">
        <v>1368</v>
      </c>
      <c r="B34" s="431" t="s">
        <v>402</v>
      </c>
      <c r="C34" s="431" t="s">
        <v>1369</v>
      </c>
      <c r="D34" s="431" t="s">
        <v>1426</v>
      </c>
      <c r="E34" s="431" t="s">
        <v>1427</v>
      </c>
      <c r="F34" s="434">
        <v>575</v>
      </c>
      <c r="G34" s="434">
        <v>48699</v>
      </c>
      <c r="H34" s="431">
        <v>1</v>
      </c>
      <c r="I34" s="431">
        <v>84.693913043478261</v>
      </c>
      <c r="J34" s="434">
        <v>583</v>
      </c>
      <c r="K34" s="434">
        <v>49555</v>
      </c>
      <c r="L34" s="431">
        <v>1.0175773629848661</v>
      </c>
      <c r="M34" s="431">
        <v>85</v>
      </c>
      <c r="N34" s="434">
        <v>666</v>
      </c>
      <c r="O34" s="434">
        <v>60606</v>
      </c>
      <c r="P34" s="456">
        <v>1.2445019404915911</v>
      </c>
      <c r="Q34" s="435">
        <v>91</v>
      </c>
    </row>
    <row r="35" spans="1:17" ht="14.4" customHeight="1" x14ac:dyDescent="0.3">
      <c r="A35" s="430" t="s">
        <v>1368</v>
      </c>
      <c r="B35" s="431" t="s">
        <v>402</v>
      </c>
      <c r="C35" s="431" t="s">
        <v>1369</v>
      </c>
      <c r="D35" s="431" t="s">
        <v>1428</v>
      </c>
      <c r="E35" s="431" t="s">
        <v>1429</v>
      </c>
      <c r="F35" s="434">
        <v>2194</v>
      </c>
      <c r="G35" s="434">
        <v>212205</v>
      </c>
      <c r="H35" s="431">
        <v>1</v>
      </c>
      <c r="I35" s="431">
        <v>96.720601640838652</v>
      </c>
      <c r="J35" s="434">
        <v>2255</v>
      </c>
      <c r="K35" s="434">
        <v>220990</v>
      </c>
      <c r="L35" s="431">
        <v>1.0413986475342241</v>
      </c>
      <c r="M35" s="431">
        <v>98</v>
      </c>
      <c r="N35" s="434">
        <v>2633</v>
      </c>
      <c r="O35" s="434">
        <v>260667</v>
      </c>
      <c r="P35" s="456">
        <v>1.2283735067505479</v>
      </c>
      <c r="Q35" s="435">
        <v>99</v>
      </c>
    </row>
    <row r="36" spans="1:17" ht="14.4" customHeight="1" x14ac:dyDescent="0.3">
      <c r="A36" s="430" t="s">
        <v>1368</v>
      </c>
      <c r="B36" s="431" t="s">
        <v>402</v>
      </c>
      <c r="C36" s="431" t="s">
        <v>1369</v>
      </c>
      <c r="D36" s="431" t="s">
        <v>1430</v>
      </c>
      <c r="E36" s="431" t="s">
        <v>1431</v>
      </c>
      <c r="F36" s="434">
        <v>1547</v>
      </c>
      <c r="G36" s="434">
        <v>32487</v>
      </c>
      <c r="H36" s="431">
        <v>1</v>
      </c>
      <c r="I36" s="431">
        <v>21</v>
      </c>
      <c r="J36" s="434">
        <v>1359</v>
      </c>
      <c r="K36" s="434">
        <v>28539</v>
      </c>
      <c r="L36" s="431">
        <v>0.87847446670976082</v>
      </c>
      <c r="M36" s="431">
        <v>21</v>
      </c>
      <c r="N36" s="434">
        <v>1190</v>
      </c>
      <c r="O36" s="434">
        <v>24990</v>
      </c>
      <c r="P36" s="456">
        <v>0.76923076923076927</v>
      </c>
      <c r="Q36" s="435">
        <v>21</v>
      </c>
    </row>
    <row r="37" spans="1:17" ht="14.4" customHeight="1" x14ac:dyDescent="0.3">
      <c r="A37" s="430" t="s">
        <v>1368</v>
      </c>
      <c r="B37" s="431" t="s">
        <v>402</v>
      </c>
      <c r="C37" s="431" t="s">
        <v>1369</v>
      </c>
      <c r="D37" s="431" t="s">
        <v>1432</v>
      </c>
      <c r="E37" s="431" t="s">
        <v>1433</v>
      </c>
      <c r="F37" s="434">
        <v>22715</v>
      </c>
      <c r="G37" s="434">
        <v>11055641</v>
      </c>
      <c r="H37" s="431">
        <v>1</v>
      </c>
      <c r="I37" s="431">
        <v>486.71102795509574</v>
      </c>
      <c r="J37" s="434">
        <v>23264</v>
      </c>
      <c r="K37" s="434">
        <v>11329568</v>
      </c>
      <c r="L37" s="431">
        <v>1.0247771250893549</v>
      </c>
      <c r="M37" s="431">
        <v>487</v>
      </c>
      <c r="N37" s="434">
        <v>27722</v>
      </c>
      <c r="O37" s="434">
        <v>13528336</v>
      </c>
      <c r="P37" s="456">
        <v>1.2236591256897722</v>
      </c>
      <c r="Q37" s="435">
        <v>488</v>
      </c>
    </row>
    <row r="38" spans="1:17" ht="14.4" customHeight="1" x14ac:dyDescent="0.3">
      <c r="A38" s="430" t="s">
        <v>1368</v>
      </c>
      <c r="B38" s="431" t="s">
        <v>402</v>
      </c>
      <c r="C38" s="431" t="s">
        <v>1369</v>
      </c>
      <c r="D38" s="431" t="s">
        <v>1434</v>
      </c>
      <c r="E38" s="431" t="s">
        <v>1435</v>
      </c>
      <c r="F38" s="434">
        <v>3069</v>
      </c>
      <c r="G38" s="434">
        <v>986666</v>
      </c>
      <c r="H38" s="431">
        <v>1</v>
      </c>
      <c r="I38" s="431">
        <v>321.49429781687849</v>
      </c>
      <c r="J38" s="434">
        <v>5217</v>
      </c>
      <c r="K38" s="434">
        <v>1685091</v>
      </c>
      <c r="L38" s="431">
        <v>1.7078636539619283</v>
      </c>
      <c r="M38" s="431">
        <v>323</v>
      </c>
      <c r="N38" s="434">
        <v>6411</v>
      </c>
      <c r="O38" s="434">
        <v>2077164</v>
      </c>
      <c r="P38" s="456">
        <v>2.1052352062400042</v>
      </c>
      <c r="Q38" s="435">
        <v>324</v>
      </c>
    </row>
    <row r="39" spans="1:17" ht="14.4" customHeight="1" x14ac:dyDescent="0.3">
      <c r="A39" s="430" t="s">
        <v>1368</v>
      </c>
      <c r="B39" s="431" t="s">
        <v>402</v>
      </c>
      <c r="C39" s="431" t="s">
        <v>1369</v>
      </c>
      <c r="D39" s="431" t="s">
        <v>1436</v>
      </c>
      <c r="E39" s="431" t="s">
        <v>1437</v>
      </c>
      <c r="F39" s="434">
        <v>1482</v>
      </c>
      <c r="G39" s="434">
        <v>347865</v>
      </c>
      <c r="H39" s="431">
        <v>1</v>
      </c>
      <c r="I39" s="431">
        <v>234.72672064777328</v>
      </c>
      <c r="J39" s="434">
        <v>1598</v>
      </c>
      <c r="K39" s="434">
        <v>375530</v>
      </c>
      <c r="L39" s="431">
        <v>1.0795279778074829</v>
      </c>
      <c r="M39" s="431">
        <v>235</v>
      </c>
      <c r="N39" s="434">
        <v>1936</v>
      </c>
      <c r="O39" s="434">
        <v>456896</v>
      </c>
      <c r="P39" s="456">
        <v>1.3134290601238987</v>
      </c>
      <c r="Q39" s="435">
        <v>236</v>
      </c>
    </row>
    <row r="40" spans="1:17" ht="14.4" customHeight="1" x14ac:dyDescent="0.3">
      <c r="A40" s="430" t="s">
        <v>1368</v>
      </c>
      <c r="B40" s="431" t="s">
        <v>402</v>
      </c>
      <c r="C40" s="431" t="s">
        <v>1369</v>
      </c>
      <c r="D40" s="431" t="s">
        <v>1438</v>
      </c>
      <c r="E40" s="431" t="s">
        <v>1439</v>
      </c>
      <c r="F40" s="434">
        <v>4489</v>
      </c>
      <c r="G40" s="434">
        <v>299428</v>
      </c>
      <c r="H40" s="431">
        <v>1</v>
      </c>
      <c r="I40" s="431">
        <v>66.702606371129434</v>
      </c>
      <c r="J40" s="434">
        <v>4873</v>
      </c>
      <c r="K40" s="434">
        <v>326491</v>
      </c>
      <c r="L40" s="431">
        <v>1.0903823289739103</v>
      </c>
      <c r="M40" s="431">
        <v>67</v>
      </c>
      <c r="N40" s="434">
        <v>4972</v>
      </c>
      <c r="O40" s="434">
        <v>338096</v>
      </c>
      <c r="P40" s="456">
        <v>1.1291395594266402</v>
      </c>
      <c r="Q40" s="435">
        <v>68</v>
      </c>
    </row>
    <row r="41" spans="1:17" ht="14.4" customHeight="1" x14ac:dyDescent="0.3">
      <c r="A41" s="430" t="s">
        <v>1368</v>
      </c>
      <c r="B41" s="431" t="s">
        <v>402</v>
      </c>
      <c r="C41" s="431" t="s">
        <v>1369</v>
      </c>
      <c r="D41" s="431" t="s">
        <v>1440</v>
      </c>
      <c r="E41" s="431" t="s">
        <v>1441</v>
      </c>
      <c r="F41" s="434">
        <v>2323</v>
      </c>
      <c r="G41" s="434">
        <v>94579</v>
      </c>
      <c r="H41" s="431">
        <v>1</v>
      </c>
      <c r="I41" s="431">
        <v>40.714162720619889</v>
      </c>
      <c r="J41" s="434">
        <v>2787</v>
      </c>
      <c r="K41" s="434">
        <v>114267</v>
      </c>
      <c r="L41" s="431">
        <v>1.2081646031360027</v>
      </c>
      <c r="M41" s="431">
        <v>41</v>
      </c>
      <c r="N41" s="434">
        <v>3116</v>
      </c>
      <c r="O41" s="434">
        <v>127756</v>
      </c>
      <c r="P41" s="456">
        <v>1.3507861153110099</v>
      </c>
      <c r="Q41" s="435">
        <v>41</v>
      </c>
    </row>
    <row r="42" spans="1:17" ht="14.4" customHeight="1" x14ac:dyDescent="0.3">
      <c r="A42" s="430" t="s">
        <v>1368</v>
      </c>
      <c r="B42" s="431" t="s">
        <v>402</v>
      </c>
      <c r="C42" s="431" t="s">
        <v>1369</v>
      </c>
      <c r="D42" s="431" t="s">
        <v>1442</v>
      </c>
      <c r="E42" s="431" t="s">
        <v>1443</v>
      </c>
      <c r="F42" s="434">
        <v>3966</v>
      </c>
      <c r="G42" s="434">
        <v>284378</v>
      </c>
      <c r="H42" s="431">
        <v>1</v>
      </c>
      <c r="I42" s="431">
        <v>71.703983862834093</v>
      </c>
      <c r="J42" s="434">
        <v>3860</v>
      </c>
      <c r="K42" s="434">
        <v>281780</v>
      </c>
      <c r="L42" s="431">
        <v>0.99086427220108442</v>
      </c>
      <c r="M42" s="431">
        <v>73</v>
      </c>
      <c r="N42" s="434">
        <v>3671</v>
      </c>
      <c r="O42" s="434">
        <v>271654</v>
      </c>
      <c r="P42" s="456">
        <v>0.95525673575311731</v>
      </c>
      <c r="Q42" s="435">
        <v>74</v>
      </c>
    </row>
    <row r="43" spans="1:17" ht="14.4" customHeight="1" x14ac:dyDescent="0.3">
      <c r="A43" s="430" t="s">
        <v>1368</v>
      </c>
      <c r="B43" s="431" t="s">
        <v>402</v>
      </c>
      <c r="C43" s="431" t="s">
        <v>1369</v>
      </c>
      <c r="D43" s="431" t="s">
        <v>1444</v>
      </c>
      <c r="E43" s="431" t="s">
        <v>1445</v>
      </c>
      <c r="F43" s="434">
        <v>583</v>
      </c>
      <c r="G43" s="434">
        <v>42413</v>
      </c>
      <c r="H43" s="431">
        <v>1</v>
      </c>
      <c r="I43" s="431">
        <v>72.749571183533448</v>
      </c>
      <c r="J43" s="434">
        <v>518</v>
      </c>
      <c r="K43" s="434">
        <v>37814</v>
      </c>
      <c r="L43" s="431">
        <v>0.89156626506024095</v>
      </c>
      <c r="M43" s="431">
        <v>73</v>
      </c>
      <c r="N43" s="434">
        <v>660</v>
      </c>
      <c r="O43" s="434">
        <v>48840</v>
      </c>
      <c r="P43" s="456">
        <v>1.1515337278664561</v>
      </c>
      <c r="Q43" s="435">
        <v>74</v>
      </c>
    </row>
    <row r="44" spans="1:17" ht="14.4" customHeight="1" x14ac:dyDescent="0.3">
      <c r="A44" s="430" t="s">
        <v>1368</v>
      </c>
      <c r="B44" s="431" t="s">
        <v>402</v>
      </c>
      <c r="C44" s="431" t="s">
        <v>1369</v>
      </c>
      <c r="D44" s="431" t="s">
        <v>1446</v>
      </c>
      <c r="E44" s="431" t="s">
        <v>1447</v>
      </c>
      <c r="F44" s="434">
        <v>2736</v>
      </c>
      <c r="G44" s="434">
        <v>776337</v>
      </c>
      <c r="H44" s="431">
        <v>1</v>
      </c>
      <c r="I44" s="431">
        <v>283.74890350877195</v>
      </c>
      <c r="J44" s="434">
        <v>2769</v>
      </c>
      <c r="K44" s="434">
        <v>786396</v>
      </c>
      <c r="L44" s="431">
        <v>1.0129570019205576</v>
      </c>
      <c r="M44" s="431">
        <v>284</v>
      </c>
      <c r="N44" s="434">
        <v>3431</v>
      </c>
      <c r="O44" s="434">
        <v>977835</v>
      </c>
      <c r="P44" s="456">
        <v>1.2595496543382578</v>
      </c>
      <c r="Q44" s="435">
        <v>285</v>
      </c>
    </row>
    <row r="45" spans="1:17" ht="14.4" customHeight="1" x14ac:dyDescent="0.3">
      <c r="A45" s="430" t="s">
        <v>1368</v>
      </c>
      <c r="B45" s="431" t="s">
        <v>402</v>
      </c>
      <c r="C45" s="431" t="s">
        <v>1369</v>
      </c>
      <c r="D45" s="431" t="s">
        <v>1448</v>
      </c>
      <c r="E45" s="431" t="s">
        <v>1449</v>
      </c>
      <c r="F45" s="434">
        <v>111</v>
      </c>
      <c r="G45" s="434">
        <v>24117</v>
      </c>
      <c r="H45" s="431">
        <v>1</v>
      </c>
      <c r="I45" s="431">
        <v>217.27027027027026</v>
      </c>
      <c r="J45" s="434">
        <v>101</v>
      </c>
      <c r="K45" s="434">
        <v>22119</v>
      </c>
      <c r="L45" s="431">
        <v>0.91715387486005717</v>
      </c>
      <c r="M45" s="431">
        <v>219</v>
      </c>
      <c r="N45" s="434">
        <v>106</v>
      </c>
      <c r="O45" s="434">
        <v>23638</v>
      </c>
      <c r="P45" s="456">
        <v>0.98013849152050425</v>
      </c>
      <c r="Q45" s="435">
        <v>223</v>
      </c>
    </row>
    <row r="46" spans="1:17" ht="14.4" customHeight="1" x14ac:dyDescent="0.3">
      <c r="A46" s="430" t="s">
        <v>1368</v>
      </c>
      <c r="B46" s="431" t="s">
        <v>402</v>
      </c>
      <c r="C46" s="431" t="s">
        <v>1369</v>
      </c>
      <c r="D46" s="431" t="s">
        <v>1450</v>
      </c>
      <c r="E46" s="431" t="s">
        <v>1451</v>
      </c>
      <c r="F46" s="434">
        <v>507</v>
      </c>
      <c r="G46" s="434">
        <v>386203</v>
      </c>
      <c r="H46" s="431">
        <v>1</v>
      </c>
      <c r="I46" s="431">
        <v>761.74161735700193</v>
      </c>
      <c r="J46" s="434">
        <v>551</v>
      </c>
      <c r="K46" s="434">
        <v>419862</v>
      </c>
      <c r="L46" s="431">
        <v>1.0871536471751901</v>
      </c>
      <c r="M46" s="431">
        <v>762</v>
      </c>
      <c r="N46" s="434">
        <v>631</v>
      </c>
      <c r="O46" s="434">
        <v>481453</v>
      </c>
      <c r="P46" s="456">
        <v>1.2466319526259506</v>
      </c>
      <c r="Q46" s="435">
        <v>763</v>
      </c>
    </row>
    <row r="47" spans="1:17" ht="14.4" customHeight="1" x14ac:dyDescent="0.3">
      <c r="A47" s="430" t="s">
        <v>1368</v>
      </c>
      <c r="B47" s="431" t="s">
        <v>402</v>
      </c>
      <c r="C47" s="431" t="s">
        <v>1369</v>
      </c>
      <c r="D47" s="431" t="s">
        <v>1452</v>
      </c>
      <c r="E47" s="431" t="s">
        <v>1453</v>
      </c>
      <c r="F47" s="434">
        <v>664</v>
      </c>
      <c r="G47" s="434">
        <v>1361716</v>
      </c>
      <c r="H47" s="431">
        <v>1</v>
      </c>
      <c r="I47" s="431">
        <v>2050.7771084337351</v>
      </c>
      <c r="J47" s="434">
        <v>585</v>
      </c>
      <c r="K47" s="434">
        <v>1212120</v>
      </c>
      <c r="L47" s="431">
        <v>0.8901415566828913</v>
      </c>
      <c r="M47" s="431">
        <v>2072</v>
      </c>
      <c r="N47" s="434">
        <v>834</v>
      </c>
      <c r="O47" s="434">
        <v>1761408</v>
      </c>
      <c r="P47" s="456">
        <v>1.2935208222566232</v>
      </c>
      <c r="Q47" s="435">
        <v>2112</v>
      </c>
    </row>
    <row r="48" spans="1:17" ht="14.4" customHeight="1" x14ac:dyDescent="0.3">
      <c r="A48" s="430" t="s">
        <v>1368</v>
      </c>
      <c r="B48" s="431" t="s">
        <v>402</v>
      </c>
      <c r="C48" s="431" t="s">
        <v>1369</v>
      </c>
      <c r="D48" s="431" t="s">
        <v>1454</v>
      </c>
      <c r="E48" s="431" t="s">
        <v>1455</v>
      </c>
      <c r="F48" s="434">
        <v>254</v>
      </c>
      <c r="G48" s="434">
        <v>154031</v>
      </c>
      <c r="H48" s="431">
        <v>1</v>
      </c>
      <c r="I48" s="431">
        <v>606.4212598425197</v>
      </c>
      <c r="J48" s="434">
        <v>212</v>
      </c>
      <c r="K48" s="434">
        <v>128896</v>
      </c>
      <c r="L48" s="431">
        <v>0.83681856249715969</v>
      </c>
      <c r="M48" s="431">
        <v>608</v>
      </c>
      <c r="N48" s="434">
        <v>276</v>
      </c>
      <c r="O48" s="434">
        <v>169464</v>
      </c>
      <c r="P48" s="456">
        <v>1.1001941167687024</v>
      </c>
      <c r="Q48" s="435">
        <v>614</v>
      </c>
    </row>
    <row r="49" spans="1:17" ht="14.4" customHeight="1" x14ac:dyDescent="0.3">
      <c r="A49" s="430" t="s">
        <v>1368</v>
      </c>
      <c r="B49" s="431" t="s">
        <v>402</v>
      </c>
      <c r="C49" s="431" t="s">
        <v>1369</v>
      </c>
      <c r="D49" s="431" t="s">
        <v>1456</v>
      </c>
      <c r="E49" s="431" t="s">
        <v>1457</v>
      </c>
      <c r="F49" s="434">
        <v>52</v>
      </c>
      <c r="G49" s="434">
        <v>50011</v>
      </c>
      <c r="H49" s="431">
        <v>1</v>
      </c>
      <c r="I49" s="431">
        <v>961.75</v>
      </c>
      <c r="J49" s="434">
        <v>49</v>
      </c>
      <c r="K49" s="434">
        <v>47138</v>
      </c>
      <c r="L49" s="431">
        <v>0.94255263841954773</v>
      </c>
      <c r="M49" s="431">
        <v>962</v>
      </c>
      <c r="N49" s="434">
        <v>54</v>
      </c>
      <c r="O49" s="434">
        <v>52002</v>
      </c>
      <c r="P49" s="456">
        <v>1.0398112415268641</v>
      </c>
      <c r="Q49" s="435">
        <v>963</v>
      </c>
    </row>
    <row r="50" spans="1:17" ht="14.4" customHeight="1" x14ac:dyDescent="0.3">
      <c r="A50" s="430" t="s">
        <v>1368</v>
      </c>
      <c r="B50" s="431" t="s">
        <v>402</v>
      </c>
      <c r="C50" s="431" t="s">
        <v>1369</v>
      </c>
      <c r="D50" s="431" t="s">
        <v>1458</v>
      </c>
      <c r="E50" s="431" t="s">
        <v>1459</v>
      </c>
      <c r="F50" s="434">
        <v>97</v>
      </c>
      <c r="G50" s="434">
        <v>49182</v>
      </c>
      <c r="H50" s="431">
        <v>1</v>
      </c>
      <c r="I50" s="431">
        <v>507.03092783505156</v>
      </c>
      <c r="J50" s="434">
        <v>17</v>
      </c>
      <c r="K50" s="434">
        <v>8653</v>
      </c>
      <c r="L50" s="431">
        <v>0.17593835142938474</v>
      </c>
      <c r="M50" s="431">
        <v>509</v>
      </c>
      <c r="N50" s="434">
        <v>6</v>
      </c>
      <c r="O50" s="434">
        <v>3072</v>
      </c>
      <c r="P50" s="456">
        <v>6.2461876296205927E-2</v>
      </c>
      <c r="Q50" s="435">
        <v>512</v>
      </c>
    </row>
    <row r="51" spans="1:17" ht="14.4" customHeight="1" x14ac:dyDescent="0.3">
      <c r="A51" s="430" t="s">
        <v>1368</v>
      </c>
      <c r="B51" s="431" t="s">
        <v>402</v>
      </c>
      <c r="C51" s="431" t="s">
        <v>1369</v>
      </c>
      <c r="D51" s="431" t="s">
        <v>1460</v>
      </c>
      <c r="E51" s="431" t="s">
        <v>1461</v>
      </c>
      <c r="F51" s="434">
        <v>183</v>
      </c>
      <c r="G51" s="434">
        <v>315473</v>
      </c>
      <c r="H51" s="431">
        <v>1</v>
      </c>
      <c r="I51" s="431">
        <v>1723.8961748633881</v>
      </c>
      <c r="J51" s="434">
        <v>168</v>
      </c>
      <c r="K51" s="434">
        <v>292656</v>
      </c>
      <c r="L51" s="431">
        <v>0.92767368364329117</v>
      </c>
      <c r="M51" s="431">
        <v>1742</v>
      </c>
      <c r="N51" s="434">
        <v>215</v>
      </c>
      <c r="O51" s="434">
        <v>378400</v>
      </c>
      <c r="P51" s="456">
        <v>1.1994687342498407</v>
      </c>
      <c r="Q51" s="435">
        <v>1760</v>
      </c>
    </row>
    <row r="52" spans="1:17" ht="14.4" customHeight="1" x14ac:dyDescent="0.3">
      <c r="A52" s="430" t="s">
        <v>1368</v>
      </c>
      <c r="B52" s="431" t="s">
        <v>402</v>
      </c>
      <c r="C52" s="431" t="s">
        <v>1369</v>
      </c>
      <c r="D52" s="431" t="s">
        <v>1462</v>
      </c>
      <c r="E52" s="431" t="s">
        <v>1463</v>
      </c>
      <c r="F52" s="434">
        <v>514</v>
      </c>
      <c r="G52" s="434">
        <v>250994</v>
      </c>
      <c r="H52" s="431">
        <v>1</v>
      </c>
      <c r="I52" s="431">
        <v>488.31517509727627</v>
      </c>
      <c r="J52" s="434">
        <v>622</v>
      </c>
      <c r="K52" s="434">
        <v>304780</v>
      </c>
      <c r="L52" s="431">
        <v>1.2142919751069747</v>
      </c>
      <c r="M52" s="431">
        <v>490</v>
      </c>
      <c r="N52" s="434">
        <v>968</v>
      </c>
      <c r="O52" s="434">
        <v>476256</v>
      </c>
      <c r="P52" s="456">
        <v>1.8974796210267975</v>
      </c>
      <c r="Q52" s="435">
        <v>492</v>
      </c>
    </row>
    <row r="53" spans="1:17" ht="14.4" customHeight="1" x14ac:dyDescent="0.3">
      <c r="A53" s="430" t="s">
        <v>1368</v>
      </c>
      <c r="B53" s="431" t="s">
        <v>402</v>
      </c>
      <c r="C53" s="431" t="s">
        <v>1369</v>
      </c>
      <c r="D53" s="431" t="s">
        <v>1464</v>
      </c>
      <c r="E53" s="431" t="s">
        <v>1465</v>
      </c>
      <c r="F53" s="434">
        <v>489</v>
      </c>
      <c r="G53" s="434">
        <v>47299</v>
      </c>
      <c r="H53" s="431">
        <v>1</v>
      </c>
      <c r="I53" s="431">
        <v>96.725971370143142</v>
      </c>
      <c r="J53" s="434">
        <v>633</v>
      </c>
      <c r="K53" s="434">
        <v>62034</v>
      </c>
      <c r="L53" s="431">
        <v>1.3115287849637414</v>
      </c>
      <c r="M53" s="431">
        <v>98</v>
      </c>
      <c r="N53" s="434">
        <v>748</v>
      </c>
      <c r="O53" s="434">
        <v>74052</v>
      </c>
      <c r="P53" s="456">
        <v>1.5656144950210364</v>
      </c>
      <c r="Q53" s="435">
        <v>99</v>
      </c>
    </row>
    <row r="54" spans="1:17" ht="14.4" customHeight="1" x14ac:dyDescent="0.3">
      <c r="A54" s="430" t="s">
        <v>1368</v>
      </c>
      <c r="B54" s="431" t="s">
        <v>402</v>
      </c>
      <c r="C54" s="431" t="s">
        <v>1369</v>
      </c>
      <c r="D54" s="431" t="s">
        <v>1466</v>
      </c>
      <c r="E54" s="431" t="s">
        <v>1467</v>
      </c>
      <c r="F54" s="434">
        <v>981</v>
      </c>
      <c r="G54" s="434">
        <v>241745</v>
      </c>
      <c r="H54" s="431">
        <v>1</v>
      </c>
      <c r="I54" s="431">
        <v>246.42711518858309</v>
      </c>
      <c r="J54" s="434">
        <v>919</v>
      </c>
      <c r="K54" s="434">
        <v>227912</v>
      </c>
      <c r="L54" s="431">
        <v>0.9427785476431777</v>
      </c>
      <c r="M54" s="431">
        <v>248</v>
      </c>
      <c r="N54" s="434">
        <v>1543</v>
      </c>
      <c r="O54" s="434">
        <v>384207</v>
      </c>
      <c r="P54" s="456">
        <v>1.5893069143105338</v>
      </c>
      <c r="Q54" s="435">
        <v>249</v>
      </c>
    </row>
    <row r="55" spans="1:17" ht="14.4" customHeight="1" x14ac:dyDescent="0.3">
      <c r="A55" s="430" t="s">
        <v>1368</v>
      </c>
      <c r="B55" s="431" t="s">
        <v>402</v>
      </c>
      <c r="C55" s="431" t="s">
        <v>1369</v>
      </c>
      <c r="D55" s="431" t="s">
        <v>1468</v>
      </c>
      <c r="E55" s="431" t="s">
        <v>1469</v>
      </c>
      <c r="F55" s="434">
        <v>505</v>
      </c>
      <c r="G55" s="434">
        <v>76422</v>
      </c>
      <c r="H55" s="431">
        <v>1</v>
      </c>
      <c r="I55" s="431">
        <v>151.33069306930693</v>
      </c>
      <c r="J55" s="434">
        <v>478</v>
      </c>
      <c r="K55" s="434">
        <v>73134</v>
      </c>
      <c r="L55" s="431">
        <v>0.95697573997016561</v>
      </c>
      <c r="M55" s="431">
        <v>153</v>
      </c>
      <c r="N55" s="434">
        <v>435</v>
      </c>
      <c r="O55" s="434">
        <v>66990</v>
      </c>
      <c r="P55" s="456">
        <v>0.8765800423961686</v>
      </c>
      <c r="Q55" s="435">
        <v>154</v>
      </c>
    </row>
    <row r="56" spans="1:17" ht="14.4" customHeight="1" x14ac:dyDescent="0.3">
      <c r="A56" s="430" t="s">
        <v>1368</v>
      </c>
      <c r="B56" s="431" t="s">
        <v>402</v>
      </c>
      <c r="C56" s="431" t="s">
        <v>1369</v>
      </c>
      <c r="D56" s="431" t="s">
        <v>1470</v>
      </c>
      <c r="E56" s="431" t="s">
        <v>1471</v>
      </c>
      <c r="F56" s="434">
        <v>203</v>
      </c>
      <c r="G56" s="434">
        <v>107742</v>
      </c>
      <c r="H56" s="431">
        <v>1</v>
      </c>
      <c r="I56" s="431">
        <v>530.74876847290636</v>
      </c>
      <c r="J56" s="434">
        <v>173</v>
      </c>
      <c r="K56" s="434">
        <v>91863</v>
      </c>
      <c r="L56" s="431">
        <v>0.85262014813164777</v>
      </c>
      <c r="M56" s="431">
        <v>531</v>
      </c>
      <c r="N56" s="434">
        <v>162</v>
      </c>
      <c r="O56" s="434">
        <v>86184</v>
      </c>
      <c r="P56" s="456">
        <v>0.79991089825694717</v>
      </c>
      <c r="Q56" s="435">
        <v>532</v>
      </c>
    </row>
    <row r="57" spans="1:17" ht="14.4" customHeight="1" x14ac:dyDescent="0.3">
      <c r="A57" s="430" t="s">
        <v>1368</v>
      </c>
      <c r="B57" s="431" t="s">
        <v>402</v>
      </c>
      <c r="C57" s="431" t="s">
        <v>1369</v>
      </c>
      <c r="D57" s="431" t="s">
        <v>1472</v>
      </c>
      <c r="E57" s="431" t="s">
        <v>1473</v>
      </c>
      <c r="F57" s="434">
        <v>104</v>
      </c>
      <c r="G57" s="434">
        <v>15808</v>
      </c>
      <c r="H57" s="431">
        <v>1</v>
      </c>
      <c r="I57" s="431">
        <v>152</v>
      </c>
      <c r="J57" s="434">
        <v>30</v>
      </c>
      <c r="K57" s="434">
        <v>4560</v>
      </c>
      <c r="L57" s="431">
        <v>0.28846153846153844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1368</v>
      </c>
      <c r="B58" s="431" t="s">
        <v>402</v>
      </c>
      <c r="C58" s="431" t="s">
        <v>1369</v>
      </c>
      <c r="D58" s="431" t="s">
        <v>1474</v>
      </c>
      <c r="E58" s="431" t="s">
        <v>1475</v>
      </c>
      <c r="F58" s="434">
        <v>17</v>
      </c>
      <c r="G58" s="434">
        <v>459</v>
      </c>
      <c r="H58" s="431">
        <v>1</v>
      </c>
      <c r="I58" s="431">
        <v>27</v>
      </c>
      <c r="J58" s="434">
        <v>48</v>
      </c>
      <c r="K58" s="434">
        <v>1296</v>
      </c>
      <c r="L58" s="431">
        <v>2.8235294117647061</v>
      </c>
      <c r="M58" s="431">
        <v>27</v>
      </c>
      <c r="N58" s="434">
        <v>46</v>
      </c>
      <c r="O58" s="434">
        <v>1242</v>
      </c>
      <c r="P58" s="456">
        <v>2.7058823529411766</v>
      </c>
      <c r="Q58" s="435">
        <v>27</v>
      </c>
    </row>
    <row r="59" spans="1:17" ht="14.4" customHeight="1" x14ac:dyDescent="0.3">
      <c r="A59" s="430" t="s">
        <v>1368</v>
      </c>
      <c r="B59" s="431" t="s">
        <v>402</v>
      </c>
      <c r="C59" s="431" t="s">
        <v>1369</v>
      </c>
      <c r="D59" s="431" t="s">
        <v>1476</v>
      </c>
      <c r="E59" s="431" t="s">
        <v>1477</v>
      </c>
      <c r="F59" s="434">
        <v>7</v>
      </c>
      <c r="G59" s="434">
        <v>287</v>
      </c>
      <c r="H59" s="431">
        <v>1</v>
      </c>
      <c r="I59" s="431">
        <v>41</v>
      </c>
      <c r="J59" s="434">
        <v>5</v>
      </c>
      <c r="K59" s="434">
        <v>205</v>
      </c>
      <c r="L59" s="431">
        <v>0.7142857142857143</v>
      </c>
      <c r="M59" s="431">
        <v>41</v>
      </c>
      <c r="N59" s="434">
        <v>13</v>
      </c>
      <c r="O59" s="434">
        <v>546</v>
      </c>
      <c r="P59" s="456">
        <v>1.9024390243902438</v>
      </c>
      <c r="Q59" s="435">
        <v>42</v>
      </c>
    </row>
    <row r="60" spans="1:17" ht="14.4" customHeight="1" x14ac:dyDescent="0.3">
      <c r="A60" s="430" t="s">
        <v>1368</v>
      </c>
      <c r="B60" s="431" t="s">
        <v>402</v>
      </c>
      <c r="C60" s="431" t="s">
        <v>1369</v>
      </c>
      <c r="D60" s="431" t="s">
        <v>1478</v>
      </c>
      <c r="E60" s="431" t="s">
        <v>1479</v>
      </c>
      <c r="F60" s="434"/>
      <c r="G60" s="434"/>
      <c r="H60" s="431"/>
      <c r="I60" s="431"/>
      <c r="J60" s="434">
        <v>2</v>
      </c>
      <c r="K60" s="434">
        <v>656</v>
      </c>
      <c r="L60" s="431"/>
      <c r="M60" s="431">
        <v>328</v>
      </c>
      <c r="N60" s="434">
        <v>2</v>
      </c>
      <c r="O60" s="434">
        <v>658</v>
      </c>
      <c r="P60" s="456"/>
      <c r="Q60" s="435">
        <v>329</v>
      </c>
    </row>
    <row r="61" spans="1:17" ht="14.4" customHeight="1" x14ac:dyDescent="0.3">
      <c r="A61" s="430" t="s">
        <v>1368</v>
      </c>
      <c r="B61" s="431" t="s">
        <v>402</v>
      </c>
      <c r="C61" s="431" t="s">
        <v>1369</v>
      </c>
      <c r="D61" s="431" t="s">
        <v>1480</v>
      </c>
      <c r="E61" s="431" t="s">
        <v>1481</v>
      </c>
      <c r="F61" s="434">
        <v>6</v>
      </c>
      <c r="G61" s="434">
        <v>174</v>
      </c>
      <c r="H61" s="431">
        <v>1</v>
      </c>
      <c r="I61" s="431">
        <v>29</v>
      </c>
      <c r="J61" s="434">
        <v>4</v>
      </c>
      <c r="K61" s="434">
        <v>116</v>
      </c>
      <c r="L61" s="431">
        <v>0.66666666666666663</v>
      </c>
      <c r="M61" s="431">
        <v>29</v>
      </c>
      <c r="N61" s="434">
        <v>3</v>
      </c>
      <c r="O61" s="434">
        <v>90</v>
      </c>
      <c r="P61" s="456">
        <v>0.51724137931034486</v>
      </c>
      <c r="Q61" s="435">
        <v>30</v>
      </c>
    </row>
    <row r="62" spans="1:17" ht="14.4" customHeight="1" x14ac:dyDescent="0.3">
      <c r="A62" s="430" t="s">
        <v>1368</v>
      </c>
      <c r="B62" s="431" t="s">
        <v>402</v>
      </c>
      <c r="C62" s="431" t="s">
        <v>1369</v>
      </c>
      <c r="D62" s="431" t="s">
        <v>1482</v>
      </c>
      <c r="E62" s="431" t="s">
        <v>1483</v>
      </c>
      <c r="F62" s="434">
        <v>12</v>
      </c>
      <c r="G62" s="434">
        <v>1416</v>
      </c>
      <c r="H62" s="431">
        <v>1</v>
      </c>
      <c r="I62" s="431">
        <v>118</v>
      </c>
      <c r="J62" s="434">
        <v>13</v>
      </c>
      <c r="K62" s="434">
        <v>1534</v>
      </c>
      <c r="L62" s="431">
        <v>1.0833333333333333</v>
      </c>
      <c r="M62" s="431">
        <v>118</v>
      </c>
      <c r="N62" s="434">
        <v>16</v>
      </c>
      <c r="O62" s="434">
        <v>1904</v>
      </c>
      <c r="P62" s="456">
        <v>1.344632768361582</v>
      </c>
      <c r="Q62" s="435">
        <v>119</v>
      </c>
    </row>
    <row r="63" spans="1:17" ht="14.4" customHeight="1" x14ac:dyDescent="0.3">
      <c r="A63" s="430" t="s">
        <v>1368</v>
      </c>
      <c r="B63" s="431" t="s">
        <v>402</v>
      </c>
      <c r="C63" s="431" t="s">
        <v>1369</v>
      </c>
      <c r="D63" s="431" t="s">
        <v>1484</v>
      </c>
      <c r="E63" s="431" t="s">
        <v>1485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1368</v>
      </c>
      <c r="B64" s="437" t="s">
        <v>402</v>
      </c>
      <c r="C64" s="437" t="s">
        <v>1369</v>
      </c>
      <c r="D64" s="437" t="s">
        <v>1486</v>
      </c>
      <c r="E64" s="437" t="s">
        <v>1487</v>
      </c>
      <c r="F64" s="440">
        <v>24</v>
      </c>
      <c r="G64" s="440">
        <v>7176</v>
      </c>
      <c r="H64" s="437">
        <v>1</v>
      </c>
      <c r="I64" s="437">
        <v>299</v>
      </c>
      <c r="J64" s="440">
        <v>12</v>
      </c>
      <c r="K64" s="440">
        <v>3600</v>
      </c>
      <c r="L64" s="437">
        <v>0.50167224080267558</v>
      </c>
      <c r="M64" s="437">
        <v>300</v>
      </c>
      <c r="N64" s="440">
        <v>6</v>
      </c>
      <c r="O64" s="440">
        <v>1848</v>
      </c>
      <c r="P64" s="448">
        <v>0.25752508361204013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25385215</v>
      </c>
      <c r="C3" s="202">
        <f t="shared" ref="C3:R3" si="0">SUBTOTAL(9,C6:C1048576)</f>
        <v>27</v>
      </c>
      <c r="D3" s="202">
        <f t="shared" si="0"/>
        <v>28225299</v>
      </c>
      <c r="E3" s="202">
        <f t="shared" si="0"/>
        <v>28.555116368536194</v>
      </c>
      <c r="F3" s="202">
        <f t="shared" si="0"/>
        <v>31749738</v>
      </c>
      <c r="G3" s="205">
        <f>IF(B3&lt;&gt;0,F3/B3,"")</f>
        <v>1.2507177110770975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1489</v>
      </c>
      <c r="B6" s="536">
        <v>646874</v>
      </c>
      <c r="C6" s="425">
        <v>1</v>
      </c>
      <c r="D6" s="536">
        <v>990411</v>
      </c>
      <c r="E6" s="425">
        <v>1.5310725118029167</v>
      </c>
      <c r="F6" s="536">
        <v>1000910</v>
      </c>
      <c r="G6" s="447">
        <v>1.5473028750575846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1490</v>
      </c>
      <c r="B7" s="537">
        <v>1582244</v>
      </c>
      <c r="C7" s="431">
        <v>1</v>
      </c>
      <c r="D7" s="537">
        <v>1421845</v>
      </c>
      <c r="E7" s="431">
        <v>0.89862562284957315</v>
      </c>
      <c r="F7" s="537">
        <v>1241096</v>
      </c>
      <c r="G7" s="456">
        <v>0.78438976542176808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1491</v>
      </c>
      <c r="B8" s="537">
        <v>2124703</v>
      </c>
      <c r="C8" s="431">
        <v>1</v>
      </c>
      <c r="D8" s="537">
        <v>1846187</v>
      </c>
      <c r="E8" s="431">
        <v>0.86891532604792299</v>
      </c>
      <c r="F8" s="537">
        <v>2632801</v>
      </c>
      <c r="G8" s="456">
        <v>1.2391383642796192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1492</v>
      </c>
      <c r="B9" s="537">
        <v>828341</v>
      </c>
      <c r="C9" s="431">
        <v>1</v>
      </c>
      <c r="D9" s="537">
        <v>769464</v>
      </c>
      <c r="E9" s="431">
        <v>0.92892178462734554</v>
      </c>
      <c r="F9" s="537">
        <v>899595</v>
      </c>
      <c r="G9" s="456">
        <v>1.0860201293911564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1493</v>
      </c>
      <c r="B10" s="537">
        <v>250628</v>
      </c>
      <c r="C10" s="431">
        <v>1</v>
      </c>
      <c r="D10" s="537">
        <v>186706</v>
      </c>
      <c r="E10" s="431">
        <v>0.74495267887067684</v>
      </c>
      <c r="F10" s="537">
        <v>142139</v>
      </c>
      <c r="G10" s="456">
        <v>0.56713136600858638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1494</v>
      </c>
      <c r="B11" s="537">
        <v>415413</v>
      </c>
      <c r="C11" s="431">
        <v>1</v>
      </c>
      <c r="D11" s="537">
        <v>398834</v>
      </c>
      <c r="E11" s="431">
        <v>0.9600903197540761</v>
      </c>
      <c r="F11" s="537">
        <v>397957</v>
      </c>
      <c r="G11" s="456">
        <v>0.95797916771983549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1495</v>
      </c>
      <c r="B12" s="537">
        <v>1482823</v>
      </c>
      <c r="C12" s="431">
        <v>1</v>
      </c>
      <c r="D12" s="537">
        <v>1124543</v>
      </c>
      <c r="E12" s="431">
        <v>0.75837979313781889</v>
      </c>
      <c r="F12" s="537">
        <v>1117902</v>
      </c>
      <c r="G12" s="456">
        <v>0.75390117363973985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1496</v>
      </c>
      <c r="B13" s="537">
        <v>321795</v>
      </c>
      <c r="C13" s="431">
        <v>1</v>
      </c>
      <c r="D13" s="537">
        <v>394544</v>
      </c>
      <c r="E13" s="431">
        <v>1.2260724995727093</v>
      </c>
      <c r="F13" s="537">
        <v>479985</v>
      </c>
      <c r="G13" s="456">
        <v>1.491586258332168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1497</v>
      </c>
      <c r="B14" s="537">
        <v>454399</v>
      </c>
      <c r="C14" s="431">
        <v>1</v>
      </c>
      <c r="D14" s="537">
        <v>489969</v>
      </c>
      <c r="E14" s="431">
        <v>1.0782792215651884</v>
      </c>
      <c r="F14" s="537">
        <v>535145</v>
      </c>
      <c r="G14" s="456">
        <v>1.1776984544420213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1498</v>
      </c>
      <c r="B15" s="537">
        <v>2890712</v>
      </c>
      <c r="C15" s="431">
        <v>1</v>
      </c>
      <c r="D15" s="537">
        <v>3303242</v>
      </c>
      <c r="E15" s="431">
        <v>1.1427087859323239</v>
      </c>
      <c r="F15" s="537">
        <v>4205443</v>
      </c>
      <c r="G15" s="456">
        <v>1.4548121708423392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1499</v>
      </c>
      <c r="B16" s="537">
        <v>528909</v>
      </c>
      <c r="C16" s="431">
        <v>1</v>
      </c>
      <c r="D16" s="537">
        <v>583604</v>
      </c>
      <c r="E16" s="431">
        <v>1.1034109837420047</v>
      </c>
      <c r="F16" s="537">
        <v>672613</v>
      </c>
      <c r="G16" s="456">
        <v>1.2716989122892597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1500</v>
      </c>
      <c r="B17" s="537">
        <v>146788</v>
      </c>
      <c r="C17" s="431">
        <v>1</v>
      </c>
      <c r="D17" s="537">
        <v>170133</v>
      </c>
      <c r="E17" s="431">
        <v>1.1590388860124805</v>
      </c>
      <c r="F17" s="537">
        <v>158613</v>
      </c>
      <c r="G17" s="456">
        <v>1.0805583562689047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1501</v>
      </c>
      <c r="B18" s="537">
        <v>113501</v>
      </c>
      <c r="C18" s="431">
        <v>1</v>
      </c>
      <c r="D18" s="537">
        <v>86406</v>
      </c>
      <c r="E18" s="431">
        <v>0.76127963630276385</v>
      </c>
      <c r="F18" s="537">
        <v>76476</v>
      </c>
      <c r="G18" s="456">
        <v>0.67379142033990891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1502</v>
      </c>
      <c r="B19" s="537">
        <v>51227</v>
      </c>
      <c r="C19" s="431">
        <v>1</v>
      </c>
      <c r="D19" s="537">
        <v>92067</v>
      </c>
      <c r="E19" s="431">
        <v>1.7972358326663673</v>
      </c>
      <c r="F19" s="537">
        <v>55426</v>
      </c>
      <c r="G19" s="456">
        <v>1.081968493177426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1503</v>
      </c>
      <c r="B20" s="537">
        <v>2922215</v>
      </c>
      <c r="C20" s="431">
        <v>1</v>
      </c>
      <c r="D20" s="537">
        <v>3862292</v>
      </c>
      <c r="E20" s="431">
        <v>1.3217001486885804</v>
      </c>
      <c r="F20" s="537">
        <v>4245913</v>
      </c>
      <c r="G20" s="456">
        <v>1.4529776214275816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1504</v>
      </c>
      <c r="B21" s="537">
        <v>5009260</v>
      </c>
      <c r="C21" s="431">
        <v>1</v>
      </c>
      <c r="D21" s="537">
        <v>6035336</v>
      </c>
      <c r="E21" s="431">
        <v>1.2048358440168807</v>
      </c>
      <c r="F21" s="537">
        <v>7014555</v>
      </c>
      <c r="G21" s="456">
        <v>1.4003176117829779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1505</v>
      </c>
      <c r="B22" s="537">
        <v>51066</v>
      </c>
      <c r="C22" s="431">
        <v>1</v>
      </c>
      <c r="D22" s="537">
        <v>66673</v>
      </c>
      <c r="E22" s="431">
        <v>1.3056240943093251</v>
      </c>
      <c r="F22" s="537">
        <v>84877</v>
      </c>
      <c r="G22" s="456">
        <v>1.6621039439157168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1506</v>
      </c>
      <c r="B23" s="537">
        <v>809869</v>
      </c>
      <c r="C23" s="431">
        <v>1</v>
      </c>
      <c r="D23" s="537">
        <v>1162207</v>
      </c>
      <c r="E23" s="431">
        <v>1.4350555460204057</v>
      </c>
      <c r="F23" s="537">
        <v>1223594</v>
      </c>
      <c r="G23" s="456">
        <v>1.5108542245721222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1507</v>
      </c>
      <c r="B24" s="537">
        <v>172291</v>
      </c>
      <c r="C24" s="431">
        <v>1</v>
      </c>
      <c r="D24" s="537">
        <v>182903</v>
      </c>
      <c r="E24" s="431">
        <v>1.0615934668671028</v>
      </c>
      <c r="F24" s="537">
        <v>279310</v>
      </c>
      <c r="G24" s="456">
        <v>1.6211525848709452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1508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1509</v>
      </c>
      <c r="B26" s="537">
        <v>73390</v>
      </c>
      <c r="C26" s="431">
        <v>1</v>
      </c>
      <c r="D26" s="537">
        <v>82471</v>
      </c>
      <c r="E26" s="431">
        <v>1.1237362038424854</v>
      </c>
      <c r="F26" s="537">
        <v>90453</v>
      </c>
      <c r="G26" s="456">
        <v>1.232497615478948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1510</v>
      </c>
      <c r="B27" s="537">
        <v>34559</v>
      </c>
      <c r="C27" s="431">
        <v>1</v>
      </c>
      <c r="D27" s="537">
        <v>26193</v>
      </c>
      <c r="E27" s="431">
        <v>0.75792123614687923</v>
      </c>
      <c r="F27" s="537">
        <v>26489</v>
      </c>
      <c r="G27" s="456">
        <v>0.76648629879336783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1511</v>
      </c>
      <c r="B28" s="537">
        <v>317773</v>
      </c>
      <c r="C28" s="431">
        <v>1</v>
      </c>
      <c r="D28" s="537">
        <v>281855</v>
      </c>
      <c r="E28" s="431">
        <v>0.88696962926365674</v>
      </c>
      <c r="F28" s="537">
        <v>420210</v>
      </c>
      <c r="G28" s="456">
        <v>1.322359042461128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1512</v>
      </c>
      <c r="B29" s="537">
        <v>244854</v>
      </c>
      <c r="C29" s="431">
        <v>1</v>
      </c>
      <c r="D29" s="537">
        <v>267540</v>
      </c>
      <c r="E29" s="431">
        <v>1.0926511308779927</v>
      </c>
      <c r="F29" s="537">
        <v>256601</v>
      </c>
      <c r="G29" s="456">
        <v>1.0479755282739918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1513</v>
      </c>
      <c r="B30" s="537">
        <v>2974612</v>
      </c>
      <c r="C30" s="431">
        <v>1</v>
      </c>
      <c r="D30" s="537">
        <v>3383863</v>
      </c>
      <c r="E30" s="431">
        <v>1.1375813047214225</v>
      </c>
      <c r="F30" s="537">
        <v>3458641</v>
      </c>
      <c r="G30" s="456">
        <v>1.1627200455050943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1514</v>
      </c>
      <c r="B31" s="537">
        <v>317027</v>
      </c>
      <c r="C31" s="431">
        <v>1</v>
      </c>
      <c r="D31" s="537">
        <v>354246</v>
      </c>
      <c r="E31" s="431">
        <v>1.1174000952600252</v>
      </c>
      <c r="F31" s="537">
        <v>282541</v>
      </c>
      <c r="G31" s="456">
        <v>0.89122062158743576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1515</v>
      </c>
      <c r="B32" s="539">
        <v>618465</v>
      </c>
      <c r="C32" s="437">
        <v>1</v>
      </c>
      <c r="D32" s="539">
        <v>661645</v>
      </c>
      <c r="E32" s="437">
        <v>1.0698180171877147</v>
      </c>
      <c r="F32" s="539">
        <v>749985</v>
      </c>
      <c r="G32" s="448">
        <v>1.2126555261817564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1545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130092</v>
      </c>
      <c r="G3" s="89">
        <f t="shared" si="0"/>
        <v>25385215</v>
      </c>
      <c r="H3" s="89"/>
      <c r="I3" s="89"/>
      <c r="J3" s="89">
        <f t="shared" si="0"/>
        <v>136705</v>
      </c>
      <c r="K3" s="89">
        <f t="shared" si="0"/>
        <v>28225299</v>
      </c>
      <c r="L3" s="89"/>
      <c r="M3" s="89"/>
      <c r="N3" s="89">
        <f t="shared" si="0"/>
        <v>142769</v>
      </c>
      <c r="O3" s="89">
        <f t="shared" si="0"/>
        <v>31749738</v>
      </c>
      <c r="P3" s="67">
        <f>IF(G3=0,0,O3/G3)</f>
        <v>1.2507177110770975</v>
      </c>
      <c r="Q3" s="90">
        <f>IF(N3=0,0,O3/N3)</f>
        <v>222.38537777808909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1516</v>
      </c>
      <c r="B6" s="425" t="s">
        <v>1368</v>
      </c>
      <c r="C6" s="425" t="s">
        <v>1369</v>
      </c>
      <c r="D6" s="425" t="s">
        <v>1370</v>
      </c>
      <c r="E6" s="425" t="s">
        <v>1371</v>
      </c>
      <c r="F6" s="428">
        <v>528</v>
      </c>
      <c r="G6" s="428">
        <v>84333</v>
      </c>
      <c r="H6" s="428">
        <v>1</v>
      </c>
      <c r="I6" s="428">
        <v>159.72159090909091</v>
      </c>
      <c r="J6" s="428">
        <v>548</v>
      </c>
      <c r="K6" s="428">
        <v>88228</v>
      </c>
      <c r="L6" s="428">
        <v>1.0461859533041633</v>
      </c>
      <c r="M6" s="428">
        <v>161</v>
      </c>
      <c r="N6" s="428">
        <v>605</v>
      </c>
      <c r="O6" s="428">
        <v>104665</v>
      </c>
      <c r="P6" s="447">
        <v>1.2410918620231701</v>
      </c>
      <c r="Q6" s="429">
        <v>173</v>
      </c>
    </row>
    <row r="7" spans="1:17" ht="14.4" customHeight="1" x14ac:dyDescent="0.3">
      <c r="A7" s="430" t="s">
        <v>1516</v>
      </c>
      <c r="B7" s="431" t="s">
        <v>1368</v>
      </c>
      <c r="C7" s="431" t="s">
        <v>1369</v>
      </c>
      <c r="D7" s="431" t="s">
        <v>1384</v>
      </c>
      <c r="E7" s="431" t="s">
        <v>1385</v>
      </c>
      <c r="F7" s="434">
        <v>12</v>
      </c>
      <c r="G7" s="434">
        <v>14010</v>
      </c>
      <c r="H7" s="434">
        <v>1</v>
      </c>
      <c r="I7" s="434">
        <v>1167.5</v>
      </c>
      <c r="J7" s="434">
        <v>39</v>
      </c>
      <c r="K7" s="434">
        <v>45591</v>
      </c>
      <c r="L7" s="434">
        <v>3.2541755888650963</v>
      </c>
      <c r="M7" s="434">
        <v>1169</v>
      </c>
      <c r="N7" s="434">
        <v>20</v>
      </c>
      <c r="O7" s="434">
        <v>23460</v>
      </c>
      <c r="P7" s="456">
        <v>1.6745182012847966</v>
      </c>
      <c r="Q7" s="435">
        <v>1173</v>
      </c>
    </row>
    <row r="8" spans="1:17" ht="14.4" customHeight="1" x14ac:dyDescent="0.3">
      <c r="A8" s="430" t="s">
        <v>1516</v>
      </c>
      <c r="B8" s="431" t="s">
        <v>1368</v>
      </c>
      <c r="C8" s="431" t="s">
        <v>1369</v>
      </c>
      <c r="D8" s="431" t="s">
        <v>1386</v>
      </c>
      <c r="E8" s="431" t="s">
        <v>1387</v>
      </c>
      <c r="F8" s="434">
        <v>874</v>
      </c>
      <c r="G8" s="434">
        <v>34710</v>
      </c>
      <c r="H8" s="434">
        <v>1</v>
      </c>
      <c r="I8" s="434">
        <v>39.713958810068647</v>
      </c>
      <c r="J8" s="434">
        <v>919</v>
      </c>
      <c r="K8" s="434">
        <v>36760</v>
      </c>
      <c r="L8" s="434">
        <v>1.0590607893978681</v>
      </c>
      <c r="M8" s="434">
        <v>40</v>
      </c>
      <c r="N8" s="434">
        <v>1016</v>
      </c>
      <c r="O8" s="434">
        <v>41656</v>
      </c>
      <c r="P8" s="456">
        <v>1.2001152405646787</v>
      </c>
      <c r="Q8" s="435">
        <v>41</v>
      </c>
    </row>
    <row r="9" spans="1:17" ht="14.4" customHeight="1" x14ac:dyDescent="0.3">
      <c r="A9" s="430" t="s">
        <v>1516</v>
      </c>
      <c r="B9" s="431" t="s">
        <v>1368</v>
      </c>
      <c r="C9" s="431" t="s">
        <v>1369</v>
      </c>
      <c r="D9" s="431" t="s">
        <v>1388</v>
      </c>
      <c r="E9" s="431" t="s">
        <v>1389</v>
      </c>
      <c r="F9" s="434">
        <v>17</v>
      </c>
      <c r="G9" s="434">
        <v>6511</v>
      </c>
      <c r="H9" s="434">
        <v>1</v>
      </c>
      <c r="I9" s="434">
        <v>383</v>
      </c>
      <c r="J9" s="434">
        <v>76</v>
      </c>
      <c r="K9" s="434">
        <v>29108</v>
      </c>
      <c r="L9" s="434">
        <v>4.4705882352941178</v>
      </c>
      <c r="M9" s="434">
        <v>383</v>
      </c>
      <c r="N9" s="434">
        <v>63</v>
      </c>
      <c r="O9" s="434">
        <v>24192</v>
      </c>
      <c r="P9" s="456">
        <v>3.7155582859775764</v>
      </c>
      <c r="Q9" s="435">
        <v>384</v>
      </c>
    </row>
    <row r="10" spans="1:17" ht="14.4" customHeight="1" x14ac:dyDescent="0.3">
      <c r="A10" s="430" t="s">
        <v>1516</v>
      </c>
      <c r="B10" s="431" t="s">
        <v>1368</v>
      </c>
      <c r="C10" s="431" t="s">
        <v>1369</v>
      </c>
      <c r="D10" s="431" t="s">
        <v>1390</v>
      </c>
      <c r="E10" s="431" t="s">
        <v>1391</v>
      </c>
      <c r="F10" s="434">
        <v>65</v>
      </c>
      <c r="G10" s="434">
        <v>2405</v>
      </c>
      <c r="H10" s="434">
        <v>1</v>
      </c>
      <c r="I10" s="434">
        <v>37</v>
      </c>
      <c r="J10" s="434">
        <v>65</v>
      </c>
      <c r="K10" s="434">
        <v>2405</v>
      </c>
      <c r="L10" s="434">
        <v>1</v>
      </c>
      <c r="M10" s="434">
        <v>37</v>
      </c>
      <c r="N10" s="434">
        <v>47</v>
      </c>
      <c r="O10" s="434">
        <v>1739</v>
      </c>
      <c r="P10" s="456">
        <v>0.72307692307692306</v>
      </c>
      <c r="Q10" s="435">
        <v>37</v>
      </c>
    </row>
    <row r="11" spans="1:17" ht="14.4" customHeight="1" x14ac:dyDescent="0.3">
      <c r="A11" s="430" t="s">
        <v>1516</v>
      </c>
      <c r="B11" s="431" t="s">
        <v>1368</v>
      </c>
      <c r="C11" s="431" t="s">
        <v>1369</v>
      </c>
      <c r="D11" s="431" t="s">
        <v>1394</v>
      </c>
      <c r="E11" s="431" t="s">
        <v>1395</v>
      </c>
      <c r="F11" s="434">
        <v>60</v>
      </c>
      <c r="G11" s="434">
        <v>26691</v>
      </c>
      <c r="H11" s="434">
        <v>1</v>
      </c>
      <c r="I11" s="434">
        <v>444.85</v>
      </c>
      <c r="J11" s="434">
        <v>165</v>
      </c>
      <c r="K11" s="434">
        <v>73425</v>
      </c>
      <c r="L11" s="434">
        <v>2.7509272788580419</v>
      </c>
      <c r="M11" s="434">
        <v>445</v>
      </c>
      <c r="N11" s="434">
        <v>147</v>
      </c>
      <c r="O11" s="434">
        <v>65562</v>
      </c>
      <c r="P11" s="456">
        <v>2.4563335955940206</v>
      </c>
      <c r="Q11" s="435">
        <v>446</v>
      </c>
    </row>
    <row r="12" spans="1:17" ht="14.4" customHeight="1" x14ac:dyDescent="0.3">
      <c r="A12" s="430" t="s">
        <v>1516</v>
      </c>
      <c r="B12" s="431" t="s">
        <v>1368</v>
      </c>
      <c r="C12" s="431" t="s">
        <v>1369</v>
      </c>
      <c r="D12" s="431" t="s">
        <v>1396</v>
      </c>
      <c r="E12" s="431" t="s">
        <v>1397</v>
      </c>
      <c r="F12" s="434">
        <v>31</v>
      </c>
      <c r="G12" s="434">
        <v>1271</v>
      </c>
      <c r="H12" s="434">
        <v>1</v>
      </c>
      <c r="I12" s="434">
        <v>41</v>
      </c>
      <c r="J12" s="434">
        <v>23</v>
      </c>
      <c r="K12" s="434">
        <v>943</v>
      </c>
      <c r="L12" s="434">
        <v>0.74193548387096775</v>
      </c>
      <c r="M12" s="434">
        <v>41</v>
      </c>
      <c r="N12" s="434">
        <v>16</v>
      </c>
      <c r="O12" s="434">
        <v>672</v>
      </c>
      <c r="P12" s="456">
        <v>0.5287175452399685</v>
      </c>
      <c r="Q12" s="435">
        <v>42</v>
      </c>
    </row>
    <row r="13" spans="1:17" ht="14.4" customHeight="1" x14ac:dyDescent="0.3">
      <c r="A13" s="430" t="s">
        <v>1516</v>
      </c>
      <c r="B13" s="431" t="s">
        <v>1368</v>
      </c>
      <c r="C13" s="431" t="s">
        <v>1369</v>
      </c>
      <c r="D13" s="431" t="s">
        <v>1398</v>
      </c>
      <c r="E13" s="431" t="s">
        <v>1399</v>
      </c>
      <c r="F13" s="434">
        <v>12</v>
      </c>
      <c r="G13" s="434">
        <v>5890</v>
      </c>
      <c r="H13" s="434">
        <v>1</v>
      </c>
      <c r="I13" s="434">
        <v>490.83333333333331</v>
      </c>
      <c r="J13" s="434">
        <v>55</v>
      </c>
      <c r="K13" s="434">
        <v>27005</v>
      </c>
      <c r="L13" s="434">
        <v>4.5848896434634971</v>
      </c>
      <c r="M13" s="434">
        <v>491</v>
      </c>
      <c r="N13" s="434">
        <v>43</v>
      </c>
      <c r="O13" s="434">
        <v>21156</v>
      </c>
      <c r="P13" s="456">
        <v>3.5918505942275041</v>
      </c>
      <c r="Q13" s="435">
        <v>492</v>
      </c>
    </row>
    <row r="14" spans="1:17" ht="14.4" customHeight="1" x14ac:dyDescent="0.3">
      <c r="A14" s="430" t="s">
        <v>1516</v>
      </c>
      <c r="B14" s="431" t="s">
        <v>1368</v>
      </c>
      <c r="C14" s="431" t="s">
        <v>1369</v>
      </c>
      <c r="D14" s="431" t="s">
        <v>1400</v>
      </c>
      <c r="E14" s="431" t="s">
        <v>1401</v>
      </c>
      <c r="F14" s="434">
        <v>24</v>
      </c>
      <c r="G14" s="434">
        <v>744</v>
      </c>
      <c r="H14" s="434">
        <v>1</v>
      </c>
      <c r="I14" s="434">
        <v>31</v>
      </c>
      <c r="J14" s="434">
        <v>24</v>
      </c>
      <c r="K14" s="434">
        <v>744</v>
      </c>
      <c r="L14" s="434">
        <v>1</v>
      </c>
      <c r="M14" s="434">
        <v>31</v>
      </c>
      <c r="N14" s="434">
        <v>29</v>
      </c>
      <c r="O14" s="434">
        <v>899</v>
      </c>
      <c r="P14" s="456">
        <v>1.2083333333333333</v>
      </c>
      <c r="Q14" s="435">
        <v>31</v>
      </c>
    </row>
    <row r="15" spans="1:17" ht="14.4" customHeight="1" x14ac:dyDescent="0.3">
      <c r="A15" s="430" t="s">
        <v>1516</v>
      </c>
      <c r="B15" s="431" t="s">
        <v>1368</v>
      </c>
      <c r="C15" s="431" t="s">
        <v>1369</v>
      </c>
      <c r="D15" s="431" t="s">
        <v>1402</v>
      </c>
      <c r="E15" s="431" t="s">
        <v>1403</v>
      </c>
      <c r="F15" s="434">
        <v>4</v>
      </c>
      <c r="G15" s="434">
        <v>823</v>
      </c>
      <c r="H15" s="434">
        <v>1</v>
      </c>
      <c r="I15" s="434">
        <v>205.75</v>
      </c>
      <c r="J15" s="434">
        <v>4</v>
      </c>
      <c r="K15" s="434">
        <v>828</v>
      </c>
      <c r="L15" s="434">
        <v>1.0060753341433779</v>
      </c>
      <c r="M15" s="434">
        <v>207</v>
      </c>
      <c r="N15" s="434">
        <v>12</v>
      </c>
      <c r="O15" s="434">
        <v>2496</v>
      </c>
      <c r="P15" s="456">
        <v>3.0328068043742404</v>
      </c>
      <c r="Q15" s="435">
        <v>208</v>
      </c>
    </row>
    <row r="16" spans="1:17" ht="14.4" customHeight="1" x14ac:dyDescent="0.3">
      <c r="A16" s="430" t="s">
        <v>1516</v>
      </c>
      <c r="B16" s="431" t="s">
        <v>1368</v>
      </c>
      <c r="C16" s="431" t="s">
        <v>1369</v>
      </c>
      <c r="D16" s="431" t="s">
        <v>1404</v>
      </c>
      <c r="E16" s="431" t="s">
        <v>1405</v>
      </c>
      <c r="F16" s="434">
        <v>3</v>
      </c>
      <c r="G16" s="434">
        <v>1137</v>
      </c>
      <c r="H16" s="434">
        <v>1</v>
      </c>
      <c r="I16" s="434">
        <v>379</v>
      </c>
      <c r="J16" s="434">
        <v>3</v>
      </c>
      <c r="K16" s="434">
        <v>1140</v>
      </c>
      <c r="L16" s="434">
        <v>1.0026385224274406</v>
      </c>
      <c r="M16" s="434">
        <v>380</v>
      </c>
      <c r="N16" s="434">
        <v>12</v>
      </c>
      <c r="O16" s="434">
        <v>4608</v>
      </c>
      <c r="P16" s="456">
        <v>4.052770448548813</v>
      </c>
      <c r="Q16" s="435">
        <v>384</v>
      </c>
    </row>
    <row r="17" spans="1:17" ht="14.4" customHeight="1" x14ac:dyDescent="0.3">
      <c r="A17" s="430" t="s">
        <v>1516</v>
      </c>
      <c r="B17" s="431" t="s">
        <v>1368</v>
      </c>
      <c r="C17" s="431" t="s">
        <v>1369</v>
      </c>
      <c r="D17" s="431" t="s">
        <v>1406</v>
      </c>
      <c r="E17" s="431" t="s">
        <v>1407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1516</v>
      </c>
      <c r="B18" s="431" t="s">
        <v>1368</v>
      </c>
      <c r="C18" s="431" t="s">
        <v>1369</v>
      </c>
      <c r="D18" s="431" t="s">
        <v>1408</v>
      </c>
      <c r="E18" s="431" t="s">
        <v>1409</v>
      </c>
      <c r="F18" s="434"/>
      <c r="G18" s="434"/>
      <c r="H18" s="434"/>
      <c r="I18" s="434"/>
      <c r="J18" s="434">
        <v>14</v>
      </c>
      <c r="K18" s="434">
        <v>1834</v>
      </c>
      <c r="L18" s="434"/>
      <c r="M18" s="434">
        <v>131</v>
      </c>
      <c r="N18" s="434">
        <v>2</v>
      </c>
      <c r="O18" s="434">
        <v>274</v>
      </c>
      <c r="P18" s="456"/>
      <c r="Q18" s="435">
        <v>137</v>
      </c>
    </row>
    <row r="19" spans="1:17" ht="14.4" customHeight="1" x14ac:dyDescent="0.3">
      <c r="A19" s="430" t="s">
        <v>1516</v>
      </c>
      <c r="B19" s="431" t="s">
        <v>1368</v>
      </c>
      <c r="C19" s="431" t="s">
        <v>1369</v>
      </c>
      <c r="D19" s="431" t="s">
        <v>1414</v>
      </c>
      <c r="E19" s="431" t="s">
        <v>1415</v>
      </c>
      <c r="F19" s="434">
        <v>406</v>
      </c>
      <c r="G19" s="434">
        <v>6496</v>
      </c>
      <c r="H19" s="434">
        <v>1</v>
      </c>
      <c r="I19" s="434">
        <v>16</v>
      </c>
      <c r="J19" s="434">
        <v>670</v>
      </c>
      <c r="K19" s="434">
        <v>10720</v>
      </c>
      <c r="L19" s="434">
        <v>1.6502463054187193</v>
      </c>
      <c r="M19" s="434">
        <v>16</v>
      </c>
      <c r="N19" s="434">
        <v>656</v>
      </c>
      <c r="O19" s="434">
        <v>11152</v>
      </c>
      <c r="P19" s="456">
        <v>1.7167487684729064</v>
      </c>
      <c r="Q19" s="435">
        <v>17</v>
      </c>
    </row>
    <row r="20" spans="1:17" ht="14.4" customHeight="1" x14ac:dyDescent="0.3">
      <c r="A20" s="430" t="s">
        <v>1516</v>
      </c>
      <c r="B20" s="431" t="s">
        <v>1368</v>
      </c>
      <c r="C20" s="431" t="s">
        <v>1369</v>
      </c>
      <c r="D20" s="431" t="s">
        <v>1416</v>
      </c>
      <c r="E20" s="431" t="s">
        <v>1417</v>
      </c>
      <c r="F20" s="434">
        <v>8</v>
      </c>
      <c r="G20" s="434">
        <v>1074</v>
      </c>
      <c r="H20" s="434">
        <v>1</v>
      </c>
      <c r="I20" s="434">
        <v>134.25</v>
      </c>
      <c r="J20" s="434">
        <v>10</v>
      </c>
      <c r="K20" s="434">
        <v>1360</v>
      </c>
      <c r="L20" s="434">
        <v>1.2662942271880819</v>
      </c>
      <c r="M20" s="434">
        <v>136</v>
      </c>
      <c r="N20" s="434">
        <v>1</v>
      </c>
      <c r="O20" s="434">
        <v>139</v>
      </c>
      <c r="P20" s="456">
        <v>0.12942271880819367</v>
      </c>
      <c r="Q20" s="435">
        <v>139</v>
      </c>
    </row>
    <row r="21" spans="1:17" ht="14.4" customHeight="1" x14ac:dyDescent="0.3">
      <c r="A21" s="430" t="s">
        <v>1516</v>
      </c>
      <c r="B21" s="431" t="s">
        <v>1368</v>
      </c>
      <c r="C21" s="431" t="s">
        <v>1369</v>
      </c>
      <c r="D21" s="431" t="s">
        <v>1418</v>
      </c>
      <c r="E21" s="431" t="s">
        <v>1419</v>
      </c>
      <c r="F21" s="434">
        <v>20</v>
      </c>
      <c r="G21" s="434">
        <v>2050</v>
      </c>
      <c r="H21" s="434">
        <v>1</v>
      </c>
      <c r="I21" s="434">
        <v>102.5</v>
      </c>
      <c r="J21" s="434">
        <v>27</v>
      </c>
      <c r="K21" s="434">
        <v>2781</v>
      </c>
      <c r="L21" s="434">
        <v>1.3565853658536586</v>
      </c>
      <c r="M21" s="434">
        <v>103</v>
      </c>
      <c r="N21" s="434">
        <v>15</v>
      </c>
      <c r="O21" s="434">
        <v>1545</v>
      </c>
      <c r="P21" s="456">
        <v>0.75365853658536586</v>
      </c>
      <c r="Q21" s="435">
        <v>103</v>
      </c>
    </row>
    <row r="22" spans="1:17" ht="14.4" customHeight="1" x14ac:dyDescent="0.3">
      <c r="A22" s="430" t="s">
        <v>1516</v>
      </c>
      <c r="B22" s="431" t="s">
        <v>1368</v>
      </c>
      <c r="C22" s="431" t="s">
        <v>1369</v>
      </c>
      <c r="D22" s="431" t="s">
        <v>1424</v>
      </c>
      <c r="E22" s="431" t="s">
        <v>1425</v>
      </c>
      <c r="F22" s="434">
        <v>593</v>
      </c>
      <c r="G22" s="434">
        <v>67853</v>
      </c>
      <c r="H22" s="434">
        <v>1</v>
      </c>
      <c r="I22" s="434">
        <v>114.42327150084317</v>
      </c>
      <c r="J22" s="434">
        <v>668</v>
      </c>
      <c r="K22" s="434">
        <v>77488</v>
      </c>
      <c r="L22" s="434">
        <v>1.1419981430445227</v>
      </c>
      <c r="M22" s="434">
        <v>116</v>
      </c>
      <c r="N22" s="434">
        <v>735</v>
      </c>
      <c r="O22" s="434">
        <v>85995</v>
      </c>
      <c r="P22" s="456">
        <v>1.2673721132448086</v>
      </c>
      <c r="Q22" s="435">
        <v>117</v>
      </c>
    </row>
    <row r="23" spans="1:17" ht="14.4" customHeight="1" x14ac:dyDescent="0.3">
      <c r="A23" s="430" t="s">
        <v>1516</v>
      </c>
      <c r="B23" s="431" t="s">
        <v>1368</v>
      </c>
      <c r="C23" s="431" t="s">
        <v>1369</v>
      </c>
      <c r="D23" s="431" t="s">
        <v>1426</v>
      </c>
      <c r="E23" s="431" t="s">
        <v>1427</v>
      </c>
      <c r="F23" s="434">
        <v>143</v>
      </c>
      <c r="G23" s="434">
        <v>12127</v>
      </c>
      <c r="H23" s="434">
        <v>1</v>
      </c>
      <c r="I23" s="434">
        <v>84.8041958041958</v>
      </c>
      <c r="J23" s="434">
        <v>163</v>
      </c>
      <c r="K23" s="434">
        <v>13855</v>
      </c>
      <c r="L23" s="434">
        <v>1.1424919600890575</v>
      </c>
      <c r="M23" s="434">
        <v>85</v>
      </c>
      <c r="N23" s="434">
        <v>161</v>
      </c>
      <c r="O23" s="434">
        <v>14651</v>
      </c>
      <c r="P23" s="456">
        <v>1.2081306176300817</v>
      </c>
      <c r="Q23" s="435">
        <v>91</v>
      </c>
    </row>
    <row r="24" spans="1:17" ht="14.4" customHeight="1" x14ac:dyDescent="0.3">
      <c r="A24" s="430" t="s">
        <v>1516</v>
      </c>
      <c r="B24" s="431" t="s">
        <v>1368</v>
      </c>
      <c r="C24" s="431" t="s">
        <v>1369</v>
      </c>
      <c r="D24" s="431" t="s">
        <v>1428</v>
      </c>
      <c r="E24" s="431" t="s">
        <v>1429</v>
      </c>
      <c r="F24" s="434">
        <v>4</v>
      </c>
      <c r="G24" s="434">
        <v>387</v>
      </c>
      <c r="H24" s="434">
        <v>1</v>
      </c>
      <c r="I24" s="434">
        <v>96.75</v>
      </c>
      <c r="J24" s="434">
        <v>7</v>
      </c>
      <c r="K24" s="434">
        <v>686</v>
      </c>
      <c r="L24" s="434">
        <v>1.772609819121447</v>
      </c>
      <c r="M24" s="434">
        <v>98</v>
      </c>
      <c r="N24" s="434">
        <v>4</v>
      </c>
      <c r="O24" s="434">
        <v>396</v>
      </c>
      <c r="P24" s="456">
        <v>1.0232558139534884</v>
      </c>
      <c r="Q24" s="435">
        <v>99</v>
      </c>
    </row>
    <row r="25" spans="1:17" ht="14.4" customHeight="1" x14ac:dyDescent="0.3">
      <c r="A25" s="430" t="s">
        <v>1516</v>
      </c>
      <c r="B25" s="431" t="s">
        <v>1368</v>
      </c>
      <c r="C25" s="431" t="s">
        <v>1369</v>
      </c>
      <c r="D25" s="431" t="s">
        <v>1430</v>
      </c>
      <c r="E25" s="431" t="s">
        <v>1431</v>
      </c>
      <c r="F25" s="434">
        <v>89</v>
      </c>
      <c r="G25" s="434">
        <v>1869</v>
      </c>
      <c r="H25" s="434">
        <v>1</v>
      </c>
      <c r="I25" s="434">
        <v>21</v>
      </c>
      <c r="J25" s="434">
        <v>78</v>
      </c>
      <c r="K25" s="434">
        <v>1638</v>
      </c>
      <c r="L25" s="434">
        <v>0.8764044943820225</v>
      </c>
      <c r="M25" s="434">
        <v>21</v>
      </c>
      <c r="N25" s="434">
        <v>73</v>
      </c>
      <c r="O25" s="434">
        <v>1533</v>
      </c>
      <c r="P25" s="456">
        <v>0.8202247191011236</v>
      </c>
      <c r="Q25" s="435">
        <v>21</v>
      </c>
    </row>
    <row r="26" spans="1:17" ht="14.4" customHeight="1" x14ac:dyDescent="0.3">
      <c r="A26" s="430" t="s">
        <v>1516</v>
      </c>
      <c r="B26" s="431" t="s">
        <v>1368</v>
      </c>
      <c r="C26" s="431" t="s">
        <v>1369</v>
      </c>
      <c r="D26" s="431" t="s">
        <v>1432</v>
      </c>
      <c r="E26" s="431" t="s">
        <v>1433</v>
      </c>
      <c r="F26" s="434">
        <v>692</v>
      </c>
      <c r="G26" s="434">
        <v>336789</v>
      </c>
      <c r="H26" s="434">
        <v>1</v>
      </c>
      <c r="I26" s="434">
        <v>486.68930635838149</v>
      </c>
      <c r="J26" s="434">
        <v>1022</v>
      </c>
      <c r="K26" s="434">
        <v>497714</v>
      </c>
      <c r="L26" s="434">
        <v>1.47782142528408</v>
      </c>
      <c r="M26" s="434">
        <v>487</v>
      </c>
      <c r="N26" s="434">
        <v>1098</v>
      </c>
      <c r="O26" s="434">
        <v>535824</v>
      </c>
      <c r="P26" s="456">
        <v>1.5909783276769729</v>
      </c>
      <c r="Q26" s="435">
        <v>488</v>
      </c>
    </row>
    <row r="27" spans="1:17" ht="14.4" customHeight="1" x14ac:dyDescent="0.3">
      <c r="A27" s="430" t="s">
        <v>1516</v>
      </c>
      <c r="B27" s="431" t="s">
        <v>1368</v>
      </c>
      <c r="C27" s="431" t="s">
        <v>1369</v>
      </c>
      <c r="D27" s="431" t="s">
        <v>1440</v>
      </c>
      <c r="E27" s="431" t="s">
        <v>1441</v>
      </c>
      <c r="F27" s="434">
        <v>135</v>
      </c>
      <c r="G27" s="434">
        <v>5493</v>
      </c>
      <c r="H27" s="434">
        <v>1</v>
      </c>
      <c r="I27" s="434">
        <v>40.68888888888889</v>
      </c>
      <c r="J27" s="434">
        <v>149</v>
      </c>
      <c r="K27" s="434">
        <v>6109</v>
      </c>
      <c r="L27" s="434">
        <v>1.1121427271072273</v>
      </c>
      <c r="M27" s="434">
        <v>41</v>
      </c>
      <c r="N27" s="434">
        <v>149</v>
      </c>
      <c r="O27" s="434">
        <v>6109</v>
      </c>
      <c r="P27" s="456">
        <v>1.1121427271072273</v>
      </c>
      <c r="Q27" s="435">
        <v>41</v>
      </c>
    </row>
    <row r="28" spans="1:17" ht="14.4" customHeight="1" x14ac:dyDescent="0.3">
      <c r="A28" s="430" t="s">
        <v>1516</v>
      </c>
      <c r="B28" s="431" t="s">
        <v>1368</v>
      </c>
      <c r="C28" s="431" t="s">
        <v>1369</v>
      </c>
      <c r="D28" s="431" t="s">
        <v>1448</v>
      </c>
      <c r="E28" s="431" t="s">
        <v>1449</v>
      </c>
      <c r="F28" s="434"/>
      <c r="G28" s="434"/>
      <c r="H28" s="434"/>
      <c r="I28" s="434"/>
      <c r="J28" s="434">
        <v>4</v>
      </c>
      <c r="K28" s="434">
        <v>876</v>
      </c>
      <c r="L28" s="434"/>
      <c r="M28" s="434">
        <v>219</v>
      </c>
      <c r="N28" s="434">
        <v>4</v>
      </c>
      <c r="O28" s="434">
        <v>892</v>
      </c>
      <c r="P28" s="456"/>
      <c r="Q28" s="435">
        <v>223</v>
      </c>
    </row>
    <row r="29" spans="1:17" ht="14.4" customHeight="1" x14ac:dyDescent="0.3">
      <c r="A29" s="430" t="s">
        <v>1516</v>
      </c>
      <c r="B29" s="431" t="s">
        <v>1368</v>
      </c>
      <c r="C29" s="431" t="s">
        <v>1369</v>
      </c>
      <c r="D29" s="431" t="s">
        <v>1450</v>
      </c>
      <c r="E29" s="431" t="s">
        <v>1451</v>
      </c>
      <c r="F29" s="434">
        <v>6</v>
      </c>
      <c r="G29" s="434">
        <v>4569</v>
      </c>
      <c r="H29" s="434">
        <v>1</v>
      </c>
      <c r="I29" s="434">
        <v>761.5</v>
      </c>
      <c r="J29" s="434">
        <v>15</v>
      </c>
      <c r="K29" s="434">
        <v>11430</v>
      </c>
      <c r="L29" s="434">
        <v>2.5016414970453051</v>
      </c>
      <c r="M29" s="434">
        <v>762</v>
      </c>
      <c r="N29" s="434">
        <v>4</v>
      </c>
      <c r="O29" s="434">
        <v>3052</v>
      </c>
      <c r="P29" s="456">
        <v>0.6679798643029109</v>
      </c>
      <c r="Q29" s="435">
        <v>763</v>
      </c>
    </row>
    <row r="30" spans="1:17" ht="14.4" customHeight="1" x14ac:dyDescent="0.3">
      <c r="A30" s="430" t="s">
        <v>1516</v>
      </c>
      <c r="B30" s="431" t="s">
        <v>1368</v>
      </c>
      <c r="C30" s="431" t="s">
        <v>1369</v>
      </c>
      <c r="D30" s="431" t="s">
        <v>1452</v>
      </c>
      <c r="E30" s="431" t="s">
        <v>1453</v>
      </c>
      <c r="F30" s="434">
        <v>9</v>
      </c>
      <c r="G30" s="434">
        <v>18411</v>
      </c>
      <c r="H30" s="434">
        <v>1</v>
      </c>
      <c r="I30" s="434">
        <v>2045.6666666666667</v>
      </c>
      <c r="J30" s="434">
        <v>22</v>
      </c>
      <c r="K30" s="434">
        <v>45584</v>
      </c>
      <c r="L30" s="434">
        <v>2.4759111400793006</v>
      </c>
      <c r="M30" s="434">
        <v>2072</v>
      </c>
      <c r="N30" s="434">
        <v>18</v>
      </c>
      <c r="O30" s="434">
        <v>38016</v>
      </c>
      <c r="P30" s="456">
        <v>2.0648525338113086</v>
      </c>
      <c r="Q30" s="435">
        <v>2112</v>
      </c>
    </row>
    <row r="31" spans="1:17" ht="14.4" customHeight="1" x14ac:dyDescent="0.3">
      <c r="A31" s="430" t="s">
        <v>1516</v>
      </c>
      <c r="B31" s="431" t="s">
        <v>1368</v>
      </c>
      <c r="C31" s="431" t="s">
        <v>1369</v>
      </c>
      <c r="D31" s="431" t="s">
        <v>1454</v>
      </c>
      <c r="E31" s="431" t="s">
        <v>1455</v>
      </c>
      <c r="F31" s="434">
        <v>11</v>
      </c>
      <c r="G31" s="434">
        <v>6671</v>
      </c>
      <c r="H31" s="434">
        <v>1</v>
      </c>
      <c r="I31" s="434">
        <v>606.4545454545455</v>
      </c>
      <c r="J31" s="434">
        <v>15</v>
      </c>
      <c r="K31" s="434">
        <v>9120</v>
      </c>
      <c r="L31" s="434">
        <v>1.3671113776045571</v>
      </c>
      <c r="M31" s="434">
        <v>608</v>
      </c>
      <c r="N31" s="434">
        <v>13</v>
      </c>
      <c r="O31" s="434">
        <v>7982</v>
      </c>
      <c r="P31" s="456">
        <v>1.1965222605306551</v>
      </c>
      <c r="Q31" s="435">
        <v>614</v>
      </c>
    </row>
    <row r="32" spans="1:17" ht="14.4" customHeight="1" x14ac:dyDescent="0.3">
      <c r="A32" s="430" t="s">
        <v>1516</v>
      </c>
      <c r="B32" s="431" t="s">
        <v>1368</v>
      </c>
      <c r="C32" s="431" t="s">
        <v>1369</v>
      </c>
      <c r="D32" s="431" t="s">
        <v>1456</v>
      </c>
      <c r="E32" s="431" t="s">
        <v>1457</v>
      </c>
      <c r="F32" s="434"/>
      <c r="G32" s="434"/>
      <c r="H32" s="434"/>
      <c r="I32" s="434"/>
      <c r="J32" s="434">
        <v>1</v>
      </c>
      <c r="K32" s="434">
        <v>962</v>
      </c>
      <c r="L32" s="434"/>
      <c r="M32" s="434">
        <v>962</v>
      </c>
      <c r="N32" s="434"/>
      <c r="O32" s="434"/>
      <c r="P32" s="456"/>
      <c r="Q32" s="435"/>
    </row>
    <row r="33" spans="1:17" ht="14.4" customHeight="1" x14ac:dyDescent="0.3">
      <c r="A33" s="430" t="s">
        <v>1516</v>
      </c>
      <c r="B33" s="431" t="s">
        <v>1368</v>
      </c>
      <c r="C33" s="431" t="s">
        <v>1369</v>
      </c>
      <c r="D33" s="431" t="s">
        <v>1458</v>
      </c>
      <c r="E33" s="431" t="s">
        <v>1459</v>
      </c>
      <c r="F33" s="434">
        <v>9</v>
      </c>
      <c r="G33" s="434">
        <v>4560</v>
      </c>
      <c r="H33" s="434">
        <v>1</v>
      </c>
      <c r="I33" s="434">
        <v>506.66666666666669</v>
      </c>
      <c r="J33" s="434">
        <v>1</v>
      </c>
      <c r="K33" s="434">
        <v>509</v>
      </c>
      <c r="L33" s="434">
        <v>0.11162280701754386</v>
      </c>
      <c r="M33" s="434">
        <v>509</v>
      </c>
      <c r="N33" s="434"/>
      <c r="O33" s="434"/>
      <c r="P33" s="456"/>
      <c r="Q33" s="435"/>
    </row>
    <row r="34" spans="1:17" ht="14.4" customHeight="1" x14ac:dyDescent="0.3">
      <c r="A34" s="430" t="s">
        <v>1516</v>
      </c>
      <c r="B34" s="431" t="s">
        <v>1368</v>
      </c>
      <c r="C34" s="431" t="s">
        <v>1369</v>
      </c>
      <c r="D34" s="431" t="s">
        <v>1460</v>
      </c>
      <c r="E34" s="431" t="s">
        <v>1461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1760</v>
      </c>
      <c r="P34" s="456"/>
      <c r="Q34" s="435">
        <v>1760</v>
      </c>
    </row>
    <row r="35" spans="1:17" ht="14.4" customHeight="1" x14ac:dyDescent="0.3">
      <c r="A35" s="430" t="s">
        <v>1516</v>
      </c>
      <c r="B35" s="431" t="s">
        <v>1368</v>
      </c>
      <c r="C35" s="431" t="s">
        <v>1369</v>
      </c>
      <c r="D35" s="431" t="s">
        <v>1466</v>
      </c>
      <c r="E35" s="431" t="s">
        <v>1467</v>
      </c>
      <c r="F35" s="434"/>
      <c r="G35" s="434"/>
      <c r="H35" s="434"/>
      <c r="I35" s="434"/>
      <c r="J35" s="434"/>
      <c r="K35" s="434"/>
      <c r="L35" s="434"/>
      <c r="M35" s="434"/>
      <c r="N35" s="434">
        <v>1</v>
      </c>
      <c r="O35" s="434">
        <v>249</v>
      </c>
      <c r="P35" s="456"/>
      <c r="Q35" s="435">
        <v>249</v>
      </c>
    </row>
    <row r="36" spans="1:17" ht="14.4" customHeight="1" x14ac:dyDescent="0.3">
      <c r="A36" s="430" t="s">
        <v>1516</v>
      </c>
      <c r="B36" s="431" t="s">
        <v>1368</v>
      </c>
      <c r="C36" s="431" t="s">
        <v>1369</v>
      </c>
      <c r="D36" s="431" t="s">
        <v>1472</v>
      </c>
      <c r="E36" s="431" t="s">
        <v>1473</v>
      </c>
      <c r="F36" s="434"/>
      <c r="G36" s="434"/>
      <c r="H36" s="434"/>
      <c r="I36" s="434"/>
      <c r="J36" s="434">
        <v>6</v>
      </c>
      <c r="K36" s="434">
        <v>912</v>
      </c>
      <c r="L36" s="434"/>
      <c r="M36" s="434">
        <v>152</v>
      </c>
      <c r="N36" s="434"/>
      <c r="O36" s="434"/>
      <c r="P36" s="456"/>
      <c r="Q36" s="435"/>
    </row>
    <row r="37" spans="1:17" ht="14.4" customHeight="1" x14ac:dyDescent="0.3">
      <c r="A37" s="430" t="s">
        <v>1516</v>
      </c>
      <c r="B37" s="431" t="s">
        <v>1368</v>
      </c>
      <c r="C37" s="431" t="s">
        <v>1369</v>
      </c>
      <c r="D37" s="431" t="s">
        <v>1478</v>
      </c>
      <c r="E37" s="431" t="s">
        <v>1479</v>
      </c>
      <c r="F37" s="434"/>
      <c r="G37" s="434"/>
      <c r="H37" s="434"/>
      <c r="I37" s="434"/>
      <c r="J37" s="434">
        <v>2</v>
      </c>
      <c r="K37" s="434">
        <v>656</v>
      </c>
      <c r="L37" s="434"/>
      <c r="M37" s="434">
        <v>328</v>
      </c>
      <c r="N37" s="434"/>
      <c r="O37" s="434"/>
      <c r="P37" s="456"/>
      <c r="Q37" s="435"/>
    </row>
    <row r="38" spans="1:17" ht="14.4" customHeight="1" x14ac:dyDescent="0.3">
      <c r="A38" s="430" t="s">
        <v>1517</v>
      </c>
      <c r="B38" s="431" t="s">
        <v>1368</v>
      </c>
      <c r="C38" s="431" t="s">
        <v>1369</v>
      </c>
      <c r="D38" s="431" t="s">
        <v>1370</v>
      </c>
      <c r="E38" s="431" t="s">
        <v>1371</v>
      </c>
      <c r="F38" s="434">
        <v>1335</v>
      </c>
      <c r="G38" s="434">
        <v>213285</v>
      </c>
      <c r="H38" s="434">
        <v>1</v>
      </c>
      <c r="I38" s="434">
        <v>159.76404494382024</v>
      </c>
      <c r="J38" s="434">
        <v>1260</v>
      </c>
      <c r="K38" s="434">
        <v>202860</v>
      </c>
      <c r="L38" s="434">
        <v>0.95112173851888315</v>
      </c>
      <c r="M38" s="434">
        <v>161</v>
      </c>
      <c r="N38" s="434">
        <v>1339</v>
      </c>
      <c r="O38" s="434">
        <v>231647</v>
      </c>
      <c r="P38" s="456">
        <v>1.086091380078299</v>
      </c>
      <c r="Q38" s="435">
        <v>173</v>
      </c>
    </row>
    <row r="39" spans="1:17" ht="14.4" customHeight="1" x14ac:dyDescent="0.3">
      <c r="A39" s="430" t="s">
        <v>1517</v>
      </c>
      <c r="B39" s="431" t="s">
        <v>1368</v>
      </c>
      <c r="C39" s="431" t="s">
        <v>1369</v>
      </c>
      <c r="D39" s="431" t="s">
        <v>1384</v>
      </c>
      <c r="E39" s="431" t="s">
        <v>1385</v>
      </c>
      <c r="F39" s="434">
        <v>32</v>
      </c>
      <c r="G39" s="434">
        <v>37367</v>
      </c>
      <c r="H39" s="434">
        <v>1</v>
      </c>
      <c r="I39" s="434">
        <v>1167.71875</v>
      </c>
      <c r="J39" s="434">
        <v>7</v>
      </c>
      <c r="K39" s="434">
        <v>8183</v>
      </c>
      <c r="L39" s="434">
        <v>0.21899001793025932</v>
      </c>
      <c r="M39" s="434">
        <v>1169</v>
      </c>
      <c r="N39" s="434">
        <v>11</v>
      </c>
      <c r="O39" s="434">
        <v>12903</v>
      </c>
      <c r="P39" s="456">
        <v>0.34530468060052988</v>
      </c>
      <c r="Q39" s="435">
        <v>1173</v>
      </c>
    </row>
    <row r="40" spans="1:17" ht="14.4" customHeight="1" x14ac:dyDescent="0.3">
      <c r="A40" s="430" t="s">
        <v>1517</v>
      </c>
      <c r="B40" s="431" t="s">
        <v>1368</v>
      </c>
      <c r="C40" s="431" t="s">
        <v>1369</v>
      </c>
      <c r="D40" s="431" t="s">
        <v>1386</v>
      </c>
      <c r="E40" s="431" t="s">
        <v>1387</v>
      </c>
      <c r="F40" s="434">
        <v>759</v>
      </c>
      <c r="G40" s="434">
        <v>30159</v>
      </c>
      <c r="H40" s="434">
        <v>1</v>
      </c>
      <c r="I40" s="434">
        <v>39.735177865612648</v>
      </c>
      <c r="J40" s="434">
        <v>632</v>
      </c>
      <c r="K40" s="434">
        <v>25280</v>
      </c>
      <c r="L40" s="434">
        <v>0.83822407904771379</v>
      </c>
      <c r="M40" s="434">
        <v>40</v>
      </c>
      <c r="N40" s="434">
        <v>638</v>
      </c>
      <c r="O40" s="434">
        <v>26158</v>
      </c>
      <c r="P40" s="456">
        <v>0.86733645014755134</v>
      </c>
      <c r="Q40" s="435">
        <v>41</v>
      </c>
    </row>
    <row r="41" spans="1:17" ht="14.4" customHeight="1" x14ac:dyDescent="0.3">
      <c r="A41" s="430" t="s">
        <v>1517</v>
      </c>
      <c r="B41" s="431" t="s">
        <v>1368</v>
      </c>
      <c r="C41" s="431" t="s">
        <v>1369</v>
      </c>
      <c r="D41" s="431" t="s">
        <v>1388</v>
      </c>
      <c r="E41" s="431" t="s">
        <v>1389</v>
      </c>
      <c r="F41" s="434">
        <v>263</v>
      </c>
      <c r="G41" s="434">
        <v>100671</v>
      </c>
      <c r="H41" s="434">
        <v>1</v>
      </c>
      <c r="I41" s="434">
        <v>382.77946768060838</v>
      </c>
      <c r="J41" s="434">
        <v>224</v>
      </c>
      <c r="K41" s="434">
        <v>85792</v>
      </c>
      <c r="L41" s="434">
        <v>0.85220172641575032</v>
      </c>
      <c r="M41" s="434">
        <v>383</v>
      </c>
      <c r="N41" s="434">
        <v>226</v>
      </c>
      <c r="O41" s="434">
        <v>86784</v>
      </c>
      <c r="P41" s="456">
        <v>0.86205560687784966</v>
      </c>
      <c r="Q41" s="435">
        <v>384</v>
      </c>
    </row>
    <row r="42" spans="1:17" ht="14.4" customHeight="1" x14ac:dyDescent="0.3">
      <c r="A42" s="430" t="s">
        <v>1517</v>
      </c>
      <c r="B42" s="431" t="s">
        <v>1368</v>
      </c>
      <c r="C42" s="431" t="s">
        <v>1369</v>
      </c>
      <c r="D42" s="431" t="s">
        <v>1390</v>
      </c>
      <c r="E42" s="431" t="s">
        <v>1391</v>
      </c>
      <c r="F42" s="434">
        <v>931</v>
      </c>
      <c r="G42" s="434">
        <v>34447</v>
      </c>
      <c r="H42" s="434">
        <v>1</v>
      </c>
      <c r="I42" s="434">
        <v>37</v>
      </c>
      <c r="J42" s="434">
        <v>1008</v>
      </c>
      <c r="K42" s="434">
        <v>37296</v>
      </c>
      <c r="L42" s="434">
        <v>1.0827067669172932</v>
      </c>
      <c r="M42" s="434">
        <v>37</v>
      </c>
      <c r="N42" s="434">
        <v>746</v>
      </c>
      <c r="O42" s="434">
        <v>27602</v>
      </c>
      <c r="P42" s="456">
        <v>0.80128893662728251</v>
      </c>
      <c r="Q42" s="435">
        <v>37</v>
      </c>
    </row>
    <row r="43" spans="1:17" ht="14.4" customHeight="1" x14ac:dyDescent="0.3">
      <c r="A43" s="430" t="s">
        <v>1517</v>
      </c>
      <c r="B43" s="431" t="s">
        <v>1368</v>
      </c>
      <c r="C43" s="431" t="s">
        <v>1369</v>
      </c>
      <c r="D43" s="431" t="s">
        <v>1394</v>
      </c>
      <c r="E43" s="431" t="s">
        <v>1395</v>
      </c>
      <c r="F43" s="434">
        <v>231</v>
      </c>
      <c r="G43" s="434">
        <v>102738</v>
      </c>
      <c r="H43" s="434">
        <v>1</v>
      </c>
      <c r="I43" s="434">
        <v>444.75324675324674</v>
      </c>
      <c r="J43" s="434">
        <v>231</v>
      </c>
      <c r="K43" s="434">
        <v>102795</v>
      </c>
      <c r="L43" s="434">
        <v>1.0005548093207965</v>
      </c>
      <c r="M43" s="434">
        <v>445</v>
      </c>
      <c r="N43" s="434">
        <v>165</v>
      </c>
      <c r="O43" s="434">
        <v>73590</v>
      </c>
      <c r="P43" s="456">
        <v>0.71628803363896509</v>
      </c>
      <c r="Q43" s="435">
        <v>446</v>
      </c>
    </row>
    <row r="44" spans="1:17" ht="14.4" customHeight="1" x14ac:dyDescent="0.3">
      <c r="A44" s="430" t="s">
        <v>1517</v>
      </c>
      <c r="B44" s="431" t="s">
        <v>1368</v>
      </c>
      <c r="C44" s="431" t="s">
        <v>1369</v>
      </c>
      <c r="D44" s="431" t="s">
        <v>1396</v>
      </c>
      <c r="E44" s="431" t="s">
        <v>1397</v>
      </c>
      <c r="F44" s="434">
        <v>4</v>
      </c>
      <c r="G44" s="434">
        <v>164</v>
      </c>
      <c r="H44" s="434">
        <v>1</v>
      </c>
      <c r="I44" s="434">
        <v>41</v>
      </c>
      <c r="J44" s="434">
        <v>1</v>
      </c>
      <c r="K44" s="434">
        <v>41</v>
      </c>
      <c r="L44" s="434">
        <v>0.25</v>
      </c>
      <c r="M44" s="434">
        <v>41</v>
      </c>
      <c r="N44" s="434"/>
      <c r="O44" s="434"/>
      <c r="P44" s="456"/>
      <c r="Q44" s="435"/>
    </row>
    <row r="45" spans="1:17" ht="14.4" customHeight="1" x14ac:dyDescent="0.3">
      <c r="A45" s="430" t="s">
        <v>1517</v>
      </c>
      <c r="B45" s="431" t="s">
        <v>1368</v>
      </c>
      <c r="C45" s="431" t="s">
        <v>1369</v>
      </c>
      <c r="D45" s="431" t="s">
        <v>1398</v>
      </c>
      <c r="E45" s="431" t="s">
        <v>1399</v>
      </c>
      <c r="F45" s="434">
        <v>136</v>
      </c>
      <c r="G45" s="434">
        <v>66760</v>
      </c>
      <c r="H45" s="434">
        <v>1</v>
      </c>
      <c r="I45" s="434">
        <v>490.88235294117646</v>
      </c>
      <c r="J45" s="434">
        <v>282</v>
      </c>
      <c r="K45" s="434">
        <v>138462</v>
      </c>
      <c r="L45" s="434">
        <v>2.0740263630916718</v>
      </c>
      <c r="M45" s="434">
        <v>491</v>
      </c>
      <c r="N45" s="434">
        <v>288</v>
      </c>
      <c r="O45" s="434">
        <v>141696</v>
      </c>
      <c r="P45" s="456">
        <v>2.1224685440383464</v>
      </c>
      <c r="Q45" s="435">
        <v>492</v>
      </c>
    </row>
    <row r="46" spans="1:17" ht="14.4" customHeight="1" x14ac:dyDescent="0.3">
      <c r="A46" s="430" t="s">
        <v>1517</v>
      </c>
      <c r="B46" s="431" t="s">
        <v>1368</v>
      </c>
      <c r="C46" s="431" t="s">
        <v>1369</v>
      </c>
      <c r="D46" s="431" t="s">
        <v>1400</v>
      </c>
      <c r="E46" s="431" t="s">
        <v>1401</v>
      </c>
      <c r="F46" s="434">
        <v>32</v>
      </c>
      <c r="G46" s="434">
        <v>992</v>
      </c>
      <c r="H46" s="434">
        <v>1</v>
      </c>
      <c r="I46" s="434">
        <v>31</v>
      </c>
      <c r="J46" s="434">
        <v>17</v>
      </c>
      <c r="K46" s="434">
        <v>527</v>
      </c>
      <c r="L46" s="434">
        <v>0.53125</v>
      </c>
      <c r="M46" s="434">
        <v>31</v>
      </c>
      <c r="N46" s="434">
        <v>33</v>
      </c>
      <c r="O46" s="434">
        <v>1023</v>
      </c>
      <c r="P46" s="456">
        <v>1.03125</v>
      </c>
      <c r="Q46" s="435">
        <v>31</v>
      </c>
    </row>
    <row r="47" spans="1:17" ht="14.4" customHeight="1" x14ac:dyDescent="0.3">
      <c r="A47" s="430" t="s">
        <v>1517</v>
      </c>
      <c r="B47" s="431" t="s">
        <v>1368</v>
      </c>
      <c r="C47" s="431" t="s">
        <v>1369</v>
      </c>
      <c r="D47" s="431" t="s">
        <v>1402</v>
      </c>
      <c r="E47" s="431" t="s">
        <v>1403</v>
      </c>
      <c r="F47" s="434">
        <v>7</v>
      </c>
      <c r="G47" s="434">
        <v>1440</v>
      </c>
      <c r="H47" s="434">
        <v>1</v>
      </c>
      <c r="I47" s="434">
        <v>205.71428571428572</v>
      </c>
      <c r="J47" s="434">
        <v>5</v>
      </c>
      <c r="K47" s="434">
        <v>1035</v>
      </c>
      <c r="L47" s="434">
        <v>0.71875</v>
      </c>
      <c r="M47" s="434">
        <v>207</v>
      </c>
      <c r="N47" s="434">
        <v>9</v>
      </c>
      <c r="O47" s="434">
        <v>1872</v>
      </c>
      <c r="P47" s="456">
        <v>1.3</v>
      </c>
      <c r="Q47" s="435">
        <v>208</v>
      </c>
    </row>
    <row r="48" spans="1:17" ht="14.4" customHeight="1" x14ac:dyDescent="0.3">
      <c r="A48" s="430" t="s">
        <v>1517</v>
      </c>
      <c r="B48" s="431" t="s">
        <v>1368</v>
      </c>
      <c r="C48" s="431" t="s">
        <v>1369</v>
      </c>
      <c r="D48" s="431" t="s">
        <v>1404</v>
      </c>
      <c r="E48" s="431" t="s">
        <v>1405</v>
      </c>
      <c r="F48" s="434">
        <v>5</v>
      </c>
      <c r="G48" s="434">
        <v>1893</v>
      </c>
      <c r="H48" s="434">
        <v>1</v>
      </c>
      <c r="I48" s="434">
        <v>378.6</v>
      </c>
      <c r="J48" s="434">
        <v>5</v>
      </c>
      <c r="K48" s="434">
        <v>1900</v>
      </c>
      <c r="L48" s="434">
        <v>1.0036978341257263</v>
      </c>
      <c r="M48" s="434">
        <v>380</v>
      </c>
      <c r="N48" s="434">
        <v>9</v>
      </c>
      <c r="O48" s="434">
        <v>3456</v>
      </c>
      <c r="P48" s="456">
        <v>1.8256735340729002</v>
      </c>
      <c r="Q48" s="435">
        <v>384</v>
      </c>
    </row>
    <row r="49" spans="1:17" ht="14.4" customHeight="1" x14ac:dyDescent="0.3">
      <c r="A49" s="430" t="s">
        <v>1517</v>
      </c>
      <c r="B49" s="431" t="s">
        <v>1368</v>
      </c>
      <c r="C49" s="431" t="s">
        <v>1369</v>
      </c>
      <c r="D49" s="431" t="s">
        <v>1406</v>
      </c>
      <c r="E49" s="431" t="s">
        <v>1407</v>
      </c>
      <c r="F49" s="434">
        <v>2</v>
      </c>
      <c r="G49" s="434">
        <v>466</v>
      </c>
      <c r="H49" s="434">
        <v>1</v>
      </c>
      <c r="I49" s="434">
        <v>233</v>
      </c>
      <c r="J49" s="434">
        <v>3</v>
      </c>
      <c r="K49" s="434">
        <v>702</v>
      </c>
      <c r="L49" s="434">
        <v>1.5064377682403434</v>
      </c>
      <c r="M49" s="434">
        <v>234</v>
      </c>
      <c r="N49" s="434"/>
      <c r="O49" s="434"/>
      <c r="P49" s="456"/>
      <c r="Q49" s="435"/>
    </row>
    <row r="50" spans="1:17" ht="14.4" customHeight="1" x14ac:dyDescent="0.3">
      <c r="A50" s="430" t="s">
        <v>1517</v>
      </c>
      <c r="B50" s="431" t="s">
        <v>1368</v>
      </c>
      <c r="C50" s="431" t="s">
        <v>1369</v>
      </c>
      <c r="D50" s="431" t="s">
        <v>1408</v>
      </c>
      <c r="E50" s="431" t="s">
        <v>1409</v>
      </c>
      <c r="F50" s="434">
        <v>10</v>
      </c>
      <c r="G50" s="434">
        <v>1298</v>
      </c>
      <c r="H50" s="434">
        <v>1</v>
      </c>
      <c r="I50" s="434">
        <v>129.80000000000001</v>
      </c>
      <c r="J50" s="434">
        <v>12</v>
      </c>
      <c r="K50" s="434">
        <v>1572</v>
      </c>
      <c r="L50" s="434">
        <v>1.2110939907550078</v>
      </c>
      <c r="M50" s="434">
        <v>131</v>
      </c>
      <c r="N50" s="434">
        <v>14</v>
      </c>
      <c r="O50" s="434">
        <v>1918</v>
      </c>
      <c r="P50" s="456">
        <v>1.4776579352850538</v>
      </c>
      <c r="Q50" s="435">
        <v>137</v>
      </c>
    </row>
    <row r="51" spans="1:17" ht="14.4" customHeight="1" x14ac:dyDescent="0.3">
      <c r="A51" s="430" t="s">
        <v>1517</v>
      </c>
      <c r="B51" s="431" t="s">
        <v>1368</v>
      </c>
      <c r="C51" s="431" t="s">
        <v>1369</v>
      </c>
      <c r="D51" s="431" t="s">
        <v>1414</v>
      </c>
      <c r="E51" s="431" t="s">
        <v>1415</v>
      </c>
      <c r="F51" s="434">
        <v>1014</v>
      </c>
      <c r="G51" s="434">
        <v>16224</v>
      </c>
      <c r="H51" s="434">
        <v>1</v>
      </c>
      <c r="I51" s="434">
        <v>16</v>
      </c>
      <c r="J51" s="434">
        <v>980</v>
      </c>
      <c r="K51" s="434">
        <v>15680</v>
      </c>
      <c r="L51" s="434">
        <v>0.9664694280078896</v>
      </c>
      <c r="M51" s="434">
        <v>16</v>
      </c>
      <c r="N51" s="434">
        <v>722</v>
      </c>
      <c r="O51" s="434">
        <v>12274</v>
      </c>
      <c r="P51" s="456">
        <v>0.75653353057199213</v>
      </c>
      <c r="Q51" s="435">
        <v>17</v>
      </c>
    </row>
    <row r="52" spans="1:17" ht="14.4" customHeight="1" x14ac:dyDescent="0.3">
      <c r="A52" s="430" t="s">
        <v>1517</v>
      </c>
      <c r="B52" s="431" t="s">
        <v>1368</v>
      </c>
      <c r="C52" s="431" t="s">
        <v>1369</v>
      </c>
      <c r="D52" s="431" t="s">
        <v>1416</v>
      </c>
      <c r="E52" s="431" t="s">
        <v>1417</v>
      </c>
      <c r="F52" s="434">
        <v>5</v>
      </c>
      <c r="G52" s="434">
        <v>675</v>
      </c>
      <c r="H52" s="434">
        <v>1</v>
      </c>
      <c r="I52" s="434">
        <v>135</v>
      </c>
      <c r="J52" s="434">
        <v>3</v>
      </c>
      <c r="K52" s="434">
        <v>408</v>
      </c>
      <c r="L52" s="434">
        <v>0.60444444444444445</v>
      </c>
      <c r="M52" s="434">
        <v>136</v>
      </c>
      <c r="N52" s="434">
        <v>3</v>
      </c>
      <c r="O52" s="434">
        <v>417</v>
      </c>
      <c r="P52" s="456">
        <v>0.61777777777777776</v>
      </c>
      <c r="Q52" s="435">
        <v>139</v>
      </c>
    </row>
    <row r="53" spans="1:17" ht="14.4" customHeight="1" x14ac:dyDescent="0.3">
      <c r="A53" s="430" t="s">
        <v>1517</v>
      </c>
      <c r="B53" s="431" t="s">
        <v>1368</v>
      </c>
      <c r="C53" s="431" t="s">
        <v>1369</v>
      </c>
      <c r="D53" s="431" t="s">
        <v>1418</v>
      </c>
      <c r="E53" s="431" t="s">
        <v>1419</v>
      </c>
      <c r="F53" s="434">
        <v>63</v>
      </c>
      <c r="G53" s="434">
        <v>6470</v>
      </c>
      <c r="H53" s="434">
        <v>1</v>
      </c>
      <c r="I53" s="434">
        <v>102.6984126984127</v>
      </c>
      <c r="J53" s="434">
        <v>34</v>
      </c>
      <c r="K53" s="434">
        <v>3502</v>
      </c>
      <c r="L53" s="434">
        <v>0.54126738794435858</v>
      </c>
      <c r="M53" s="434">
        <v>103</v>
      </c>
      <c r="N53" s="434">
        <v>46</v>
      </c>
      <c r="O53" s="434">
        <v>4738</v>
      </c>
      <c r="P53" s="456">
        <v>0.73230293663060275</v>
      </c>
      <c r="Q53" s="435">
        <v>103</v>
      </c>
    </row>
    <row r="54" spans="1:17" ht="14.4" customHeight="1" x14ac:dyDescent="0.3">
      <c r="A54" s="430" t="s">
        <v>1517</v>
      </c>
      <c r="B54" s="431" t="s">
        <v>1368</v>
      </c>
      <c r="C54" s="431" t="s">
        <v>1369</v>
      </c>
      <c r="D54" s="431" t="s">
        <v>1424</v>
      </c>
      <c r="E54" s="431" t="s">
        <v>1425</v>
      </c>
      <c r="F54" s="434">
        <v>1253</v>
      </c>
      <c r="G54" s="434">
        <v>143347</v>
      </c>
      <c r="H54" s="434">
        <v>1</v>
      </c>
      <c r="I54" s="434">
        <v>114.40303272146848</v>
      </c>
      <c r="J54" s="434">
        <v>1167</v>
      </c>
      <c r="K54" s="434">
        <v>135372</v>
      </c>
      <c r="L54" s="434">
        <v>0.94436576977544007</v>
      </c>
      <c r="M54" s="434">
        <v>116</v>
      </c>
      <c r="N54" s="434">
        <v>1074</v>
      </c>
      <c r="O54" s="434">
        <v>125658</v>
      </c>
      <c r="P54" s="456">
        <v>0.87660013812636473</v>
      </c>
      <c r="Q54" s="435">
        <v>117</v>
      </c>
    </row>
    <row r="55" spans="1:17" ht="14.4" customHeight="1" x14ac:dyDescent="0.3">
      <c r="A55" s="430" t="s">
        <v>1517</v>
      </c>
      <c r="B55" s="431" t="s">
        <v>1368</v>
      </c>
      <c r="C55" s="431" t="s">
        <v>1369</v>
      </c>
      <c r="D55" s="431" t="s">
        <v>1426</v>
      </c>
      <c r="E55" s="431" t="s">
        <v>1427</v>
      </c>
      <c r="F55" s="434">
        <v>431</v>
      </c>
      <c r="G55" s="434">
        <v>36540</v>
      </c>
      <c r="H55" s="434">
        <v>1</v>
      </c>
      <c r="I55" s="434">
        <v>84.779582366589324</v>
      </c>
      <c r="J55" s="434">
        <v>390</v>
      </c>
      <c r="K55" s="434">
        <v>33150</v>
      </c>
      <c r="L55" s="434">
        <v>0.90722495894909683</v>
      </c>
      <c r="M55" s="434">
        <v>85</v>
      </c>
      <c r="N55" s="434">
        <v>437</v>
      </c>
      <c r="O55" s="434">
        <v>39767</v>
      </c>
      <c r="P55" s="456">
        <v>1.0883141762452107</v>
      </c>
      <c r="Q55" s="435">
        <v>91</v>
      </c>
    </row>
    <row r="56" spans="1:17" ht="14.4" customHeight="1" x14ac:dyDescent="0.3">
      <c r="A56" s="430" t="s">
        <v>1517</v>
      </c>
      <c r="B56" s="431" t="s">
        <v>1368</v>
      </c>
      <c r="C56" s="431" t="s">
        <v>1369</v>
      </c>
      <c r="D56" s="431" t="s">
        <v>1428</v>
      </c>
      <c r="E56" s="431" t="s">
        <v>1429</v>
      </c>
      <c r="F56" s="434">
        <v>9</v>
      </c>
      <c r="G56" s="434">
        <v>872</v>
      </c>
      <c r="H56" s="434">
        <v>1</v>
      </c>
      <c r="I56" s="434">
        <v>96.888888888888886</v>
      </c>
      <c r="J56" s="434">
        <v>6</v>
      </c>
      <c r="K56" s="434">
        <v>588</v>
      </c>
      <c r="L56" s="434">
        <v>0.67431192660550454</v>
      </c>
      <c r="M56" s="434">
        <v>98</v>
      </c>
      <c r="N56" s="434">
        <v>3</v>
      </c>
      <c r="O56" s="434">
        <v>297</v>
      </c>
      <c r="P56" s="456">
        <v>0.34059633027522934</v>
      </c>
      <c r="Q56" s="435">
        <v>99</v>
      </c>
    </row>
    <row r="57" spans="1:17" ht="14.4" customHeight="1" x14ac:dyDescent="0.3">
      <c r="A57" s="430" t="s">
        <v>1517</v>
      </c>
      <c r="B57" s="431" t="s">
        <v>1368</v>
      </c>
      <c r="C57" s="431" t="s">
        <v>1369</v>
      </c>
      <c r="D57" s="431" t="s">
        <v>1430</v>
      </c>
      <c r="E57" s="431" t="s">
        <v>1431</v>
      </c>
      <c r="F57" s="434">
        <v>103</v>
      </c>
      <c r="G57" s="434">
        <v>2163</v>
      </c>
      <c r="H57" s="434">
        <v>1</v>
      </c>
      <c r="I57" s="434">
        <v>21</v>
      </c>
      <c r="J57" s="434">
        <v>114</v>
      </c>
      <c r="K57" s="434">
        <v>2394</v>
      </c>
      <c r="L57" s="434">
        <v>1.1067961165048543</v>
      </c>
      <c r="M57" s="434">
        <v>21</v>
      </c>
      <c r="N57" s="434">
        <v>87</v>
      </c>
      <c r="O57" s="434">
        <v>1827</v>
      </c>
      <c r="P57" s="456">
        <v>0.84466019417475724</v>
      </c>
      <c r="Q57" s="435">
        <v>21</v>
      </c>
    </row>
    <row r="58" spans="1:17" ht="14.4" customHeight="1" x14ac:dyDescent="0.3">
      <c r="A58" s="430" t="s">
        <v>1517</v>
      </c>
      <c r="B58" s="431" t="s">
        <v>1368</v>
      </c>
      <c r="C58" s="431" t="s">
        <v>1369</v>
      </c>
      <c r="D58" s="431" t="s">
        <v>1432</v>
      </c>
      <c r="E58" s="431" t="s">
        <v>1433</v>
      </c>
      <c r="F58" s="434">
        <v>941</v>
      </c>
      <c r="G58" s="434">
        <v>457990</v>
      </c>
      <c r="H58" s="434">
        <v>1</v>
      </c>
      <c r="I58" s="434">
        <v>486.7056323060574</v>
      </c>
      <c r="J58" s="434">
        <v>898</v>
      </c>
      <c r="K58" s="434">
        <v>437326</v>
      </c>
      <c r="L58" s="434">
        <v>0.95488111094128691</v>
      </c>
      <c r="M58" s="434">
        <v>487</v>
      </c>
      <c r="N58" s="434">
        <v>553</v>
      </c>
      <c r="O58" s="434">
        <v>269864</v>
      </c>
      <c r="P58" s="456">
        <v>0.58923557282910111</v>
      </c>
      <c r="Q58" s="435">
        <v>488</v>
      </c>
    </row>
    <row r="59" spans="1:17" ht="14.4" customHeight="1" x14ac:dyDescent="0.3">
      <c r="A59" s="430" t="s">
        <v>1517</v>
      </c>
      <c r="B59" s="431" t="s">
        <v>1368</v>
      </c>
      <c r="C59" s="431" t="s">
        <v>1369</v>
      </c>
      <c r="D59" s="431" t="s">
        <v>1440</v>
      </c>
      <c r="E59" s="431" t="s">
        <v>1441</v>
      </c>
      <c r="F59" s="434">
        <v>222</v>
      </c>
      <c r="G59" s="434">
        <v>9023</v>
      </c>
      <c r="H59" s="434">
        <v>1</v>
      </c>
      <c r="I59" s="434">
        <v>40.644144144144143</v>
      </c>
      <c r="J59" s="434">
        <v>179</v>
      </c>
      <c r="K59" s="434">
        <v>7339</v>
      </c>
      <c r="L59" s="434">
        <v>0.81336584284606006</v>
      </c>
      <c r="M59" s="434">
        <v>41</v>
      </c>
      <c r="N59" s="434">
        <v>200</v>
      </c>
      <c r="O59" s="434">
        <v>8200</v>
      </c>
      <c r="P59" s="456">
        <v>0.90878865122464814</v>
      </c>
      <c r="Q59" s="435">
        <v>41</v>
      </c>
    </row>
    <row r="60" spans="1:17" ht="14.4" customHeight="1" x14ac:dyDescent="0.3">
      <c r="A60" s="430" t="s">
        <v>1517</v>
      </c>
      <c r="B60" s="431" t="s">
        <v>1368</v>
      </c>
      <c r="C60" s="431" t="s">
        <v>1369</v>
      </c>
      <c r="D60" s="431" t="s">
        <v>1448</v>
      </c>
      <c r="E60" s="431" t="s">
        <v>1449</v>
      </c>
      <c r="F60" s="434">
        <v>2</v>
      </c>
      <c r="G60" s="434">
        <v>433</v>
      </c>
      <c r="H60" s="434">
        <v>1</v>
      </c>
      <c r="I60" s="434">
        <v>216.5</v>
      </c>
      <c r="J60" s="434"/>
      <c r="K60" s="434"/>
      <c r="L60" s="434"/>
      <c r="M60" s="434"/>
      <c r="N60" s="434">
        <v>1</v>
      </c>
      <c r="O60" s="434">
        <v>223</v>
      </c>
      <c r="P60" s="456">
        <v>0.51501154734411081</v>
      </c>
      <c r="Q60" s="435">
        <v>223</v>
      </c>
    </row>
    <row r="61" spans="1:17" ht="14.4" customHeight="1" x14ac:dyDescent="0.3">
      <c r="A61" s="430" t="s">
        <v>1517</v>
      </c>
      <c r="B61" s="431" t="s">
        <v>1368</v>
      </c>
      <c r="C61" s="431" t="s">
        <v>1369</v>
      </c>
      <c r="D61" s="431" t="s">
        <v>1450</v>
      </c>
      <c r="E61" s="431" t="s">
        <v>1451</v>
      </c>
      <c r="F61" s="434">
        <v>50</v>
      </c>
      <c r="G61" s="434">
        <v>38089</v>
      </c>
      <c r="H61" s="434">
        <v>1</v>
      </c>
      <c r="I61" s="434">
        <v>761.78</v>
      </c>
      <c r="J61" s="434">
        <v>47</v>
      </c>
      <c r="K61" s="434">
        <v>35814</v>
      </c>
      <c r="L61" s="434">
        <v>0.9402714694531229</v>
      </c>
      <c r="M61" s="434">
        <v>762</v>
      </c>
      <c r="N61" s="434">
        <v>89</v>
      </c>
      <c r="O61" s="434">
        <v>67907</v>
      </c>
      <c r="P61" s="456">
        <v>1.7828506918007825</v>
      </c>
      <c r="Q61" s="435">
        <v>763</v>
      </c>
    </row>
    <row r="62" spans="1:17" ht="14.4" customHeight="1" x14ac:dyDescent="0.3">
      <c r="A62" s="430" t="s">
        <v>1517</v>
      </c>
      <c r="B62" s="431" t="s">
        <v>1368</v>
      </c>
      <c r="C62" s="431" t="s">
        <v>1369</v>
      </c>
      <c r="D62" s="431" t="s">
        <v>1452</v>
      </c>
      <c r="E62" s="431" t="s">
        <v>1453</v>
      </c>
      <c r="F62" s="434">
        <v>8</v>
      </c>
      <c r="G62" s="434">
        <v>16352</v>
      </c>
      <c r="H62" s="434">
        <v>1</v>
      </c>
      <c r="I62" s="434">
        <v>2044</v>
      </c>
      <c r="J62" s="434">
        <v>2</v>
      </c>
      <c r="K62" s="434">
        <v>4144</v>
      </c>
      <c r="L62" s="434">
        <v>0.25342465753424659</v>
      </c>
      <c r="M62" s="434">
        <v>2072</v>
      </c>
      <c r="N62" s="434">
        <v>3</v>
      </c>
      <c r="O62" s="434">
        <v>6336</v>
      </c>
      <c r="P62" s="456">
        <v>0.38747553816046965</v>
      </c>
      <c r="Q62" s="435">
        <v>2112</v>
      </c>
    </row>
    <row r="63" spans="1:17" ht="14.4" customHeight="1" x14ac:dyDescent="0.3">
      <c r="A63" s="430" t="s">
        <v>1517</v>
      </c>
      <c r="B63" s="431" t="s">
        <v>1368</v>
      </c>
      <c r="C63" s="431" t="s">
        <v>1369</v>
      </c>
      <c r="D63" s="431" t="s">
        <v>1454</v>
      </c>
      <c r="E63" s="431" t="s">
        <v>1455</v>
      </c>
      <c r="F63" s="434">
        <v>340</v>
      </c>
      <c r="G63" s="434">
        <v>206164</v>
      </c>
      <c r="H63" s="434">
        <v>1</v>
      </c>
      <c r="I63" s="434">
        <v>606.36470588235295</v>
      </c>
      <c r="J63" s="434">
        <v>221</v>
      </c>
      <c r="K63" s="434">
        <v>134368</v>
      </c>
      <c r="L63" s="434">
        <v>0.65175297336101357</v>
      </c>
      <c r="M63" s="434">
        <v>608</v>
      </c>
      <c r="N63" s="434">
        <v>154</v>
      </c>
      <c r="O63" s="434">
        <v>94556</v>
      </c>
      <c r="P63" s="456">
        <v>0.45864457422246369</v>
      </c>
      <c r="Q63" s="435">
        <v>614</v>
      </c>
    </row>
    <row r="64" spans="1:17" ht="14.4" customHeight="1" x14ac:dyDescent="0.3">
      <c r="A64" s="430" t="s">
        <v>1517</v>
      </c>
      <c r="B64" s="431" t="s">
        <v>1368</v>
      </c>
      <c r="C64" s="431" t="s">
        <v>1369</v>
      </c>
      <c r="D64" s="431" t="s">
        <v>1456</v>
      </c>
      <c r="E64" s="431" t="s">
        <v>1457</v>
      </c>
      <c r="F64" s="434">
        <v>4</v>
      </c>
      <c r="G64" s="434">
        <v>3848</v>
      </c>
      <c r="H64" s="434">
        <v>1</v>
      </c>
      <c r="I64" s="434">
        <v>962</v>
      </c>
      <c r="J64" s="434"/>
      <c r="K64" s="434"/>
      <c r="L64" s="434"/>
      <c r="M64" s="434"/>
      <c r="N64" s="434"/>
      <c r="O64" s="434"/>
      <c r="P64" s="456"/>
      <c r="Q64" s="435"/>
    </row>
    <row r="65" spans="1:17" ht="14.4" customHeight="1" x14ac:dyDescent="0.3">
      <c r="A65" s="430" t="s">
        <v>1517</v>
      </c>
      <c r="B65" s="431" t="s">
        <v>1368</v>
      </c>
      <c r="C65" s="431" t="s">
        <v>1369</v>
      </c>
      <c r="D65" s="431" t="s">
        <v>1458</v>
      </c>
      <c r="E65" s="431" t="s">
        <v>1459</v>
      </c>
      <c r="F65" s="434">
        <v>35</v>
      </c>
      <c r="G65" s="434">
        <v>17754</v>
      </c>
      <c r="H65" s="434">
        <v>1</v>
      </c>
      <c r="I65" s="434">
        <v>507.25714285714287</v>
      </c>
      <c r="J65" s="434">
        <v>1</v>
      </c>
      <c r="K65" s="434">
        <v>509</v>
      </c>
      <c r="L65" s="434">
        <v>2.8669595584093724E-2</v>
      </c>
      <c r="M65" s="434">
        <v>509</v>
      </c>
      <c r="N65" s="434"/>
      <c r="O65" s="434"/>
      <c r="P65" s="456"/>
      <c r="Q65" s="435"/>
    </row>
    <row r="66" spans="1:17" ht="14.4" customHeight="1" x14ac:dyDescent="0.3">
      <c r="A66" s="430" t="s">
        <v>1517</v>
      </c>
      <c r="B66" s="431" t="s">
        <v>1368</v>
      </c>
      <c r="C66" s="431" t="s">
        <v>1369</v>
      </c>
      <c r="D66" s="431" t="s">
        <v>1466</v>
      </c>
      <c r="E66" s="431" t="s">
        <v>1467</v>
      </c>
      <c r="F66" s="434">
        <v>2</v>
      </c>
      <c r="G66" s="434">
        <v>494</v>
      </c>
      <c r="H66" s="434">
        <v>1</v>
      </c>
      <c r="I66" s="434">
        <v>247</v>
      </c>
      <c r="J66" s="434">
        <v>3</v>
      </c>
      <c r="K66" s="434">
        <v>744</v>
      </c>
      <c r="L66" s="434">
        <v>1.5060728744939271</v>
      </c>
      <c r="M66" s="434">
        <v>248</v>
      </c>
      <c r="N66" s="434"/>
      <c r="O66" s="434"/>
      <c r="P66" s="456"/>
      <c r="Q66" s="435"/>
    </row>
    <row r="67" spans="1:17" ht="14.4" customHeight="1" x14ac:dyDescent="0.3">
      <c r="A67" s="430" t="s">
        <v>1517</v>
      </c>
      <c r="B67" s="431" t="s">
        <v>1368</v>
      </c>
      <c r="C67" s="431" t="s">
        <v>1369</v>
      </c>
      <c r="D67" s="431" t="s">
        <v>1472</v>
      </c>
      <c r="E67" s="431" t="s">
        <v>1473</v>
      </c>
      <c r="F67" s="434">
        <v>222</v>
      </c>
      <c r="G67" s="434">
        <v>33744</v>
      </c>
      <c r="H67" s="434">
        <v>1</v>
      </c>
      <c r="I67" s="434">
        <v>152</v>
      </c>
      <c r="J67" s="434">
        <v>26</v>
      </c>
      <c r="K67" s="434">
        <v>3952</v>
      </c>
      <c r="L67" s="434">
        <v>0.11711711711711711</v>
      </c>
      <c r="M67" s="434">
        <v>152</v>
      </c>
      <c r="N67" s="434"/>
      <c r="O67" s="434"/>
      <c r="P67" s="456"/>
      <c r="Q67" s="435"/>
    </row>
    <row r="68" spans="1:17" ht="14.4" customHeight="1" x14ac:dyDescent="0.3">
      <c r="A68" s="430" t="s">
        <v>1517</v>
      </c>
      <c r="B68" s="431" t="s">
        <v>1368</v>
      </c>
      <c r="C68" s="431" t="s">
        <v>1369</v>
      </c>
      <c r="D68" s="431" t="s">
        <v>1474</v>
      </c>
      <c r="E68" s="431" t="s">
        <v>1475</v>
      </c>
      <c r="F68" s="434">
        <v>2</v>
      </c>
      <c r="G68" s="434">
        <v>54</v>
      </c>
      <c r="H68" s="434">
        <v>1</v>
      </c>
      <c r="I68" s="434">
        <v>27</v>
      </c>
      <c r="J68" s="434">
        <v>3</v>
      </c>
      <c r="K68" s="434">
        <v>81</v>
      </c>
      <c r="L68" s="434">
        <v>1.5</v>
      </c>
      <c r="M68" s="434">
        <v>27</v>
      </c>
      <c r="N68" s="434">
        <v>2</v>
      </c>
      <c r="O68" s="434">
        <v>54</v>
      </c>
      <c r="P68" s="456">
        <v>1</v>
      </c>
      <c r="Q68" s="435">
        <v>27</v>
      </c>
    </row>
    <row r="69" spans="1:17" ht="14.4" customHeight="1" x14ac:dyDescent="0.3">
      <c r="A69" s="430" t="s">
        <v>1517</v>
      </c>
      <c r="B69" s="431" t="s">
        <v>1368</v>
      </c>
      <c r="C69" s="431" t="s">
        <v>1369</v>
      </c>
      <c r="D69" s="431" t="s">
        <v>1478</v>
      </c>
      <c r="E69" s="431" t="s">
        <v>1479</v>
      </c>
      <c r="F69" s="434">
        <v>1</v>
      </c>
      <c r="G69" s="434">
        <v>328</v>
      </c>
      <c r="H69" s="434">
        <v>1</v>
      </c>
      <c r="I69" s="434">
        <v>328</v>
      </c>
      <c r="J69" s="434"/>
      <c r="K69" s="434"/>
      <c r="L69" s="434"/>
      <c r="M69" s="434"/>
      <c r="N69" s="434">
        <v>1</v>
      </c>
      <c r="O69" s="434">
        <v>329</v>
      </c>
      <c r="P69" s="456">
        <v>1.0030487804878048</v>
      </c>
      <c r="Q69" s="435">
        <v>329</v>
      </c>
    </row>
    <row r="70" spans="1:17" ht="14.4" customHeight="1" x14ac:dyDescent="0.3">
      <c r="A70" s="430" t="s">
        <v>1517</v>
      </c>
      <c r="B70" s="431" t="s">
        <v>1368</v>
      </c>
      <c r="C70" s="431" t="s">
        <v>1369</v>
      </c>
      <c r="D70" s="431" t="s">
        <v>1480</v>
      </c>
      <c r="E70" s="431" t="s">
        <v>1481</v>
      </c>
      <c r="F70" s="434"/>
      <c r="G70" s="434"/>
      <c r="H70" s="434"/>
      <c r="I70" s="434"/>
      <c r="J70" s="434">
        <v>1</v>
      </c>
      <c r="K70" s="434">
        <v>29</v>
      </c>
      <c r="L70" s="434"/>
      <c r="M70" s="434">
        <v>29</v>
      </c>
      <c r="N70" s="434"/>
      <c r="O70" s="434"/>
      <c r="P70" s="456"/>
      <c r="Q70" s="435"/>
    </row>
    <row r="71" spans="1:17" ht="14.4" customHeight="1" x14ac:dyDescent="0.3">
      <c r="A71" s="430" t="s">
        <v>1518</v>
      </c>
      <c r="B71" s="431" t="s">
        <v>1368</v>
      </c>
      <c r="C71" s="431" t="s">
        <v>1369</v>
      </c>
      <c r="D71" s="431" t="s">
        <v>1370</v>
      </c>
      <c r="E71" s="431" t="s">
        <v>1371</v>
      </c>
      <c r="F71" s="434">
        <v>992</v>
      </c>
      <c r="G71" s="434">
        <v>158442</v>
      </c>
      <c r="H71" s="434">
        <v>1</v>
      </c>
      <c r="I71" s="434">
        <v>159.71975806451613</v>
      </c>
      <c r="J71" s="434">
        <v>1111</v>
      </c>
      <c r="K71" s="434">
        <v>178871</v>
      </c>
      <c r="L71" s="434">
        <v>1.1289367718155539</v>
      </c>
      <c r="M71" s="434">
        <v>161</v>
      </c>
      <c r="N71" s="434">
        <v>1225</v>
      </c>
      <c r="O71" s="434">
        <v>211925</v>
      </c>
      <c r="P71" s="456">
        <v>1.3375556986152661</v>
      </c>
      <c r="Q71" s="435">
        <v>173</v>
      </c>
    </row>
    <row r="72" spans="1:17" ht="14.4" customHeight="1" x14ac:dyDescent="0.3">
      <c r="A72" s="430" t="s">
        <v>1518</v>
      </c>
      <c r="B72" s="431" t="s">
        <v>1368</v>
      </c>
      <c r="C72" s="431" t="s">
        <v>1369</v>
      </c>
      <c r="D72" s="431" t="s">
        <v>1384</v>
      </c>
      <c r="E72" s="431" t="s">
        <v>1385</v>
      </c>
      <c r="F72" s="434">
        <v>16</v>
      </c>
      <c r="G72" s="434">
        <v>18673</v>
      </c>
      <c r="H72" s="434">
        <v>1</v>
      </c>
      <c r="I72" s="434">
        <v>1167.0625</v>
      </c>
      <c r="J72" s="434">
        <v>36</v>
      </c>
      <c r="K72" s="434">
        <v>42084</v>
      </c>
      <c r="L72" s="434">
        <v>2.2537353397954267</v>
      </c>
      <c r="M72" s="434">
        <v>1169</v>
      </c>
      <c r="N72" s="434">
        <v>126</v>
      </c>
      <c r="O72" s="434">
        <v>147798</v>
      </c>
      <c r="P72" s="456">
        <v>7.9150645316767525</v>
      </c>
      <c r="Q72" s="435">
        <v>1173</v>
      </c>
    </row>
    <row r="73" spans="1:17" ht="14.4" customHeight="1" x14ac:dyDescent="0.3">
      <c r="A73" s="430" t="s">
        <v>1518</v>
      </c>
      <c r="B73" s="431" t="s">
        <v>1368</v>
      </c>
      <c r="C73" s="431" t="s">
        <v>1369</v>
      </c>
      <c r="D73" s="431" t="s">
        <v>1386</v>
      </c>
      <c r="E73" s="431" t="s">
        <v>1387</v>
      </c>
      <c r="F73" s="434">
        <v>1897</v>
      </c>
      <c r="G73" s="434">
        <v>75401</v>
      </c>
      <c r="H73" s="434">
        <v>1</v>
      </c>
      <c r="I73" s="434">
        <v>39.747496046389038</v>
      </c>
      <c r="J73" s="434">
        <v>1683</v>
      </c>
      <c r="K73" s="434">
        <v>67320</v>
      </c>
      <c r="L73" s="434">
        <v>0.8928263550881288</v>
      </c>
      <c r="M73" s="434">
        <v>40</v>
      </c>
      <c r="N73" s="434">
        <v>1702</v>
      </c>
      <c r="O73" s="434">
        <v>69782</v>
      </c>
      <c r="P73" s="456">
        <v>0.92547844193047835</v>
      </c>
      <c r="Q73" s="435">
        <v>41</v>
      </c>
    </row>
    <row r="74" spans="1:17" ht="14.4" customHeight="1" x14ac:dyDescent="0.3">
      <c r="A74" s="430" t="s">
        <v>1518</v>
      </c>
      <c r="B74" s="431" t="s">
        <v>1368</v>
      </c>
      <c r="C74" s="431" t="s">
        <v>1369</v>
      </c>
      <c r="D74" s="431" t="s">
        <v>1388</v>
      </c>
      <c r="E74" s="431" t="s">
        <v>1389</v>
      </c>
      <c r="F74" s="434">
        <v>177</v>
      </c>
      <c r="G74" s="434">
        <v>67741</v>
      </c>
      <c r="H74" s="434">
        <v>1</v>
      </c>
      <c r="I74" s="434">
        <v>382.71751412429376</v>
      </c>
      <c r="J74" s="434">
        <v>119</v>
      </c>
      <c r="K74" s="434">
        <v>45577</v>
      </c>
      <c r="L74" s="434">
        <v>0.67281262455529145</v>
      </c>
      <c r="M74" s="434">
        <v>383</v>
      </c>
      <c r="N74" s="434">
        <v>249</v>
      </c>
      <c r="O74" s="434">
        <v>95616</v>
      </c>
      <c r="P74" s="456">
        <v>1.4114937777712169</v>
      </c>
      <c r="Q74" s="435">
        <v>384</v>
      </c>
    </row>
    <row r="75" spans="1:17" ht="14.4" customHeight="1" x14ac:dyDescent="0.3">
      <c r="A75" s="430" t="s">
        <v>1518</v>
      </c>
      <c r="B75" s="431" t="s">
        <v>1368</v>
      </c>
      <c r="C75" s="431" t="s">
        <v>1369</v>
      </c>
      <c r="D75" s="431" t="s">
        <v>1390</v>
      </c>
      <c r="E75" s="431" t="s">
        <v>1391</v>
      </c>
      <c r="F75" s="434">
        <v>578</v>
      </c>
      <c r="G75" s="434">
        <v>21386</v>
      </c>
      <c r="H75" s="434">
        <v>1</v>
      </c>
      <c r="I75" s="434">
        <v>37</v>
      </c>
      <c r="J75" s="434">
        <v>767</v>
      </c>
      <c r="K75" s="434">
        <v>28379</v>
      </c>
      <c r="L75" s="434">
        <v>1.3269896193771626</v>
      </c>
      <c r="M75" s="434">
        <v>37</v>
      </c>
      <c r="N75" s="434">
        <v>819</v>
      </c>
      <c r="O75" s="434">
        <v>30303</v>
      </c>
      <c r="P75" s="456">
        <v>1.4169550173010381</v>
      </c>
      <c r="Q75" s="435">
        <v>37</v>
      </c>
    </row>
    <row r="76" spans="1:17" ht="14.4" customHeight="1" x14ac:dyDescent="0.3">
      <c r="A76" s="430" t="s">
        <v>1518</v>
      </c>
      <c r="B76" s="431" t="s">
        <v>1368</v>
      </c>
      <c r="C76" s="431" t="s">
        <v>1369</v>
      </c>
      <c r="D76" s="431" t="s">
        <v>1394</v>
      </c>
      <c r="E76" s="431" t="s">
        <v>1395</v>
      </c>
      <c r="F76" s="434">
        <v>364</v>
      </c>
      <c r="G76" s="434">
        <v>161874</v>
      </c>
      <c r="H76" s="434">
        <v>1</v>
      </c>
      <c r="I76" s="434">
        <v>444.70879120879118</v>
      </c>
      <c r="J76" s="434">
        <v>240</v>
      </c>
      <c r="K76" s="434">
        <v>106800</v>
      </c>
      <c r="L76" s="434">
        <v>0.65977241558249011</v>
      </c>
      <c r="M76" s="434">
        <v>445</v>
      </c>
      <c r="N76" s="434">
        <v>372</v>
      </c>
      <c r="O76" s="434">
        <v>165912</v>
      </c>
      <c r="P76" s="456">
        <v>1.0249453278475851</v>
      </c>
      <c r="Q76" s="435">
        <v>446</v>
      </c>
    </row>
    <row r="77" spans="1:17" ht="14.4" customHeight="1" x14ac:dyDescent="0.3">
      <c r="A77" s="430" t="s">
        <v>1518</v>
      </c>
      <c r="B77" s="431" t="s">
        <v>1368</v>
      </c>
      <c r="C77" s="431" t="s">
        <v>1369</v>
      </c>
      <c r="D77" s="431" t="s">
        <v>1396</v>
      </c>
      <c r="E77" s="431" t="s">
        <v>1397</v>
      </c>
      <c r="F77" s="434">
        <v>13</v>
      </c>
      <c r="G77" s="434">
        <v>533</v>
      </c>
      <c r="H77" s="434">
        <v>1</v>
      </c>
      <c r="I77" s="434">
        <v>41</v>
      </c>
      <c r="J77" s="434">
        <v>8</v>
      </c>
      <c r="K77" s="434">
        <v>328</v>
      </c>
      <c r="L77" s="434">
        <v>0.61538461538461542</v>
      </c>
      <c r="M77" s="434">
        <v>41</v>
      </c>
      <c r="N77" s="434">
        <v>24</v>
      </c>
      <c r="O77" s="434">
        <v>1008</v>
      </c>
      <c r="P77" s="456">
        <v>1.8911819887429644</v>
      </c>
      <c r="Q77" s="435">
        <v>42</v>
      </c>
    </row>
    <row r="78" spans="1:17" ht="14.4" customHeight="1" x14ac:dyDescent="0.3">
      <c r="A78" s="430" t="s">
        <v>1518</v>
      </c>
      <c r="B78" s="431" t="s">
        <v>1368</v>
      </c>
      <c r="C78" s="431" t="s">
        <v>1369</v>
      </c>
      <c r="D78" s="431" t="s">
        <v>1398</v>
      </c>
      <c r="E78" s="431" t="s">
        <v>1399</v>
      </c>
      <c r="F78" s="434">
        <v>116</v>
      </c>
      <c r="G78" s="434">
        <v>56933</v>
      </c>
      <c r="H78" s="434">
        <v>1</v>
      </c>
      <c r="I78" s="434">
        <v>490.80172413793105</v>
      </c>
      <c r="J78" s="434">
        <v>180</v>
      </c>
      <c r="K78" s="434">
        <v>88380</v>
      </c>
      <c r="L78" s="434">
        <v>1.5523510090808494</v>
      </c>
      <c r="M78" s="434">
        <v>491</v>
      </c>
      <c r="N78" s="434">
        <v>223</v>
      </c>
      <c r="O78" s="434">
        <v>109716</v>
      </c>
      <c r="P78" s="456">
        <v>1.9271073015649975</v>
      </c>
      <c r="Q78" s="435">
        <v>492</v>
      </c>
    </row>
    <row r="79" spans="1:17" ht="14.4" customHeight="1" x14ac:dyDescent="0.3">
      <c r="A79" s="430" t="s">
        <v>1518</v>
      </c>
      <c r="B79" s="431" t="s">
        <v>1368</v>
      </c>
      <c r="C79" s="431" t="s">
        <v>1369</v>
      </c>
      <c r="D79" s="431" t="s">
        <v>1400</v>
      </c>
      <c r="E79" s="431" t="s">
        <v>1401</v>
      </c>
      <c r="F79" s="434">
        <v>63</v>
      </c>
      <c r="G79" s="434">
        <v>1953</v>
      </c>
      <c r="H79" s="434">
        <v>1</v>
      </c>
      <c r="I79" s="434">
        <v>31</v>
      </c>
      <c r="J79" s="434">
        <v>56</v>
      </c>
      <c r="K79" s="434">
        <v>1736</v>
      </c>
      <c r="L79" s="434">
        <v>0.88888888888888884</v>
      </c>
      <c r="M79" s="434">
        <v>31</v>
      </c>
      <c r="N79" s="434">
        <v>50</v>
      </c>
      <c r="O79" s="434">
        <v>1550</v>
      </c>
      <c r="P79" s="456">
        <v>0.79365079365079361</v>
      </c>
      <c r="Q79" s="435">
        <v>31</v>
      </c>
    </row>
    <row r="80" spans="1:17" ht="14.4" customHeight="1" x14ac:dyDescent="0.3">
      <c r="A80" s="430" t="s">
        <v>1518</v>
      </c>
      <c r="B80" s="431" t="s">
        <v>1368</v>
      </c>
      <c r="C80" s="431" t="s">
        <v>1369</v>
      </c>
      <c r="D80" s="431" t="s">
        <v>1402</v>
      </c>
      <c r="E80" s="431" t="s">
        <v>1403</v>
      </c>
      <c r="F80" s="434">
        <v>27</v>
      </c>
      <c r="G80" s="434">
        <v>5554</v>
      </c>
      <c r="H80" s="434">
        <v>1</v>
      </c>
      <c r="I80" s="434">
        <v>205.7037037037037</v>
      </c>
      <c r="J80" s="434">
        <v>11</v>
      </c>
      <c r="K80" s="434">
        <v>2277</v>
      </c>
      <c r="L80" s="434">
        <v>0.40997479294202377</v>
      </c>
      <c r="M80" s="434">
        <v>207</v>
      </c>
      <c r="N80" s="434">
        <v>26</v>
      </c>
      <c r="O80" s="434">
        <v>5408</v>
      </c>
      <c r="P80" s="456">
        <v>0.97371263953907095</v>
      </c>
      <c r="Q80" s="435">
        <v>208</v>
      </c>
    </row>
    <row r="81" spans="1:17" ht="14.4" customHeight="1" x14ac:dyDescent="0.3">
      <c r="A81" s="430" t="s">
        <v>1518</v>
      </c>
      <c r="B81" s="431" t="s">
        <v>1368</v>
      </c>
      <c r="C81" s="431" t="s">
        <v>1369</v>
      </c>
      <c r="D81" s="431" t="s">
        <v>1404</v>
      </c>
      <c r="E81" s="431" t="s">
        <v>1405</v>
      </c>
      <c r="F81" s="434">
        <v>25</v>
      </c>
      <c r="G81" s="434">
        <v>9461</v>
      </c>
      <c r="H81" s="434">
        <v>1</v>
      </c>
      <c r="I81" s="434">
        <v>378.44</v>
      </c>
      <c r="J81" s="434">
        <v>11</v>
      </c>
      <c r="K81" s="434">
        <v>4180</v>
      </c>
      <c r="L81" s="434">
        <v>0.44181376175879927</v>
      </c>
      <c r="M81" s="434">
        <v>380</v>
      </c>
      <c r="N81" s="434">
        <v>26</v>
      </c>
      <c r="O81" s="434">
        <v>9984</v>
      </c>
      <c r="P81" s="456">
        <v>1.0552795687559455</v>
      </c>
      <c r="Q81" s="435">
        <v>384</v>
      </c>
    </row>
    <row r="82" spans="1:17" ht="14.4" customHeight="1" x14ac:dyDescent="0.3">
      <c r="A82" s="430" t="s">
        <v>1518</v>
      </c>
      <c r="B82" s="431" t="s">
        <v>1368</v>
      </c>
      <c r="C82" s="431" t="s">
        <v>1369</v>
      </c>
      <c r="D82" s="431" t="s">
        <v>1406</v>
      </c>
      <c r="E82" s="431" t="s">
        <v>1407</v>
      </c>
      <c r="F82" s="434">
        <v>3</v>
      </c>
      <c r="G82" s="434">
        <v>695</v>
      </c>
      <c r="H82" s="434">
        <v>1</v>
      </c>
      <c r="I82" s="434">
        <v>231.66666666666666</v>
      </c>
      <c r="J82" s="434">
        <v>3</v>
      </c>
      <c r="K82" s="434">
        <v>702</v>
      </c>
      <c r="L82" s="434">
        <v>1.0100719424460431</v>
      </c>
      <c r="M82" s="434">
        <v>234</v>
      </c>
      <c r="N82" s="434">
        <v>4</v>
      </c>
      <c r="O82" s="434">
        <v>944</v>
      </c>
      <c r="P82" s="456">
        <v>1.3582733812949641</v>
      </c>
      <c r="Q82" s="435">
        <v>236</v>
      </c>
    </row>
    <row r="83" spans="1:17" ht="14.4" customHeight="1" x14ac:dyDescent="0.3">
      <c r="A83" s="430" t="s">
        <v>1518</v>
      </c>
      <c r="B83" s="431" t="s">
        <v>1368</v>
      </c>
      <c r="C83" s="431" t="s">
        <v>1369</v>
      </c>
      <c r="D83" s="431" t="s">
        <v>1408</v>
      </c>
      <c r="E83" s="431" t="s">
        <v>1409</v>
      </c>
      <c r="F83" s="434">
        <v>18</v>
      </c>
      <c r="G83" s="434">
        <v>2332</v>
      </c>
      <c r="H83" s="434">
        <v>1</v>
      </c>
      <c r="I83" s="434">
        <v>129.55555555555554</v>
      </c>
      <c r="J83" s="434">
        <v>12</v>
      </c>
      <c r="K83" s="434">
        <v>1572</v>
      </c>
      <c r="L83" s="434">
        <v>0.67409948542024012</v>
      </c>
      <c r="M83" s="434">
        <v>131</v>
      </c>
      <c r="N83" s="434">
        <v>14</v>
      </c>
      <c r="O83" s="434">
        <v>1918</v>
      </c>
      <c r="P83" s="456">
        <v>0.8224699828473413</v>
      </c>
      <c r="Q83" s="435">
        <v>137</v>
      </c>
    </row>
    <row r="84" spans="1:17" ht="14.4" customHeight="1" x14ac:dyDescent="0.3">
      <c r="A84" s="430" t="s">
        <v>1518</v>
      </c>
      <c r="B84" s="431" t="s">
        <v>1368</v>
      </c>
      <c r="C84" s="431" t="s">
        <v>1369</v>
      </c>
      <c r="D84" s="431" t="s">
        <v>1410</v>
      </c>
      <c r="E84" s="431" t="s">
        <v>1411</v>
      </c>
      <c r="F84" s="434">
        <v>1</v>
      </c>
      <c r="G84" s="434">
        <v>198</v>
      </c>
      <c r="H84" s="434">
        <v>1</v>
      </c>
      <c r="I84" s="434">
        <v>198</v>
      </c>
      <c r="J84" s="434"/>
      <c r="K84" s="434"/>
      <c r="L84" s="434"/>
      <c r="M84" s="434"/>
      <c r="N84" s="434"/>
      <c r="O84" s="434"/>
      <c r="P84" s="456"/>
      <c r="Q84" s="435"/>
    </row>
    <row r="85" spans="1:17" ht="14.4" customHeight="1" x14ac:dyDescent="0.3">
      <c r="A85" s="430" t="s">
        <v>1518</v>
      </c>
      <c r="B85" s="431" t="s">
        <v>1368</v>
      </c>
      <c r="C85" s="431" t="s">
        <v>1369</v>
      </c>
      <c r="D85" s="431" t="s">
        <v>1414</v>
      </c>
      <c r="E85" s="431" t="s">
        <v>1415</v>
      </c>
      <c r="F85" s="434">
        <v>1514</v>
      </c>
      <c r="G85" s="434">
        <v>24224</v>
      </c>
      <c r="H85" s="434">
        <v>1</v>
      </c>
      <c r="I85" s="434">
        <v>16</v>
      </c>
      <c r="J85" s="434">
        <v>1246</v>
      </c>
      <c r="K85" s="434">
        <v>19936</v>
      </c>
      <c r="L85" s="434">
        <v>0.8229854689564069</v>
      </c>
      <c r="M85" s="434">
        <v>16</v>
      </c>
      <c r="N85" s="434">
        <v>1947</v>
      </c>
      <c r="O85" s="434">
        <v>33099</v>
      </c>
      <c r="P85" s="456">
        <v>1.3663721928665786</v>
      </c>
      <c r="Q85" s="435">
        <v>17</v>
      </c>
    </row>
    <row r="86" spans="1:17" ht="14.4" customHeight="1" x14ac:dyDescent="0.3">
      <c r="A86" s="430" t="s">
        <v>1518</v>
      </c>
      <c r="B86" s="431" t="s">
        <v>1368</v>
      </c>
      <c r="C86" s="431" t="s">
        <v>1369</v>
      </c>
      <c r="D86" s="431" t="s">
        <v>1416</v>
      </c>
      <c r="E86" s="431" t="s">
        <v>1417</v>
      </c>
      <c r="F86" s="434">
        <v>38</v>
      </c>
      <c r="G86" s="434">
        <v>5126</v>
      </c>
      <c r="H86" s="434">
        <v>1</v>
      </c>
      <c r="I86" s="434">
        <v>134.89473684210526</v>
      </c>
      <c r="J86" s="434">
        <v>18</v>
      </c>
      <c r="K86" s="434">
        <v>2448</v>
      </c>
      <c r="L86" s="434">
        <v>0.47756535310183379</v>
      </c>
      <c r="M86" s="434">
        <v>136</v>
      </c>
      <c r="N86" s="434">
        <v>14</v>
      </c>
      <c r="O86" s="434">
        <v>1946</v>
      </c>
      <c r="P86" s="456">
        <v>0.37963324229418649</v>
      </c>
      <c r="Q86" s="435">
        <v>139</v>
      </c>
    </row>
    <row r="87" spans="1:17" ht="14.4" customHeight="1" x14ac:dyDescent="0.3">
      <c r="A87" s="430" t="s">
        <v>1518</v>
      </c>
      <c r="B87" s="431" t="s">
        <v>1368</v>
      </c>
      <c r="C87" s="431" t="s">
        <v>1369</v>
      </c>
      <c r="D87" s="431" t="s">
        <v>1418</v>
      </c>
      <c r="E87" s="431" t="s">
        <v>1419</v>
      </c>
      <c r="F87" s="434">
        <v>57</v>
      </c>
      <c r="G87" s="434">
        <v>5855</v>
      </c>
      <c r="H87" s="434">
        <v>1</v>
      </c>
      <c r="I87" s="434">
        <v>102.71929824561404</v>
      </c>
      <c r="J87" s="434">
        <v>64</v>
      </c>
      <c r="K87" s="434">
        <v>6592</v>
      </c>
      <c r="L87" s="434">
        <v>1.1258753202391119</v>
      </c>
      <c r="M87" s="434">
        <v>103</v>
      </c>
      <c r="N87" s="434">
        <v>50</v>
      </c>
      <c r="O87" s="434">
        <v>5150</v>
      </c>
      <c r="P87" s="456">
        <v>0.87959009393680609</v>
      </c>
      <c r="Q87" s="435">
        <v>103</v>
      </c>
    </row>
    <row r="88" spans="1:17" ht="14.4" customHeight="1" x14ac:dyDescent="0.3">
      <c r="A88" s="430" t="s">
        <v>1518</v>
      </c>
      <c r="B88" s="431" t="s">
        <v>1368</v>
      </c>
      <c r="C88" s="431" t="s">
        <v>1369</v>
      </c>
      <c r="D88" s="431" t="s">
        <v>1424</v>
      </c>
      <c r="E88" s="431" t="s">
        <v>1425</v>
      </c>
      <c r="F88" s="434">
        <v>1890</v>
      </c>
      <c r="G88" s="434">
        <v>216332</v>
      </c>
      <c r="H88" s="434">
        <v>1</v>
      </c>
      <c r="I88" s="434">
        <v>114.46137566137565</v>
      </c>
      <c r="J88" s="434">
        <v>1973</v>
      </c>
      <c r="K88" s="434">
        <v>228868</v>
      </c>
      <c r="L88" s="434">
        <v>1.0579479688626741</v>
      </c>
      <c r="M88" s="434">
        <v>116</v>
      </c>
      <c r="N88" s="434">
        <v>1867</v>
      </c>
      <c r="O88" s="434">
        <v>218439</v>
      </c>
      <c r="P88" s="456">
        <v>1.0097396594123846</v>
      </c>
      <c r="Q88" s="435">
        <v>117</v>
      </c>
    </row>
    <row r="89" spans="1:17" ht="14.4" customHeight="1" x14ac:dyDescent="0.3">
      <c r="A89" s="430" t="s">
        <v>1518</v>
      </c>
      <c r="B89" s="431" t="s">
        <v>1368</v>
      </c>
      <c r="C89" s="431" t="s">
        <v>1369</v>
      </c>
      <c r="D89" s="431" t="s">
        <v>1426</v>
      </c>
      <c r="E89" s="431" t="s">
        <v>1427</v>
      </c>
      <c r="F89" s="434">
        <v>347</v>
      </c>
      <c r="G89" s="434">
        <v>29395</v>
      </c>
      <c r="H89" s="434">
        <v>1</v>
      </c>
      <c r="I89" s="434">
        <v>84.711815561959654</v>
      </c>
      <c r="J89" s="434">
        <v>300</v>
      </c>
      <c r="K89" s="434">
        <v>25500</v>
      </c>
      <c r="L89" s="434">
        <v>0.8674944718489539</v>
      </c>
      <c r="M89" s="434">
        <v>85</v>
      </c>
      <c r="N89" s="434">
        <v>318</v>
      </c>
      <c r="O89" s="434">
        <v>28938</v>
      </c>
      <c r="P89" s="456">
        <v>0.98445313828882464</v>
      </c>
      <c r="Q89" s="435">
        <v>91</v>
      </c>
    </row>
    <row r="90" spans="1:17" ht="14.4" customHeight="1" x14ac:dyDescent="0.3">
      <c r="A90" s="430" t="s">
        <v>1518</v>
      </c>
      <c r="B90" s="431" t="s">
        <v>1368</v>
      </c>
      <c r="C90" s="431" t="s">
        <v>1369</v>
      </c>
      <c r="D90" s="431" t="s">
        <v>1428</v>
      </c>
      <c r="E90" s="431" t="s">
        <v>1429</v>
      </c>
      <c r="F90" s="434">
        <v>6</v>
      </c>
      <c r="G90" s="434">
        <v>579</v>
      </c>
      <c r="H90" s="434">
        <v>1</v>
      </c>
      <c r="I90" s="434">
        <v>96.5</v>
      </c>
      <c r="J90" s="434">
        <v>9</v>
      </c>
      <c r="K90" s="434">
        <v>882</v>
      </c>
      <c r="L90" s="434">
        <v>1.5233160621761659</v>
      </c>
      <c r="M90" s="434">
        <v>98</v>
      </c>
      <c r="N90" s="434">
        <v>10</v>
      </c>
      <c r="O90" s="434">
        <v>990</v>
      </c>
      <c r="P90" s="456">
        <v>1.7098445595854923</v>
      </c>
      <c r="Q90" s="435">
        <v>99</v>
      </c>
    </row>
    <row r="91" spans="1:17" ht="14.4" customHeight="1" x14ac:dyDescent="0.3">
      <c r="A91" s="430" t="s">
        <v>1518</v>
      </c>
      <c r="B91" s="431" t="s">
        <v>1368</v>
      </c>
      <c r="C91" s="431" t="s">
        <v>1369</v>
      </c>
      <c r="D91" s="431" t="s">
        <v>1430</v>
      </c>
      <c r="E91" s="431" t="s">
        <v>1431</v>
      </c>
      <c r="F91" s="434">
        <v>168</v>
      </c>
      <c r="G91" s="434">
        <v>3528</v>
      </c>
      <c r="H91" s="434">
        <v>1</v>
      </c>
      <c r="I91" s="434">
        <v>21</v>
      </c>
      <c r="J91" s="434">
        <v>117</v>
      </c>
      <c r="K91" s="434">
        <v>2457</v>
      </c>
      <c r="L91" s="434">
        <v>0.6964285714285714</v>
      </c>
      <c r="M91" s="434">
        <v>21</v>
      </c>
      <c r="N91" s="434">
        <v>109</v>
      </c>
      <c r="O91" s="434">
        <v>2289</v>
      </c>
      <c r="P91" s="456">
        <v>0.64880952380952384</v>
      </c>
      <c r="Q91" s="435">
        <v>21</v>
      </c>
    </row>
    <row r="92" spans="1:17" ht="14.4" customHeight="1" x14ac:dyDescent="0.3">
      <c r="A92" s="430" t="s">
        <v>1518</v>
      </c>
      <c r="B92" s="431" t="s">
        <v>1368</v>
      </c>
      <c r="C92" s="431" t="s">
        <v>1369</v>
      </c>
      <c r="D92" s="431" t="s">
        <v>1432</v>
      </c>
      <c r="E92" s="431" t="s">
        <v>1433</v>
      </c>
      <c r="F92" s="434">
        <v>2130</v>
      </c>
      <c r="G92" s="434">
        <v>1036613</v>
      </c>
      <c r="H92" s="434">
        <v>1</v>
      </c>
      <c r="I92" s="434">
        <v>486.67276995305167</v>
      </c>
      <c r="J92" s="434">
        <v>1731</v>
      </c>
      <c r="K92" s="434">
        <v>842997</v>
      </c>
      <c r="L92" s="434">
        <v>0.81322248515116058</v>
      </c>
      <c r="M92" s="434">
        <v>487</v>
      </c>
      <c r="N92" s="434">
        <v>2701</v>
      </c>
      <c r="O92" s="434">
        <v>1318088</v>
      </c>
      <c r="P92" s="456">
        <v>1.271533349475648</v>
      </c>
      <c r="Q92" s="435">
        <v>488</v>
      </c>
    </row>
    <row r="93" spans="1:17" ht="14.4" customHeight="1" x14ac:dyDescent="0.3">
      <c r="A93" s="430" t="s">
        <v>1518</v>
      </c>
      <c r="B93" s="431" t="s">
        <v>1368</v>
      </c>
      <c r="C93" s="431" t="s">
        <v>1369</v>
      </c>
      <c r="D93" s="431" t="s">
        <v>1440</v>
      </c>
      <c r="E93" s="431" t="s">
        <v>1441</v>
      </c>
      <c r="F93" s="434">
        <v>236</v>
      </c>
      <c r="G93" s="434">
        <v>9617</v>
      </c>
      <c r="H93" s="434">
        <v>1</v>
      </c>
      <c r="I93" s="434">
        <v>40.75</v>
      </c>
      <c r="J93" s="434">
        <v>245</v>
      </c>
      <c r="K93" s="434">
        <v>10045</v>
      </c>
      <c r="L93" s="434">
        <v>1.0445045232400956</v>
      </c>
      <c r="M93" s="434">
        <v>41</v>
      </c>
      <c r="N93" s="434">
        <v>235</v>
      </c>
      <c r="O93" s="434">
        <v>9635</v>
      </c>
      <c r="P93" s="456">
        <v>1.0018716855568264</v>
      </c>
      <c r="Q93" s="435">
        <v>41</v>
      </c>
    </row>
    <row r="94" spans="1:17" ht="14.4" customHeight="1" x14ac:dyDescent="0.3">
      <c r="A94" s="430" t="s">
        <v>1518</v>
      </c>
      <c r="B94" s="431" t="s">
        <v>1368</v>
      </c>
      <c r="C94" s="431" t="s">
        <v>1369</v>
      </c>
      <c r="D94" s="431" t="s">
        <v>1448</v>
      </c>
      <c r="E94" s="431" t="s">
        <v>1449</v>
      </c>
      <c r="F94" s="434">
        <v>3</v>
      </c>
      <c r="G94" s="434">
        <v>654</v>
      </c>
      <c r="H94" s="434">
        <v>1</v>
      </c>
      <c r="I94" s="434">
        <v>218</v>
      </c>
      <c r="J94" s="434"/>
      <c r="K94" s="434"/>
      <c r="L94" s="434"/>
      <c r="M94" s="434"/>
      <c r="N94" s="434">
        <v>8</v>
      </c>
      <c r="O94" s="434">
        <v>1784</v>
      </c>
      <c r="P94" s="456">
        <v>2.7278287461773698</v>
      </c>
      <c r="Q94" s="435">
        <v>223</v>
      </c>
    </row>
    <row r="95" spans="1:17" ht="14.4" customHeight="1" x14ac:dyDescent="0.3">
      <c r="A95" s="430" t="s">
        <v>1518</v>
      </c>
      <c r="B95" s="431" t="s">
        <v>1368</v>
      </c>
      <c r="C95" s="431" t="s">
        <v>1369</v>
      </c>
      <c r="D95" s="431" t="s">
        <v>1450</v>
      </c>
      <c r="E95" s="431" t="s">
        <v>1451</v>
      </c>
      <c r="F95" s="434">
        <v>28</v>
      </c>
      <c r="G95" s="434">
        <v>21330</v>
      </c>
      <c r="H95" s="434">
        <v>1</v>
      </c>
      <c r="I95" s="434">
        <v>761.78571428571433</v>
      </c>
      <c r="J95" s="434">
        <v>22</v>
      </c>
      <c r="K95" s="434">
        <v>16764</v>
      </c>
      <c r="L95" s="434">
        <v>0.78593530239099862</v>
      </c>
      <c r="M95" s="434">
        <v>762</v>
      </c>
      <c r="N95" s="434">
        <v>34</v>
      </c>
      <c r="O95" s="434">
        <v>25942</v>
      </c>
      <c r="P95" s="456">
        <v>1.216221284575715</v>
      </c>
      <c r="Q95" s="435">
        <v>763</v>
      </c>
    </row>
    <row r="96" spans="1:17" ht="14.4" customHeight="1" x14ac:dyDescent="0.3">
      <c r="A96" s="430" t="s">
        <v>1518</v>
      </c>
      <c r="B96" s="431" t="s">
        <v>1368</v>
      </c>
      <c r="C96" s="431" t="s">
        <v>1369</v>
      </c>
      <c r="D96" s="431" t="s">
        <v>1452</v>
      </c>
      <c r="E96" s="431" t="s">
        <v>1453</v>
      </c>
      <c r="F96" s="434">
        <v>19</v>
      </c>
      <c r="G96" s="434">
        <v>38911</v>
      </c>
      <c r="H96" s="434">
        <v>1</v>
      </c>
      <c r="I96" s="434">
        <v>2047.9473684210527</v>
      </c>
      <c r="J96" s="434">
        <v>22</v>
      </c>
      <c r="K96" s="434">
        <v>45584</v>
      </c>
      <c r="L96" s="434">
        <v>1.1714939220271903</v>
      </c>
      <c r="M96" s="434">
        <v>2072</v>
      </c>
      <c r="N96" s="434">
        <v>26</v>
      </c>
      <c r="O96" s="434">
        <v>54912</v>
      </c>
      <c r="P96" s="456">
        <v>1.4112204774999357</v>
      </c>
      <c r="Q96" s="435">
        <v>2112</v>
      </c>
    </row>
    <row r="97" spans="1:17" ht="14.4" customHeight="1" x14ac:dyDescent="0.3">
      <c r="A97" s="430" t="s">
        <v>1518</v>
      </c>
      <c r="B97" s="431" t="s">
        <v>1368</v>
      </c>
      <c r="C97" s="431" t="s">
        <v>1369</v>
      </c>
      <c r="D97" s="431" t="s">
        <v>1454</v>
      </c>
      <c r="E97" s="431" t="s">
        <v>1455</v>
      </c>
      <c r="F97" s="434">
        <v>208</v>
      </c>
      <c r="G97" s="434">
        <v>126109</v>
      </c>
      <c r="H97" s="434">
        <v>1</v>
      </c>
      <c r="I97" s="434">
        <v>606.29326923076928</v>
      </c>
      <c r="J97" s="434">
        <v>106</v>
      </c>
      <c r="K97" s="434">
        <v>64448</v>
      </c>
      <c r="L97" s="434">
        <v>0.51104996471306563</v>
      </c>
      <c r="M97" s="434">
        <v>608</v>
      </c>
      <c r="N97" s="434">
        <v>122</v>
      </c>
      <c r="O97" s="434">
        <v>74908</v>
      </c>
      <c r="P97" s="456">
        <v>0.59399408448247148</v>
      </c>
      <c r="Q97" s="435">
        <v>614</v>
      </c>
    </row>
    <row r="98" spans="1:17" ht="14.4" customHeight="1" x14ac:dyDescent="0.3">
      <c r="A98" s="430" t="s">
        <v>1518</v>
      </c>
      <c r="B98" s="431" t="s">
        <v>1368</v>
      </c>
      <c r="C98" s="431" t="s">
        <v>1369</v>
      </c>
      <c r="D98" s="431" t="s">
        <v>1456</v>
      </c>
      <c r="E98" s="431" t="s">
        <v>1457</v>
      </c>
      <c r="F98" s="434"/>
      <c r="G98" s="434"/>
      <c r="H98" s="434"/>
      <c r="I98" s="434"/>
      <c r="J98" s="434">
        <v>3</v>
      </c>
      <c r="K98" s="434">
        <v>2886</v>
      </c>
      <c r="L98" s="434"/>
      <c r="M98" s="434">
        <v>962</v>
      </c>
      <c r="N98" s="434">
        <v>2</v>
      </c>
      <c r="O98" s="434">
        <v>1926</v>
      </c>
      <c r="P98" s="456"/>
      <c r="Q98" s="435">
        <v>963</v>
      </c>
    </row>
    <row r="99" spans="1:17" ht="14.4" customHeight="1" x14ac:dyDescent="0.3">
      <c r="A99" s="430" t="s">
        <v>1518</v>
      </c>
      <c r="B99" s="431" t="s">
        <v>1368</v>
      </c>
      <c r="C99" s="431" t="s">
        <v>1369</v>
      </c>
      <c r="D99" s="431" t="s">
        <v>1458</v>
      </c>
      <c r="E99" s="431" t="s">
        <v>1459</v>
      </c>
      <c r="F99" s="434">
        <v>29</v>
      </c>
      <c r="G99" s="434">
        <v>14708</v>
      </c>
      <c r="H99" s="434">
        <v>1</v>
      </c>
      <c r="I99" s="434">
        <v>507.17241379310343</v>
      </c>
      <c r="J99" s="434">
        <v>3</v>
      </c>
      <c r="K99" s="434">
        <v>1527</v>
      </c>
      <c r="L99" s="434">
        <v>0.10382104976883329</v>
      </c>
      <c r="M99" s="434">
        <v>509</v>
      </c>
      <c r="N99" s="434"/>
      <c r="O99" s="434"/>
      <c r="P99" s="456"/>
      <c r="Q99" s="435"/>
    </row>
    <row r="100" spans="1:17" ht="14.4" customHeight="1" x14ac:dyDescent="0.3">
      <c r="A100" s="430" t="s">
        <v>1518</v>
      </c>
      <c r="B100" s="431" t="s">
        <v>1368</v>
      </c>
      <c r="C100" s="431" t="s">
        <v>1369</v>
      </c>
      <c r="D100" s="431" t="s">
        <v>1460</v>
      </c>
      <c r="E100" s="431" t="s">
        <v>1461</v>
      </c>
      <c r="F100" s="434"/>
      <c r="G100" s="434"/>
      <c r="H100" s="434"/>
      <c r="I100" s="434"/>
      <c r="J100" s="434">
        <v>1</v>
      </c>
      <c r="K100" s="434">
        <v>1742</v>
      </c>
      <c r="L100" s="434"/>
      <c r="M100" s="434">
        <v>1742</v>
      </c>
      <c r="N100" s="434">
        <v>1</v>
      </c>
      <c r="O100" s="434">
        <v>1760</v>
      </c>
      <c r="P100" s="456"/>
      <c r="Q100" s="435">
        <v>1760</v>
      </c>
    </row>
    <row r="101" spans="1:17" ht="14.4" customHeight="1" x14ac:dyDescent="0.3">
      <c r="A101" s="430" t="s">
        <v>1518</v>
      </c>
      <c r="B101" s="431" t="s">
        <v>1368</v>
      </c>
      <c r="C101" s="431" t="s">
        <v>1369</v>
      </c>
      <c r="D101" s="431" t="s">
        <v>1462</v>
      </c>
      <c r="E101" s="431" t="s">
        <v>1463</v>
      </c>
      <c r="F101" s="434"/>
      <c r="G101" s="434"/>
      <c r="H101" s="434"/>
      <c r="I101" s="434"/>
      <c r="J101" s="434">
        <v>2</v>
      </c>
      <c r="K101" s="434">
        <v>980</v>
      </c>
      <c r="L101" s="434"/>
      <c r="M101" s="434">
        <v>490</v>
      </c>
      <c r="N101" s="434"/>
      <c r="O101" s="434"/>
      <c r="P101" s="456"/>
      <c r="Q101" s="435"/>
    </row>
    <row r="102" spans="1:17" ht="14.4" customHeight="1" x14ac:dyDescent="0.3">
      <c r="A102" s="430" t="s">
        <v>1518</v>
      </c>
      <c r="B102" s="431" t="s">
        <v>1368</v>
      </c>
      <c r="C102" s="431" t="s">
        <v>1369</v>
      </c>
      <c r="D102" s="431" t="s">
        <v>1466</v>
      </c>
      <c r="E102" s="431" t="s">
        <v>1467</v>
      </c>
      <c r="F102" s="434">
        <v>3</v>
      </c>
      <c r="G102" s="434">
        <v>737</v>
      </c>
      <c r="H102" s="434">
        <v>1</v>
      </c>
      <c r="I102" s="434">
        <v>245.66666666666666</v>
      </c>
      <c r="J102" s="434">
        <v>3</v>
      </c>
      <c r="K102" s="434">
        <v>744</v>
      </c>
      <c r="L102" s="434">
        <v>1.0094979647218454</v>
      </c>
      <c r="M102" s="434">
        <v>248</v>
      </c>
      <c r="N102" s="434">
        <v>4</v>
      </c>
      <c r="O102" s="434">
        <v>996</v>
      </c>
      <c r="P102" s="456">
        <v>1.3514246947082769</v>
      </c>
      <c r="Q102" s="435">
        <v>249</v>
      </c>
    </row>
    <row r="103" spans="1:17" ht="14.4" customHeight="1" x14ac:dyDescent="0.3">
      <c r="A103" s="430" t="s">
        <v>1518</v>
      </c>
      <c r="B103" s="431" t="s">
        <v>1368</v>
      </c>
      <c r="C103" s="431" t="s">
        <v>1369</v>
      </c>
      <c r="D103" s="431" t="s">
        <v>1472</v>
      </c>
      <c r="E103" s="431" t="s">
        <v>1473</v>
      </c>
      <c r="F103" s="434">
        <v>64</v>
      </c>
      <c r="G103" s="434">
        <v>9728</v>
      </c>
      <c r="H103" s="434">
        <v>1</v>
      </c>
      <c r="I103" s="434">
        <v>152</v>
      </c>
      <c r="J103" s="434">
        <v>18</v>
      </c>
      <c r="K103" s="434">
        <v>2736</v>
      </c>
      <c r="L103" s="434">
        <v>0.28125</v>
      </c>
      <c r="M103" s="434">
        <v>152</v>
      </c>
      <c r="N103" s="434"/>
      <c r="O103" s="434"/>
      <c r="P103" s="456"/>
      <c r="Q103" s="435"/>
    </row>
    <row r="104" spans="1:17" ht="14.4" customHeight="1" x14ac:dyDescent="0.3">
      <c r="A104" s="430" t="s">
        <v>1518</v>
      </c>
      <c r="B104" s="431" t="s">
        <v>1368</v>
      </c>
      <c r="C104" s="431" t="s">
        <v>1369</v>
      </c>
      <c r="D104" s="431" t="s">
        <v>1474</v>
      </c>
      <c r="E104" s="431" t="s">
        <v>1475</v>
      </c>
      <c r="F104" s="434">
        <v>3</v>
      </c>
      <c r="G104" s="434">
        <v>81</v>
      </c>
      <c r="H104" s="434">
        <v>1</v>
      </c>
      <c r="I104" s="434">
        <v>27</v>
      </c>
      <c r="J104" s="434">
        <v>7</v>
      </c>
      <c r="K104" s="434">
        <v>189</v>
      </c>
      <c r="L104" s="434">
        <v>2.3333333333333335</v>
      </c>
      <c r="M104" s="434">
        <v>27</v>
      </c>
      <c r="N104" s="434">
        <v>5</v>
      </c>
      <c r="O104" s="434">
        <v>135</v>
      </c>
      <c r="P104" s="456">
        <v>1.6666666666666667</v>
      </c>
      <c r="Q104" s="435">
        <v>27</v>
      </c>
    </row>
    <row r="105" spans="1:17" ht="14.4" customHeight="1" x14ac:dyDescent="0.3">
      <c r="A105" s="430" t="s">
        <v>1518</v>
      </c>
      <c r="B105" s="431" t="s">
        <v>1368</v>
      </c>
      <c r="C105" s="431" t="s">
        <v>1369</v>
      </c>
      <c r="D105" s="431" t="s">
        <v>1478</v>
      </c>
      <c r="E105" s="431" t="s">
        <v>1479</v>
      </c>
      <c r="F105" s="434"/>
      <c r="G105" s="434"/>
      <c r="H105" s="434"/>
      <c r="I105" s="434"/>
      <c r="J105" s="434">
        <v>2</v>
      </c>
      <c r="K105" s="434">
        <v>656</v>
      </c>
      <c r="L105" s="434"/>
      <c r="M105" s="434">
        <v>328</v>
      </c>
      <c r="N105" s="434"/>
      <c r="O105" s="434"/>
      <c r="P105" s="456"/>
      <c r="Q105" s="435"/>
    </row>
    <row r="106" spans="1:17" ht="14.4" customHeight="1" x14ac:dyDescent="0.3">
      <c r="A106" s="430" t="s">
        <v>1519</v>
      </c>
      <c r="B106" s="431" t="s">
        <v>1368</v>
      </c>
      <c r="C106" s="431" t="s">
        <v>1369</v>
      </c>
      <c r="D106" s="431" t="s">
        <v>1370</v>
      </c>
      <c r="E106" s="431" t="s">
        <v>1371</v>
      </c>
      <c r="F106" s="434">
        <v>3026</v>
      </c>
      <c r="G106" s="434">
        <v>483270</v>
      </c>
      <c r="H106" s="434">
        <v>1</v>
      </c>
      <c r="I106" s="434">
        <v>159.70588235294119</v>
      </c>
      <c r="J106" s="434">
        <v>2899</v>
      </c>
      <c r="K106" s="434">
        <v>466739</v>
      </c>
      <c r="L106" s="434">
        <v>0.9657934487967389</v>
      </c>
      <c r="M106" s="434">
        <v>161</v>
      </c>
      <c r="N106" s="434">
        <v>3300</v>
      </c>
      <c r="O106" s="434">
        <v>570900</v>
      </c>
      <c r="P106" s="456">
        <v>1.1813272083928239</v>
      </c>
      <c r="Q106" s="435">
        <v>173</v>
      </c>
    </row>
    <row r="107" spans="1:17" ht="14.4" customHeight="1" x14ac:dyDescent="0.3">
      <c r="A107" s="430" t="s">
        <v>1519</v>
      </c>
      <c r="B107" s="431" t="s">
        <v>1368</v>
      </c>
      <c r="C107" s="431" t="s">
        <v>1369</v>
      </c>
      <c r="D107" s="431" t="s">
        <v>1384</v>
      </c>
      <c r="E107" s="431" t="s">
        <v>1385</v>
      </c>
      <c r="F107" s="434"/>
      <c r="G107" s="434"/>
      <c r="H107" s="434"/>
      <c r="I107" s="434"/>
      <c r="J107" s="434">
        <v>9</v>
      </c>
      <c r="K107" s="434">
        <v>10521</v>
      </c>
      <c r="L107" s="434"/>
      <c r="M107" s="434">
        <v>1169</v>
      </c>
      <c r="N107" s="434">
        <v>3</v>
      </c>
      <c r="O107" s="434">
        <v>3519</v>
      </c>
      <c r="P107" s="456"/>
      <c r="Q107" s="435">
        <v>1173</v>
      </c>
    </row>
    <row r="108" spans="1:17" ht="14.4" customHeight="1" x14ac:dyDescent="0.3">
      <c r="A108" s="430" t="s">
        <v>1519</v>
      </c>
      <c r="B108" s="431" t="s">
        <v>1368</v>
      </c>
      <c r="C108" s="431" t="s">
        <v>1369</v>
      </c>
      <c r="D108" s="431" t="s">
        <v>1386</v>
      </c>
      <c r="E108" s="431" t="s">
        <v>1387</v>
      </c>
      <c r="F108" s="434">
        <v>439</v>
      </c>
      <c r="G108" s="434">
        <v>17446</v>
      </c>
      <c r="H108" s="434">
        <v>1</v>
      </c>
      <c r="I108" s="434">
        <v>39.740318906605921</v>
      </c>
      <c r="J108" s="434">
        <v>176</v>
      </c>
      <c r="K108" s="434">
        <v>7040</v>
      </c>
      <c r="L108" s="434">
        <v>0.40353089533417402</v>
      </c>
      <c r="M108" s="434">
        <v>40</v>
      </c>
      <c r="N108" s="434">
        <v>116</v>
      </c>
      <c r="O108" s="434">
        <v>4756</v>
      </c>
      <c r="P108" s="456">
        <v>0.27261263326837099</v>
      </c>
      <c r="Q108" s="435">
        <v>41</v>
      </c>
    </row>
    <row r="109" spans="1:17" ht="14.4" customHeight="1" x14ac:dyDescent="0.3">
      <c r="A109" s="430" t="s">
        <v>1519</v>
      </c>
      <c r="B109" s="431" t="s">
        <v>1368</v>
      </c>
      <c r="C109" s="431" t="s">
        <v>1369</v>
      </c>
      <c r="D109" s="431" t="s">
        <v>1388</v>
      </c>
      <c r="E109" s="431" t="s">
        <v>1389</v>
      </c>
      <c r="F109" s="434">
        <v>13</v>
      </c>
      <c r="G109" s="434">
        <v>4972</v>
      </c>
      <c r="H109" s="434">
        <v>1</v>
      </c>
      <c r="I109" s="434">
        <v>382.46153846153845</v>
      </c>
      <c r="J109" s="434">
        <v>4</v>
      </c>
      <c r="K109" s="434">
        <v>1532</v>
      </c>
      <c r="L109" s="434">
        <v>0.30812550281576828</v>
      </c>
      <c r="M109" s="434">
        <v>383</v>
      </c>
      <c r="N109" s="434">
        <v>14</v>
      </c>
      <c r="O109" s="434">
        <v>5376</v>
      </c>
      <c r="P109" s="456">
        <v>1.0812550281576829</v>
      </c>
      <c r="Q109" s="435">
        <v>384</v>
      </c>
    </row>
    <row r="110" spans="1:17" ht="14.4" customHeight="1" x14ac:dyDescent="0.3">
      <c r="A110" s="430" t="s">
        <v>1519</v>
      </c>
      <c r="B110" s="431" t="s">
        <v>1368</v>
      </c>
      <c r="C110" s="431" t="s">
        <v>1369</v>
      </c>
      <c r="D110" s="431" t="s">
        <v>1390</v>
      </c>
      <c r="E110" s="431" t="s">
        <v>1391</v>
      </c>
      <c r="F110" s="434"/>
      <c r="G110" s="434"/>
      <c r="H110" s="434"/>
      <c r="I110" s="434"/>
      <c r="J110" s="434">
        <v>6</v>
      </c>
      <c r="K110" s="434">
        <v>222</v>
      </c>
      <c r="L110" s="434"/>
      <c r="M110" s="434">
        <v>37</v>
      </c>
      <c r="N110" s="434">
        <v>33</v>
      </c>
      <c r="O110" s="434">
        <v>1221</v>
      </c>
      <c r="P110" s="456"/>
      <c r="Q110" s="435">
        <v>37</v>
      </c>
    </row>
    <row r="111" spans="1:17" ht="14.4" customHeight="1" x14ac:dyDescent="0.3">
      <c r="A111" s="430" t="s">
        <v>1519</v>
      </c>
      <c r="B111" s="431" t="s">
        <v>1368</v>
      </c>
      <c r="C111" s="431" t="s">
        <v>1369</v>
      </c>
      <c r="D111" s="431" t="s">
        <v>1394</v>
      </c>
      <c r="E111" s="431" t="s">
        <v>1395</v>
      </c>
      <c r="F111" s="434">
        <v>6</v>
      </c>
      <c r="G111" s="434">
        <v>2667</v>
      </c>
      <c r="H111" s="434">
        <v>1</v>
      </c>
      <c r="I111" s="434">
        <v>444.5</v>
      </c>
      <c r="J111" s="434">
        <v>4</v>
      </c>
      <c r="K111" s="434">
        <v>1780</v>
      </c>
      <c r="L111" s="434">
        <v>0.66741657292838397</v>
      </c>
      <c r="M111" s="434">
        <v>445</v>
      </c>
      <c r="N111" s="434">
        <v>14</v>
      </c>
      <c r="O111" s="434">
        <v>6244</v>
      </c>
      <c r="P111" s="456">
        <v>2.341207349081365</v>
      </c>
      <c r="Q111" s="435">
        <v>446</v>
      </c>
    </row>
    <row r="112" spans="1:17" ht="14.4" customHeight="1" x14ac:dyDescent="0.3">
      <c r="A112" s="430" t="s">
        <v>1519</v>
      </c>
      <c r="B112" s="431" t="s">
        <v>1368</v>
      </c>
      <c r="C112" s="431" t="s">
        <v>1369</v>
      </c>
      <c r="D112" s="431" t="s">
        <v>1396</v>
      </c>
      <c r="E112" s="431" t="s">
        <v>1397</v>
      </c>
      <c r="F112" s="434">
        <v>1</v>
      </c>
      <c r="G112" s="434">
        <v>41</v>
      </c>
      <c r="H112" s="434">
        <v>1</v>
      </c>
      <c r="I112" s="434">
        <v>41</v>
      </c>
      <c r="J112" s="434">
        <v>2</v>
      </c>
      <c r="K112" s="434">
        <v>82</v>
      </c>
      <c r="L112" s="434">
        <v>2</v>
      </c>
      <c r="M112" s="434">
        <v>41</v>
      </c>
      <c r="N112" s="434">
        <v>1</v>
      </c>
      <c r="O112" s="434">
        <v>42</v>
      </c>
      <c r="P112" s="456">
        <v>1.024390243902439</v>
      </c>
      <c r="Q112" s="435">
        <v>42</v>
      </c>
    </row>
    <row r="113" spans="1:17" ht="14.4" customHeight="1" x14ac:dyDescent="0.3">
      <c r="A113" s="430" t="s">
        <v>1519</v>
      </c>
      <c r="B113" s="431" t="s">
        <v>1368</v>
      </c>
      <c r="C113" s="431" t="s">
        <v>1369</v>
      </c>
      <c r="D113" s="431" t="s">
        <v>1398</v>
      </c>
      <c r="E113" s="431" t="s">
        <v>1399</v>
      </c>
      <c r="F113" s="434">
        <v>11</v>
      </c>
      <c r="G113" s="434">
        <v>5397</v>
      </c>
      <c r="H113" s="434">
        <v>1</v>
      </c>
      <c r="I113" s="434">
        <v>490.63636363636363</v>
      </c>
      <c r="J113" s="434">
        <v>17</v>
      </c>
      <c r="K113" s="434">
        <v>8347</v>
      </c>
      <c r="L113" s="434">
        <v>1.5465999629423755</v>
      </c>
      <c r="M113" s="434">
        <v>491</v>
      </c>
      <c r="N113" s="434">
        <v>16</v>
      </c>
      <c r="O113" s="434">
        <v>7872</v>
      </c>
      <c r="P113" s="456">
        <v>1.4585881045025013</v>
      </c>
      <c r="Q113" s="435">
        <v>492</v>
      </c>
    </row>
    <row r="114" spans="1:17" ht="14.4" customHeight="1" x14ac:dyDescent="0.3">
      <c r="A114" s="430" t="s">
        <v>1519</v>
      </c>
      <c r="B114" s="431" t="s">
        <v>1368</v>
      </c>
      <c r="C114" s="431" t="s">
        <v>1369</v>
      </c>
      <c r="D114" s="431" t="s">
        <v>1400</v>
      </c>
      <c r="E114" s="431" t="s">
        <v>1401</v>
      </c>
      <c r="F114" s="434">
        <v>42</v>
      </c>
      <c r="G114" s="434">
        <v>1302</v>
      </c>
      <c r="H114" s="434">
        <v>1</v>
      </c>
      <c r="I114" s="434">
        <v>31</v>
      </c>
      <c r="J114" s="434">
        <v>29</v>
      </c>
      <c r="K114" s="434">
        <v>899</v>
      </c>
      <c r="L114" s="434">
        <v>0.69047619047619047</v>
      </c>
      <c r="M114" s="434">
        <v>31</v>
      </c>
      <c r="N114" s="434">
        <v>15</v>
      </c>
      <c r="O114" s="434">
        <v>465</v>
      </c>
      <c r="P114" s="456">
        <v>0.35714285714285715</v>
      </c>
      <c r="Q114" s="435">
        <v>31</v>
      </c>
    </row>
    <row r="115" spans="1:17" ht="14.4" customHeight="1" x14ac:dyDescent="0.3">
      <c r="A115" s="430" t="s">
        <v>1519</v>
      </c>
      <c r="B115" s="431" t="s">
        <v>1368</v>
      </c>
      <c r="C115" s="431" t="s">
        <v>1369</v>
      </c>
      <c r="D115" s="431" t="s">
        <v>1402</v>
      </c>
      <c r="E115" s="431" t="s">
        <v>1403</v>
      </c>
      <c r="F115" s="434">
        <v>1</v>
      </c>
      <c r="G115" s="434">
        <v>206</v>
      </c>
      <c r="H115" s="434">
        <v>1</v>
      </c>
      <c r="I115" s="434">
        <v>206</v>
      </c>
      <c r="J115" s="434">
        <v>5</v>
      </c>
      <c r="K115" s="434">
        <v>1035</v>
      </c>
      <c r="L115" s="434">
        <v>5.0242718446601939</v>
      </c>
      <c r="M115" s="434">
        <v>207</v>
      </c>
      <c r="N115" s="434">
        <v>4</v>
      </c>
      <c r="O115" s="434">
        <v>832</v>
      </c>
      <c r="P115" s="456">
        <v>4.0388349514563107</v>
      </c>
      <c r="Q115" s="435">
        <v>208</v>
      </c>
    </row>
    <row r="116" spans="1:17" ht="14.4" customHeight="1" x14ac:dyDescent="0.3">
      <c r="A116" s="430" t="s">
        <v>1519</v>
      </c>
      <c r="B116" s="431" t="s">
        <v>1368</v>
      </c>
      <c r="C116" s="431" t="s">
        <v>1369</v>
      </c>
      <c r="D116" s="431" t="s">
        <v>1404</v>
      </c>
      <c r="E116" s="431" t="s">
        <v>1405</v>
      </c>
      <c r="F116" s="434">
        <v>2</v>
      </c>
      <c r="G116" s="434">
        <v>756</v>
      </c>
      <c r="H116" s="434">
        <v>1</v>
      </c>
      <c r="I116" s="434">
        <v>378</v>
      </c>
      <c r="J116" s="434">
        <v>5</v>
      </c>
      <c r="K116" s="434">
        <v>1900</v>
      </c>
      <c r="L116" s="434">
        <v>2.513227513227513</v>
      </c>
      <c r="M116" s="434">
        <v>380</v>
      </c>
      <c r="N116" s="434">
        <v>4</v>
      </c>
      <c r="O116" s="434">
        <v>1536</v>
      </c>
      <c r="P116" s="456">
        <v>2.0317460317460316</v>
      </c>
      <c r="Q116" s="435">
        <v>384</v>
      </c>
    </row>
    <row r="117" spans="1:17" ht="14.4" customHeight="1" x14ac:dyDescent="0.3">
      <c r="A117" s="430" t="s">
        <v>1519</v>
      </c>
      <c r="B117" s="431" t="s">
        <v>1368</v>
      </c>
      <c r="C117" s="431" t="s">
        <v>1369</v>
      </c>
      <c r="D117" s="431" t="s">
        <v>1406</v>
      </c>
      <c r="E117" s="431" t="s">
        <v>1407</v>
      </c>
      <c r="F117" s="434"/>
      <c r="G117" s="434"/>
      <c r="H117" s="434"/>
      <c r="I117" s="434"/>
      <c r="J117" s="434">
        <v>2</v>
      </c>
      <c r="K117" s="434">
        <v>468</v>
      </c>
      <c r="L117" s="434"/>
      <c r="M117" s="434">
        <v>234</v>
      </c>
      <c r="N117" s="434"/>
      <c r="O117" s="434"/>
      <c r="P117" s="456"/>
      <c r="Q117" s="435"/>
    </row>
    <row r="118" spans="1:17" ht="14.4" customHeight="1" x14ac:dyDescent="0.3">
      <c r="A118" s="430" t="s">
        <v>1519</v>
      </c>
      <c r="B118" s="431" t="s">
        <v>1368</v>
      </c>
      <c r="C118" s="431" t="s">
        <v>1369</v>
      </c>
      <c r="D118" s="431" t="s">
        <v>1408</v>
      </c>
      <c r="E118" s="431" t="s">
        <v>1409</v>
      </c>
      <c r="F118" s="434"/>
      <c r="G118" s="434"/>
      <c r="H118" s="434"/>
      <c r="I118" s="434"/>
      <c r="J118" s="434">
        <v>4</v>
      </c>
      <c r="K118" s="434">
        <v>524</v>
      </c>
      <c r="L118" s="434"/>
      <c r="M118" s="434">
        <v>131</v>
      </c>
      <c r="N118" s="434">
        <v>7</v>
      </c>
      <c r="O118" s="434">
        <v>959</v>
      </c>
      <c r="P118" s="456"/>
      <c r="Q118" s="435">
        <v>137</v>
      </c>
    </row>
    <row r="119" spans="1:17" ht="14.4" customHeight="1" x14ac:dyDescent="0.3">
      <c r="A119" s="430" t="s">
        <v>1519</v>
      </c>
      <c r="B119" s="431" t="s">
        <v>1368</v>
      </c>
      <c r="C119" s="431" t="s">
        <v>1369</v>
      </c>
      <c r="D119" s="431" t="s">
        <v>1414</v>
      </c>
      <c r="E119" s="431" t="s">
        <v>1415</v>
      </c>
      <c r="F119" s="434">
        <v>54</v>
      </c>
      <c r="G119" s="434">
        <v>864</v>
      </c>
      <c r="H119" s="434">
        <v>1</v>
      </c>
      <c r="I119" s="434">
        <v>16</v>
      </c>
      <c r="J119" s="434">
        <v>35</v>
      </c>
      <c r="K119" s="434">
        <v>560</v>
      </c>
      <c r="L119" s="434">
        <v>0.64814814814814814</v>
      </c>
      <c r="M119" s="434">
        <v>16</v>
      </c>
      <c r="N119" s="434">
        <v>66</v>
      </c>
      <c r="O119" s="434">
        <v>1122</v>
      </c>
      <c r="P119" s="456">
        <v>1.2986111111111112</v>
      </c>
      <c r="Q119" s="435">
        <v>17</v>
      </c>
    </row>
    <row r="120" spans="1:17" ht="14.4" customHeight="1" x14ac:dyDescent="0.3">
      <c r="A120" s="430" t="s">
        <v>1519</v>
      </c>
      <c r="B120" s="431" t="s">
        <v>1368</v>
      </c>
      <c r="C120" s="431" t="s">
        <v>1369</v>
      </c>
      <c r="D120" s="431" t="s">
        <v>1416</v>
      </c>
      <c r="E120" s="431" t="s">
        <v>1417</v>
      </c>
      <c r="F120" s="434"/>
      <c r="G120" s="434"/>
      <c r="H120" s="434"/>
      <c r="I120" s="434"/>
      <c r="J120" s="434">
        <v>1</v>
      </c>
      <c r="K120" s="434">
        <v>136</v>
      </c>
      <c r="L120" s="434"/>
      <c r="M120" s="434">
        <v>136</v>
      </c>
      <c r="N120" s="434">
        <v>2</v>
      </c>
      <c r="O120" s="434">
        <v>278</v>
      </c>
      <c r="P120" s="456"/>
      <c r="Q120" s="435">
        <v>139</v>
      </c>
    </row>
    <row r="121" spans="1:17" ht="14.4" customHeight="1" x14ac:dyDescent="0.3">
      <c r="A121" s="430" t="s">
        <v>1519</v>
      </c>
      <c r="B121" s="431" t="s">
        <v>1368</v>
      </c>
      <c r="C121" s="431" t="s">
        <v>1369</v>
      </c>
      <c r="D121" s="431" t="s">
        <v>1418</v>
      </c>
      <c r="E121" s="431" t="s">
        <v>1419</v>
      </c>
      <c r="F121" s="434">
        <v>69</v>
      </c>
      <c r="G121" s="434">
        <v>7089</v>
      </c>
      <c r="H121" s="434">
        <v>1</v>
      </c>
      <c r="I121" s="434">
        <v>102.73913043478261</v>
      </c>
      <c r="J121" s="434">
        <v>62</v>
      </c>
      <c r="K121" s="434">
        <v>6386</v>
      </c>
      <c r="L121" s="434">
        <v>0.9008322753561856</v>
      </c>
      <c r="M121" s="434">
        <v>103</v>
      </c>
      <c r="N121" s="434">
        <v>18</v>
      </c>
      <c r="O121" s="434">
        <v>1854</v>
      </c>
      <c r="P121" s="456">
        <v>0.26153195090986037</v>
      </c>
      <c r="Q121" s="435">
        <v>103</v>
      </c>
    </row>
    <row r="122" spans="1:17" ht="14.4" customHeight="1" x14ac:dyDescent="0.3">
      <c r="A122" s="430" t="s">
        <v>1519</v>
      </c>
      <c r="B122" s="431" t="s">
        <v>1368</v>
      </c>
      <c r="C122" s="431" t="s">
        <v>1369</v>
      </c>
      <c r="D122" s="431" t="s">
        <v>1424</v>
      </c>
      <c r="E122" s="431" t="s">
        <v>1425</v>
      </c>
      <c r="F122" s="434">
        <v>1696</v>
      </c>
      <c r="G122" s="434">
        <v>194288</v>
      </c>
      <c r="H122" s="434">
        <v>1</v>
      </c>
      <c r="I122" s="434">
        <v>114.55660377358491</v>
      </c>
      <c r="J122" s="434">
        <v>1553</v>
      </c>
      <c r="K122" s="434">
        <v>180148</v>
      </c>
      <c r="L122" s="434">
        <v>0.92722144445359467</v>
      </c>
      <c r="M122" s="434">
        <v>116</v>
      </c>
      <c r="N122" s="434">
        <v>1642</v>
      </c>
      <c r="O122" s="434">
        <v>192114</v>
      </c>
      <c r="P122" s="456">
        <v>0.98881042575969691</v>
      </c>
      <c r="Q122" s="435">
        <v>117</v>
      </c>
    </row>
    <row r="123" spans="1:17" ht="14.4" customHeight="1" x14ac:dyDescent="0.3">
      <c r="A123" s="430" t="s">
        <v>1519</v>
      </c>
      <c r="B123" s="431" t="s">
        <v>1368</v>
      </c>
      <c r="C123" s="431" t="s">
        <v>1369</v>
      </c>
      <c r="D123" s="431" t="s">
        <v>1426</v>
      </c>
      <c r="E123" s="431" t="s">
        <v>1427</v>
      </c>
      <c r="F123" s="434">
        <v>434</v>
      </c>
      <c r="G123" s="434">
        <v>36787</v>
      </c>
      <c r="H123" s="434">
        <v>1</v>
      </c>
      <c r="I123" s="434">
        <v>84.762672811059915</v>
      </c>
      <c r="J123" s="434">
        <v>422</v>
      </c>
      <c r="K123" s="434">
        <v>35870</v>
      </c>
      <c r="L123" s="434">
        <v>0.97507271590507516</v>
      </c>
      <c r="M123" s="434">
        <v>85</v>
      </c>
      <c r="N123" s="434">
        <v>467</v>
      </c>
      <c r="O123" s="434">
        <v>42497</v>
      </c>
      <c r="P123" s="456">
        <v>1.1552178758800664</v>
      </c>
      <c r="Q123" s="435">
        <v>91</v>
      </c>
    </row>
    <row r="124" spans="1:17" ht="14.4" customHeight="1" x14ac:dyDescent="0.3">
      <c r="A124" s="430" t="s">
        <v>1519</v>
      </c>
      <c r="B124" s="431" t="s">
        <v>1368</v>
      </c>
      <c r="C124" s="431" t="s">
        <v>1369</v>
      </c>
      <c r="D124" s="431" t="s">
        <v>1428</v>
      </c>
      <c r="E124" s="431" t="s">
        <v>1429</v>
      </c>
      <c r="F124" s="434">
        <v>6</v>
      </c>
      <c r="G124" s="434">
        <v>578</v>
      </c>
      <c r="H124" s="434">
        <v>1</v>
      </c>
      <c r="I124" s="434">
        <v>96.333333333333329</v>
      </c>
      <c r="J124" s="434">
        <v>9</v>
      </c>
      <c r="K124" s="434">
        <v>882</v>
      </c>
      <c r="L124" s="434">
        <v>1.5259515570934257</v>
      </c>
      <c r="M124" s="434">
        <v>98</v>
      </c>
      <c r="N124" s="434">
        <v>4</v>
      </c>
      <c r="O124" s="434">
        <v>396</v>
      </c>
      <c r="P124" s="456">
        <v>0.68512110726643594</v>
      </c>
      <c r="Q124" s="435">
        <v>99</v>
      </c>
    </row>
    <row r="125" spans="1:17" ht="14.4" customHeight="1" x14ac:dyDescent="0.3">
      <c r="A125" s="430" t="s">
        <v>1519</v>
      </c>
      <c r="B125" s="431" t="s">
        <v>1368</v>
      </c>
      <c r="C125" s="431" t="s">
        <v>1369</v>
      </c>
      <c r="D125" s="431" t="s">
        <v>1430</v>
      </c>
      <c r="E125" s="431" t="s">
        <v>1431</v>
      </c>
      <c r="F125" s="434">
        <v>235</v>
      </c>
      <c r="G125" s="434">
        <v>4935</v>
      </c>
      <c r="H125" s="434">
        <v>1</v>
      </c>
      <c r="I125" s="434">
        <v>21</v>
      </c>
      <c r="J125" s="434">
        <v>183</v>
      </c>
      <c r="K125" s="434">
        <v>3843</v>
      </c>
      <c r="L125" s="434">
        <v>0.77872340425531916</v>
      </c>
      <c r="M125" s="434">
        <v>21</v>
      </c>
      <c r="N125" s="434">
        <v>151</v>
      </c>
      <c r="O125" s="434">
        <v>3171</v>
      </c>
      <c r="P125" s="456">
        <v>0.64255319148936174</v>
      </c>
      <c r="Q125" s="435">
        <v>21</v>
      </c>
    </row>
    <row r="126" spans="1:17" ht="14.4" customHeight="1" x14ac:dyDescent="0.3">
      <c r="A126" s="430" t="s">
        <v>1519</v>
      </c>
      <c r="B126" s="431" t="s">
        <v>1368</v>
      </c>
      <c r="C126" s="431" t="s">
        <v>1369</v>
      </c>
      <c r="D126" s="431" t="s">
        <v>1432</v>
      </c>
      <c r="E126" s="431" t="s">
        <v>1433</v>
      </c>
      <c r="F126" s="434">
        <v>61</v>
      </c>
      <c r="G126" s="434">
        <v>29682</v>
      </c>
      <c r="H126" s="434">
        <v>1</v>
      </c>
      <c r="I126" s="434">
        <v>486.59016393442624</v>
      </c>
      <c r="J126" s="434">
        <v>41</v>
      </c>
      <c r="K126" s="434">
        <v>19967</v>
      </c>
      <c r="L126" s="434">
        <v>0.67269725759719701</v>
      </c>
      <c r="M126" s="434">
        <v>487</v>
      </c>
      <c r="N126" s="434">
        <v>66</v>
      </c>
      <c r="O126" s="434">
        <v>32208</v>
      </c>
      <c r="P126" s="456">
        <v>1.0851020820699413</v>
      </c>
      <c r="Q126" s="435">
        <v>488</v>
      </c>
    </row>
    <row r="127" spans="1:17" ht="14.4" customHeight="1" x14ac:dyDescent="0.3">
      <c r="A127" s="430" t="s">
        <v>1519</v>
      </c>
      <c r="B127" s="431" t="s">
        <v>1368</v>
      </c>
      <c r="C127" s="431" t="s">
        <v>1369</v>
      </c>
      <c r="D127" s="431" t="s">
        <v>1440</v>
      </c>
      <c r="E127" s="431" t="s">
        <v>1441</v>
      </c>
      <c r="F127" s="434">
        <v>342</v>
      </c>
      <c r="G127" s="434">
        <v>13940</v>
      </c>
      <c r="H127" s="434">
        <v>1</v>
      </c>
      <c r="I127" s="434">
        <v>40.760233918128655</v>
      </c>
      <c r="J127" s="434">
        <v>274</v>
      </c>
      <c r="K127" s="434">
        <v>11234</v>
      </c>
      <c r="L127" s="434">
        <v>0.80588235294117649</v>
      </c>
      <c r="M127" s="434">
        <v>41</v>
      </c>
      <c r="N127" s="434">
        <v>202</v>
      </c>
      <c r="O127" s="434">
        <v>8282</v>
      </c>
      <c r="P127" s="456">
        <v>0.59411764705882353</v>
      </c>
      <c r="Q127" s="435">
        <v>41</v>
      </c>
    </row>
    <row r="128" spans="1:17" ht="14.4" customHeight="1" x14ac:dyDescent="0.3">
      <c r="A128" s="430" t="s">
        <v>1519</v>
      </c>
      <c r="B128" s="431" t="s">
        <v>1368</v>
      </c>
      <c r="C128" s="431" t="s">
        <v>1369</v>
      </c>
      <c r="D128" s="431" t="s">
        <v>1448</v>
      </c>
      <c r="E128" s="431" t="s">
        <v>1449</v>
      </c>
      <c r="F128" s="434">
        <v>1</v>
      </c>
      <c r="G128" s="434">
        <v>218</v>
      </c>
      <c r="H128" s="434">
        <v>1</v>
      </c>
      <c r="I128" s="434">
        <v>218</v>
      </c>
      <c r="J128" s="434"/>
      <c r="K128" s="434"/>
      <c r="L128" s="434"/>
      <c r="M128" s="434"/>
      <c r="N128" s="434">
        <v>2</v>
      </c>
      <c r="O128" s="434">
        <v>446</v>
      </c>
      <c r="P128" s="456">
        <v>2.0458715596330275</v>
      </c>
      <c r="Q128" s="435">
        <v>223</v>
      </c>
    </row>
    <row r="129" spans="1:17" ht="14.4" customHeight="1" x14ac:dyDescent="0.3">
      <c r="A129" s="430" t="s">
        <v>1519</v>
      </c>
      <c r="B129" s="431" t="s">
        <v>1368</v>
      </c>
      <c r="C129" s="431" t="s">
        <v>1369</v>
      </c>
      <c r="D129" s="431" t="s">
        <v>1450</v>
      </c>
      <c r="E129" s="431" t="s">
        <v>1451</v>
      </c>
      <c r="F129" s="434"/>
      <c r="G129" s="434"/>
      <c r="H129" s="434"/>
      <c r="I129" s="434"/>
      <c r="J129" s="434"/>
      <c r="K129" s="434"/>
      <c r="L129" s="434"/>
      <c r="M129" s="434"/>
      <c r="N129" s="434">
        <v>2</v>
      </c>
      <c r="O129" s="434">
        <v>1526</v>
      </c>
      <c r="P129" s="456"/>
      <c r="Q129" s="435">
        <v>763</v>
      </c>
    </row>
    <row r="130" spans="1:17" ht="14.4" customHeight="1" x14ac:dyDescent="0.3">
      <c r="A130" s="430" t="s">
        <v>1519</v>
      </c>
      <c r="B130" s="431" t="s">
        <v>1368</v>
      </c>
      <c r="C130" s="431" t="s">
        <v>1369</v>
      </c>
      <c r="D130" s="431" t="s">
        <v>1454</v>
      </c>
      <c r="E130" s="431" t="s">
        <v>1455</v>
      </c>
      <c r="F130" s="434">
        <v>16</v>
      </c>
      <c r="G130" s="434">
        <v>9703</v>
      </c>
      <c r="H130" s="434">
        <v>1</v>
      </c>
      <c r="I130" s="434">
        <v>606.4375</v>
      </c>
      <c r="J130" s="434">
        <v>7</v>
      </c>
      <c r="K130" s="434">
        <v>4256</v>
      </c>
      <c r="L130" s="434">
        <v>0.43862722869215709</v>
      </c>
      <c r="M130" s="434">
        <v>608</v>
      </c>
      <c r="N130" s="434">
        <v>8</v>
      </c>
      <c r="O130" s="434">
        <v>4912</v>
      </c>
      <c r="P130" s="456">
        <v>0.50623518499433162</v>
      </c>
      <c r="Q130" s="435">
        <v>614</v>
      </c>
    </row>
    <row r="131" spans="1:17" ht="14.4" customHeight="1" x14ac:dyDescent="0.3">
      <c r="A131" s="430" t="s">
        <v>1519</v>
      </c>
      <c r="B131" s="431" t="s">
        <v>1368</v>
      </c>
      <c r="C131" s="431" t="s">
        <v>1369</v>
      </c>
      <c r="D131" s="431" t="s">
        <v>1458</v>
      </c>
      <c r="E131" s="431" t="s">
        <v>1459</v>
      </c>
      <c r="F131" s="434">
        <v>28</v>
      </c>
      <c r="G131" s="434">
        <v>14200</v>
      </c>
      <c r="H131" s="434">
        <v>1</v>
      </c>
      <c r="I131" s="434">
        <v>507.14285714285717</v>
      </c>
      <c r="J131" s="434">
        <v>2</v>
      </c>
      <c r="K131" s="434">
        <v>1018</v>
      </c>
      <c r="L131" s="434">
        <v>7.1690140845070416E-2</v>
      </c>
      <c r="M131" s="434">
        <v>509</v>
      </c>
      <c r="N131" s="434"/>
      <c r="O131" s="434"/>
      <c r="P131" s="456"/>
      <c r="Q131" s="435"/>
    </row>
    <row r="132" spans="1:17" ht="14.4" customHeight="1" x14ac:dyDescent="0.3">
      <c r="A132" s="430" t="s">
        <v>1519</v>
      </c>
      <c r="B132" s="431" t="s">
        <v>1368</v>
      </c>
      <c r="C132" s="431" t="s">
        <v>1369</v>
      </c>
      <c r="D132" s="431" t="s">
        <v>1460</v>
      </c>
      <c r="E132" s="431" t="s">
        <v>1461</v>
      </c>
      <c r="F132" s="434"/>
      <c r="G132" s="434"/>
      <c r="H132" s="434"/>
      <c r="I132" s="434"/>
      <c r="J132" s="434">
        <v>2</v>
      </c>
      <c r="K132" s="434">
        <v>3484</v>
      </c>
      <c r="L132" s="434"/>
      <c r="M132" s="434">
        <v>1742</v>
      </c>
      <c r="N132" s="434">
        <v>4</v>
      </c>
      <c r="O132" s="434">
        <v>7040</v>
      </c>
      <c r="P132" s="456"/>
      <c r="Q132" s="435">
        <v>1760</v>
      </c>
    </row>
    <row r="133" spans="1:17" ht="14.4" customHeight="1" x14ac:dyDescent="0.3">
      <c r="A133" s="430" t="s">
        <v>1519</v>
      </c>
      <c r="B133" s="431" t="s">
        <v>1368</v>
      </c>
      <c r="C133" s="431" t="s">
        <v>1369</v>
      </c>
      <c r="D133" s="431" t="s">
        <v>1466</v>
      </c>
      <c r="E133" s="431" t="s">
        <v>1467</v>
      </c>
      <c r="F133" s="434"/>
      <c r="G133" s="434"/>
      <c r="H133" s="434"/>
      <c r="I133" s="434"/>
      <c r="J133" s="434">
        <v>2</v>
      </c>
      <c r="K133" s="434">
        <v>496</v>
      </c>
      <c r="L133" s="434"/>
      <c r="M133" s="434">
        <v>248</v>
      </c>
      <c r="N133" s="434"/>
      <c r="O133" s="434"/>
      <c r="P133" s="456"/>
      <c r="Q133" s="435"/>
    </row>
    <row r="134" spans="1:17" ht="14.4" customHeight="1" x14ac:dyDescent="0.3">
      <c r="A134" s="430" t="s">
        <v>1519</v>
      </c>
      <c r="B134" s="431" t="s">
        <v>1368</v>
      </c>
      <c r="C134" s="431" t="s">
        <v>1369</v>
      </c>
      <c r="D134" s="431" t="s">
        <v>1474</v>
      </c>
      <c r="E134" s="431" t="s">
        <v>1475</v>
      </c>
      <c r="F134" s="434"/>
      <c r="G134" s="434"/>
      <c r="H134" s="434"/>
      <c r="I134" s="434"/>
      <c r="J134" s="434">
        <v>2</v>
      </c>
      <c r="K134" s="434">
        <v>54</v>
      </c>
      <c r="L134" s="434"/>
      <c r="M134" s="434">
        <v>27</v>
      </c>
      <c r="N134" s="434">
        <v>1</v>
      </c>
      <c r="O134" s="434">
        <v>27</v>
      </c>
      <c r="P134" s="456"/>
      <c r="Q134" s="435">
        <v>27</v>
      </c>
    </row>
    <row r="135" spans="1:17" ht="14.4" customHeight="1" x14ac:dyDescent="0.3">
      <c r="A135" s="430" t="s">
        <v>1519</v>
      </c>
      <c r="B135" s="431" t="s">
        <v>1368</v>
      </c>
      <c r="C135" s="431" t="s">
        <v>1369</v>
      </c>
      <c r="D135" s="431" t="s">
        <v>1476</v>
      </c>
      <c r="E135" s="431" t="s">
        <v>1477</v>
      </c>
      <c r="F135" s="434"/>
      <c r="G135" s="434"/>
      <c r="H135" s="434"/>
      <c r="I135" s="434"/>
      <c r="J135" s="434">
        <v>1</v>
      </c>
      <c r="K135" s="434">
        <v>41</v>
      </c>
      <c r="L135" s="434"/>
      <c r="M135" s="434">
        <v>41</v>
      </c>
      <c r="N135" s="434"/>
      <c r="O135" s="434"/>
      <c r="P135" s="456"/>
      <c r="Q135" s="435"/>
    </row>
    <row r="136" spans="1:17" ht="14.4" customHeight="1" x14ac:dyDescent="0.3">
      <c r="A136" s="430" t="s">
        <v>1520</v>
      </c>
      <c r="B136" s="431" t="s">
        <v>1368</v>
      </c>
      <c r="C136" s="431" t="s">
        <v>1369</v>
      </c>
      <c r="D136" s="431" t="s">
        <v>1370</v>
      </c>
      <c r="E136" s="431" t="s">
        <v>1371</v>
      </c>
      <c r="F136" s="434">
        <v>454</v>
      </c>
      <c r="G136" s="434">
        <v>72506</v>
      </c>
      <c r="H136" s="434">
        <v>1</v>
      </c>
      <c r="I136" s="434">
        <v>159.70484581497797</v>
      </c>
      <c r="J136" s="434">
        <v>496</v>
      </c>
      <c r="K136" s="434">
        <v>79856</v>
      </c>
      <c r="L136" s="434">
        <v>1.1013709210272253</v>
      </c>
      <c r="M136" s="434">
        <v>161</v>
      </c>
      <c r="N136" s="434">
        <v>528</v>
      </c>
      <c r="O136" s="434">
        <v>91344</v>
      </c>
      <c r="P136" s="456">
        <v>1.2598129809946763</v>
      </c>
      <c r="Q136" s="435">
        <v>173</v>
      </c>
    </row>
    <row r="137" spans="1:17" ht="14.4" customHeight="1" x14ac:dyDescent="0.3">
      <c r="A137" s="430" t="s">
        <v>1520</v>
      </c>
      <c r="B137" s="431" t="s">
        <v>1368</v>
      </c>
      <c r="C137" s="431" t="s">
        <v>1369</v>
      </c>
      <c r="D137" s="431" t="s">
        <v>1386</v>
      </c>
      <c r="E137" s="431" t="s">
        <v>1387</v>
      </c>
      <c r="F137" s="434">
        <v>515</v>
      </c>
      <c r="G137" s="434">
        <v>20436</v>
      </c>
      <c r="H137" s="434">
        <v>1</v>
      </c>
      <c r="I137" s="434">
        <v>39.681553398058256</v>
      </c>
      <c r="J137" s="434">
        <v>274</v>
      </c>
      <c r="K137" s="434">
        <v>10960</v>
      </c>
      <c r="L137" s="434">
        <v>0.53630847523977299</v>
      </c>
      <c r="M137" s="434">
        <v>40</v>
      </c>
      <c r="N137" s="434">
        <v>257</v>
      </c>
      <c r="O137" s="434">
        <v>10537</v>
      </c>
      <c r="P137" s="456">
        <v>0.51560970835779996</v>
      </c>
      <c r="Q137" s="435">
        <v>41</v>
      </c>
    </row>
    <row r="138" spans="1:17" ht="14.4" customHeight="1" x14ac:dyDescent="0.3">
      <c r="A138" s="430" t="s">
        <v>1520</v>
      </c>
      <c r="B138" s="431" t="s">
        <v>1368</v>
      </c>
      <c r="C138" s="431" t="s">
        <v>1369</v>
      </c>
      <c r="D138" s="431" t="s">
        <v>1388</v>
      </c>
      <c r="E138" s="431" t="s">
        <v>1389</v>
      </c>
      <c r="F138" s="434">
        <v>39</v>
      </c>
      <c r="G138" s="434">
        <v>14922</v>
      </c>
      <c r="H138" s="434">
        <v>1</v>
      </c>
      <c r="I138" s="434">
        <v>382.61538461538464</v>
      </c>
      <c r="J138" s="434">
        <v>27</v>
      </c>
      <c r="K138" s="434">
        <v>10341</v>
      </c>
      <c r="L138" s="434">
        <v>0.69300361881785288</v>
      </c>
      <c r="M138" s="434">
        <v>383</v>
      </c>
      <c r="N138" s="434">
        <v>7</v>
      </c>
      <c r="O138" s="434">
        <v>2688</v>
      </c>
      <c r="P138" s="456">
        <v>0.18013671089666264</v>
      </c>
      <c r="Q138" s="435">
        <v>384</v>
      </c>
    </row>
    <row r="139" spans="1:17" ht="14.4" customHeight="1" x14ac:dyDescent="0.3">
      <c r="A139" s="430" t="s">
        <v>1520</v>
      </c>
      <c r="B139" s="431" t="s">
        <v>1368</v>
      </c>
      <c r="C139" s="431" t="s">
        <v>1369</v>
      </c>
      <c r="D139" s="431" t="s">
        <v>1394</v>
      </c>
      <c r="E139" s="431" t="s">
        <v>1395</v>
      </c>
      <c r="F139" s="434">
        <v>93</v>
      </c>
      <c r="G139" s="434">
        <v>41358</v>
      </c>
      <c r="H139" s="434">
        <v>1</v>
      </c>
      <c r="I139" s="434">
        <v>444.70967741935482</v>
      </c>
      <c r="J139" s="434">
        <v>54</v>
      </c>
      <c r="K139" s="434">
        <v>24030</v>
      </c>
      <c r="L139" s="434">
        <v>0.58102422747715077</v>
      </c>
      <c r="M139" s="434">
        <v>445</v>
      </c>
      <c r="N139" s="434">
        <v>18</v>
      </c>
      <c r="O139" s="434">
        <v>8028</v>
      </c>
      <c r="P139" s="456">
        <v>0.19410996663281591</v>
      </c>
      <c r="Q139" s="435">
        <v>446</v>
      </c>
    </row>
    <row r="140" spans="1:17" ht="14.4" customHeight="1" x14ac:dyDescent="0.3">
      <c r="A140" s="430" t="s">
        <v>1520</v>
      </c>
      <c r="B140" s="431" t="s">
        <v>1368</v>
      </c>
      <c r="C140" s="431" t="s">
        <v>1369</v>
      </c>
      <c r="D140" s="431" t="s">
        <v>1396</v>
      </c>
      <c r="E140" s="431" t="s">
        <v>1397</v>
      </c>
      <c r="F140" s="434">
        <v>31</v>
      </c>
      <c r="G140" s="434">
        <v>1271</v>
      </c>
      <c r="H140" s="434">
        <v>1</v>
      </c>
      <c r="I140" s="434">
        <v>41</v>
      </c>
      <c r="J140" s="434">
        <v>18</v>
      </c>
      <c r="K140" s="434">
        <v>738</v>
      </c>
      <c r="L140" s="434">
        <v>0.58064516129032262</v>
      </c>
      <c r="M140" s="434">
        <v>41</v>
      </c>
      <c r="N140" s="434">
        <v>7</v>
      </c>
      <c r="O140" s="434">
        <v>294</v>
      </c>
      <c r="P140" s="456">
        <v>0.23131392604248624</v>
      </c>
      <c r="Q140" s="435">
        <v>42</v>
      </c>
    </row>
    <row r="141" spans="1:17" ht="14.4" customHeight="1" x14ac:dyDescent="0.3">
      <c r="A141" s="430" t="s">
        <v>1520</v>
      </c>
      <c r="B141" s="431" t="s">
        <v>1368</v>
      </c>
      <c r="C141" s="431" t="s">
        <v>1369</v>
      </c>
      <c r="D141" s="431" t="s">
        <v>1398</v>
      </c>
      <c r="E141" s="431" t="s">
        <v>1399</v>
      </c>
      <c r="F141" s="434">
        <v>1</v>
      </c>
      <c r="G141" s="434">
        <v>491</v>
      </c>
      <c r="H141" s="434">
        <v>1</v>
      </c>
      <c r="I141" s="434">
        <v>491</v>
      </c>
      <c r="J141" s="434">
        <v>5</v>
      </c>
      <c r="K141" s="434">
        <v>2455</v>
      </c>
      <c r="L141" s="434">
        <v>5</v>
      </c>
      <c r="M141" s="434">
        <v>491</v>
      </c>
      <c r="N141" s="434">
        <v>2</v>
      </c>
      <c r="O141" s="434">
        <v>984</v>
      </c>
      <c r="P141" s="456">
        <v>2.0040733197556007</v>
      </c>
      <c r="Q141" s="435">
        <v>492</v>
      </c>
    </row>
    <row r="142" spans="1:17" ht="14.4" customHeight="1" x14ac:dyDescent="0.3">
      <c r="A142" s="430" t="s">
        <v>1520</v>
      </c>
      <c r="B142" s="431" t="s">
        <v>1368</v>
      </c>
      <c r="C142" s="431" t="s">
        <v>1369</v>
      </c>
      <c r="D142" s="431" t="s">
        <v>1400</v>
      </c>
      <c r="E142" s="431" t="s">
        <v>1401</v>
      </c>
      <c r="F142" s="434">
        <v>5</v>
      </c>
      <c r="G142" s="434">
        <v>155</v>
      </c>
      <c r="H142" s="434">
        <v>1</v>
      </c>
      <c r="I142" s="434">
        <v>31</v>
      </c>
      <c r="J142" s="434">
        <v>2</v>
      </c>
      <c r="K142" s="434">
        <v>62</v>
      </c>
      <c r="L142" s="434">
        <v>0.4</v>
      </c>
      <c r="M142" s="434">
        <v>31</v>
      </c>
      <c r="N142" s="434">
        <v>4</v>
      </c>
      <c r="O142" s="434">
        <v>124</v>
      </c>
      <c r="P142" s="456">
        <v>0.8</v>
      </c>
      <c r="Q142" s="435">
        <v>31</v>
      </c>
    </row>
    <row r="143" spans="1:17" ht="14.4" customHeight="1" x14ac:dyDescent="0.3">
      <c r="A143" s="430" t="s">
        <v>1520</v>
      </c>
      <c r="B143" s="431" t="s">
        <v>1368</v>
      </c>
      <c r="C143" s="431" t="s">
        <v>1369</v>
      </c>
      <c r="D143" s="431" t="s">
        <v>1414</v>
      </c>
      <c r="E143" s="431" t="s">
        <v>1415</v>
      </c>
      <c r="F143" s="434">
        <v>198</v>
      </c>
      <c r="G143" s="434">
        <v>3168</v>
      </c>
      <c r="H143" s="434">
        <v>1</v>
      </c>
      <c r="I143" s="434">
        <v>16</v>
      </c>
      <c r="J143" s="434">
        <v>131</v>
      </c>
      <c r="K143" s="434">
        <v>2096</v>
      </c>
      <c r="L143" s="434">
        <v>0.66161616161616166</v>
      </c>
      <c r="M143" s="434">
        <v>16</v>
      </c>
      <c r="N143" s="434">
        <v>41</v>
      </c>
      <c r="O143" s="434">
        <v>697</v>
      </c>
      <c r="P143" s="456">
        <v>0.22001262626262627</v>
      </c>
      <c r="Q143" s="435">
        <v>17</v>
      </c>
    </row>
    <row r="144" spans="1:17" ht="14.4" customHeight="1" x14ac:dyDescent="0.3">
      <c r="A144" s="430" t="s">
        <v>1520</v>
      </c>
      <c r="B144" s="431" t="s">
        <v>1368</v>
      </c>
      <c r="C144" s="431" t="s">
        <v>1369</v>
      </c>
      <c r="D144" s="431" t="s">
        <v>1416</v>
      </c>
      <c r="E144" s="431" t="s">
        <v>1417</v>
      </c>
      <c r="F144" s="434">
        <v>2</v>
      </c>
      <c r="G144" s="434">
        <v>270</v>
      </c>
      <c r="H144" s="434">
        <v>1</v>
      </c>
      <c r="I144" s="434">
        <v>135</v>
      </c>
      <c r="J144" s="434"/>
      <c r="K144" s="434"/>
      <c r="L144" s="434"/>
      <c r="M144" s="434"/>
      <c r="N144" s="434"/>
      <c r="O144" s="434"/>
      <c r="P144" s="456"/>
      <c r="Q144" s="435"/>
    </row>
    <row r="145" spans="1:17" ht="14.4" customHeight="1" x14ac:dyDescent="0.3">
      <c r="A145" s="430" t="s">
        <v>1520</v>
      </c>
      <c r="B145" s="431" t="s">
        <v>1368</v>
      </c>
      <c r="C145" s="431" t="s">
        <v>1369</v>
      </c>
      <c r="D145" s="431" t="s">
        <v>1418</v>
      </c>
      <c r="E145" s="431" t="s">
        <v>1419</v>
      </c>
      <c r="F145" s="434">
        <v>1</v>
      </c>
      <c r="G145" s="434">
        <v>102</v>
      </c>
      <c r="H145" s="434">
        <v>1</v>
      </c>
      <c r="I145" s="434">
        <v>102</v>
      </c>
      <c r="J145" s="434">
        <v>3</v>
      </c>
      <c r="K145" s="434">
        <v>309</v>
      </c>
      <c r="L145" s="434">
        <v>3.0294117647058822</v>
      </c>
      <c r="M145" s="434">
        <v>103</v>
      </c>
      <c r="N145" s="434">
        <v>1</v>
      </c>
      <c r="O145" s="434">
        <v>103</v>
      </c>
      <c r="P145" s="456">
        <v>1.0098039215686274</v>
      </c>
      <c r="Q145" s="435">
        <v>103</v>
      </c>
    </row>
    <row r="146" spans="1:17" ht="14.4" customHeight="1" x14ac:dyDescent="0.3">
      <c r="A146" s="430" t="s">
        <v>1520</v>
      </c>
      <c r="B146" s="431" t="s">
        <v>1368</v>
      </c>
      <c r="C146" s="431" t="s">
        <v>1369</v>
      </c>
      <c r="D146" s="431" t="s">
        <v>1424</v>
      </c>
      <c r="E146" s="431" t="s">
        <v>1425</v>
      </c>
      <c r="F146" s="434">
        <v>184</v>
      </c>
      <c r="G146" s="434">
        <v>21030</v>
      </c>
      <c r="H146" s="434">
        <v>1</v>
      </c>
      <c r="I146" s="434">
        <v>114.29347826086956</v>
      </c>
      <c r="J146" s="434">
        <v>147</v>
      </c>
      <c r="K146" s="434">
        <v>17052</v>
      </c>
      <c r="L146" s="434">
        <v>0.81084165477888726</v>
      </c>
      <c r="M146" s="434">
        <v>116</v>
      </c>
      <c r="N146" s="434">
        <v>114</v>
      </c>
      <c r="O146" s="434">
        <v>13338</v>
      </c>
      <c r="P146" s="456">
        <v>0.63423680456490727</v>
      </c>
      <c r="Q146" s="435">
        <v>117</v>
      </c>
    </row>
    <row r="147" spans="1:17" ht="14.4" customHeight="1" x14ac:dyDescent="0.3">
      <c r="A147" s="430" t="s">
        <v>1520</v>
      </c>
      <c r="B147" s="431" t="s">
        <v>1368</v>
      </c>
      <c r="C147" s="431" t="s">
        <v>1369</v>
      </c>
      <c r="D147" s="431" t="s">
        <v>1426</v>
      </c>
      <c r="E147" s="431" t="s">
        <v>1427</v>
      </c>
      <c r="F147" s="434">
        <v>17</v>
      </c>
      <c r="G147" s="434">
        <v>1439</v>
      </c>
      <c r="H147" s="434">
        <v>1</v>
      </c>
      <c r="I147" s="434">
        <v>84.647058823529406</v>
      </c>
      <c r="J147" s="434">
        <v>19</v>
      </c>
      <c r="K147" s="434">
        <v>1615</v>
      </c>
      <c r="L147" s="434">
        <v>1.1223071577484365</v>
      </c>
      <c r="M147" s="434">
        <v>85</v>
      </c>
      <c r="N147" s="434">
        <v>13</v>
      </c>
      <c r="O147" s="434">
        <v>1183</v>
      </c>
      <c r="P147" s="456">
        <v>0.82209867963863792</v>
      </c>
      <c r="Q147" s="435">
        <v>91</v>
      </c>
    </row>
    <row r="148" spans="1:17" ht="14.4" customHeight="1" x14ac:dyDescent="0.3">
      <c r="A148" s="430" t="s">
        <v>1520</v>
      </c>
      <c r="B148" s="431" t="s">
        <v>1368</v>
      </c>
      <c r="C148" s="431" t="s">
        <v>1369</v>
      </c>
      <c r="D148" s="431" t="s">
        <v>1430</v>
      </c>
      <c r="E148" s="431" t="s">
        <v>1431</v>
      </c>
      <c r="F148" s="434">
        <v>42</v>
      </c>
      <c r="G148" s="434">
        <v>882</v>
      </c>
      <c r="H148" s="434">
        <v>1</v>
      </c>
      <c r="I148" s="434">
        <v>21</v>
      </c>
      <c r="J148" s="434">
        <v>14</v>
      </c>
      <c r="K148" s="434">
        <v>294</v>
      </c>
      <c r="L148" s="434">
        <v>0.33333333333333331</v>
      </c>
      <c r="M148" s="434">
        <v>21</v>
      </c>
      <c r="N148" s="434">
        <v>5</v>
      </c>
      <c r="O148" s="434">
        <v>105</v>
      </c>
      <c r="P148" s="456">
        <v>0.11904761904761904</v>
      </c>
      <c r="Q148" s="435">
        <v>21</v>
      </c>
    </row>
    <row r="149" spans="1:17" ht="14.4" customHeight="1" x14ac:dyDescent="0.3">
      <c r="A149" s="430" t="s">
        <v>1520</v>
      </c>
      <c r="B149" s="431" t="s">
        <v>1368</v>
      </c>
      <c r="C149" s="431" t="s">
        <v>1369</v>
      </c>
      <c r="D149" s="431" t="s">
        <v>1432</v>
      </c>
      <c r="E149" s="431" t="s">
        <v>1433</v>
      </c>
      <c r="F149" s="434">
        <v>136</v>
      </c>
      <c r="G149" s="434">
        <v>66196</v>
      </c>
      <c r="H149" s="434">
        <v>1</v>
      </c>
      <c r="I149" s="434">
        <v>486.73529411764707</v>
      </c>
      <c r="J149" s="434">
        <v>74</v>
      </c>
      <c r="K149" s="434">
        <v>36038</v>
      </c>
      <c r="L149" s="434">
        <v>0.5444135597317058</v>
      </c>
      <c r="M149" s="434">
        <v>487</v>
      </c>
      <c r="N149" s="434">
        <v>24</v>
      </c>
      <c r="O149" s="434">
        <v>11712</v>
      </c>
      <c r="P149" s="456">
        <v>0.17692911958426491</v>
      </c>
      <c r="Q149" s="435">
        <v>488</v>
      </c>
    </row>
    <row r="150" spans="1:17" ht="14.4" customHeight="1" x14ac:dyDescent="0.3">
      <c r="A150" s="430" t="s">
        <v>1520</v>
      </c>
      <c r="B150" s="431" t="s">
        <v>1368</v>
      </c>
      <c r="C150" s="431" t="s">
        <v>1369</v>
      </c>
      <c r="D150" s="431" t="s">
        <v>1440</v>
      </c>
      <c r="E150" s="431" t="s">
        <v>1441</v>
      </c>
      <c r="F150" s="434">
        <v>48</v>
      </c>
      <c r="G150" s="434">
        <v>1952</v>
      </c>
      <c r="H150" s="434">
        <v>1</v>
      </c>
      <c r="I150" s="434">
        <v>40.666666666666664</v>
      </c>
      <c r="J150" s="434">
        <v>19</v>
      </c>
      <c r="K150" s="434">
        <v>779</v>
      </c>
      <c r="L150" s="434">
        <v>0.39907786885245899</v>
      </c>
      <c r="M150" s="434">
        <v>41</v>
      </c>
      <c r="N150" s="434">
        <v>19</v>
      </c>
      <c r="O150" s="434">
        <v>779</v>
      </c>
      <c r="P150" s="456">
        <v>0.39907786885245899</v>
      </c>
      <c r="Q150" s="435">
        <v>41</v>
      </c>
    </row>
    <row r="151" spans="1:17" ht="14.4" customHeight="1" x14ac:dyDescent="0.3">
      <c r="A151" s="430" t="s">
        <v>1520</v>
      </c>
      <c r="B151" s="431" t="s">
        <v>1368</v>
      </c>
      <c r="C151" s="431" t="s">
        <v>1369</v>
      </c>
      <c r="D151" s="431" t="s">
        <v>1448</v>
      </c>
      <c r="E151" s="431" t="s">
        <v>1449</v>
      </c>
      <c r="F151" s="434">
        <v>1</v>
      </c>
      <c r="G151" s="434">
        <v>215</v>
      </c>
      <c r="H151" s="434">
        <v>1</v>
      </c>
      <c r="I151" s="434">
        <v>215</v>
      </c>
      <c r="J151" s="434"/>
      <c r="K151" s="434"/>
      <c r="L151" s="434"/>
      <c r="M151" s="434"/>
      <c r="N151" s="434">
        <v>1</v>
      </c>
      <c r="O151" s="434">
        <v>223</v>
      </c>
      <c r="P151" s="456">
        <v>1.0372093023255815</v>
      </c>
      <c r="Q151" s="435">
        <v>223</v>
      </c>
    </row>
    <row r="152" spans="1:17" ht="14.4" customHeight="1" x14ac:dyDescent="0.3">
      <c r="A152" s="430" t="s">
        <v>1520</v>
      </c>
      <c r="B152" s="431" t="s">
        <v>1368</v>
      </c>
      <c r="C152" s="431" t="s">
        <v>1369</v>
      </c>
      <c r="D152" s="431" t="s">
        <v>1452</v>
      </c>
      <c r="E152" s="431" t="s">
        <v>1453</v>
      </c>
      <c r="F152" s="434">
        <v>1</v>
      </c>
      <c r="G152" s="434">
        <v>2059</v>
      </c>
      <c r="H152" s="434">
        <v>1</v>
      </c>
      <c r="I152" s="434">
        <v>2059</v>
      </c>
      <c r="J152" s="434"/>
      <c r="K152" s="434"/>
      <c r="L152" s="434"/>
      <c r="M152" s="434"/>
      <c r="N152" s="434"/>
      <c r="O152" s="434"/>
      <c r="P152" s="456"/>
      <c r="Q152" s="435"/>
    </row>
    <row r="153" spans="1:17" ht="14.4" customHeight="1" x14ac:dyDescent="0.3">
      <c r="A153" s="430" t="s">
        <v>1520</v>
      </c>
      <c r="B153" s="431" t="s">
        <v>1368</v>
      </c>
      <c r="C153" s="431" t="s">
        <v>1369</v>
      </c>
      <c r="D153" s="431" t="s">
        <v>1454</v>
      </c>
      <c r="E153" s="431" t="s">
        <v>1455</v>
      </c>
      <c r="F153" s="434">
        <v>2</v>
      </c>
      <c r="G153" s="434">
        <v>1214</v>
      </c>
      <c r="H153" s="434">
        <v>1</v>
      </c>
      <c r="I153" s="434">
        <v>607</v>
      </c>
      <c r="J153" s="434"/>
      <c r="K153" s="434"/>
      <c r="L153" s="434"/>
      <c r="M153" s="434"/>
      <c r="N153" s="434"/>
      <c r="O153" s="434"/>
      <c r="P153" s="456"/>
      <c r="Q153" s="435"/>
    </row>
    <row r="154" spans="1:17" ht="14.4" customHeight="1" x14ac:dyDescent="0.3">
      <c r="A154" s="430" t="s">
        <v>1520</v>
      </c>
      <c r="B154" s="431" t="s">
        <v>1368</v>
      </c>
      <c r="C154" s="431" t="s">
        <v>1369</v>
      </c>
      <c r="D154" s="431" t="s">
        <v>1456</v>
      </c>
      <c r="E154" s="431" t="s">
        <v>1457</v>
      </c>
      <c r="F154" s="434">
        <v>1</v>
      </c>
      <c r="G154" s="434">
        <v>962</v>
      </c>
      <c r="H154" s="434">
        <v>1</v>
      </c>
      <c r="I154" s="434">
        <v>962</v>
      </c>
      <c r="J154" s="434"/>
      <c r="K154" s="434"/>
      <c r="L154" s="434"/>
      <c r="M154" s="434"/>
      <c r="N154" s="434"/>
      <c r="O154" s="434"/>
      <c r="P154" s="456"/>
      <c r="Q154" s="435"/>
    </row>
    <row r="155" spans="1:17" ht="14.4" customHeight="1" x14ac:dyDescent="0.3">
      <c r="A155" s="430" t="s">
        <v>1520</v>
      </c>
      <c r="B155" s="431" t="s">
        <v>1368</v>
      </c>
      <c r="C155" s="431" t="s">
        <v>1369</v>
      </c>
      <c r="D155" s="431" t="s">
        <v>1474</v>
      </c>
      <c r="E155" s="431" t="s">
        <v>1475</v>
      </c>
      <c r="F155" s="434"/>
      <c r="G155" s="434"/>
      <c r="H155" s="434"/>
      <c r="I155" s="434"/>
      <c r="J155" s="434">
        <v>3</v>
      </c>
      <c r="K155" s="434">
        <v>81</v>
      </c>
      <c r="L155" s="434"/>
      <c r="M155" s="434">
        <v>27</v>
      </c>
      <c r="N155" s="434"/>
      <c r="O155" s="434"/>
      <c r="P155" s="456"/>
      <c r="Q155" s="435"/>
    </row>
    <row r="156" spans="1:17" ht="14.4" customHeight="1" x14ac:dyDescent="0.3">
      <c r="A156" s="430" t="s">
        <v>1521</v>
      </c>
      <c r="B156" s="431" t="s">
        <v>1368</v>
      </c>
      <c r="C156" s="431" t="s">
        <v>1369</v>
      </c>
      <c r="D156" s="431" t="s">
        <v>1370</v>
      </c>
      <c r="E156" s="431" t="s">
        <v>1371</v>
      </c>
      <c r="F156" s="434">
        <v>1649</v>
      </c>
      <c r="G156" s="434">
        <v>263399</v>
      </c>
      <c r="H156" s="434">
        <v>1</v>
      </c>
      <c r="I156" s="434">
        <v>159.73256519102486</v>
      </c>
      <c r="J156" s="434">
        <v>1657</v>
      </c>
      <c r="K156" s="434">
        <v>266777</v>
      </c>
      <c r="L156" s="434">
        <v>1.0128246500556191</v>
      </c>
      <c r="M156" s="434">
        <v>161</v>
      </c>
      <c r="N156" s="434">
        <v>1640</v>
      </c>
      <c r="O156" s="434">
        <v>283720</v>
      </c>
      <c r="P156" s="456">
        <v>1.0771491159799391</v>
      </c>
      <c r="Q156" s="435">
        <v>173</v>
      </c>
    </row>
    <row r="157" spans="1:17" ht="14.4" customHeight="1" x14ac:dyDescent="0.3">
      <c r="A157" s="430" t="s">
        <v>1521</v>
      </c>
      <c r="B157" s="431" t="s">
        <v>1368</v>
      </c>
      <c r="C157" s="431" t="s">
        <v>1369</v>
      </c>
      <c r="D157" s="431" t="s">
        <v>1384</v>
      </c>
      <c r="E157" s="431" t="s">
        <v>1385</v>
      </c>
      <c r="F157" s="434">
        <v>2</v>
      </c>
      <c r="G157" s="434">
        <v>2333</v>
      </c>
      <c r="H157" s="434">
        <v>1</v>
      </c>
      <c r="I157" s="434">
        <v>1166.5</v>
      </c>
      <c r="J157" s="434">
        <v>1</v>
      </c>
      <c r="K157" s="434">
        <v>1169</v>
      </c>
      <c r="L157" s="434">
        <v>0.50107158165452204</v>
      </c>
      <c r="M157" s="434">
        <v>1169</v>
      </c>
      <c r="N157" s="434"/>
      <c r="O157" s="434"/>
      <c r="P157" s="456"/>
      <c r="Q157" s="435"/>
    </row>
    <row r="158" spans="1:17" ht="14.4" customHeight="1" x14ac:dyDescent="0.3">
      <c r="A158" s="430" t="s">
        <v>1521</v>
      </c>
      <c r="B158" s="431" t="s">
        <v>1368</v>
      </c>
      <c r="C158" s="431" t="s">
        <v>1369</v>
      </c>
      <c r="D158" s="431" t="s">
        <v>1386</v>
      </c>
      <c r="E158" s="431" t="s">
        <v>1387</v>
      </c>
      <c r="F158" s="434">
        <v>137</v>
      </c>
      <c r="G158" s="434">
        <v>5447</v>
      </c>
      <c r="H158" s="434">
        <v>1</v>
      </c>
      <c r="I158" s="434">
        <v>39.759124087591239</v>
      </c>
      <c r="J158" s="434">
        <v>90</v>
      </c>
      <c r="K158" s="434">
        <v>3600</v>
      </c>
      <c r="L158" s="434">
        <v>0.66091426473288051</v>
      </c>
      <c r="M158" s="434">
        <v>40</v>
      </c>
      <c r="N158" s="434">
        <v>66</v>
      </c>
      <c r="O158" s="434">
        <v>2706</v>
      </c>
      <c r="P158" s="456">
        <v>0.49678722232421518</v>
      </c>
      <c r="Q158" s="435">
        <v>41</v>
      </c>
    </row>
    <row r="159" spans="1:17" ht="14.4" customHeight="1" x14ac:dyDescent="0.3">
      <c r="A159" s="430" t="s">
        <v>1521</v>
      </c>
      <c r="B159" s="431" t="s">
        <v>1368</v>
      </c>
      <c r="C159" s="431" t="s">
        <v>1369</v>
      </c>
      <c r="D159" s="431" t="s">
        <v>1388</v>
      </c>
      <c r="E159" s="431" t="s">
        <v>1389</v>
      </c>
      <c r="F159" s="434">
        <v>1</v>
      </c>
      <c r="G159" s="434">
        <v>383</v>
      </c>
      <c r="H159" s="434">
        <v>1</v>
      </c>
      <c r="I159" s="434">
        <v>383</v>
      </c>
      <c r="J159" s="434">
        <v>7</v>
      </c>
      <c r="K159" s="434">
        <v>2681</v>
      </c>
      <c r="L159" s="434">
        <v>7</v>
      </c>
      <c r="M159" s="434">
        <v>383</v>
      </c>
      <c r="N159" s="434">
        <v>6</v>
      </c>
      <c r="O159" s="434">
        <v>2304</v>
      </c>
      <c r="P159" s="456">
        <v>6.0156657963446474</v>
      </c>
      <c r="Q159" s="435">
        <v>384</v>
      </c>
    </row>
    <row r="160" spans="1:17" ht="14.4" customHeight="1" x14ac:dyDescent="0.3">
      <c r="A160" s="430" t="s">
        <v>1521</v>
      </c>
      <c r="B160" s="431" t="s">
        <v>1368</v>
      </c>
      <c r="C160" s="431" t="s">
        <v>1369</v>
      </c>
      <c r="D160" s="431" t="s">
        <v>1390</v>
      </c>
      <c r="E160" s="431" t="s">
        <v>1391</v>
      </c>
      <c r="F160" s="434">
        <v>17</v>
      </c>
      <c r="G160" s="434">
        <v>629</v>
      </c>
      <c r="H160" s="434">
        <v>1</v>
      </c>
      <c r="I160" s="434">
        <v>37</v>
      </c>
      <c r="J160" s="434"/>
      <c r="K160" s="434"/>
      <c r="L160" s="434"/>
      <c r="M160" s="434"/>
      <c r="N160" s="434"/>
      <c r="O160" s="434"/>
      <c r="P160" s="456"/>
      <c r="Q160" s="435"/>
    </row>
    <row r="161" spans="1:17" ht="14.4" customHeight="1" x14ac:dyDescent="0.3">
      <c r="A161" s="430" t="s">
        <v>1521</v>
      </c>
      <c r="B161" s="431" t="s">
        <v>1368</v>
      </c>
      <c r="C161" s="431" t="s">
        <v>1369</v>
      </c>
      <c r="D161" s="431" t="s">
        <v>1394</v>
      </c>
      <c r="E161" s="431" t="s">
        <v>1395</v>
      </c>
      <c r="F161" s="434">
        <v>3</v>
      </c>
      <c r="G161" s="434">
        <v>1332</v>
      </c>
      <c r="H161" s="434">
        <v>1</v>
      </c>
      <c r="I161" s="434">
        <v>444</v>
      </c>
      <c r="J161" s="434">
        <v>3</v>
      </c>
      <c r="K161" s="434">
        <v>1335</v>
      </c>
      <c r="L161" s="434">
        <v>1.0022522522522523</v>
      </c>
      <c r="M161" s="434">
        <v>445</v>
      </c>
      <c r="N161" s="434"/>
      <c r="O161" s="434"/>
      <c r="P161" s="456"/>
      <c r="Q161" s="435"/>
    </row>
    <row r="162" spans="1:17" ht="14.4" customHeight="1" x14ac:dyDescent="0.3">
      <c r="A162" s="430" t="s">
        <v>1521</v>
      </c>
      <c r="B162" s="431" t="s">
        <v>1368</v>
      </c>
      <c r="C162" s="431" t="s">
        <v>1369</v>
      </c>
      <c r="D162" s="431" t="s">
        <v>1396</v>
      </c>
      <c r="E162" s="431" t="s">
        <v>1397</v>
      </c>
      <c r="F162" s="434">
        <v>112</v>
      </c>
      <c r="G162" s="434">
        <v>4592</v>
      </c>
      <c r="H162" s="434">
        <v>1</v>
      </c>
      <c r="I162" s="434">
        <v>41</v>
      </c>
      <c r="J162" s="434">
        <v>101</v>
      </c>
      <c r="K162" s="434">
        <v>4141</v>
      </c>
      <c r="L162" s="434">
        <v>0.9017857142857143</v>
      </c>
      <c r="M162" s="434">
        <v>41</v>
      </c>
      <c r="N162" s="434">
        <v>79</v>
      </c>
      <c r="O162" s="434">
        <v>3318</v>
      </c>
      <c r="P162" s="456">
        <v>0.72256097560975607</v>
      </c>
      <c r="Q162" s="435">
        <v>42</v>
      </c>
    </row>
    <row r="163" spans="1:17" ht="14.4" customHeight="1" x14ac:dyDescent="0.3">
      <c r="A163" s="430" t="s">
        <v>1521</v>
      </c>
      <c r="B163" s="431" t="s">
        <v>1368</v>
      </c>
      <c r="C163" s="431" t="s">
        <v>1369</v>
      </c>
      <c r="D163" s="431" t="s">
        <v>1398</v>
      </c>
      <c r="E163" s="431" t="s">
        <v>1399</v>
      </c>
      <c r="F163" s="434">
        <v>1</v>
      </c>
      <c r="G163" s="434">
        <v>490</v>
      </c>
      <c r="H163" s="434">
        <v>1</v>
      </c>
      <c r="I163" s="434">
        <v>490</v>
      </c>
      <c r="J163" s="434">
        <v>8</v>
      </c>
      <c r="K163" s="434">
        <v>3928</v>
      </c>
      <c r="L163" s="434">
        <v>8.0163265306122451</v>
      </c>
      <c r="M163" s="434">
        <v>491</v>
      </c>
      <c r="N163" s="434">
        <v>3</v>
      </c>
      <c r="O163" s="434">
        <v>1476</v>
      </c>
      <c r="P163" s="456">
        <v>3.0122448979591838</v>
      </c>
      <c r="Q163" s="435">
        <v>492</v>
      </c>
    </row>
    <row r="164" spans="1:17" ht="14.4" customHeight="1" x14ac:dyDescent="0.3">
      <c r="A164" s="430" t="s">
        <v>1521</v>
      </c>
      <c r="B164" s="431" t="s">
        <v>1368</v>
      </c>
      <c r="C164" s="431" t="s">
        <v>1369</v>
      </c>
      <c r="D164" s="431" t="s">
        <v>1400</v>
      </c>
      <c r="E164" s="431" t="s">
        <v>1401</v>
      </c>
      <c r="F164" s="434">
        <v>51</v>
      </c>
      <c r="G164" s="434">
        <v>1581</v>
      </c>
      <c r="H164" s="434">
        <v>1</v>
      </c>
      <c r="I164" s="434">
        <v>31</v>
      </c>
      <c r="J164" s="434">
        <v>46</v>
      </c>
      <c r="K164" s="434">
        <v>1426</v>
      </c>
      <c r="L164" s="434">
        <v>0.90196078431372551</v>
      </c>
      <c r="M164" s="434">
        <v>31</v>
      </c>
      <c r="N164" s="434">
        <v>15</v>
      </c>
      <c r="O164" s="434">
        <v>465</v>
      </c>
      <c r="P164" s="456">
        <v>0.29411764705882354</v>
      </c>
      <c r="Q164" s="435">
        <v>31</v>
      </c>
    </row>
    <row r="165" spans="1:17" ht="14.4" customHeight="1" x14ac:dyDescent="0.3">
      <c r="A165" s="430" t="s">
        <v>1521</v>
      </c>
      <c r="B165" s="431" t="s">
        <v>1368</v>
      </c>
      <c r="C165" s="431" t="s">
        <v>1369</v>
      </c>
      <c r="D165" s="431" t="s">
        <v>1402</v>
      </c>
      <c r="E165" s="431" t="s">
        <v>1403</v>
      </c>
      <c r="F165" s="434">
        <v>4</v>
      </c>
      <c r="G165" s="434">
        <v>823</v>
      </c>
      <c r="H165" s="434">
        <v>1</v>
      </c>
      <c r="I165" s="434">
        <v>205.75</v>
      </c>
      <c r="J165" s="434">
        <v>5</v>
      </c>
      <c r="K165" s="434">
        <v>1035</v>
      </c>
      <c r="L165" s="434">
        <v>1.2575941676792224</v>
      </c>
      <c r="M165" s="434">
        <v>207</v>
      </c>
      <c r="N165" s="434"/>
      <c r="O165" s="434"/>
      <c r="P165" s="456"/>
      <c r="Q165" s="435"/>
    </row>
    <row r="166" spans="1:17" ht="14.4" customHeight="1" x14ac:dyDescent="0.3">
      <c r="A166" s="430" t="s">
        <v>1521</v>
      </c>
      <c r="B166" s="431" t="s">
        <v>1368</v>
      </c>
      <c r="C166" s="431" t="s">
        <v>1369</v>
      </c>
      <c r="D166" s="431" t="s">
        <v>1404</v>
      </c>
      <c r="E166" s="431" t="s">
        <v>1405</v>
      </c>
      <c r="F166" s="434">
        <v>4</v>
      </c>
      <c r="G166" s="434">
        <v>1514</v>
      </c>
      <c r="H166" s="434">
        <v>1</v>
      </c>
      <c r="I166" s="434">
        <v>378.5</v>
      </c>
      <c r="J166" s="434">
        <v>5</v>
      </c>
      <c r="K166" s="434">
        <v>1900</v>
      </c>
      <c r="L166" s="434">
        <v>1.2549537648612945</v>
      </c>
      <c r="M166" s="434">
        <v>380</v>
      </c>
      <c r="N166" s="434"/>
      <c r="O166" s="434"/>
      <c r="P166" s="456"/>
      <c r="Q166" s="435"/>
    </row>
    <row r="167" spans="1:17" ht="14.4" customHeight="1" x14ac:dyDescent="0.3">
      <c r="A167" s="430" t="s">
        <v>1521</v>
      </c>
      <c r="B167" s="431" t="s">
        <v>1368</v>
      </c>
      <c r="C167" s="431" t="s">
        <v>1369</v>
      </c>
      <c r="D167" s="431" t="s">
        <v>1408</v>
      </c>
      <c r="E167" s="431" t="s">
        <v>1409</v>
      </c>
      <c r="F167" s="434">
        <v>2</v>
      </c>
      <c r="G167" s="434">
        <v>260</v>
      </c>
      <c r="H167" s="434">
        <v>1</v>
      </c>
      <c r="I167" s="434">
        <v>130</v>
      </c>
      <c r="J167" s="434"/>
      <c r="K167" s="434"/>
      <c r="L167" s="434"/>
      <c r="M167" s="434"/>
      <c r="N167" s="434"/>
      <c r="O167" s="434"/>
      <c r="P167" s="456"/>
      <c r="Q167" s="435"/>
    </row>
    <row r="168" spans="1:17" ht="14.4" customHeight="1" x14ac:dyDescent="0.3">
      <c r="A168" s="430" t="s">
        <v>1521</v>
      </c>
      <c r="B168" s="431" t="s">
        <v>1368</v>
      </c>
      <c r="C168" s="431" t="s">
        <v>1369</v>
      </c>
      <c r="D168" s="431" t="s">
        <v>1414</v>
      </c>
      <c r="E168" s="431" t="s">
        <v>1415</v>
      </c>
      <c r="F168" s="434">
        <v>338</v>
      </c>
      <c r="G168" s="434">
        <v>5408</v>
      </c>
      <c r="H168" s="434">
        <v>1</v>
      </c>
      <c r="I168" s="434">
        <v>16</v>
      </c>
      <c r="J168" s="434">
        <v>317</v>
      </c>
      <c r="K168" s="434">
        <v>5072</v>
      </c>
      <c r="L168" s="434">
        <v>0.93786982248520712</v>
      </c>
      <c r="M168" s="434">
        <v>16</v>
      </c>
      <c r="N168" s="434">
        <v>253</v>
      </c>
      <c r="O168" s="434">
        <v>4301</v>
      </c>
      <c r="P168" s="456">
        <v>0.79530325443786987</v>
      </c>
      <c r="Q168" s="435">
        <v>17</v>
      </c>
    </row>
    <row r="169" spans="1:17" ht="14.4" customHeight="1" x14ac:dyDescent="0.3">
      <c r="A169" s="430" t="s">
        <v>1521</v>
      </c>
      <c r="B169" s="431" t="s">
        <v>1368</v>
      </c>
      <c r="C169" s="431" t="s">
        <v>1369</v>
      </c>
      <c r="D169" s="431" t="s">
        <v>1416</v>
      </c>
      <c r="E169" s="431" t="s">
        <v>1417</v>
      </c>
      <c r="F169" s="434">
        <v>6</v>
      </c>
      <c r="G169" s="434">
        <v>810</v>
      </c>
      <c r="H169" s="434">
        <v>1</v>
      </c>
      <c r="I169" s="434">
        <v>135</v>
      </c>
      <c r="J169" s="434"/>
      <c r="K169" s="434"/>
      <c r="L169" s="434"/>
      <c r="M169" s="434"/>
      <c r="N169" s="434"/>
      <c r="O169" s="434"/>
      <c r="P169" s="456"/>
      <c r="Q169" s="435"/>
    </row>
    <row r="170" spans="1:17" ht="14.4" customHeight="1" x14ac:dyDescent="0.3">
      <c r="A170" s="430" t="s">
        <v>1521</v>
      </c>
      <c r="B170" s="431" t="s">
        <v>1368</v>
      </c>
      <c r="C170" s="431" t="s">
        <v>1369</v>
      </c>
      <c r="D170" s="431" t="s">
        <v>1418</v>
      </c>
      <c r="E170" s="431" t="s">
        <v>1419</v>
      </c>
      <c r="F170" s="434">
        <v>33</v>
      </c>
      <c r="G170" s="434">
        <v>3386</v>
      </c>
      <c r="H170" s="434">
        <v>1</v>
      </c>
      <c r="I170" s="434">
        <v>102.60606060606061</v>
      </c>
      <c r="J170" s="434">
        <v>30</v>
      </c>
      <c r="K170" s="434">
        <v>3090</v>
      </c>
      <c r="L170" s="434">
        <v>0.91258121677495574</v>
      </c>
      <c r="M170" s="434">
        <v>103</v>
      </c>
      <c r="N170" s="434">
        <v>6</v>
      </c>
      <c r="O170" s="434">
        <v>618</v>
      </c>
      <c r="P170" s="456">
        <v>0.18251624335499114</v>
      </c>
      <c r="Q170" s="435">
        <v>103</v>
      </c>
    </row>
    <row r="171" spans="1:17" ht="14.4" customHeight="1" x14ac:dyDescent="0.3">
      <c r="A171" s="430" t="s">
        <v>1521</v>
      </c>
      <c r="B171" s="431" t="s">
        <v>1368</v>
      </c>
      <c r="C171" s="431" t="s">
        <v>1369</v>
      </c>
      <c r="D171" s="431" t="s">
        <v>1424</v>
      </c>
      <c r="E171" s="431" t="s">
        <v>1425</v>
      </c>
      <c r="F171" s="434">
        <v>585</v>
      </c>
      <c r="G171" s="434">
        <v>66957</v>
      </c>
      <c r="H171" s="434">
        <v>1</v>
      </c>
      <c r="I171" s="434">
        <v>114.45641025641025</v>
      </c>
      <c r="J171" s="434">
        <v>510</v>
      </c>
      <c r="K171" s="434">
        <v>59160</v>
      </c>
      <c r="L171" s="434">
        <v>0.88355213047179537</v>
      </c>
      <c r="M171" s="434">
        <v>116</v>
      </c>
      <c r="N171" s="434">
        <v>497</v>
      </c>
      <c r="O171" s="434">
        <v>58149</v>
      </c>
      <c r="P171" s="456">
        <v>0.86845288767417894</v>
      </c>
      <c r="Q171" s="435">
        <v>117</v>
      </c>
    </row>
    <row r="172" spans="1:17" ht="14.4" customHeight="1" x14ac:dyDescent="0.3">
      <c r="A172" s="430" t="s">
        <v>1521</v>
      </c>
      <c r="B172" s="431" t="s">
        <v>1368</v>
      </c>
      <c r="C172" s="431" t="s">
        <v>1369</v>
      </c>
      <c r="D172" s="431" t="s">
        <v>1426</v>
      </c>
      <c r="E172" s="431" t="s">
        <v>1427</v>
      </c>
      <c r="F172" s="434">
        <v>370</v>
      </c>
      <c r="G172" s="434">
        <v>31353</v>
      </c>
      <c r="H172" s="434">
        <v>1</v>
      </c>
      <c r="I172" s="434">
        <v>84.737837837837844</v>
      </c>
      <c r="J172" s="434">
        <v>302</v>
      </c>
      <c r="K172" s="434">
        <v>25670</v>
      </c>
      <c r="L172" s="434">
        <v>0.81874142825247986</v>
      </c>
      <c r="M172" s="434">
        <v>85</v>
      </c>
      <c r="N172" s="434">
        <v>294</v>
      </c>
      <c r="O172" s="434">
        <v>26754</v>
      </c>
      <c r="P172" s="456">
        <v>0.85331547220361692</v>
      </c>
      <c r="Q172" s="435">
        <v>91</v>
      </c>
    </row>
    <row r="173" spans="1:17" ht="14.4" customHeight="1" x14ac:dyDescent="0.3">
      <c r="A173" s="430" t="s">
        <v>1521</v>
      </c>
      <c r="B173" s="431" t="s">
        <v>1368</v>
      </c>
      <c r="C173" s="431" t="s">
        <v>1369</v>
      </c>
      <c r="D173" s="431" t="s">
        <v>1428</v>
      </c>
      <c r="E173" s="431" t="s">
        <v>1429</v>
      </c>
      <c r="F173" s="434">
        <v>3</v>
      </c>
      <c r="G173" s="434">
        <v>291</v>
      </c>
      <c r="H173" s="434">
        <v>1</v>
      </c>
      <c r="I173" s="434">
        <v>97</v>
      </c>
      <c r="J173" s="434">
        <v>6</v>
      </c>
      <c r="K173" s="434">
        <v>588</v>
      </c>
      <c r="L173" s="434">
        <v>2.0206185567010309</v>
      </c>
      <c r="M173" s="434">
        <v>98</v>
      </c>
      <c r="N173" s="434">
        <v>3</v>
      </c>
      <c r="O173" s="434">
        <v>297</v>
      </c>
      <c r="P173" s="456">
        <v>1.0206185567010309</v>
      </c>
      <c r="Q173" s="435">
        <v>99</v>
      </c>
    </row>
    <row r="174" spans="1:17" ht="14.4" customHeight="1" x14ac:dyDescent="0.3">
      <c r="A174" s="430" t="s">
        <v>1521</v>
      </c>
      <c r="B174" s="431" t="s">
        <v>1368</v>
      </c>
      <c r="C174" s="431" t="s">
        <v>1369</v>
      </c>
      <c r="D174" s="431" t="s">
        <v>1430</v>
      </c>
      <c r="E174" s="431" t="s">
        <v>1431</v>
      </c>
      <c r="F174" s="434">
        <v>56</v>
      </c>
      <c r="G174" s="434">
        <v>1176</v>
      </c>
      <c r="H174" s="434">
        <v>1</v>
      </c>
      <c r="I174" s="434">
        <v>21</v>
      </c>
      <c r="J174" s="434">
        <v>29</v>
      </c>
      <c r="K174" s="434">
        <v>609</v>
      </c>
      <c r="L174" s="434">
        <v>0.5178571428571429</v>
      </c>
      <c r="M174" s="434">
        <v>21</v>
      </c>
      <c r="N174" s="434">
        <v>33</v>
      </c>
      <c r="O174" s="434">
        <v>693</v>
      </c>
      <c r="P174" s="456">
        <v>0.5892857142857143</v>
      </c>
      <c r="Q174" s="435">
        <v>21</v>
      </c>
    </row>
    <row r="175" spans="1:17" ht="14.4" customHeight="1" x14ac:dyDescent="0.3">
      <c r="A175" s="430" t="s">
        <v>1521</v>
      </c>
      <c r="B175" s="431" t="s">
        <v>1368</v>
      </c>
      <c r="C175" s="431" t="s">
        <v>1369</v>
      </c>
      <c r="D175" s="431" t="s">
        <v>1432</v>
      </c>
      <c r="E175" s="431" t="s">
        <v>1433</v>
      </c>
      <c r="F175" s="434">
        <v>28</v>
      </c>
      <c r="G175" s="434">
        <v>13625</v>
      </c>
      <c r="H175" s="434">
        <v>1</v>
      </c>
      <c r="I175" s="434">
        <v>486.60714285714283</v>
      </c>
      <c r="J175" s="434">
        <v>26</v>
      </c>
      <c r="K175" s="434">
        <v>12662</v>
      </c>
      <c r="L175" s="434">
        <v>0.92932110091743114</v>
      </c>
      <c r="M175" s="434">
        <v>487</v>
      </c>
      <c r="N175" s="434">
        <v>20</v>
      </c>
      <c r="O175" s="434">
        <v>9760</v>
      </c>
      <c r="P175" s="456">
        <v>0.71633027522935777</v>
      </c>
      <c r="Q175" s="435">
        <v>488</v>
      </c>
    </row>
    <row r="176" spans="1:17" ht="14.4" customHeight="1" x14ac:dyDescent="0.3">
      <c r="A176" s="430" t="s">
        <v>1521</v>
      </c>
      <c r="B176" s="431" t="s">
        <v>1368</v>
      </c>
      <c r="C176" s="431" t="s">
        <v>1369</v>
      </c>
      <c r="D176" s="431" t="s">
        <v>1440</v>
      </c>
      <c r="E176" s="431" t="s">
        <v>1441</v>
      </c>
      <c r="F176" s="434">
        <v>60</v>
      </c>
      <c r="G176" s="434">
        <v>2449</v>
      </c>
      <c r="H176" s="434">
        <v>1</v>
      </c>
      <c r="I176" s="434">
        <v>40.81666666666667</v>
      </c>
      <c r="J176" s="434">
        <v>57</v>
      </c>
      <c r="K176" s="434">
        <v>2337</v>
      </c>
      <c r="L176" s="434">
        <v>0.95426704777460192</v>
      </c>
      <c r="M176" s="434">
        <v>41</v>
      </c>
      <c r="N176" s="434">
        <v>42</v>
      </c>
      <c r="O176" s="434">
        <v>1722</v>
      </c>
      <c r="P176" s="456">
        <v>0.70314414046549611</v>
      </c>
      <c r="Q176" s="435">
        <v>41</v>
      </c>
    </row>
    <row r="177" spans="1:17" ht="14.4" customHeight="1" x14ac:dyDescent="0.3">
      <c r="A177" s="430" t="s">
        <v>1521</v>
      </c>
      <c r="B177" s="431" t="s">
        <v>1368</v>
      </c>
      <c r="C177" s="431" t="s">
        <v>1369</v>
      </c>
      <c r="D177" s="431" t="s">
        <v>1448</v>
      </c>
      <c r="E177" s="431" t="s">
        <v>1449</v>
      </c>
      <c r="F177" s="434"/>
      <c r="G177" s="434"/>
      <c r="H177" s="434"/>
      <c r="I177" s="434"/>
      <c r="J177" s="434">
        <v>2</v>
      </c>
      <c r="K177" s="434">
        <v>438</v>
      </c>
      <c r="L177" s="434"/>
      <c r="M177" s="434">
        <v>219</v>
      </c>
      <c r="N177" s="434">
        <v>2</v>
      </c>
      <c r="O177" s="434">
        <v>446</v>
      </c>
      <c r="P177" s="456"/>
      <c r="Q177" s="435">
        <v>223</v>
      </c>
    </row>
    <row r="178" spans="1:17" ht="14.4" customHeight="1" x14ac:dyDescent="0.3">
      <c r="A178" s="430" t="s">
        <v>1521</v>
      </c>
      <c r="B178" s="431" t="s">
        <v>1368</v>
      </c>
      <c r="C178" s="431" t="s">
        <v>1369</v>
      </c>
      <c r="D178" s="431" t="s">
        <v>1454</v>
      </c>
      <c r="E178" s="431" t="s">
        <v>1455</v>
      </c>
      <c r="F178" s="434"/>
      <c r="G178" s="434"/>
      <c r="H178" s="434"/>
      <c r="I178" s="434"/>
      <c r="J178" s="434">
        <v>2</v>
      </c>
      <c r="K178" s="434">
        <v>1216</v>
      </c>
      <c r="L178" s="434"/>
      <c r="M178" s="434">
        <v>608</v>
      </c>
      <c r="N178" s="434">
        <v>2</v>
      </c>
      <c r="O178" s="434">
        <v>1228</v>
      </c>
      <c r="P178" s="456"/>
      <c r="Q178" s="435">
        <v>614</v>
      </c>
    </row>
    <row r="179" spans="1:17" ht="14.4" customHeight="1" x14ac:dyDescent="0.3">
      <c r="A179" s="430" t="s">
        <v>1521</v>
      </c>
      <c r="B179" s="431" t="s">
        <v>1368</v>
      </c>
      <c r="C179" s="431" t="s">
        <v>1369</v>
      </c>
      <c r="D179" s="431" t="s">
        <v>1456</v>
      </c>
      <c r="E179" s="431" t="s">
        <v>1457</v>
      </c>
      <c r="F179" s="434">
        <v>1</v>
      </c>
      <c r="G179" s="434">
        <v>962</v>
      </c>
      <c r="H179" s="434">
        <v>1</v>
      </c>
      <c r="I179" s="434">
        <v>962</v>
      </c>
      <c r="J179" s="434"/>
      <c r="K179" s="434"/>
      <c r="L179" s="434"/>
      <c r="M179" s="434"/>
      <c r="N179" s="434"/>
      <c r="O179" s="434"/>
      <c r="P179" s="456"/>
      <c r="Q179" s="435"/>
    </row>
    <row r="180" spans="1:17" ht="14.4" customHeight="1" x14ac:dyDescent="0.3">
      <c r="A180" s="430" t="s">
        <v>1521</v>
      </c>
      <c r="B180" s="431" t="s">
        <v>1368</v>
      </c>
      <c r="C180" s="431" t="s">
        <v>1369</v>
      </c>
      <c r="D180" s="431" t="s">
        <v>1458</v>
      </c>
      <c r="E180" s="431" t="s">
        <v>1459</v>
      </c>
      <c r="F180" s="434">
        <v>12</v>
      </c>
      <c r="G180" s="434">
        <v>6078</v>
      </c>
      <c r="H180" s="434">
        <v>1</v>
      </c>
      <c r="I180" s="434">
        <v>506.5</v>
      </c>
      <c r="J180" s="434"/>
      <c r="K180" s="434"/>
      <c r="L180" s="434"/>
      <c r="M180" s="434"/>
      <c r="N180" s="434"/>
      <c r="O180" s="434"/>
      <c r="P180" s="456"/>
      <c r="Q180" s="435"/>
    </row>
    <row r="181" spans="1:17" ht="14.4" customHeight="1" x14ac:dyDescent="0.3">
      <c r="A181" s="430" t="s">
        <v>1521</v>
      </c>
      <c r="B181" s="431" t="s">
        <v>1368</v>
      </c>
      <c r="C181" s="431" t="s">
        <v>1369</v>
      </c>
      <c r="D181" s="431" t="s">
        <v>1474</v>
      </c>
      <c r="E181" s="431" t="s">
        <v>1475</v>
      </c>
      <c r="F181" s="434">
        <v>5</v>
      </c>
      <c r="G181" s="434">
        <v>135</v>
      </c>
      <c r="H181" s="434">
        <v>1</v>
      </c>
      <c r="I181" s="434">
        <v>27</v>
      </c>
      <c r="J181" s="434"/>
      <c r="K181" s="434"/>
      <c r="L181" s="434"/>
      <c r="M181" s="434"/>
      <c r="N181" s="434"/>
      <c r="O181" s="434"/>
      <c r="P181" s="456"/>
      <c r="Q181" s="435"/>
    </row>
    <row r="182" spans="1:17" ht="14.4" customHeight="1" x14ac:dyDescent="0.3">
      <c r="A182" s="430" t="s">
        <v>1522</v>
      </c>
      <c r="B182" s="431" t="s">
        <v>1368</v>
      </c>
      <c r="C182" s="431" t="s">
        <v>1369</v>
      </c>
      <c r="D182" s="431" t="s">
        <v>1370</v>
      </c>
      <c r="E182" s="431" t="s">
        <v>1371</v>
      </c>
      <c r="F182" s="434">
        <v>1353</v>
      </c>
      <c r="G182" s="434">
        <v>216139</v>
      </c>
      <c r="H182" s="434">
        <v>1</v>
      </c>
      <c r="I182" s="434">
        <v>159.7479674796748</v>
      </c>
      <c r="J182" s="434">
        <v>1483</v>
      </c>
      <c r="K182" s="434">
        <v>238763</v>
      </c>
      <c r="L182" s="434">
        <v>1.1046733814813616</v>
      </c>
      <c r="M182" s="434">
        <v>161</v>
      </c>
      <c r="N182" s="434">
        <v>1351</v>
      </c>
      <c r="O182" s="434">
        <v>233723</v>
      </c>
      <c r="P182" s="456">
        <v>1.0813550539236325</v>
      </c>
      <c r="Q182" s="435">
        <v>173</v>
      </c>
    </row>
    <row r="183" spans="1:17" ht="14.4" customHeight="1" x14ac:dyDescent="0.3">
      <c r="A183" s="430" t="s">
        <v>1522</v>
      </c>
      <c r="B183" s="431" t="s">
        <v>1368</v>
      </c>
      <c r="C183" s="431" t="s">
        <v>1369</v>
      </c>
      <c r="D183" s="431" t="s">
        <v>1384</v>
      </c>
      <c r="E183" s="431" t="s">
        <v>1385</v>
      </c>
      <c r="F183" s="434">
        <v>430</v>
      </c>
      <c r="G183" s="434">
        <v>501934</v>
      </c>
      <c r="H183" s="434">
        <v>1</v>
      </c>
      <c r="I183" s="434">
        <v>1167.2883720930233</v>
      </c>
      <c r="J183" s="434">
        <v>134</v>
      </c>
      <c r="K183" s="434">
        <v>156646</v>
      </c>
      <c r="L183" s="434">
        <v>0.31208485577785128</v>
      </c>
      <c r="M183" s="434">
        <v>1169</v>
      </c>
      <c r="N183" s="434">
        <v>140</v>
      </c>
      <c r="O183" s="434">
        <v>164220</v>
      </c>
      <c r="P183" s="456">
        <v>0.32717448907625307</v>
      </c>
      <c r="Q183" s="435">
        <v>1173</v>
      </c>
    </row>
    <row r="184" spans="1:17" ht="14.4" customHeight="1" x14ac:dyDescent="0.3">
      <c r="A184" s="430" t="s">
        <v>1522</v>
      </c>
      <c r="B184" s="431" t="s">
        <v>1368</v>
      </c>
      <c r="C184" s="431" t="s">
        <v>1369</v>
      </c>
      <c r="D184" s="431" t="s">
        <v>1386</v>
      </c>
      <c r="E184" s="431" t="s">
        <v>1387</v>
      </c>
      <c r="F184" s="434">
        <v>538</v>
      </c>
      <c r="G184" s="434">
        <v>21344</v>
      </c>
      <c r="H184" s="434">
        <v>1</v>
      </c>
      <c r="I184" s="434">
        <v>39.6728624535316</v>
      </c>
      <c r="J184" s="434">
        <v>252</v>
      </c>
      <c r="K184" s="434">
        <v>10080</v>
      </c>
      <c r="L184" s="434">
        <v>0.47226386806596704</v>
      </c>
      <c r="M184" s="434">
        <v>40</v>
      </c>
      <c r="N184" s="434">
        <v>184</v>
      </c>
      <c r="O184" s="434">
        <v>7544</v>
      </c>
      <c r="P184" s="456">
        <v>0.35344827586206895</v>
      </c>
      <c r="Q184" s="435">
        <v>41</v>
      </c>
    </row>
    <row r="185" spans="1:17" ht="14.4" customHeight="1" x14ac:dyDescent="0.3">
      <c r="A185" s="430" t="s">
        <v>1522</v>
      </c>
      <c r="B185" s="431" t="s">
        <v>1368</v>
      </c>
      <c r="C185" s="431" t="s">
        <v>1369</v>
      </c>
      <c r="D185" s="431" t="s">
        <v>1388</v>
      </c>
      <c r="E185" s="431" t="s">
        <v>1389</v>
      </c>
      <c r="F185" s="434">
        <v>37</v>
      </c>
      <c r="G185" s="434">
        <v>14162</v>
      </c>
      <c r="H185" s="434">
        <v>1</v>
      </c>
      <c r="I185" s="434">
        <v>382.75675675675677</v>
      </c>
      <c r="J185" s="434">
        <v>31</v>
      </c>
      <c r="K185" s="434">
        <v>11873</v>
      </c>
      <c r="L185" s="434">
        <v>0.83837028668267188</v>
      </c>
      <c r="M185" s="434">
        <v>383</v>
      </c>
      <c r="N185" s="434">
        <v>33</v>
      </c>
      <c r="O185" s="434">
        <v>12672</v>
      </c>
      <c r="P185" s="456">
        <v>0.89478887162830112</v>
      </c>
      <c r="Q185" s="435">
        <v>384</v>
      </c>
    </row>
    <row r="186" spans="1:17" ht="14.4" customHeight="1" x14ac:dyDescent="0.3">
      <c r="A186" s="430" t="s">
        <v>1522</v>
      </c>
      <c r="B186" s="431" t="s">
        <v>1368</v>
      </c>
      <c r="C186" s="431" t="s">
        <v>1369</v>
      </c>
      <c r="D186" s="431" t="s">
        <v>1390</v>
      </c>
      <c r="E186" s="431" t="s">
        <v>1391</v>
      </c>
      <c r="F186" s="434">
        <v>14</v>
      </c>
      <c r="G186" s="434">
        <v>518</v>
      </c>
      <c r="H186" s="434">
        <v>1</v>
      </c>
      <c r="I186" s="434">
        <v>37</v>
      </c>
      <c r="J186" s="434">
        <v>6</v>
      </c>
      <c r="K186" s="434">
        <v>222</v>
      </c>
      <c r="L186" s="434">
        <v>0.42857142857142855</v>
      </c>
      <c r="M186" s="434">
        <v>37</v>
      </c>
      <c r="N186" s="434">
        <v>72</v>
      </c>
      <c r="O186" s="434">
        <v>2664</v>
      </c>
      <c r="P186" s="456">
        <v>5.1428571428571432</v>
      </c>
      <c r="Q186" s="435">
        <v>37</v>
      </c>
    </row>
    <row r="187" spans="1:17" ht="14.4" customHeight="1" x14ac:dyDescent="0.3">
      <c r="A187" s="430" t="s">
        <v>1522</v>
      </c>
      <c r="B187" s="431" t="s">
        <v>1368</v>
      </c>
      <c r="C187" s="431" t="s">
        <v>1369</v>
      </c>
      <c r="D187" s="431" t="s">
        <v>1394</v>
      </c>
      <c r="E187" s="431" t="s">
        <v>1395</v>
      </c>
      <c r="F187" s="434">
        <v>75</v>
      </c>
      <c r="G187" s="434">
        <v>33360</v>
      </c>
      <c r="H187" s="434">
        <v>1</v>
      </c>
      <c r="I187" s="434">
        <v>444.8</v>
      </c>
      <c r="J187" s="434">
        <v>60</v>
      </c>
      <c r="K187" s="434">
        <v>26700</v>
      </c>
      <c r="L187" s="434">
        <v>0.80035971223021585</v>
      </c>
      <c r="M187" s="434">
        <v>445</v>
      </c>
      <c r="N187" s="434">
        <v>92</v>
      </c>
      <c r="O187" s="434">
        <v>41032</v>
      </c>
      <c r="P187" s="456">
        <v>1.2299760191846523</v>
      </c>
      <c r="Q187" s="435">
        <v>446</v>
      </c>
    </row>
    <row r="188" spans="1:17" ht="14.4" customHeight="1" x14ac:dyDescent="0.3">
      <c r="A188" s="430" t="s">
        <v>1522</v>
      </c>
      <c r="B188" s="431" t="s">
        <v>1368</v>
      </c>
      <c r="C188" s="431" t="s">
        <v>1369</v>
      </c>
      <c r="D188" s="431" t="s">
        <v>1396</v>
      </c>
      <c r="E188" s="431" t="s">
        <v>1397</v>
      </c>
      <c r="F188" s="434">
        <v>165</v>
      </c>
      <c r="G188" s="434">
        <v>6765</v>
      </c>
      <c r="H188" s="434">
        <v>1</v>
      </c>
      <c r="I188" s="434">
        <v>41</v>
      </c>
      <c r="J188" s="434">
        <v>153</v>
      </c>
      <c r="K188" s="434">
        <v>6273</v>
      </c>
      <c r="L188" s="434">
        <v>0.92727272727272725</v>
      </c>
      <c r="M188" s="434">
        <v>41</v>
      </c>
      <c r="N188" s="434">
        <v>157</v>
      </c>
      <c r="O188" s="434">
        <v>6594</v>
      </c>
      <c r="P188" s="456">
        <v>0.97472283813747229</v>
      </c>
      <c r="Q188" s="435">
        <v>42</v>
      </c>
    </row>
    <row r="189" spans="1:17" ht="14.4" customHeight="1" x14ac:dyDescent="0.3">
      <c r="A189" s="430" t="s">
        <v>1522</v>
      </c>
      <c r="B189" s="431" t="s">
        <v>1368</v>
      </c>
      <c r="C189" s="431" t="s">
        <v>1369</v>
      </c>
      <c r="D189" s="431" t="s">
        <v>1398</v>
      </c>
      <c r="E189" s="431" t="s">
        <v>1399</v>
      </c>
      <c r="F189" s="434">
        <v>83</v>
      </c>
      <c r="G189" s="434">
        <v>40725</v>
      </c>
      <c r="H189" s="434">
        <v>1</v>
      </c>
      <c r="I189" s="434">
        <v>490.66265060240966</v>
      </c>
      <c r="J189" s="434">
        <v>65</v>
      </c>
      <c r="K189" s="434">
        <v>31915</v>
      </c>
      <c r="L189" s="434">
        <v>0.78367096378146106</v>
      </c>
      <c r="M189" s="434">
        <v>491</v>
      </c>
      <c r="N189" s="434">
        <v>132</v>
      </c>
      <c r="O189" s="434">
        <v>64944</v>
      </c>
      <c r="P189" s="456">
        <v>1.5946961325966851</v>
      </c>
      <c r="Q189" s="435">
        <v>492</v>
      </c>
    </row>
    <row r="190" spans="1:17" ht="14.4" customHeight="1" x14ac:dyDescent="0.3">
      <c r="A190" s="430" t="s">
        <v>1522</v>
      </c>
      <c r="B190" s="431" t="s">
        <v>1368</v>
      </c>
      <c r="C190" s="431" t="s">
        <v>1369</v>
      </c>
      <c r="D190" s="431" t="s">
        <v>1400</v>
      </c>
      <c r="E190" s="431" t="s">
        <v>1401</v>
      </c>
      <c r="F190" s="434">
        <v>139</v>
      </c>
      <c r="G190" s="434">
        <v>4309</v>
      </c>
      <c r="H190" s="434">
        <v>1</v>
      </c>
      <c r="I190" s="434">
        <v>31</v>
      </c>
      <c r="J190" s="434">
        <v>115</v>
      </c>
      <c r="K190" s="434">
        <v>3565</v>
      </c>
      <c r="L190" s="434">
        <v>0.82733812949640284</v>
      </c>
      <c r="M190" s="434">
        <v>31</v>
      </c>
      <c r="N190" s="434">
        <v>92</v>
      </c>
      <c r="O190" s="434">
        <v>2852</v>
      </c>
      <c r="P190" s="456">
        <v>0.66187050359712229</v>
      </c>
      <c r="Q190" s="435">
        <v>31</v>
      </c>
    </row>
    <row r="191" spans="1:17" ht="14.4" customHeight="1" x14ac:dyDescent="0.3">
      <c r="A191" s="430" t="s">
        <v>1522</v>
      </c>
      <c r="B191" s="431" t="s">
        <v>1368</v>
      </c>
      <c r="C191" s="431" t="s">
        <v>1369</v>
      </c>
      <c r="D191" s="431" t="s">
        <v>1402</v>
      </c>
      <c r="E191" s="431" t="s">
        <v>1403</v>
      </c>
      <c r="F191" s="434">
        <v>8</v>
      </c>
      <c r="G191" s="434">
        <v>1647</v>
      </c>
      <c r="H191" s="434">
        <v>1</v>
      </c>
      <c r="I191" s="434">
        <v>205.875</v>
      </c>
      <c r="J191" s="434">
        <v>16</v>
      </c>
      <c r="K191" s="434">
        <v>3312</v>
      </c>
      <c r="L191" s="434">
        <v>2.0109289617486339</v>
      </c>
      <c r="M191" s="434">
        <v>207</v>
      </c>
      <c r="N191" s="434">
        <v>7</v>
      </c>
      <c r="O191" s="434">
        <v>1456</v>
      </c>
      <c r="P191" s="456">
        <v>0.88403157255616271</v>
      </c>
      <c r="Q191" s="435">
        <v>208</v>
      </c>
    </row>
    <row r="192" spans="1:17" ht="14.4" customHeight="1" x14ac:dyDescent="0.3">
      <c r="A192" s="430" t="s">
        <v>1522</v>
      </c>
      <c r="B192" s="431" t="s">
        <v>1368</v>
      </c>
      <c r="C192" s="431" t="s">
        <v>1369</v>
      </c>
      <c r="D192" s="431" t="s">
        <v>1404</v>
      </c>
      <c r="E192" s="431" t="s">
        <v>1405</v>
      </c>
      <c r="F192" s="434">
        <v>7</v>
      </c>
      <c r="G192" s="434">
        <v>2653</v>
      </c>
      <c r="H192" s="434">
        <v>1</v>
      </c>
      <c r="I192" s="434">
        <v>379</v>
      </c>
      <c r="J192" s="434">
        <v>16</v>
      </c>
      <c r="K192" s="434">
        <v>6080</v>
      </c>
      <c r="L192" s="434">
        <v>2.2917451941198643</v>
      </c>
      <c r="M192" s="434">
        <v>380</v>
      </c>
      <c r="N192" s="434">
        <v>8</v>
      </c>
      <c r="O192" s="434">
        <v>3072</v>
      </c>
      <c r="P192" s="456">
        <v>1.1579344138710894</v>
      </c>
      <c r="Q192" s="435">
        <v>384</v>
      </c>
    </row>
    <row r="193" spans="1:17" ht="14.4" customHeight="1" x14ac:dyDescent="0.3">
      <c r="A193" s="430" t="s">
        <v>1522</v>
      </c>
      <c r="B193" s="431" t="s">
        <v>1368</v>
      </c>
      <c r="C193" s="431" t="s">
        <v>1369</v>
      </c>
      <c r="D193" s="431" t="s">
        <v>1406</v>
      </c>
      <c r="E193" s="431" t="s">
        <v>1407</v>
      </c>
      <c r="F193" s="434"/>
      <c r="G193" s="434"/>
      <c r="H193" s="434"/>
      <c r="I193" s="434"/>
      <c r="J193" s="434"/>
      <c r="K193" s="434"/>
      <c r="L193" s="434"/>
      <c r="M193" s="434"/>
      <c r="N193" s="434">
        <v>1</v>
      </c>
      <c r="O193" s="434">
        <v>236</v>
      </c>
      <c r="P193" s="456"/>
      <c r="Q193" s="435">
        <v>236</v>
      </c>
    </row>
    <row r="194" spans="1:17" ht="14.4" customHeight="1" x14ac:dyDescent="0.3">
      <c r="A194" s="430" t="s">
        <v>1522</v>
      </c>
      <c r="B194" s="431" t="s">
        <v>1368</v>
      </c>
      <c r="C194" s="431" t="s">
        <v>1369</v>
      </c>
      <c r="D194" s="431" t="s">
        <v>1408</v>
      </c>
      <c r="E194" s="431" t="s">
        <v>1409</v>
      </c>
      <c r="F194" s="434">
        <v>2</v>
      </c>
      <c r="G194" s="434">
        <v>260</v>
      </c>
      <c r="H194" s="434">
        <v>1</v>
      </c>
      <c r="I194" s="434">
        <v>130</v>
      </c>
      <c r="J194" s="434"/>
      <c r="K194" s="434"/>
      <c r="L194" s="434"/>
      <c r="M194" s="434"/>
      <c r="N194" s="434"/>
      <c r="O194" s="434"/>
      <c r="P194" s="456"/>
      <c r="Q194" s="435"/>
    </row>
    <row r="195" spans="1:17" ht="14.4" customHeight="1" x14ac:dyDescent="0.3">
      <c r="A195" s="430" t="s">
        <v>1522</v>
      </c>
      <c r="B195" s="431" t="s">
        <v>1368</v>
      </c>
      <c r="C195" s="431" t="s">
        <v>1369</v>
      </c>
      <c r="D195" s="431" t="s">
        <v>1414</v>
      </c>
      <c r="E195" s="431" t="s">
        <v>1415</v>
      </c>
      <c r="F195" s="434">
        <v>582</v>
      </c>
      <c r="G195" s="434">
        <v>9312</v>
      </c>
      <c r="H195" s="434">
        <v>1</v>
      </c>
      <c r="I195" s="434">
        <v>16</v>
      </c>
      <c r="J195" s="434">
        <v>580</v>
      </c>
      <c r="K195" s="434">
        <v>9280</v>
      </c>
      <c r="L195" s="434">
        <v>0.99656357388316152</v>
      </c>
      <c r="M195" s="434">
        <v>16</v>
      </c>
      <c r="N195" s="434">
        <v>594</v>
      </c>
      <c r="O195" s="434">
        <v>10098</v>
      </c>
      <c r="P195" s="456">
        <v>1.0844072164948453</v>
      </c>
      <c r="Q195" s="435">
        <v>17</v>
      </c>
    </row>
    <row r="196" spans="1:17" ht="14.4" customHeight="1" x14ac:dyDescent="0.3">
      <c r="A196" s="430" t="s">
        <v>1522</v>
      </c>
      <c r="B196" s="431" t="s">
        <v>1368</v>
      </c>
      <c r="C196" s="431" t="s">
        <v>1369</v>
      </c>
      <c r="D196" s="431" t="s">
        <v>1416</v>
      </c>
      <c r="E196" s="431" t="s">
        <v>1417</v>
      </c>
      <c r="F196" s="434">
        <v>341</v>
      </c>
      <c r="G196" s="434">
        <v>45837</v>
      </c>
      <c r="H196" s="434">
        <v>1</v>
      </c>
      <c r="I196" s="434">
        <v>134.41935483870967</v>
      </c>
      <c r="J196" s="434">
        <v>244</v>
      </c>
      <c r="K196" s="434">
        <v>33184</v>
      </c>
      <c r="L196" s="434">
        <v>0.72395662892423152</v>
      </c>
      <c r="M196" s="434">
        <v>136</v>
      </c>
      <c r="N196" s="434">
        <v>209</v>
      </c>
      <c r="O196" s="434">
        <v>29051</v>
      </c>
      <c r="P196" s="456">
        <v>0.63378929685625152</v>
      </c>
      <c r="Q196" s="435">
        <v>139</v>
      </c>
    </row>
    <row r="197" spans="1:17" ht="14.4" customHeight="1" x14ac:dyDescent="0.3">
      <c r="A197" s="430" t="s">
        <v>1522</v>
      </c>
      <c r="B197" s="431" t="s">
        <v>1368</v>
      </c>
      <c r="C197" s="431" t="s">
        <v>1369</v>
      </c>
      <c r="D197" s="431" t="s">
        <v>1418</v>
      </c>
      <c r="E197" s="431" t="s">
        <v>1419</v>
      </c>
      <c r="F197" s="434">
        <v>290</v>
      </c>
      <c r="G197" s="434">
        <v>29781</v>
      </c>
      <c r="H197" s="434">
        <v>1</v>
      </c>
      <c r="I197" s="434">
        <v>102.69310344827586</v>
      </c>
      <c r="J197" s="434">
        <v>214</v>
      </c>
      <c r="K197" s="434">
        <v>22042</v>
      </c>
      <c r="L197" s="434">
        <v>0.74013632853161415</v>
      </c>
      <c r="M197" s="434">
        <v>103</v>
      </c>
      <c r="N197" s="434">
        <v>164</v>
      </c>
      <c r="O197" s="434">
        <v>16892</v>
      </c>
      <c r="P197" s="456">
        <v>0.56720727980927432</v>
      </c>
      <c r="Q197" s="435">
        <v>103</v>
      </c>
    </row>
    <row r="198" spans="1:17" ht="14.4" customHeight="1" x14ac:dyDescent="0.3">
      <c r="A198" s="430" t="s">
        <v>1522</v>
      </c>
      <c r="B198" s="431" t="s">
        <v>1368</v>
      </c>
      <c r="C198" s="431" t="s">
        <v>1369</v>
      </c>
      <c r="D198" s="431" t="s">
        <v>1424</v>
      </c>
      <c r="E198" s="431" t="s">
        <v>1425</v>
      </c>
      <c r="F198" s="434">
        <v>2143</v>
      </c>
      <c r="G198" s="434">
        <v>245467</v>
      </c>
      <c r="H198" s="434">
        <v>1</v>
      </c>
      <c r="I198" s="434">
        <v>114.54363042463835</v>
      </c>
      <c r="J198" s="434">
        <v>2000</v>
      </c>
      <c r="K198" s="434">
        <v>232000</v>
      </c>
      <c r="L198" s="434">
        <v>0.94513722822212354</v>
      </c>
      <c r="M198" s="434">
        <v>116</v>
      </c>
      <c r="N198" s="434">
        <v>1637</v>
      </c>
      <c r="O198" s="434">
        <v>191529</v>
      </c>
      <c r="P198" s="456">
        <v>0.78026374217308236</v>
      </c>
      <c r="Q198" s="435">
        <v>117</v>
      </c>
    </row>
    <row r="199" spans="1:17" ht="14.4" customHeight="1" x14ac:dyDescent="0.3">
      <c r="A199" s="430" t="s">
        <v>1522</v>
      </c>
      <c r="B199" s="431" t="s">
        <v>1368</v>
      </c>
      <c r="C199" s="431" t="s">
        <v>1369</v>
      </c>
      <c r="D199" s="431" t="s">
        <v>1426</v>
      </c>
      <c r="E199" s="431" t="s">
        <v>1427</v>
      </c>
      <c r="F199" s="434">
        <v>841</v>
      </c>
      <c r="G199" s="434">
        <v>71252</v>
      </c>
      <c r="H199" s="434">
        <v>1</v>
      </c>
      <c r="I199" s="434">
        <v>84.722948870392386</v>
      </c>
      <c r="J199" s="434">
        <v>886</v>
      </c>
      <c r="K199" s="434">
        <v>75310</v>
      </c>
      <c r="L199" s="434">
        <v>1.0569527872901814</v>
      </c>
      <c r="M199" s="434">
        <v>85</v>
      </c>
      <c r="N199" s="434">
        <v>829</v>
      </c>
      <c r="O199" s="434">
        <v>75439</v>
      </c>
      <c r="P199" s="456">
        <v>1.0587632627856061</v>
      </c>
      <c r="Q199" s="435">
        <v>91</v>
      </c>
    </row>
    <row r="200" spans="1:17" ht="14.4" customHeight="1" x14ac:dyDescent="0.3">
      <c r="A200" s="430" t="s">
        <v>1522</v>
      </c>
      <c r="B200" s="431" t="s">
        <v>1368</v>
      </c>
      <c r="C200" s="431" t="s">
        <v>1369</v>
      </c>
      <c r="D200" s="431" t="s">
        <v>1428</v>
      </c>
      <c r="E200" s="431" t="s">
        <v>1429</v>
      </c>
      <c r="F200" s="434">
        <v>8</v>
      </c>
      <c r="G200" s="434">
        <v>776</v>
      </c>
      <c r="H200" s="434">
        <v>1</v>
      </c>
      <c r="I200" s="434">
        <v>97</v>
      </c>
      <c r="J200" s="434">
        <v>14</v>
      </c>
      <c r="K200" s="434">
        <v>1372</v>
      </c>
      <c r="L200" s="434">
        <v>1.768041237113402</v>
      </c>
      <c r="M200" s="434">
        <v>98</v>
      </c>
      <c r="N200" s="434">
        <v>8</v>
      </c>
      <c r="O200" s="434">
        <v>792</v>
      </c>
      <c r="P200" s="456">
        <v>1.0206185567010309</v>
      </c>
      <c r="Q200" s="435">
        <v>99</v>
      </c>
    </row>
    <row r="201" spans="1:17" ht="14.4" customHeight="1" x14ac:dyDescent="0.3">
      <c r="A201" s="430" t="s">
        <v>1522</v>
      </c>
      <c r="B201" s="431" t="s">
        <v>1368</v>
      </c>
      <c r="C201" s="431" t="s">
        <v>1369</v>
      </c>
      <c r="D201" s="431" t="s">
        <v>1430</v>
      </c>
      <c r="E201" s="431" t="s">
        <v>1431</v>
      </c>
      <c r="F201" s="434">
        <v>187</v>
      </c>
      <c r="G201" s="434">
        <v>3927</v>
      </c>
      <c r="H201" s="434">
        <v>1</v>
      </c>
      <c r="I201" s="434">
        <v>21</v>
      </c>
      <c r="J201" s="434">
        <v>151</v>
      </c>
      <c r="K201" s="434">
        <v>3171</v>
      </c>
      <c r="L201" s="434">
        <v>0.80748663101604279</v>
      </c>
      <c r="M201" s="434">
        <v>21</v>
      </c>
      <c r="N201" s="434">
        <v>98</v>
      </c>
      <c r="O201" s="434">
        <v>2058</v>
      </c>
      <c r="P201" s="456">
        <v>0.52406417112299464</v>
      </c>
      <c r="Q201" s="435">
        <v>21</v>
      </c>
    </row>
    <row r="202" spans="1:17" ht="14.4" customHeight="1" x14ac:dyDescent="0.3">
      <c r="A202" s="430" t="s">
        <v>1522</v>
      </c>
      <c r="B202" s="431" t="s">
        <v>1368</v>
      </c>
      <c r="C202" s="431" t="s">
        <v>1369</v>
      </c>
      <c r="D202" s="431" t="s">
        <v>1432</v>
      </c>
      <c r="E202" s="431" t="s">
        <v>1433</v>
      </c>
      <c r="F202" s="434">
        <v>318</v>
      </c>
      <c r="G202" s="434">
        <v>154784</v>
      </c>
      <c r="H202" s="434">
        <v>1</v>
      </c>
      <c r="I202" s="434">
        <v>486.74213836477986</v>
      </c>
      <c r="J202" s="434">
        <v>429</v>
      </c>
      <c r="K202" s="434">
        <v>208923</v>
      </c>
      <c r="L202" s="434">
        <v>1.3497712941906139</v>
      </c>
      <c r="M202" s="434">
        <v>487</v>
      </c>
      <c r="N202" s="434">
        <v>397</v>
      </c>
      <c r="O202" s="434">
        <v>193736</v>
      </c>
      <c r="P202" s="456">
        <v>1.2516539177175936</v>
      </c>
      <c r="Q202" s="435">
        <v>488</v>
      </c>
    </row>
    <row r="203" spans="1:17" ht="14.4" customHeight="1" x14ac:dyDescent="0.3">
      <c r="A203" s="430" t="s">
        <v>1522</v>
      </c>
      <c r="B203" s="431" t="s">
        <v>1368</v>
      </c>
      <c r="C203" s="431" t="s">
        <v>1369</v>
      </c>
      <c r="D203" s="431" t="s">
        <v>1440</v>
      </c>
      <c r="E203" s="431" t="s">
        <v>1441</v>
      </c>
      <c r="F203" s="434">
        <v>209</v>
      </c>
      <c r="G203" s="434">
        <v>8509</v>
      </c>
      <c r="H203" s="434">
        <v>1</v>
      </c>
      <c r="I203" s="434">
        <v>40.71291866028708</v>
      </c>
      <c r="J203" s="434">
        <v>225</v>
      </c>
      <c r="K203" s="434">
        <v>9225</v>
      </c>
      <c r="L203" s="434">
        <v>1.0841461981431426</v>
      </c>
      <c r="M203" s="434">
        <v>41</v>
      </c>
      <c r="N203" s="434">
        <v>185</v>
      </c>
      <c r="O203" s="434">
        <v>7585</v>
      </c>
      <c r="P203" s="456">
        <v>0.89140909625102838</v>
      </c>
      <c r="Q203" s="435">
        <v>41</v>
      </c>
    </row>
    <row r="204" spans="1:17" ht="14.4" customHeight="1" x14ac:dyDescent="0.3">
      <c r="A204" s="430" t="s">
        <v>1522</v>
      </c>
      <c r="B204" s="431" t="s">
        <v>1368</v>
      </c>
      <c r="C204" s="431" t="s">
        <v>1369</v>
      </c>
      <c r="D204" s="431" t="s">
        <v>1448</v>
      </c>
      <c r="E204" s="431" t="s">
        <v>1449</v>
      </c>
      <c r="F204" s="434">
        <v>11</v>
      </c>
      <c r="G204" s="434">
        <v>2398</v>
      </c>
      <c r="H204" s="434">
        <v>1</v>
      </c>
      <c r="I204" s="434">
        <v>218</v>
      </c>
      <c r="J204" s="434">
        <v>32</v>
      </c>
      <c r="K204" s="434">
        <v>7008</v>
      </c>
      <c r="L204" s="434">
        <v>2.9224353628023354</v>
      </c>
      <c r="M204" s="434">
        <v>219</v>
      </c>
      <c r="N204" s="434">
        <v>14</v>
      </c>
      <c r="O204" s="434">
        <v>3122</v>
      </c>
      <c r="P204" s="456">
        <v>1.3019182652210175</v>
      </c>
      <c r="Q204" s="435">
        <v>223</v>
      </c>
    </row>
    <row r="205" spans="1:17" ht="14.4" customHeight="1" x14ac:dyDescent="0.3">
      <c r="A205" s="430" t="s">
        <v>1522</v>
      </c>
      <c r="B205" s="431" t="s">
        <v>1368</v>
      </c>
      <c r="C205" s="431" t="s">
        <v>1369</v>
      </c>
      <c r="D205" s="431" t="s">
        <v>1452</v>
      </c>
      <c r="E205" s="431" t="s">
        <v>1453</v>
      </c>
      <c r="F205" s="434">
        <v>1</v>
      </c>
      <c r="G205" s="434">
        <v>2059</v>
      </c>
      <c r="H205" s="434">
        <v>1</v>
      </c>
      <c r="I205" s="434">
        <v>2059</v>
      </c>
      <c r="J205" s="434"/>
      <c r="K205" s="434"/>
      <c r="L205" s="434"/>
      <c r="M205" s="434"/>
      <c r="N205" s="434">
        <v>1</v>
      </c>
      <c r="O205" s="434">
        <v>2112</v>
      </c>
      <c r="P205" s="456">
        <v>1.0257406508013598</v>
      </c>
      <c r="Q205" s="435">
        <v>2112</v>
      </c>
    </row>
    <row r="206" spans="1:17" ht="14.4" customHeight="1" x14ac:dyDescent="0.3">
      <c r="A206" s="430" t="s">
        <v>1522</v>
      </c>
      <c r="B206" s="431" t="s">
        <v>1368</v>
      </c>
      <c r="C206" s="431" t="s">
        <v>1369</v>
      </c>
      <c r="D206" s="431" t="s">
        <v>1454</v>
      </c>
      <c r="E206" s="431" t="s">
        <v>1455</v>
      </c>
      <c r="F206" s="434">
        <v>41</v>
      </c>
      <c r="G206" s="434">
        <v>24866</v>
      </c>
      <c r="H206" s="434">
        <v>1</v>
      </c>
      <c r="I206" s="434">
        <v>606.48780487804879</v>
      </c>
      <c r="J206" s="434">
        <v>30</v>
      </c>
      <c r="K206" s="434">
        <v>18240</v>
      </c>
      <c r="L206" s="434">
        <v>0.73353173007319228</v>
      </c>
      <c r="M206" s="434">
        <v>608</v>
      </c>
      <c r="N206" s="434">
        <v>56</v>
      </c>
      <c r="O206" s="434">
        <v>34384</v>
      </c>
      <c r="P206" s="456">
        <v>1.3827716560765704</v>
      </c>
      <c r="Q206" s="435">
        <v>614</v>
      </c>
    </row>
    <row r="207" spans="1:17" ht="14.4" customHeight="1" x14ac:dyDescent="0.3">
      <c r="A207" s="430" t="s">
        <v>1522</v>
      </c>
      <c r="B207" s="431" t="s">
        <v>1368</v>
      </c>
      <c r="C207" s="431" t="s">
        <v>1369</v>
      </c>
      <c r="D207" s="431" t="s">
        <v>1456</v>
      </c>
      <c r="E207" s="431" t="s">
        <v>1457</v>
      </c>
      <c r="F207" s="434">
        <v>0</v>
      </c>
      <c r="G207" s="434">
        <v>0</v>
      </c>
      <c r="H207" s="434"/>
      <c r="I207" s="434"/>
      <c r="J207" s="434">
        <v>1</v>
      </c>
      <c r="K207" s="434">
        <v>962</v>
      </c>
      <c r="L207" s="434"/>
      <c r="M207" s="434">
        <v>962</v>
      </c>
      <c r="N207" s="434">
        <v>1</v>
      </c>
      <c r="O207" s="434">
        <v>963</v>
      </c>
      <c r="P207" s="456"/>
      <c r="Q207" s="435">
        <v>963</v>
      </c>
    </row>
    <row r="208" spans="1:17" ht="14.4" customHeight="1" x14ac:dyDescent="0.3">
      <c r="A208" s="430" t="s">
        <v>1522</v>
      </c>
      <c r="B208" s="431" t="s">
        <v>1368</v>
      </c>
      <c r="C208" s="431" t="s">
        <v>1369</v>
      </c>
      <c r="D208" s="431" t="s">
        <v>1458</v>
      </c>
      <c r="E208" s="431" t="s">
        <v>1459</v>
      </c>
      <c r="F208" s="434">
        <v>77</v>
      </c>
      <c r="G208" s="434">
        <v>39056</v>
      </c>
      <c r="H208" s="434">
        <v>1</v>
      </c>
      <c r="I208" s="434">
        <v>507.22077922077921</v>
      </c>
      <c r="J208" s="434">
        <v>10</v>
      </c>
      <c r="K208" s="434">
        <v>5090</v>
      </c>
      <c r="L208" s="434">
        <v>0.13032568619418272</v>
      </c>
      <c r="M208" s="434">
        <v>509</v>
      </c>
      <c r="N208" s="434"/>
      <c r="O208" s="434"/>
      <c r="P208" s="456"/>
      <c r="Q208" s="435"/>
    </row>
    <row r="209" spans="1:17" ht="14.4" customHeight="1" x14ac:dyDescent="0.3">
      <c r="A209" s="430" t="s">
        <v>1522</v>
      </c>
      <c r="B209" s="431" t="s">
        <v>1368</v>
      </c>
      <c r="C209" s="431" t="s">
        <v>1369</v>
      </c>
      <c r="D209" s="431" t="s">
        <v>1466</v>
      </c>
      <c r="E209" s="431" t="s">
        <v>1467</v>
      </c>
      <c r="F209" s="434"/>
      <c r="G209" s="434"/>
      <c r="H209" s="434"/>
      <c r="I209" s="434"/>
      <c r="J209" s="434"/>
      <c r="K209" s="434"/>
      <c r="L209" s="434"/>
      <c r="M209" s="434"/>
      <c r="N209" s="434">
        <v>1</v>
      </c>
      <c r="O209" s="434">
        <v>249</v>
      </c>
      <c r="P209" s="456"/>
      <c r="Q209" s="435">
        <v>249</v>
      </c>
    </row>
    <row r="210" spans="1:17" ht="14.4" customHeight="1" x14ac:dyDescent="0.3">
      <c r="A210" s="430" t="s">
        <v>1522</v>
      </c>
      <c r="B210" s="431" t="s">
        <v>1368</v>
      </c>
      <c r="C210" s="431" t="s">
        <v>1369</v>
      </c>
      <c r="D210" s="431" t="s">
        <v>1474</v>
      </c>
      <c r="E210" s="431" t="s">
        <v>1475</v>
      </c>
      <c r="F210" s="434"/>
      <c r="G210" s="434"/>
      <c r="H210" s="434"/>
      <c r="I210" s="434"/>
      <c r="J210" s="434">
        <v>1</v>
      </c>
      <c r="K210" s="434">
        <v>27</v>
      </c>
      <c r="L210" s="434"/>
      <c r="M210" s="434">
        <v>27</v>
      </c>
      <c r="N210" s="434"/>
      <c r="O210" s="434"/>
      <c r="P210" s="456"/>
      <c r="Q210" s="435"/>
    </row>
    <row r="211" spans="1:17" ht="14.4" customHeight="1" x14ac:dyDescent="0.3">
      <c r="A211" s="430" t="s">
        <v>1522</v>
      </c>
      <c r="B211" s="431" t="s">
        <v>1368</v>
      </c>
      <c r="C211" s="431" t="s">
        <v>1369</v>
      </c>
      <c r="D211" s="431" t="s">
        <v>1478</v>
      </c>
      <c r="E211" s="431" t="s">
        <v>1479</v>
      </c>
      <c r="F211" s="434">
        <v>3</v>
      </c>
      <c r="G211" s="434">
        <v>983</v>
      </c>
      <c r="H211" s="434">
        <v>1</v>
      </c>
      <c r="I211" s="434">
        <v>327.66666666666669</v>
      </c>
      <c r="J211" s="434">
        <v>10</v>
      </c>
      <c r="K211" s="434">
        <v>3280</v>
      </c>
      <c r="L211" s="434">
        <v>3.3367243133265512</v>
      </c>
      <c r="M211" s="434">
        <v>328</v>
      </c>
      <c r="N211" s="434">
        <v>27</v>
      </c>
      <c r="O211" s="434">
        <v>8883</v>
      </c>
      <c r="P211" s="456">
        <v>9.0366225839267553</v>
      </c>
      <c r="Q211" s="435">
        <v>329</v>
      </c>
    </row>
    <row r="212" spans="1:17" ht="14.4" customHeight="1" x14ac:dyDescent="0.3">
      <c r="A212" s="430" t="s">
        <v>1523</v>
      </c>
      <c r="B212" s="431" t="s">
        <v>1368</v>
      </c>
      <c r="C212" s="431" t="s">
        <v>1369</v>
      </c>
      <c r="D212" s="431" t="s">
        <v>1370</v>
      </c>
      <c r="E212" s="431" t="s">
        <v>1371</v>
      </c>
      <c r="F212" s="434">
        <v>235</v>
      </c>
      <c r="G212" s="434">
        <v>37542</v>
      </c>
      <c r="H212" s="434">
        <v>1</v>
      </c>
      <c r="I212" s="434">
        <v>159.75319148936171</v>
      </c>
      <c r="J212" s="434">
        <v>207</v>
      </c>
      <c r="K212" s="434">
        <v>33327</v>
      </c>
      <c r="L212" s="434">
        <v>0.8877257471631772</v>
      </c>
      <c r="M212" s="434">
        <v>161</v>
      </c>
      <c r="N212" s="434">
        <v>273</v>
      </c>
      <c r="O212" s="434">
        <v>47229</v>
      </c>
      <c r="P212" s="456">
        <v>1.2580310052740931</v>
      </c>
      <c r="Q212" s="435">
        <v>173</v>
      </c>
    </row>
    <row r="213" spans="1:17" ht="14.4" customHeight="1" x14ac:dyDescent="0.3">
      <c r="A213" s="430" t="s">
        <v>1523</v>
      </c>
      <c r="B213" s="431" t="s">
        <v>1368</v>
      </c>
      <c r="C213" s="431" t="s">
        <v>1369</v>
      </c>
      <c r="D213" s="431" t="s">
        <v>1384</v>
      </c>
      <c r="E213" s="431" t="s">
        <v>1385</v>
      </c>
      <c r="F213" s="434"/>
      <c r="G213" s="434"/>
      <c r="H213" s="434"/>
      <c r="I213" s="434"/>
      <c r="J213" s="434">
        <v>2</v>
      </c>
      <c r="K213" s="434">
        <v>2338</v>
      </c>
      <c r="L213" s="434"/>
      <c r="M213" s="434">
        <v>1169</v>
      </c>
      <c r="N213" s="434">
        <v>90</v>
      </c>
      <c r="O213" s="434">
        <v>105570</v>
      </c>
      <c r="P213" s="456"/>
      <c r="Q213" s="435">
        <v>1173</v>
      </c>
    </row>
    <row r="214" spans="1:17" ht="14.4" customHeight="1" x14ac:dyDescent="0.3">
      <c r="A214" s="430" t="s">
        <v>1523</v>
      </c>
      <c r="B214" s="431" t="s">
        <v>1368</v>
      </c>
      <c r="C214" s="431" t="s">
        <v>1369</v>
      </c>
      <c r="D214" s="431" t="s">
        <v>1386</v>
      </c>
      <c r="E214" s="431" t="s">
        <v>1387</v>
      </c>
      <c r="F214" s="434">
        <v>170</v>
      </c>
      <c r="G214" s="434">
        <v>6759</v>
      </c>
      <c r="H214" s="434">
        <v>1</v>
      </c>
      <c r="I214" s="434">
        <v>39.758823529411764</v>
      </c>
      <c r="J214" s="434">
        <v>131</v>
      </c>
      <c r="K214" s="434">
        <v>5240</v>
      </c>
      <c r="L214" s="434">
        <v>0.77526261281254627</v>
      </c>
      <c r="M214" s="434">
        <v>40</v>
      </c>
      <c r="N214" s="434">
        <v>86</v>
      </c>
      <c r="O214" s="434">
        <v>3526</v>
      </c>
      <c r="P214" s="456">
        <v>0.52167480396508359</v>
      </c>
      <c r="Q214" s="435">
        <v>41</v>
      </c>
    </row>
    <row r="215" spans="1:17" ht="14.4" customHeight="1" x14ac:dyDescent="0.3">
      <c r="A215" s="430" t="s">
        <v>1523</v>
      </c>
      <c r="B215" s="431" t="s">
        <v>1368</v>
      </c>
      <c r="C215" s="431" t="s">
        <v>1369</v>
      </c>
      <c r="D215" s="431" t="s">
        <v>1388</v>
      </c>
      <c r="E215" s="431" t="s">
        <v>1389</v>
      </c>
      <c r="F215" s="434">
        <v>25</v>
      </c>
      <c r="G215" s="434">
        <v>9566</v>
      </c>
      <c r="H215" s="434">
        <v>1</v>
      </c>
      <c r="I215" s="434">
        <v>382.64</v>
      </c>
      <c r="J215" s="434">
        <v>29</v>
      </c>
      <c r="K215" s="434">
        <v>11107</v>
      </c>
      <c r="L215" s="434">
        <v>1.1610913652519339</v>
      </c>
      <c r="M215" s="434">
        <v>383</v>
      </c>
      <c r="N215" s="434">
        <v>46</v>
      </c>
      <c r="O215" s="434">
        <v>17664</v>
      </c>
      <c r="P215" s="456">
        <v>1.8465398285594814</v>
      </c>
      <c r="Q215" s="435">
        <v>384</v>
      </c>
    </row>
    <row r="216" spans="1:17" ht="14.4" customHeight="1" x14ac:dyDescent="0.3">
      <c r="A216" s="430" t="s">
        <v>1523</v>
      </c>
      <c r="B216" s="431" t="s">
        <v>1368</v>
      </c>
      <c r="C216" s="431" t="s">
        <v>1369</v>
      </c>
      <c r="D216" s="431" t="s">
        <v>1390</v>
      </c>
      <c r="E216" s="431" t="s">
        <v>1391</v>
      </c>
      <c r="F216" s="434">
        <v>10</v>
      </c>
      <c r="G216" s="434">
        <v>370</v>
      </c>
      <c r="H216" s="434">
        <v>1</v>
      </c>
      <c r="I216" s="434">
        <v>37</v>
      </c>
      <c r="J216" s="434">
        <v>63</v>
      </c>
      <c r="K216" s="434">
        <v>2331</v>
      </c>
      <c r="L216" s="434">
        <v>6.3</v>
      </c>
      <c r="M216" s="434">
        <v>37</v>
      </c>
      <c r="N216" s="434">
        <v>6</v>
      </c>
      <c r="O216" s="434">
        <v>222</v>
      </c>
      <c r="P216" s="456">
        <v>0.6</v>
      </c>
      <c r="Q216" s="435">
        <v>37</v>
      </c>
    </row>
    <row r="217" spans="1:17" ht="14.4" customHeight="1" x14ac:dyDescent="0.3">
      <c r="A217" s="430" t="s">
        <v>1523</v>
      </c>
      <c r="B217" s="431" t="s">
        <v>1368</v>
      </c>
      <c r="C217" s="431" t="s">
        <v>1369</v>
      </c>
      <c r="D217" s="431" t="s">
        <v>1394</v>
      </c>
      <c r="E217" s="431" t="s">
        <v>1395</v>
      </c>
      <c r="F217" s="434">
        <v>35</v>
      </c>
      <c r="G217" s="434">
        <v>15566</v>
      </c>
      <c r="H217" s="434">
        <v>1</v>
      </c>
      <c r="I217" s="434">
        <v>444.74285714285713</v>
      </c>
      <c r="J217" s="434">
        <v>60</v>
      </c>
      <c r="K217" s="434">
        <v>26700</v>
      </c>
      <c r="L217" s="434">
        <v>1.7152768855197225</v>
      </c>
      <c r="M217" s="434">
        <v>445</v>
      </c>
      <c r="N217" s="434">
        <v>45</v>
      </c>
      <c r="O217" s="434">
        <v>20070</v>
      </c>
      <c r="P217" s="456">
        <v>1.2893485802389824</v>
      </c>
      <c r="Q217" s="435">
        <v>446</v>
      </c>
    </row>
    <row r="218" spans="1:17" ht="14.4" customHeight="1" x14ac:dyDescent="0.3">
      <c r="A218" s="430" t="s">
        <v>1523</v>
      </c>
      <c r="B218" s="431" t="s">
        <v>1368</v>
      </c>
      <c r="C218" s="431" t="s">
        <v>1369</v>
      </c>
      <c r="D218" s="431" t="s">
        <v>1396</v>
      </c>
      <c r="E218" s="431" t="s">
        <v>1397</v>
      </c>
      <c r="F218" s="434">
        <v>1</v>
      </c>
      <c r="G218" s="434">
        <v>41</v>
      </c>
      <c r="H218" s="434">
        <v>1</v>
      </c>
      <c r="I218" s="434">
        <v>41</v>
      </c>
      <c r="J218" s="434">
        <v>6</v>
      </c>
      <c r="K218" s="434">
        <v>246</v>
      </c>
      <c r="L218" s="434">
        <v>6</v>
      </c>
      <c r="M218" s="434">
        <v>41</v>
      </c>
      <c r="N218" s="434">
        <v>5</v>
      </c>
      <c r="O218" s="434">
        <v>210</v>
      </c>
      <c r="P218" s="456">
        <v>5.1219512195121952</v>
      </c>
      <c r="Q218" s="435">
        <v>42</v>
      </c>
    </row>
    <row r="219" spans="1:17" ht="14.4" customHeight="1" x14ac:dyDescent="0.3">
      <c r="A219" s="430" t="s">
        <v>1523</v>
      </c>
      <c r="B219" s="431" t="s">
        <v>1368</v>
      </c>
      <c r="C219" s="431" t="s">
        <v>1369</v>
      </c>
      <c r="D219" s="431" t="s">
        <v>1398</v>
      </c>
      <c r="E219" s="431" t="s">
        <v>1399</v>
      </c>
      <c r="F219" s="434">
        <v>140</v>
      </c>
      <c r="G219" s="434">
        <v>68720</v>
      </c>
      <c r="H219" s="434">
        <v>1</v>
      </c>
      <c r="I219" s="434">
        <v>490.85714285714283</v>
      </c>
      <c r="J219" s="434">
        <v>149</v>
      </c>
      <c r="K219" s="434">
        <v>73159</v>
      </c>
      <c r="L219" s="434">
        <v>1.0645954598370198</v>
      </c>
      <c r="M219" s="434">
        <v>491</v>
      </c>
      <c r="N219" s="434">
        <v>40</v>
      </c>
      <c r="O219" s="434">
        <v>19680</v>
      </c>
      <c r="P219" s="456">
        <v>0.28637951105937137</v>
      </c>
      <c r="Q219" s="435">
        <v>492</v>
      </c>
    </row>
    <row r="220" spans="1:17" ht="14.4" customHeight="1" x14ac:dyDescent="0.3">
      <c r="A220" s="430" t="s">
        <v>1523</v>
      </c>
      <c r="B220" s="431" t="s">
        <v>1368</v>
      </c>
      <c r="C220" s="431" t="s">
        <v>1369</v>
      </c>
      <c r="D220" s="431" t="s">
        <v>1400</v>
      </c>
      <c r="E220" s="431" t="s">
        <v>1401</v>
      </c>
      <c r="F220" s="434">
        <v>5</v>
      </c>
      <c r="G220" s="434">
        <v>155</v>
      </c>
      <c r="H220" s="434">
        <v>1</v>
      </c>
      <c r="I220" s="434">
        <v>31</v>
      </c>
      <c r="J220" s="434">
        <v>5</v>
      </c>
      <c r="K220" s="434">
        <v>155</v>
      </c>
      <c r="L220" s="434">
        <v>1</v>
      </c>
      <c r="M220" s="434">
        <v>31</v>
      </c>
      <c r="N220" s="434">
        <v>4</v>
      </c>
      <c r="O220" s="434">
        <v>124</v>
      </c>
      <c r="P220" s="456">
        <v>0.8</v>
      </c>
      <c r="Q220" s="435">
        <v>31</v>
      </c>
    </row>
    <row r="221" spans="1:17" ht="14.4" customHeight="1" x14ac:dyDescent="0.3">
      <c r="A221" s="430" t="s">
        <v>1523</v>
      </c>
      <c r="B221" s="431" t="s">
        <v>1368</v>
      </c>
      <c r="C221" s="431" t="s">
        <v>1369</v>
      </c>
      <c r="D221" s="431" t="s">
        <v>1402</v>
      </c>
      <c r="E221" s="431" t="s">
        <v>1403</v>
      </c>
      <c r="F221" s="434">
        <v>2</v>
      </c>
      <c r="G221" s="434">
        <v>411</v>
      </c>
      <c r="H221" s="434">
        <v>1</v>
      </c>
      <c r="I221" s="434">
        <v>205.5</v>
      </c>
      <c r="J221" s="434"/>
      <c r="K221" s="434"/>
      <c r="L221" s="434"/>
      <c r="M221" s="434"/>
      <c r="N221" s="434"/>
      <c r="O221" s="434"/>
      <c r="P221" s="456"/>
      <c r="Q221" s="435"/>
    </row>
    <row r="222" spans="1:17" ht="14.4" customHeight="1" x14ac:dyDescent="0.3">
      <c r="A222" s="430" t="s">
        <v>1523</v>
      </c>
      <c r="B222" s="431" t="s">
        <v>1368</v>
      </c>
      <c r="C222" s="431" t="s">
        <v>1369</v>
      </c>
      <c r="D222" s="431" t="s">
        <v>1404</v>
      </c>
      <c r="E222" s="431" t="s">
        <v>1405</v>
      </c>
      <c r="F222" s="434">
        <v>2</v>
      </c>
      <c r="G222" s="434">
        <v>756</v>
      </c>
      <c r="H222" s="434">
        <v>1</v>
      </c>
      <c r="I222" s="434">
        <v>378</v>
      </c>
      <c r="J222" s="434"/>
      <c r="K222" s="434"/>
      <c r="L222" s="434"/>
      <c r="M222" s="434"/>
      <c r="N222" s="434"/>
      <c r="O222" s="434"/>
      <c r="P222" s="456"/>
      <c r="Q222" s="435"/>
    </row>
    <row r="223" spans="1:17" ht="14.4" customHeight="1" x14ac:dyDescent="0.3">
      <c r="A223" s="430" t="s">
        <v>1523</v>
      </c>
      <c r="B223" s="431" t="s">
        <v>1368</v>
      </c>
      <c r="C223" s="431" t="s">
        <v>1369</v>
      </c>
      <c r="D223" s="431" t="s">
        <v>1406</v>
      </c>
      <c r="E223" s="431" t="s">
        <v>1407</v>
      </c>
      <c r="F223" s="434">
        <v>112</v>
      </c>
      <c r="G223" s="434">
        <v>26084</v>
      </c>
      <c r="H223" s="434">
        <v>1</v>
      </c>
      <c r="I223" s="434">
        <v>232.89285714285714</v>
      </c>
      <c r="J223" s="434">
        <v>120</v>
      </c>
      <c r="K223" s="434">
        <v>28080</v>
      </c>
      <c r="L223" s="434">
        <v>1.076522005827327</v>
      </c>
      <c r="M223" s="434">
        <v>234</v>
      </c>
      <c r="N223" s="434">
        <v>181</v>
      </c>
      <c r="O223" s="434">
        <v>42716</v>
      </c>
      <c r="P223" s="456">
        <v>1.6376322649900321</v>
      </c>
      <c r="Q223" s="435">
        <v>236</v>
      </c>
    </row>
    <row r="224" spans="1:17" ht="14.4" customHeight="1" x14ac:dyDescent="0.3">
      <c r="A224" s="430" t="s">
        <v>1523</v>
      </c>
      <c r="B224" s="431" t="s">
        <v>1368</v>
      </c>
      <c r="C224" s="431" t="s">
        <v>1369</v>
      </c>
      <c r="D224" s="431" t="s">
        <v>1408</v>
      </c>
      <c r="E224" s="431" t="s">
        <v>1409</v>
      </c>
      <c r="F224" s="434"/>
      <c r="G224" s="434"/>
      <c r="H224" s="434"/>
      <c r="I224" s="434"/>
      <c r="J224" s="434">
        <v>2</v>
      </c>
      <c r="K224" s="434">
        <v>262</v>
      </c>
      <c r="L224" s="434"/>
      <c r="M224" s="434">
        <v>131</v>
      </c>
      <c r="N224" s="434">
        <v>2</v>
      </c>
      <c r="O224" s="434">
        <v>274</v>
      </c>
      <c r="P224" s="456"/>
      <c r="Q224" s="435">
        <v>137</v>
      </c>
    </row>
    <row r="225" spans="1:17" ht="14.4" customHeight="1" x14ac:dyDescent="0.3">
      <c r="A225" s="430" t="s">
        <v>1523</v>
      </c>
      <c r="B225" s="431" t="s">
        <v>1368</v>
      </c>
      <c r="C225" s="431" t="s">
        <v>1369</v>
      </c>
      <c r="D225" s="431" t="s">
        <v>1414</v>
      </c>
      <c r="E225" s="431" t="s">
        <v>1415</v>
      </c>
      <c r="F225" s="434">
        <v>72</v>
      </c>
      <c r="G225" s="434">
        <v>1152</v>
      </c>
      <c r="H225" s="434">
        <v>1</v>
      </c>
      <c r="I225" s="434">
        <v>16</v>
      </c>
      <c r="J225" s="434">
        <v>156</v>
      </c>
      <c r="K225" s="434">
        <v>2496</v>
      </c>
      <c r="L225" s="434">
        <v>2.1666666666666665</v>
      </c>
      <c r="M225" s="434">
        <v>16</v>
      </c>
      <c r="N225" s="434">
        <v>135</v>
      </c>
      <c r="O225" s="434">
        <v>2295</v>
      </c>
      <c r="P225" s="456">
        <v>1.9921875</v>
      </c>
      <c r="Q225" s="435">
        <v>17</v>
      </c>
    </row>
    <row r="226" spans="1:17" ht="14.4" customHeight="1" x14ac:dyDescent="0.3">
      <c r="A226" s="430" t="s">
        <v>1523</v>
      </c>
      <c r="B226" s="431" t="s">
        <v>1368</v>
      </c>
      <c r="C226" s="431" t="s">
        <v>1369</v>
      </c>
      <c r="D226" s="431" t="s">
        <v>1416</v>
      </c>
      <c r="E226" s="431" t="s">
        <v>1417</v>
      </c>
      <c r="F226" s="434">
        <v>1</v>
      </c>
      <c r="G226" s="434">
        <v>135</v>
      </c>
      <c r="H226" s="434">
        <v>1</v>
      </c>
      <c r="I226" s="434">
        <v>135</v>
      </c>
      <c r="J226" s="434">
        <v>2</v>
      </c>
      <c r="K226" s="434">
        <v>272</v>
      </c>
      <c r="L226" s="434">
        <v>2.0148148148148146</v>
      </c>
      <c r="M226" s="434">
        <v>136</v>
      </c>
      <c r="N226" s="434">
        <v>2</v>
      </c>
      <c r="O226" s="434">
        <v>278</v>
      </c>
      <c r="P226" s="456">
        <v>2.0592592592592593</v>
      </c>
      <c r="Q226" s="435">
        <v>139</v>
      </c>
    </row>
    <row r="227" spans="1:17" ht="14.4" customHeight="1" x14ac:dyDescent="0.3">
      <c r="A227" s="430" t="s">
        <v>1523</v>
      </c>
      <c r="B227" s="431" t="s">
        <v>1368</v>
      </c>
      <c r="C227" s="431" t="s">
        <v>1369</v>
      </c>
      <c r="D227" s="431" t="s">
        <v>1418</v>
      </c>
      <c r="E227" s="431" t="s">
        <v>1419</v>
      </c>
      <c r="F227" s="434">
        <v>10</v>
      </c>
      <c r="G227" s="434">
        <v>1030</v>
      </c>
      <c r="H227" s="434">
        <v>1</v>
      </c>
      <c r="I227" s="434">
        <v>103</v>
      </c>
      <c r="J227" s="434">
        <v>14</v>
      </c>
      <c r="K227" s="434">
        <v>1442</v>
      </c>
      <c r="L227" s="434">
        <v>1.4</v>
      </c>
      <c r="M227" s="434">
        <v>103</v>
      </c>
      <c r="N227" s="434">
        <v>4</v>
      </c>
      <c r="O227" s="434">
        <v>412</v>
      </c>
      <c r="P227" s="456">
        <v>0.4</v>
      </c>
      <c r="Q227" s="435">
        <v>103</v>
      </c>
    </row>
    <row r="228" spans="1:17" ht="14.4" customHeight="1" x14ac:dyDescent="0.3">
      <c r="A228" s="430" t="s">
        <v>1523</v>
      </c>
      <c r="B228" s="431" t="s">
        <v>1368</v>
      </c>
      <c r="C228" s="431" t="s">
        <v>1369</v>
      </c>
      <c r="D228" s="431" t="s">
        <v>1424</v>
      </c>
      <c r="E228" s="431" t="s">
        <v>1425</v>
      </c>
      <c r="F228" s="434">
        <v>415</v>
      </c>
      <c r="G228" s="434">
        <v>47495</v>
      </c>
      <c r="H228" s="434">
        <v>1</v>
      </c>
      <c r="I228" s="434">
        <v>114.44578313253012</v>
      </c>
      <c r="J228" s="434">
        <v>380</v>
      </c>
      <c r="K228" s="434">
        <v>44080</v>
      </c>
      <c r="L228" s="434">
        <v>0.92809769449415724</v>
      </c>
      <c r="M228" s="434">
        <v>116</v>
      </c>
      <c r="N228" s="434">
        <v>508</v>
      </c>
      <c r="O228" s="434">
        <v>59436</v>
      </c>
      <c r="P228" s="456">
        <v>1.2514159385198442</v>
      </c>
      <c r="Q228" s="435">
        <v>117</v>
      </c>
    </row>
    <row r="229" spans="1:17" ht="14.4" customHeight="1" x14ac:dyDescent="0.3">
      <c r="A229" s="430" t="s">
        <v>1523</v>
      </c>
      <c r="B229" s="431" t="s">
        <v>1368</v>
      </c>
      <c r="C229" s="431" t="s">
        <v>1369</v>
      </c>
      <c r="D229" s="431" t="s">
        <v>1426</v>
      </c>
      <c r="E229" s="431" t="s">
        <v>1427</v>
      </c>
      <c r="F229" s="434">
        <v>62</v>
      </c>
      <c r="G229" s="434">
        <v>5253</v>
      </c>
      <c r="H229" s="434">
        <v>1</v>
      </c>
      <c r="I229" s="434">
        <v>84.725806451612897</v>
      </c>
      <c r="J229" s="434">
        <v>47</v>
      </c>
      <c r="K229" s="434">
        <v>3995</v>
      </c>
      <c r="L229" s="434">
        <v>0.76051779935275077</v>
      </c>
      <c r="M229" s="434">
        <v>85</v>
      </c>
      <c r="N229" s="434">
        <v>75</v>
      </c>
      <c r="O229" s="434">
        <v>6825</v>
      </c>
      <c r="P229" s="456">
        <v>1.2992575671045117</v>
      </c>
      <c r="Q229" s="435">
        <v>91</v>
      </c>
    </row>
    <row r="230" spans="1:17" ht="14.4" customHeight="1" x14ac:dyDescent="0.3">
      <c r="A230" s="430" t="s">
        <v>1523</v>
      </c>
      <c r="B230" s="431" t="s">
        <v>1368</v>
      </c>
      <c r="C230" s="431" t="s">
        <v>1369</v>
      </c>
      <c r="D230" s="431" t="s">
        <v>1428</v>
      </c>
      <c r="E230" s="431" t="s">
        <v>1429</v>
      </c>
      <c r="F230" s="434">
        <v>367</v>
      </c>
      <c r="G230" s="434">
        <v>35522</v>
      </c>
      <c r="H230" s="434">
        <v>1</v>
      </c>
      <c r="I230" s="434">
        <v>96.790190735694821</v>
      </c>
      <c r="J230" s="434">
        <v>373</v>
      </c>
      <c r="K230" s="434">
        <v>36554</v>
      </c>
      <c r="L230" s="434">
        <v>1.0290524182196947</v>
      </c>
      <c r="M230" s="434">
        <v>98</v>
      </c>
      <c r="N230" s="434">
        <v>263</v>
      </c>
      <c r="O230" s="434">
        <v>26037</v>
      </c>
      <c r="P230" s="456">
        <v>0.73298237711840553</v>
      </c>
      <c r="Q230" s="435">
        <v>99</v>
      </c>
    </row>
    <row r="231" spans="1:17" ht="14.4" customHeight="1" x14ac:dyDescent="0.3">
      <c r="A231" s="430" t="s">
        <v>1523</v>
      </c>
      <c r="B231" s="431" t="s">
        <v>1368</v>
      </c>
      <c r="C231" s="431" t="s">
        <v>1369</v>
      </c>
      <c r="D231" s="431" t="s">
        <v>1430</v>
      </c>
      <c r="E231" s="431" t="s">
        <v>1431</v>
      </c>
      <c r="F231" s="434">
        <v>30</v>
      </c>
      <c r="G231" s="434">
        <v>630</v>
      </c>
      <c r="H231" s="434">
        <v>1</v>
      </c>
      <c r="I231" s="434">
        <v>21</v>
      </c>
      <c r="J231" s="434">
        <v>17</v>
      </c>
      <c r="K231" s="434">
        <v>357</v>
      </c>
      <c r="L231" s="434">
        <v>0.56666666666666665</v>
      </c>
      <c r="M231" s="434">
        <v>21</v>
      </c>
      <c r="N231" s="434">
        <v>28</v>
      </c>
      <c r="O231" s="434">
        <v>588</v>
      </c>
      <c r="P231" s="456">
        <v>0.93333333333333335</v>
      </c>
      <c r="Q231" s="435">
        <v>21</v>
      </c>
    </row>
    <row r="232" spans="1:17" ht="14.4" customHeight="1" x14ac:dyDescent="0.3">
      <c r="A232" s="430" t="s">
        <v>1523</v>
      </c>
      <c r="B232" s="431" t="s">
        <v>1368</v>
      </c>
      <c r="C232" s="431" t="s">
        <v>1369</v>
      </c>
      <c r="D232" s="431" t="s">
        <v>1432</v>
      </c>
      <c r="E232" s="431" t="s">
        <v>1433</v>
      </c>
      <c r="F232" s="434">
        <v>43</v>
      </c>
      <c r="G232" s="434">
        <v>20927</v>
      </c>
      <c r="H232" s="434">
        <v>1</v>
      </c>
      <c r="I232" s="434">
        <v>486.67441860465118</v>
      </c>
      <c r="J232" s="434">
        <v>162</v>
      </c>
      <c r="K232" s="434">
        <v>78894</v>
      </c>
      <c r="L232" s="434">
        <v>3.7699622497252352</v>
      </c>
      <c r="M232" s="434">
        <v>487</v>
      </c>
      <c r="N232" s="434">
        <v>130</v>
      </c>
      <c r="O232" s="434">
        <v>63440</v>
      </c>
      <c r="P232" s="456">
        <v>3.0314904190758352</v>
      </c>
      <c r="Q232" s="435">
        <v>488</v>
      </c>
    </row>
    <row r="233" spans="1:17" ht="14.4" customHeight="1" x14ac:dyDescent="0.3">
      <c r="A233" s="430" t="s">
        <v>1523</v>
      </c>
      <c r="B233" s="431" t="s">
        <v>1368</v>
      </c>
      <c r="C233" s="431" t="s">
        <v>1369</v>
      </c>
      <c r="D233" s="431" t="s">
        <v>1440</v>
      </c>
      <c r="E233" s="431" t="s">
        <v>1441</v>
      </c>
      <c r="F233" s="434">
        <v>87</v>
      </c>
      <c r="G233" s="434">
        <v>3549</v>
      </c>
      <c r="H233" s="434">
        <v>1</v>
      </c>
      <c r="I233" s="434">
        <v>40.793103448275865</v>
      </c>
      <c r="J233" s="434">
        <v>117</v>
      </c>
      <c r="K233" s="434">
        <v>4797</v>
      </c>
      <c r="L233" s="434">
        <v>1.3516483516483517</v>
      </c>
      <c r="M233" s="434">
        <v>41</v>
      </c>
      <c r="N233" s="434">
        <v>128</v>
      </c>
      <c r="O233" s="434">
        <v>5248</v>
      </c>
      <c r="P233" s="456">
        <v>1.4787264018033248</v>
      </c>
      <c r="Q233" s="435">
        <v>41</v>
      </c>
    </row>
    <row r="234" spans="1:17" ht="14.4" customHeight="1" x14ac:dyDescent="0.3">
      <c r="A234" s="430" t="s">
        <v>1523</v>
      </c>
      <c r="B234" s="431" t="s">
        <v>1368</v>
      </c>
      <c r="C234" s="431" t="s">
        <v>1369</v>
      </c>
      <c r="D234" s="431" t="s">
        <v>1448</v>
      </c>
      <c r="E234" s="431" t="s">
        <v>1449</v>
      </c>
      <c r="F234" s="434"/>
      <c r="G234" s="434"/>
      <c r="H234" s="434"/>
      <c r="I234" s="434"/>
      <c r="J234" s="434">
        <v>1</v>
      </c>
      <c r="K234" s="434">
        <v>219</v>
      </c>
      <c r="L234" s="434"/>
      <c r="M234" s="434">
        <v>219</v>
      </c>
      <c r="N234" s="434"/>
      <c r="O234" s="434"/>
      <c r="P234" s="456"/>
      <c r="Q234" s="435"/>
    </row>
    <row r="235" spans="1:17" ht="14.4" customHeight="1" x14ac:dyDescent="0.3">
      <c r="A235" s="430" t="s">
        <v>1523</v>
      </c>
      <c r="B235" s="431" t="s">
        <v>1368</v>
      </c>
      <c r="C235" s="431" t="s">
        <v>1369</v>
      </c>
      <c r="D235" s="431" t="s">
        <v>1452</v>
      </c>
      <c r="E235" s="431" t="s">
        <v>1453</v>
      </c>
      <c r="F235" s="434">
        <v>1</v>
      </c>
      <c r="G235" s="434">
        <v>2059</v>
      </c>
      <c r="H235" s="434">
        <v>1</v>
      </c>
      <c r="I235" s="434">
        <v>2059</v>
      </c>
      <c r="J235" s="434">
        <v>1</v>
      </c>
      <c r="K235" s="434">
        <v>2072</v>
      </c>
      <c r="L235" s="434">
        <v>1.0063137445361827</v>
      </c>
      <c r="M235" s="434">
        <v>2072</v>
      </c>
      <c r="N235" s="434">
        <v>2</v>
      </c>
      <c r="O235" s="434">
        <v>4224</v>
      </c>
      <c r="P235" s="456">
        <v>2.0514813016027196</v>
      </c>
      <c r="Q235" s="435">
        <v>2112</v>
      </c>
    </row>
    <row r="236" spans="1:17" ht="14.4" customHeight="1" x14ac:dyDescent="0.3">
      <c r="A236" s="430" t="s">
        <v>1523</v>
      </c>
      <c r="B236" s="431" t="s">
        <v>1368</v>
      </c>
      <c r="C236" s="431" t="s">
        <v>1369</v>
      </c>
      <c r="D236" s="431" t="s">
        <v>1454</v>
      </c>
      <c r="E236" s="431" t="s">
        <v>1455</v>
      </c>
      <c r="F236" s="434">
        <v>4</v>
      </c>
      <c r="G236" s="434">
        <v>2422</v>
      </c>
      <c r="H236" s="434">
        <v>1</v>
      </c>
      <c r="I236" s="434">
        <v>605.5</v>
      </c>
      <c r="J236" s="434">
        <v>3</v>
      </c>
      <c r="K236" s="434">
        <v>1824</v>
      </c>
      <c r="L236" s="434">
        <v>0.75309661436829067</v>
      </c>
      <c r="M236" s="434">
        <v>608</v>
      </c>
      <c r="N236" s="434">
        <v>5</v>
      </c>
      <c r="O236" s="434">
        <v>3070</v>
      </c>
      <c r="P236" s="456">
        <v>1.2675474814203138</v>
      </c>
      <c r="Q236" s="435">
        <v>614</v>
      </c>
    </row>
    <row r="237" spans="1:17" ht="14.4" customHeight="1" x14ac:dyDescent="0.3">
      <c r="A237" s="430" t="s">
        <v>1523</v>
      </c>
      <c r="B237" s="431" t="s">
        <v>1368</v>
      </c>
      <c r="C237" s="431" t="s">
        <v>1369</v>
      </c>
      <c r="D237" s="431" t="s">
        <v>1456</v>
      </c>
      <c r="E237" s="431" t="s">
        <v>1457</v>
      </c>
      <c r="F237" s="434">
        <v>8</v>
      </c>
      <c r="G237" s="434">
        <v>7695</v>
      </c>
      <c r="H237" s="434">
        <v>1</v>
      </c>
      <c r="I237" s="434">
        <v>961.875</v>
      </c>
      <c r="J237" s="434">
        <v>5</v>
      </c>
      <c r="K237" s="434">
        <v>4810</v>
      </c>
      <c r="L237" s="434">
        <v>0.62508122157244961</v>
      </c>
      <c r="M237" s="434">
        <v>962</v>
      </c>
      <c r="N237" s="434">
        <v>6</v>
      </c>
      <c r="O237" s="434">
        <v>5778</v>
      </c>
      <c r="P237" s="456">
        <v>0.75087719298245614</v>
      </c>
      <c r="Q237" s="435">
        <v>963</v>
      </c>
    </row>
    <row r="238" spans="1:17" ht="14.4" customHeight="1" x14ac:dyDescent="0.3">
      <c r="A238" s="430" t="s">
        <v>1523</v>
      </c>
      <c r="B238" s="431" t="s">
        <v>1368</v>
      </c>
      <c r="C238" s="431" t="s">
        <v>1369</v>
      </c>
      <c r="D238" s="431" t="s">
        <v>1466</v>
      </c>
      <c r="E238" s="431" t="s">
        <v>1467</v>
      </c>
      <c r="F238" s="434">
        <v>112</v>
      </c>
      <c r="G238" s="434">
        <v>27652</v>
      </c>
      <c r="H238" s="434">
        <v>1</v>
      </c>
      <c r="I238" s="434">
        <v>246.89285714285714</v>
      </c>
      <c r="J238" s="434">
        <v>120</v>
      </c>
      <c r="K238" s="434">
        <v>29760</v>
      </c>
      <c r="L238" s="434">
        <v>1.0762331838565022</v>
      </c>
      <c r="M238" s="434">
        <v>248</v>
      </c>
      <c r="N238" s="434">
        <v>181</v>
      </c>
      <c r="O238" s="434">
        <v>45069</v>
      </c>
      <c r="P238" s="456">
        <v>1.6298640243020397</v>
      </c>
      <c r="Q238" s="435">
        <v>249</v>
      </c>
    </row>
    <row r="239" spans="1:17" ht="14.4" customHeight="1" x14ac:dyDescent="0.3">
      <c r="A239" s="430" t="s">
        <v>1523</v>
      </c>
      <c r="B239" s="431" t="s">
        <v>1368</v>
      </c>
      <c r="C239" s="431" t="s">
        <v>1369</v>
      </c>
      <c r="D239" s="431" t="s">
        <v>1472</v>
      </c>
      <c r="E239" s="431" t="s">
        <v>1473</v>
      </c>
      <c r="F239" s="434">
        <v>2</v>
      </c>
      <c r="G239" s="434">
        <v>304</v>
      </c>
      <c r="H239" s="434">
        <v>1</v>
      </c>
      <c r="I239" s="434">
        <v>152</v>
      </c>
      <c r="J239" s="434"/>
      <c r="K239" s="434"/>
      <c r="L239" s="434"/>
      <c r="M239" s="434"/>
      <c r="N239" s="434"/>
      <c r="O239" s="434"/>
      <c r="P239" s="456"/>
      <c r="Q239" s="435"/>
    </row>
    <row r="240" spans="1:17" ht="14.4" customHeight="1" x14ac:dyDescent="0.3">
      <c r="A240" s="430" t="s">
        <v>1523</v>
      </c>
      <c r="B240" s="431" t="s">
        <v>1368</v>
      </c>
      <c r="C240" s="431" t="s">
        <v>1369</v>
      </c>
      <c r="D240" s="431" t="s">
        <v>1474</v>
      </c>
      <c r="E240" s="431" t="s">
        <v>1475</v>
      </c>
      <c r="F240" s="434"/>
      <c r="G240" s="434"/>
      <c r="H240" s="434"/>
      <c r="I240" s="434"/>
      <c r="J240" s="434">
        <v>1</v>
      </c>
      <c r="K240" s="434">
        <v>27</v>
      </c>
      <c r="L240" s="434"/>
      <c r="M240" s="434">
        <v>27</v>
      </c>
      <c r="N240" s="434"/>
      <c r="O240" s="434"/>
      <c r="P240" s="456"/>
      <c r="Q240" s="435"/>
    </row>
    <row r="241" spans="1:17" ht="14.4" customHeight="1" x14ac:dyDescent="0.3">
      <c r="A241" s="430" t="s">
        <v>1524</v>
      </c>
      <c r="B241" s="431" t="s">
        <v>1368</v>
      </c>
      <c r="C241" s="431" t="s">
        <v>1369</v>
      </c>
      <c r="D241" s="431" t="s">
        <v>1370</v>
      </c>
      <c r="E241" s="431" t="s">
        <v>1371</v>
      </c>
      <c r="F241" s="434">
        <v>148</v>
      </c>
      <c r="G241" s="434">
        <v>23622</v>
      </c>
      <c r="H241" s="434">
        <v>1</v>
      </c>
      <c r="I241" s="434">
        <v>159.6081081081081</v>
      </c>
      <c r="J241" s="434">
        <v>169</v>
      </c>
      <c r="K241" s="434">
        <v>27209</v>
      </c>
      <c r="L241" s="434">
        <v>1.1518499703666074</v>
      </c>
      <c r="M241" s="434">
        <v>161</v>
      </c>
      <c r="N241" s="434">
        <v>213</v>
      </c>
      <c r="O241" s="434">
        <v>36849</v>
      </c>
      <c r="P241" s="456">
        <v>1.5599441198882398</v>
      </c>
      <c r="Q241" s="435">
        <v>173</v>
      </c>
    </row>
    <row r="242" spans="1:17" ht="14.4" customHeight="1" x14ac:dyDescent="0.3">
      <c r="A242" s="430" t="s">
        <v>1524</v>
      </c>
      <c r="B242" s="431" t="s">
        <v>1368</v>
      </c>
      <c r="C242" s="431" t="s">
        <v>1369</v>
      </c>
      <c r="D242" s="431" t="s">
        <v>1384</v>
      </c>
      <c r="E242" s="431" t="s">
        <v>1385</v>
      </c>
      <c r="F242" s="434">
        <v>20</v>
      </c>
      <c r="G242" s="434">
        <v>23327</v>
      </c>
      <c r="H242" s="434">
        <v>1</v>
      </c>
      <c r="I242" s="434">
        <v>1166.3499999999999</v>
      </c>
      <c r="J242" s="434">
        <v>24</v>
      </c>
      <c r="K242" s="434">
        <v>28056</v>
      </c>
      <c r="L242" s="434">
        <v>1.2027264543233163</v>
      </c>
      <c r="M242" s="434">
        <v>1169</v>
      </c>
      <c r="N242" s="434">
        <v>15</v>
      </c>
      <c r="O242" s="434">
        <v>17595</v>
      </c>
      <c r="P242" s="456">
        <v>0.75427616067218239</v>
      </c>
      <c r="Q242" s="435">
        <v>1173</v>
      </c>
    </row>
    <row r="243" spans="1:17" ht="14.4" customHeight="1" x14ac:dyDescent="0.3">
      <c r="A243" s="430" t="s">
        <v>1524</v>
      </c>
      <c r="B243" s="431" t="s">
        <v>1368</v>
      </c>
      <c r="C243" s="431" t="s">
        <v>1369</v>
      </c>
      <c r="D243" s="431" t="s">
        <v>1386</v>
      </c>
      <c r="E243" s="431" t="s">
        <v>1387</v>
      </c>
      <c r="F243" s="434">
        <v>2144</v>
      </c>
      <c r="G243" s="434">
        <v>85287</v>
      </c>
      <c r="H243" s="434">
        <v>1</v>
      </c>
      <c r="I243" s="434">
        <v>39.779384328358212</v>
      </c>
      <c r="J243" s="434">
        <v>1740</v>
      </c>
      <c r="K243" s="434">
        <v>69600</v>
      </c>
      <c r="L243" s="434">
        <v>0.81606809947588732</v>
      </c>
      <c r="M243" s="434">
        <v>40</v>
      </c>
      <c r="N243" s="434">
        <v>2754</v>
      </c>
      <c r="O243" s="434">
        <v>112914</v>
      </c>
      <c r="P243" s="456">
        <v>1.3239297900031657</v>
      </c>
      <c r="Q243" s="435">
        <v>41</v>
      </c>
    </row>
    <row r="244" spans="1:17" ht="14.4" customHeight="1" x14ac:dyDescent="0.3">
      <c r="A244" s="430" t="s">
        <v>1524</v>
      </c>
      <c r="B244" s="431" t="s">
        <v>1368</v>
      </c>
      <c r="C244" s="431" t="s">
        <v>1369</v>
      </c>
      <c r="D244" s="431" t="s">
        <v>1388</v>
      </c>
      <c r="E244" s="431" t="s">
        <v>1389</v>
      </c>
      <c r="F244" s="434">
        <v>6</v>
      </c>
      <c r="G244" s="434">
        <v>2298</v>
      </c>
      <c r="H244" s="434">
        <v>1</v>
      </c>
      <c r="I244" s="434">
        <v>383</v>
      </c>
      <c r="J244" s="434">
        <v>1</v>
      </c>
      <c r="K244" s="434">
        <v>383</v>
      </c>
      <c r="L244" s="434">
        <v>0.16666666666666666</v>
      </c>
      <c r="M244" s="434">
        <v>383</v>
      </c>
      <c r="N244" s="434">
        <v>2</v>
      </c>
      <c r="O244" s="434">
        <v>768</v>
      </c>
      <c r="P244" s="456">
        <v>0.33420365535248042</v>
      </c>
      <c r="Q244" s="435">
        <v>384</v>
      </c>
    </row>
    <row r="245" spans="1:17" ht="14.4" customHeight="1" x14ac:dyDescent="0.3">
      <c r="A245" s="430" t="s">
        <v>1524</v>
      </c>
      <c r="B245" s="431" t="s">
        <v>1368</v>
      </c>
      <c r="C245" s="431" t="s">
        <v>1369</v>
      </c>
      <c r="D245" s="431" t="s">
        <v>1390</v>
      </c>
      <c r="E245" s="431" t="s">
        <v>1391</v>
      </c>
      <c r="F245" s="434">
        <v>14</v>
      </c>
      <c r="G245" s="434">
        <v>518</v>
      </c>
      <c r="H245" s="434">
        <v>1</v>
      </c>
      <c r="I245" s="434">
        <v>37</v>
      </c>
      <c r="J245" s="434">
        <v>22</v>
      </c>
      <c r="K245" s="434">
        <v>814</v>
      </c>
      <c r="L245" s="434">
        <v>1.5714285714285714</v>
      </c>
      <c r="M245" s="434">
        <v>37</v>
      </c>
      <c r="N245" s="434">
        <v>8</v>
      </c>
      <c r="O245" s="434">
        <v>296</v>
      </c>
      <c r="P245" s="456">
        <v>0.5714285714285714</v>
      </c>
      <c r="Q245" s="435">
        <v>37</v>
      </c>
    </row>
    <row r="246" spans="1:17" ht="14.4" customHeight="1" x14ac:dyDescent="0.3">
      <c r="A246" s="430" t="s">
        <v>1524</v>
      </c>
      <c r="B246" s="431" t="s">
        <v>1368</v>
      </c>
      <c r="C246" s="431" t="s">
        <v>1369</v>
      </c>
      <c r="D246" s="431" t="s">
        <v>1394</v>
      </c>
      <c r="E246" s="431" t="s">
        <v>1395</v>
      </c>
      <c r="F246" s="434">
        <v>12</v>
      </c>
      <c r="G246" s="434">
        <v>5340</v>
      </c>
      <c r="H246" s="434">
        <v>1</v>
      </c>
      <c r="I246" s="434">
        <v>445</v>
      </c>
      <c r="J246" s="434">
        <v>9</v>
      </c>
      <c r="K246" s="434">
        <v>4005</v>
      </c>
      <c r="L246" s="434">
        <v>0.75</v>
      </c>
      <c r="M246" s="434">
        <v>445</v>
      </c>
      <c r="N246" s="434">
        <v>9</v>
      </c>
      <c r="O246" s="434">
        <v>4014</v>
      </c>
      <c r="P246" s="456">
        <v>0.75168539325842698</v>
      </c>
      <c r="Q246" s="435">
        <v>446</v>
      </c>
    </row>
    <row r="247" spans="1:17" ht="14.4" customHeight="1" x14ac:dyDescent="0.3">
      <c r="A247" s="430" t="s">
        <v>1524</v>
      </c>
      <c r="B247" s="431" t="s">
        <v>1368</v>
      </c>
      <c r="C247" s="431" t="s">
        <v>1369</v>
      </c>
      <c r="D247" s="431" t="s">
        <v>1398</v>
      </c>
      <c r="E247" s="431" t="s">
        <v>1399</v>
      </c>
      <c r="F247" s="434">
        <v>2</v>
      </c>
      <c r="G247" s="434">
        <v>982</v>
      </c>
      <c r="H247" s="434">
        <v>1</v>
      </c>
      <c r="I247" s="434">
        <v>491</v>
      </c>
      <c r="J247" s="434">
        <v>9</v>
      </c>
      <c r="K247" s="434">
        <v>4419</v>
      </c>
      <c r="L247" s="434">
        <v>4.5</v>
      </c>
      <c r="M247" s="434">
        <v>491</v>
      </c>
      <c r="N247" s="434">
        <v>18</v>
      </c>
      <c r="O247" s="434">
        <v>8856</v>
      </c>
      <c r="P247" s="456">
        <v>9.0183299389002034</v>
      </c>
      <c r="Q247" s="435">
        <v>492</v>
      </c>
    </row>
    <row r="248" spans="1:17" ht="14.4" customHeight="1" x14ac:dyDescent="0.3">
      <c r="A248" s="430" t="s">
        <v>1524</v>
      </c>
      <c r="B248" s="431" t="s">
        <v>1368</v>
      </c>
      <c r="C248" s="431" t="s">
        <v>1369</v>
      </c>
      <c r="D248" s="431" t="s">
        <v>1400</v>
      </c>
      <c r="E248" s="431" t="s">
        <v>1401</v>
      </c>
      <c r="F248" s="434">
        <v>5</v>
      </c>
      <c r="G248" s="434">
        <v>155</v>
      </c>
      <c r="H248" s="434">
        <v>1</v>
      </c>
      <c r="I248" s="434">
        <v>31</v>
      </c>
      <c r="J248" s="434">
        <v>6</v>
      </c>
      <c r="K248" s="434">
        <v>186</v>
      </c>
      <c r="L248" s="434">
        <v>1.2</v>
      </c>
      <c r="M248" s="434">
        <v>31</v>
      </c>
      <c r="N248" s="434">
        <v>24</v>
      </c>
      <c r="O248" s="434">
        <v>744</v>
      </c>
      <c r="P248" s="456">
        <v>4.8</v>
      </c>
      <c r="Q248" s="435">
        <v>31</v>
      </c>
    </row>
    <row r="249" spans="1:17" ht="14.4" customHeight="1" x14ac:dyDescent="0.3">
      <c r="A249" s="430" t="s">
        <v>1524</v>
      </c>
      <c r="B249" s="431" t="s">
        <v>1368</v>
      </c>
      <c r="C249" s="431" t="s">
        <v>1369</v>
      </c>
      <c r="D249" s="431" t="s">
        <v>1406</v>
      </c>
      <c r="E249" s="431" t="s">
        <v>1407</v>
      </c>
      <c r="F249" s="434">
        <v>4</v>
      </c>
      <c r="G249" s="434">
        <v>926</v>
      </c>
      <c r="H249" s="434">
        <v>1</v>
      </c>
      <c r="I249" s="434">
        <v>231.5</v>
      </c>
      <c r="J249" s="434">
        <v>9</v>
      </c>
      <c r="K249" s="434">
        <v>2106</v>
      </c>
      <c r="L249" s="434">
        <v>2.2742980561555077</v>
      </c>
      <c r="M249" s="434">
        <v>234</v>
      </c>
      <c r="N249" s="434">
        <v>15</v>
      </c>
      <c r="O249" s="434">
        <v>3540</v>
      </c>
      <c r="P249" s="456">
        <v>3.8228941684665227</v>
      </c>
      <c r="Q249" s="435">
        <v>236</v>
      </c>
    </row>
    <row r="250" spans="1:17" ht="14.4" customHeight="1" x14ac:dyDescent="0.3">
      <c r="A250" s="430" t="s">
        <v>1524</v>
      </c>
      <c r="B250" s="431" t="s">
        <v>1368</v>
      </c>
      <c r="C250" s="431" t="s">
        <v>1369</v>
      </c>
      <c r="D250" s="431" t="s">
        <v>1414</v>
      </c>
      <c r="E250" s="431" t="s">
        <v>1415</v>
      </c>
      <c r="F250" s="434">
        <v>105</v>
      </c>
      <c r="G250" s="434">
        <v>1680</v>
      </c>
      <c r="H250" s="434">
        <v>1</v>
      </c>
      <c r="I250" s="434">
        <v>16</v>
      </c>
      <c r="J250" s="434">
        <v>157</v>
      </c>
      <c r="K250" s="434">
        <v>2512</v>
      </c>
      <c r="L250" s="434">
        <v>1.4952380952380953</v>
      </c>
      <c r="M250" s="434">
        <v>16</v>
      </c>
      <c r="N250" s="434">
        <v>72</v>
      </c>
      <c r="O250" s="434">
        <v>1224</v>
      </c>
      <c r="P250" s="456">
        <v>0.72857142857142854</v>
      </c>
      <c r="Q250" s="435">
        <v>17</v>
      </c>
    </row>
    <row r="251" spans="1:17" ht="14.4" customHeight="1" x14ac:dyDescent="0.3">
      <c r="A251" s="430" t="s">
        <v>1524</v>
      </c>
      <c r="B251" s="431" t="s">
        <v>1368</v>
      </c>
      <c r="C251" s="431" t="s">
        <v>1369</v>
      </c>
      <c r="D251" s="431" t="s">
        <v>1416</v>
      </c>
      <c r="E251" s="431" t="s">
        <v>1417</v>
      </c>
      <c r="F251" s="434">
        <v>1</v>
      </c>
      <c r="G251" s="434">
        <v>133</v>
      </c>
      <c r="H251" s="434">
        <v>1</v>
      </c>
      <c r="I251" s="434">
        <v>133</v>
      </c>
      <c r="J251" s="434"/>
      <c r="K251" s="434"/>
      <c r="L251" s="434"/>
      <c r="M251" s="434"/>
      <c r="N251" s="434">
        <v>2</v>
      </c>
      <c r="O251" s="434">
        <v>278</v>
      </c>
      <c r="P251" s="456">
        <v>2.0902255639097747</v>
      </c>
      <c r="Q251" s="435">
        <v>139</v>
      </c>
    </row>
    <row r="252" spans="1:17" ht="14.4" customHeight="1" x14ac:dyDescent="0.3">
      <c r="A252" s="430" t="s">
        <v>1524</v>
      </c>
      <c r="B252" s="431" t="s">
        <v>1368</v>
      </c>
      <c r="C252" s="431" t="s">
        <v>1369</v>
      </c>
      <c r="D252" s="431" t="s">
        <v>1418</v>
      </c>
      <c r="E252" s="431" t="s">
        <v>1419</v>
      </c>
      <c r="F252" s="434">
        <v>9</v>
      </c>
      <c r="G252" s="434">
        <v>927</v>
      </c>
      <c r="H252" s="434">
        <v>1</v>
      </c>
      <c r="I252" s="434">
        <v>103</v>
      </c>
      <c r="J252" s="434">
        <v>12</v>
      </c>
      <c r="K252" s="434">
        <v>1236</v>
      </c>
      <c r="L252" s="434">
        <v>1.3333333333333333</v>
      </c>
      <c r="M252" s="434">
        <v>103</v>
      </c>
      <c r="N252" s="434">
        <v>8</v>
      </c>
      <c r="O252" s="434">
        <v>824</v>
      </c>
      <c r="P252" s="456">
        <v>0.88888888888888884</v>
      </c>
      <c r="Q252" s="435">
        <v>103</v>
      </c>
    </row>
    <row r="253" spans="1:17" ht="14.4" customHeight="1" x14ac:dyDescent="0.3">
      <c r="A253" s="430" t="s">
        <v>1524</v>
      </c>
      <c r="B253" s="431" t="s">
        <v>1368</v>
      </c>
      <c r="C253" s="431" t="s">
        <v>1369</v>
      </c>
      <c r="D253" s="431" t="s">
        <v>1424</v>
      </c>
      <c r="E253" s="431" t="s">
        <v>1425</v>
      </c>
      <c r="F253" s="434">
        <v>1607</v>
      </c>
      <c r="G253" s="434">
        <v>184049</v>
      </c>
      <c r="H253" s="434">
        <v>1</v>
      </c>
      <c r="I253" s="434">
        <v>114.5295581829496</v>
      </c>
      <c r="J253" s="434">
        <v>1402</v>
      </c>
      <c r="K253" s="434">
        <v>162632</v>
      </c>
      <c r="L253" s="434">
        <v>0.88363424957484149</v>
      </c>
      <c r="M253" s="434">
        <v>116</v>
      </c>
      <c r="N253" s="434">
        <v>1935</v>
      </c>
      <c r="O253" s="434">
        <v>226395</v>
      </c>
      <c r="P253" s="456">
        <v>1.2300800330346811</v>
      </c>
      <c r="Q253" s="435">
        <v>117</v>
      </c>
    </row>
    <row r="254" spans="1:17" ht="14.4" customHeight="1" x14ac:dyDescent="0.3">
      <c r="A254" s="430" t="s">
        <v>1524</v>
      </c>
      <c r="B254" s="431" t="s">
        <v>1368</v>
      </c>
      <c r="C254" s="431" t="s">
        <v>1369</v>
      </c>
      <c r="D254" s="431" t="s">
        <v>1426</v>
      </c>
      <c r="E254" s="431" t="s">
        <v>1427</v>
      </c>
      <c r="F254" s="434">
        <v>92</v>
      </c>
      <c r="G254" s="434">
        <v>7797</v>
      </c>
      <c r="H254" s="434">
        <v>1</v>
      </c>
      <c r="I254" s="434">
        <v>84.75</v>
      </c>
      <c r="J254" s="434">
        <v>78</v>
      </c>
      <c r="K254" s="434">
        <v>6630</v>
      </c>
      <c r="L254" s="434">
        <v>0.85032704886494803</v>
      </c>
      <c r="M254" s="434">
        <v>85</v>
      </c>
      <c r="N254" s="434">
        <v>154</v>
      </c>
      <c r="O254" s="434">
        <v>14014</v>
      </c>
      <c r="P254" s="456">
        <v>1.7973579581890471</v>
      </c>
      <c r="Q254" s="435">
        <v>91</v>
      </c>
    </row>
    <row r="255" spans="1:17" ht="14.4" customHeight="1" x14ac:dyDescent="0.3">
      <c r="A255" s="430" t="s">
        <v>1524</v>
      </c>
      <c r="B255" s="431" t="s">
        <v>1368</v>
      </c>
      <c r="C255" s="431" t="s">
        <v>1369</v>
      </c>
      <c r="D255" s="431" t="s">
        <v>1428</v>
      </c>
      <c r="E255" s="431" t="s">
        <v>1429</v>
      </c>
      <c r="F255" s="434">
        <v>17</v>
      </c>
      <c r="G255" s="434">
        <v>1648</v>
      </c>
      <c r="H255" s="434">
        <v>1</v>
      </c>
      <c r="I255" s="434">
        <v>96.941176470588232</v>
      </c>
      <c r="J255" s="434">
        <v>24</v>
      </c>
      <c r="K255" s="434">
        <v>2352</v>
      </c>
      <c r="L255" s="434">
        <v>1.4271844660194175</v>
      </c>
      <c r="M255" s="434">
        <v>98</v>
      </c>
      <c r="N255" s="434">
        <v>24</v>
      </c>
      <c r="O255" s="434">
        <v>2376</v>
      </c>
      <c r="P255" s="456">
        <v>1.441747572815534</v>
      </c>
      <c r="Q255" s="435">
        <v>99</v>
      </c>
    </row>
    <row r="256" spans="1:17" ht="14.4" customHeight="1" x14ac:dyDescent="0.3">
      <c r="A256" s="430" t="s">
        <v>1524</v>
      </c>
      <c r="B256" s="431" t="s">
        <v>1368</v>
      </c>
      <c r="C256" s="431" t="s">
        <v>1369</v>
      </c>
      <c r="D256" s="431" t="s">
        <v>1430</v>
      </c>
      <c r="E256" s="431" t="s">
        <v>1431</v>
      </c>
      <c r="F256" s="434">
        <v>207</v>
      </c>
      <c r="G256" s="434">
        <v>4347</v>
      </c>
      <c r="H256" s="434">
        <v>1</v>
      </c>
      <c r="I256" s="434">
        <v>21</v>
      </c>
      <c r="J256" s="434">
        <v>86</v>
      </c>
      <c r="K256" s="434">
        <v>1806</v>
      </c>
      <c r="L256" s="434">
        <v>0.41545893719806765</v>
      </c>
      <c r="M256" s="434">
        <v>21</v>
      </c>
      <c r="N256" s="434">
        <v>88</v>
      </c>
      <c r="O256" s="434">
        <v>1848</v>
      </c>
      <c r="P256" s="456">
        <v>0.4251207729468599</v>
      </c>
      <c r="Q256" s="435">
        <v>21</v>
      </c>
    </row>
    <row r="257" spans="1:17" ht="14.4" customHeight="1" x14ac:dyDescent="0.3">
      <c r="A257" s="430" t="s">
        <v>1524</v>
      </c>
      <c r="B257" s="431" t="s">
        <v>1368</v>
      </c>
      <c r="C257" s="431" t="s">
        <v>1369</v>
      </c>
      <c r="D257" s="431" t="s">
        <v>1432</v>
      </c>
      <c r="E257" s="431" t="s">
        <v>1433</v>
      </c>
      <c r="F257" s="434">
        <v>202</v>
      </c>
      <c r="G257" s="434">
        <v>98322</v>
      </c>
      <c r="H257" s="434">
        <v>1</v>
      </c>
      <c r="I257" s="434">
        <v>486.74257425742576</v>
      </c>
      <c r="J257" s="434">
        <v>323</v>
      </c>
      <c r="K257" s="434">
        <v>157301</v>
      </c>
      <c r="L257" s="434">
        <v>1.5998555765749274</v>
      </c>
      <c r="M257" s="434">
        <v>487</v>
      </c>
      <c r="N257" s="434">
        <v>151</v>
      </c>
      <c r="O257" s="434">
        <v>73688</v>
      </c>
      <c r="P257" s="456">
        <v>0.74945586949004295</v>
      </c>
      <c r="Q257" s="435">
        <v>488</v>
      </c>
    </row>
    <row r="258" spans="1:17" ht="14.4" customHeight="1" x14ac:dyDescent="0.3">
      <c r="A258" s="430" t="s">
        <v>1524</v>
      </c>
      <c r="B258" s="431" t="s">
        <v>1368</v>
      </c>
      <c r="C258" s="431" t="s">
        <v>1369</v>
      </c>
      <c r="D258" s="431" t="s">
        <v>1434</v>
      </c>
      <c r="E258" s="431" t="s">
        <v>1435</v>
      </c>
      <c r="F258" s="434"/>
      <c r="G258" s="434"/>
      <c r="H258" s="434"/>
      <c r="I258" s="434"/>
      <c r="J258" s="434">
        <v>0</v>
      </c>
      <c r="K258" s="434">
        <v>0</v>
      </c>
      <c r="L258" s="434"/>
      <c r="M258" s="434"/>
      <c r="N258" s="434"/>
      <c r="O258" s="434"/>
      <c r="P258" s="456"/>
      <c r="Q258" s="435"/>
    </row>
    <row r="259" spans="1:17" ht="14.4" customHeight="1" x14ac:dyDescent="0.3">
      <c r="A259" s="430" t="s">
        <v>1524</v>
      </c>
      <c r="B259" s="431" t="s">
        <v>1368</v>
      </c>
      <c r="C259" s="431" t="s">
        <v>1369</v>
      </c>
      <c r="D259" s="431" t="s">
        <v>1438</v>
      </c>
      <c r="E259" s="431" t="s">
        <v>1439</v>
      </c>
      <c r="F259" s="434"/>
      <c r="G259" s="434"/>
      <c r="H259" s="434"/>
      <c r="I259" s="434"/>
      <c r="J259" s="434">
        <v>0</v>
      </c>
      <c r="K259" s="434">
        <v>0</v>
      </c>
      <c r="L259" s="434"/>
      <c r="M259" s="434"/>
      <c r="N259" s="434"/>
      <c r="O259" s="434"/>
      <c r="P259" s="456"/>
      <c r="Q259" s="435"/>
    </row>
    <row r="260" spans="1:17" ht="14.4" customHeight="1" x14ac:dyDescent="0.3">
      <c r="A260" s="430" t="s">
        <v>1524</v>
      </c>
      <c r="B260" s="431" t="s">
        <v>1368</v>
      </c>
      <c r="C260" s="431" t="s">
        <v>1369</v>
      </c>
      <c r="D260" s="431" t="s">
        <v>1440</v>
      </c>
      <c r="E260" s="431" t="s">
        <v>1441</v>
      </c>
      <c r="F260" s="434">
        <v>60</v>
      </c>
      <c r="G260" s="434">
        <v>2448</v>
      </c>
      <c r="H260" s="434">
        <v>1</v>
      </c>
      <c r="I260" s="434">
        <v>40.799999999999997</v>
      </c>
      <c r="J260" s="434">
        <v>112</v>
      </c>
      <c r="K260" s="434">
        <v>4592</v>
      </c>
      <c r="L260" s="434">
        <v>1.8758169934640523</v>
      </c>
      <c r="M260" s="434">
        <v>41</v>
      </c>
      <c r="N260" s="434">
        <v>122</v>
      </c>
      <c r="O260" s="434">
        <v>5002</v>
      </c>
      <c r="P260" s="456">
        <v>2.0433006535947711</v>
      </c>
      <c r="Q260" s="435">
        <v>41</v>
      </c>
    </row>
    <row r="261" spans="1:17" ht="14.4" customHeight="1" x14ac:dyDescent="0.3">
      <c r="A261" s="430" t="s">
        <v>1524</v>
      </c>
      <c r="B261" s="431" t="s">
        <v>1368</v>
      </c>
      <c r="C261" s="431" t="s">
        <v>1369</v>
      </c>
      <c r="D261" s="431" t="s">
        <v>1454</v>
      </c>
      <c r="E261" s="431" t="s">
        <v>1455</v>
      </c>
      <c r="F261" s="434">
        <v>3</v>
      </c>
      <c r="G261" s="434">
        <v>1818</v>
      </c>
      <c r="H261" s="434">
        <v>1</v>
      </c>
      <c r="I261" s="434">
        <v>606</v>
      </c>
      <c r="J261" s="434">
        <v>9</v>
      </c>
      <c r="K261" s="434">
        <v>5472</v>
      </c>
      <c r="L261" s="434">
        <v>3.0099009900990099</v>
      </c>
      <c r="M261" s="434">
        <v>608</v>
      </c>
      <c r="N261" s="434">
        <v>17</v>
      </c>
      <c r="O261" s="434">
        <v>10438</v>
      </c>
      <c r="P261" s="456">
        <v>5.741474147414741</v>
      </c>
      <c r="Q261" s="435">
        <v>614</v>
      </c>
    </row>
    <row r="262" spans="1:17" ht="14.4" customHeight="1" x14ac:dyDescent="0.3">
      <c r="A262" s="430" t="s">
        <v>1524</v>
      </c>
      <c r="B262" s="431" t="s">
        <v>1368</v>
      </c>
      <c r="C262" s="431" t="s">
        <v>1369</v>
      </c>
      <c r="D262" s="431" t="s">
        <v>1458</v>
      </c>
      <c r="E262" s="431" t="s">
        <v>1459</v>
      </c>
      <c r="F262" s="434">
        <v>2</v>
      </c>
      <c r="G262" s="434">
        <v>1016</v>
      </c>
      <c r="H262" s="434">
        <v>1</v>
      </c>
      <c r="I262" s="434">
        <v>508</v>
      </c>
      <c r="J262" s="434"/>
      <c r="K262" s="434"/>
      <c r="L262" s="434"/>
      <c r="M262" s="434"/>
      <c r="N262" s="434"/>
      <c r="O262" s="434"/>
      <c r="P262" s="456"/>
      <c r="Q262" s="435"/>
    </row>
    <row r="263" spans="1:17" ht="14.4" customHeight="1" x14ac:dyDescent="0.3">
      <c r="A263" s="430" t="s">
        <v>1524</v>
      </c>
      <c r="B263" s="431" t="s">
        <v>1368</v>
      </c>
      <c r="C263" s="431" t="s">
        <v>1369</v>
      </c>
      <c r="D263" s="431" t="s">
        <v>1466</v>
      </c>
      <c r="E263" s="431" t="s">
        <v>1467</v>
      </c>
      <c r="F263" s="434">
        <v>4</v>
      </c>
      <c r="G263" s="434">
        <v>982</v>
      </c>
      <c r="H263" s="434">
        <v>1</v>
      </c>
      <c r="I263" s="434">
        <v>245.5</v>
      </c>
      <c r="J263" s="434">
        <v>9</v>
      </c>
      <c r="K263" s="434">
        <v>2232</v>
      </c>
      <c r="L263" s="434">
        <v>2.2729124236252547</v>
      </c>
      <c r="M263" s="434">
        <v>248</v>
      </c>
      <c r="N263" s="434">
        <v>15</v>
      </c>
      <c r="O263" s="434">
        <v>3735</v>
      </c>
      <c r="P263" s="456">
        <v>3.8034623217922605</v>
      </c>
      <c r="Q263" s="435">
        <v>249</v>
      </c>
    </row>
    <row r="264" spans="1:17" ht="14.4" customHeight="1" x14ac:dyDescent="0.3">
      <c r="A264" s="430" t="s">
        <v>1524</v>
      </c>
      <c r="B264" s="431" t="s">
        <v>1368</v>
      </c>
      <c r="C264" s="431" t="s">
        <v>1369</v>
      </c>
      <c r="D264" s="431" t="s">
        <v>1474</v>
      </c>
      <c r="E264" s="431" t="s">
        <v>1475</v>
      </c>
      <c r="F264" s="434">
        <v>251</v>
      </c>
      <c r="G264" s="434">
        <v>6777</v>
      </c>
      <c r="H264" s="434">
        <v>1</v>
      </c>
      <c r="I264" s="434">
        <v>27</v>
      </c>
      <c r="J264" s="434">
        <v>238</v>
      </c>
      <c r="K264" s="434">
        <v>6426</v>
      </c>
      <c r="L264" s="434">
        <v>0.94820717131474108</v>
      </c>
      <c r="M264" s="434">
        <v>27</v>
      </c>
      <c r="N264" s="434">
        <v>361</v>
      </c>
      <c r="O264" s="434">
        <v>9747</v>
      </c>
      <c r="P264" s="456">
        <v>1.4382470119521913</v>
      </c>
      <c r="Q264" s="435">
        <v>27</v>
      </c>
    </row>
    <row r="265" spans="1:17" ht="14.4" customHeight="1" x14ac:dyDescent="0.3">
      <c r="A265" s="430" t="s">
        <v>1525</v>
      </c>
      <c r="B265" s="431" t="s">
        <v>1368</v>
      </c>
      <c r="C265" s="431" t="s">
        <v>1369</v>
      </c>
      <c r="D265" s="431" t="s">
        <v>1370</v>
      </c>
      <c r="E265" s="431" t="s">
        <v>1371</v>
      </c>
      <c r="F265" s="434">
        <v>856</v>
      </c>
      <c r="G265" s="434">
        <v>136697</v>
      </c>
      <c r="H265" s="434">
        <v>1</v>
      </c>
      <c r="I265" s="434">
        <v>159.6927570093458</v>
      </c>
      <c r="J265" s="434">
        <v>972</v>
      </c>
      <c r="K265" s="434">
        <v>156492</v>
      </c>
      <c r="L265" s="434">
        <v>1.1448093228088401</v>
      </c>
      <c r="M265" s="434">
        <v>161</v>
      </c>
      <c r="N265" s="434">
        <v>1065</v>
      </c>
      <c r="O265" s="434">
        <v>184245</v>
      </c>
      <c r="P265" s="456">
        <v>1.3478349927211277</v>
      </c>
      <c r="Q265" s="435">
        <v>173</v>
      </c>
    </row>
    <row r="266" spans="1:17" ht="14.4" customHeight="1" x14ac:dyDescent="0.3">
      <c r="A266" s="430" t="s">
        <v>1525</v>
      </c>
      <c r="B266" s="431" t="s">
        <v>1368</v>
      </c>
      <c r="C266" s="431" t="s">
        <v>1369</v>
      </c>
      <c r="D266" s="431" t="s">
        <v>1372</v>
      </c>
      <c r="E266" s="431" t="s">
        <v>1373</v>
      </c>
      <c r="F266" s="434">
        <v>0</v>
      </c>
      <c r="G266" s="434">
        <v>0</v>
      </c>
      <c r="H266" s="434"/>
      <c r="I266" s="434"/>
      <c r="J266" s="434"/>
      <c r="K266" s="434"/>
      <c r="L266" s="434"/>
      <c r="M266" s="434"/>
      <c r="N266" s="434"/>
      <c r="O266" s="434"/>
      <c r="P266" s="456"/>
      <c r="Q266" s="435"/>
    </row>
    <row r="267" spans="1:17" ht="14.4" customHeight="1" x14ac:dyDescent="0.3">
      <c r="A267" s="430" t="s">
        <v>1525</v>
      </c>
      <c r="B267" s="431" t="s">
        <v>1368</v>
      </c>
      <c r="C267" s="431" t="s">
        <v>1369</v>
      </c>
      <c r="D267" s="431" t="s">
        <v>1378</v>
      </c>
      <c r="E267" s="431" t="s">
        <v>1379</v>
      </c>
      <c r="F267" s="434">
        <v>0</v>
      </c>
      <c r="G267" s="434">
        <v>0</v>
      </c>
      <c r="H267" s="434"/>
      <c r="I267" s="434"/>
      <c r="J267" s="434"/>
      <c r="K267" s="434"/>
      <c r="L267" s="434"/>
      <c r="M267" s="434"/>
      <c r="N267" s="434"/>
      <c r="O267" s="434"/>
      <c r="P267" s="456"/>
      <c r="Q267" s="435"/>
    </row>
    <row r="268" spans="1:17" ht="14.4" customHeight="1" x14ac:dyDescent="0.3">
      <c r="A268" s="430" t="s">
        <v>1525</v>
      </c>
      <c r="B268" s="431" t="s">
        <v>1368</v>
      </c>
      <c r="C268" s="431" t="s">
        <v>1369</v>
      </c>
      <c r="D268" s="431" t="s">
        <v>1380</v>
      </c>
      <c r="E268" s="431" t="s">
        <v>1381</v>
      </c>
      <c r="F268" s="434">
        <v>0</v>
      </c>
      <c r="G268" s="434">
        <v>0</v>
      </c>
      <c r="H268" s="434"/>
      <c r="I268" s="434"/>
      <c r="J268" s="434"/>
      <c r="K268" s="434"/>
      <c r="L268" s="434"/>
      <c r="M268" s="434"/>
      <c r="N268" s="434"/>
      <c r="O268" s="434"/>
      <c r="P268" s="456"/>
      <c r="Q268" s="435"/>
    </row>
    <row r="269" spans="1:17" ht="14.4" customHeight="1" x14ac:dyDescent="0.3">
      <c r="A269" s="430" t="s">
        <v>1525</v>
      </c>
      <c r="B269" s="431" t="s">
        <v>1368</v>
      </c>
      <c r="C269" s="431" t="s">
        <v>1369</v>
      </c>
      <c r="D269" s="431" t="s">
        <v>1384</v>
      </c>
      <c r="E269" s="431" t="s">
        <v>1385</v>
      </c>
      <c r="F269" s="434">
        <v>104</v>
      </c>
      <c r="G269" s="434">
        <v>121418</v>
      </c>
      <c r="H269" s="434">
        <v>1</v>
      </c>
      <c r="I269" s="434">
        <v>1167.4807692307693</v>
      </c>
      <c r="J269" s="434">
        <v>154</v>
      </c>
      <c r="K269" s="434">
        <v>180026</v>
      </c>
      <c r="L269" s="434">
        <v>1.4826961406051822</v>
      </c>
      <c r="M269" s="434">
        <v>1169</v>
      </c>
      <c r="N269" s="434">
        <v>608</v>
      </c>
      <c r="O269" s="434">
        <v>713184</v>
      </c>
      <c r="P269" s="456">
        <v>5.8737913653659257</v>
      </c>
      <c r="Q269" s="435">
        <v>1173</v>
      </c>
    </row>
    <row r="270" spans="1:17" ht="14.4" customHeight="1" x14ac:dyDescent="0.3">
      <c r="A270" s="430" t="s">
        <v>1525</v>
      </c>
      <c r="B270" s="431" t="s">
        <v>1368</v>
      </c>
      <c r="C270" s="431" t="s">
        <v>1369</v>
      </c>
      <c r="D270" s="431" t="s">
        <v>1386</v>
      </c>
      <c r="E270" s="431" t="s">
        <v>1387</v>
      </c>
      <c r="F270" s="434">
        <v>3317</v>
      </c>
      <c r="G270" s="434">
        <v>131675</v>
      </c>
      <c r="H270" s="434">
        <v>1</v>
      </c>
      <c r="I270" s="434">
        <v>39.697015375339163</v>
      </c>
      <c r="J270" s="434">
        <v>3556</v>
      </c>
      <c r="K270" s="434">
        <v>142240</v>
      </c>
      <c r="L270" s="434">
        <v>1.0802354281374598</v>
      </c>
      <c r="M270" s="434">
        <v>40</v>
      </c>
      <c r="N270" s="434">
        <v>3015</v>
      </c>
      <c r="O270" s="434">
        <v>123615</v>
      </c>
      <c r="P270" s="456">
        <v>0.93878868426048989</v>
      </c>
      <c r="Q270" s="435">
        <v>41</v>
      </c>
    </row>
    <row r="271" spans="1:17" ht="14.4" customHeight="1" x14ac:dyDescent="0.3">
      <c r="A271" s="430" t="s">
        <v>1525</v>
      </c>
      <c r="B271" s="431" t="s">
        <v>1368</v>
      </c>
      <c r="C271" s="431" t="s">
        <v>1369</v>
      </c>
      <c r="D271" s="431" t="s">
        <v>1388</v>
      </c>
      <c r="E271" s="431" t="s">
        <v>1389</v>
      </c>
      <c r="F271" s="434">
        <v>59</v>
      </c>
      <c r="G271" s="434">
        <v>22576</v>
      </c>
      <c r="H271" s="434">
        <v>1</v>
      </c>
      <c r="I271" s="434">
        <v>382.64406779661016</v>
      </c>
      <c r="J271" s="434">
        <v>66</v>
      </c>
      <c r="K271" s="434">
        <v>25278</v>
      </c>
      <c r="L271" s="434">
        <v>1.1196846208362863</v>
      </c>
      <c r="M271" s="434">
        <v>383</v>
      </c>
      <c r="N271" s="434">
        <v>78</v>
      </c>
      <c r="O271" s="434">
        <v>29952</v>
      </c>
      <c r="P271" s="456">
        <v>1.326718639262934</v>
      </c>
      <c r="Q271" s="435">
        <v>384</v>
      </c>
    </row>
    <row r="272" spans="1:17" ht="14.4" customHeight="1" x14ac:dyDescent="0.3">
      <c r="A272" s="430" t="s">
        <v>1525</v>
      </c>
      <c r="B272" s="431" t="s">
        <v>1368</v>
      </c>
      <c r="C272" s="431" t="s">
        <v>1369</v>
      </c>
      <c r="D272" s="431" t="s">
        <v>1390</v>
      </c>
      <c r="E272" s="431" t="s">
        <v>1391</v>
      </c>
      <c r="F272" s="434">
        <v>882</v>
      </c>
      <c r="G272" s="434">
        <v>32634</v>
      </c>
      <c r="H272" s="434">
        <v>1</v>
      </c>
      <c r="I272" s="434">
        <v>37</v>
      </c>
      <c r="J272" s="434">
        <v>1072</v>
      </c>
      <c r="K272" s="434">
        <v>39664</v>
      </c>
      <c r="L272" s="434">
        <v>1.2154195011337869</v>
      </c>
      <c r="M272" s="434">
        <v>37</v>
      </c>
      <c r="N272" s="434">
        <v>1089</v>
      </c>
      <c r="O272" s="434">
        <v>40293</v>
      </c>
      <c r="P272" s="456">
        <v>1.2346938775510203</v>
      </c>
      <c r="Q272" s="435">
        <v>37</v>
      </c>
    </row>
    <row r="273" spans="1:17" ht="14.4" customHeight="1" x14ac:dyDescent="0.3">
      <c r="A273" s="430" t="s">
        <v>1525</v>
      </c>
      <c r="B273" s="431" t="s">
        <v>1368</v>
      </c>
      <c r="C273" s="431" t="s">
        <v>1369</v>
      </c>
      <c r="D273" s="431" t="s">
        <v>1394</v>
      </c>
      <c r="E273" s="431" t="s">
        <v>1395</v>
      </c>
      <c r="F273" s="434">
        <v>550</v>
      </c>
      <c r="G273" s="434">
        <v>244607</v>
      </c>
      <c r="H273" s="434">
        <v>1</v>
      </c>
      <c r="I273" s="434">
        <v>444.74</v>
      </c>
      <c r="J273" s="434">
        <v>580</v>
      </c>
      <c r="K273" s="434">
        <v>258100</v>
      </c>
      <c r="L273" s="434">
        <v>1.0551619536644494</v>
      </c>
      <c r="M273" s="434">
        <v>445</v>
      </c>
      <c r="N273" s="434">
        <v>668</v>
      </c>
      <c r="O273" s="434">
        <v>297928</v>
      </c>
      <c r="P273" s="456">
        <v>1.2179864026785823</v>
      </c>
      <c r="Q273" s="435">
        <v>446</v>
      </c>
    </row>
    <row r="274" spans="1:17" ht="14.4" customHeight="1" x14ac:dyDescent="0.3">
      <c r="A274" s="430" t="s">
        <v>1525</v>
      </c>
      <c r="B274" s="431" t="s">
        <v>1368</v>
      </c>
      <c r="C274" s="431" t="s">
        <v>1369</v>
      </c>
      <c r="D274" s="431" t="s">
        <v>1396</v>
      </c>
      <c r="E274" s="431" t="s">
        <v>1397</v>
      </c>
      <c r="F274" s="434"/>
      <c r="G274" s="434"/>
      <c r="H274" s="434"/>
      <c r="I274" s="434"/>
      <c r="J274" s="434"/>
      <c r="K274" s="434"/>
      <c r="L274" s="434"/>
      <c r="M274" s="434"/>
      <c r="N274" s="434">
        <v>1</v>
      </c>
      <c r="O274" s="434">
        <v>42</v>
      </c>
      <c r="P274" s="456"/>
      <c r="Q274" s="435">
        <v>42</v>
      </c>
    </row>
    <row r="275" spans="1:17" ht="14.4" customHeight="1" x14ac:dyDescent="0.3">
      <c r="A275" s="430" t="s">
        <v>1525</v>
      </c>
      <c r="B275" s="431" t="s">
        <v>1368</v>
      </c>
      <c r="C275" s="431" t="s">
        <v>1369</v>
      </c>
      <c r="D275" s="431" t="s">
        <v>1398</v>
      </c>
      <c r="E275" s="431" t="s">
        <v>1399</v>
      </c>
      <c r="F275" s="434">
        <v>101</v>
      </c>
      <c r="G275" s="434">
        <v>49560</v>
      </c>
      <c r="H275" s="434">
        <v>1</v>
      </c>
      <c r="I275" s="434">
        <v>490.69306930693068</v>
      </c>
      <c r="J275" s="434">
        <v>807</v>
      </c>
      <c r="K275" s="434">
        <v>396237</v>
      </c>
      <c r="L275" s="434">
        <v>7.9950968523002421</v>
      </c>
      <c r="M275" s="434">
        <v>491</v>
      </c>
      <c r="N275" s="434">
        <v>1039</v>
      </c>
      <c r="O275" s="434">
        <v>511188</v>
      </c>
      <c r="P275" s="456">
        <v>10.31452784503632</v>
      </c>
      <c r="Q275" s="435">
        <v>492</v>
      </c>
    </row>
    <row r="276" spans="1:17" ht="14.4" customHeight="1" x14ac:dyDescent="0.3">
      <c r="A276" s="430" t="s">
        <v>1525</v>
      </c>
      <c r="B276" s="431" t="s">
        <v>1368</v>
      </c>
      <c r="C276" s="431" t="s">
        <v>1369</v>
      </c>
      <c r="D276" s="431" t="s">
        <v>1400</v>
      </c>
      <c r="E276" s="431" t="s">
        <v>1401</v>
      </c>
      <c r="F276" s="434">
        <v>159</v>
      </c>
      <c r="G276" s="434">
        <v>4929</v>
      </c>
      <c r="H276" s="434">
        <v>1</v>
      </c>
      <c r="I276" s="434">
        <v>31</v>
      </c>
      <c r="J276" s="434">
        <v>188</v>
      </c>
      <c r="K276" s="434">
        <v>5828</v>
      </c>
      <c r="L276" s="434">
        <v>1.1823899371069182</v>
      </c>
      <c r="M276" s="434">
        <v>31</v>
      </c>
      <c r="N276" s="434">
        <v>222</v>
      </c>
      <c r="O276" s="434">
        <v>6882</v>
      </c>
      <c r="P276" s="456">
        <v>1.3962264150943395</v>
      </c>
      <c r="Q276" s="435">
        <v>31</v>
      </c>
    </row>
    <row r="277" spans="1:17" ht="14.4" customHeight="1" x14ac:dyDescent="0.3">
      <c r="A277" s="430" t="s">
        <v>1525</v>
      </c>
      <c r="B277" s="431" t="s">
        <v>1368</v>
      </c>
      <c r="C277" s="431" t="s">
        <v>1369</v>
      </c>
      <c r="D277" s="431" t="s">
        <v>1402</v>
      </c>
      <c r="E277" s="431" t="s">
        <v>1403</v>
      </c>
      <c r="F277" s="434">
        <v>7</v>
      </c>
      <c r="G277" s="434">
        <v>1439</v>
      </c>
      <c r="H277" s="434">
        <v>1</v>
      </c>
      <c r="I277" s="434">
        <v>205.57142857142858</v>
      </c>
      <c r="J277" s="434">
        <v>10</v>
      </c>
      <c r="K277" s="434">
        <v>2070</v>
      </c>
      <c r="L277" s="434">
        <v>1.4384989576094509</v>
      </c>
      <c r="M277" s="434">
        <v>207</v>
      </c>
      <c r="N277" s="434">
        <v>5</v>
      </c>
      <c r="O277" s="434">
        <v>1040</v>
      </c>
      <c r="P277" s="456">
        <v>0.72272411396803338</v>
      </c>
      <c r="Q277" s="435">
        <v>208</v>
      </c>
    </row>
    <row r="278" spans="1:17" ht="14.4" customHeight="1" x14ac:dyDescent="0.3">
      <c r="A278" s="430" t="s">
        <v>1525</v>
      </c>
      <c r="B278" s="431" t="s">
        <v>1368</v>
      </c>
      <c r="C278" s="431" t="s">
        <v>1369</v>
      </c>
      <c r="D278" s="431" t="s">
        <v>1404</v>
      </c>
      <c r="E278" s="431" t="s">
        <v>1405</v>
      </c>
      <c r="F278" s="434">
        <v>7</v>
      </c>
      <c r="G278" s="434">
        <v>2645</v>
      </c>
      <c r="H278" s="434">
        <v>1</v>
      </c>
      <c r="I278" s="434">
        <v>377.85714285714283</v>
      </c>
      <c r="J278" s="434">
        <v>10</v>
      </c>
      <c r="K278" s="434">
        <v>3800</v>
      </c>
      <c r="L278" s="434">
        <v>1.4366729678638941</v>
      </c>
      <c r="M278" s="434">
        <v>380</v>
      </c>
      <c r="N278" s="434">
        <v>6</v>
      </c>
      <c r="O278" s="434">
        <v>2304</v>
      </c>
      <c r="P278" s="456">
        <v>0.87107750472589796</v>
      </c>
      <c r="Q278" s="435">
        <v>384</v>
      </c>
    </row>
    <row r="279" spans="1:17" ht="14.4" customHeight="1" x14ac:dyDescent="0.3">
      <c r="A279" s="430" t="s">
        <v>1525</v>
      </c>
      <c r="B279" s="431" t="s">
        <v>1368</v>
      </c>
      <c r="C279" s="431" t="s">
        <v>1369</v>
      </c>
      <c r="D279" s="431" t="s">
        <v>1406</v>
      </c>
      <c r="E279" s="431" t="s">
        <v>1407</v>
      </c>
      <c r="F279" s="434">
        <v>6</v>
      </c>
      <c r="G279" s="434">
        <v>1394</v>
      </c>
      <c r="H279" s="434">
        <v>1</v>
      </c>
      <c r="I279" s="434">
        <v>232.33333333333334</v>
      </c>
      <c r="J279" s="434">
        <v>1</v>
      </c>
      <c r="K279" s="434">
        <v>234</v>
      </c>
      <c r="L279" s="434">
        <v>0.16786226685796271</v>
      </c>
      <c r="M279" s="434">
        <v>234</v>
      </c>
      <c r="N279" s="434">
        <v>3</v>
      </c>
      <c r="O279" s="434">
        <v>708</v>
      </c>
      <c r="P279" s="456">
        <v>0.50789096126255384</v>
      </c>
      <c r="Q279" s="435">
        <v>236</v>
      </c>
    </row>
    <row r="280" spans="1:17" ht="14.4" customHeight="1" x14ac:dyDescent="0.3">
      <c r="A280" s="430" t="s">
        <v>1525</v>
      </c>
      <c r="B280" s="431" t="s">
        <v>1368</v>
      </c>
      <c r="C280" s="431" t="s">
        <v>1369</v>
      </c>
      <c r="D280" s="431" t="s">
        <v>1408</v>
      </c>
      <c r="E280" s="431" t="s">
        <v>1409</v>
      </c>
      <c r="F280" s="434">
        <v>91</v>
      </c>
      <c r="G280" s="434">
        <v>11810</v>
      </c>
      <c r="H280" s="434">
        <v>1</v>
      </c>
      <c r="I280" s="434">
        <v>129.78021978021977</v>
      </c>
      <c r="J280" s="434">
        <v>115</v>
      </c>
      <c r="K280" s="434">
        <v>15065</v>
      </c>
      <c r="L280" s="434">
        <v>1.2756138865368332</v>
      </c>
      <c r="M280" s="434">
        <v>131</v>
      </c>
      <c r="N280" s="434">
        <v>102</v>
      </c>
      <c r="O280" s="434">
        <v>13974</v>
      </c>
      <c r="P280" s="456">
        <v>1.1832345469940728</v>
      </c>
      <c r="Q280" s="435">
        <v>137</v>
      </c>
    </row>
    <row r="281" spans="1:17" ht="14.4" customHeight="1" x14ac:dyDescent="0.3">
      <c r="A281" s="430" t="s">
        <v>1525</v>
      </c>
      <c r="B281" s="431" t="s">
        <v>1368</v>
      </c>
      <c r="C281" s="431" t="s">
        <v>1369</v>
      </c>
      <c r="D281" s="431" t="s">
        <v>1410</v>
      </c>
      <c r="E281" s="431" t="s">
        <v>1411</v>
      </c>
      <c r="F281" s="434">
        <v>1</v>
      </c>
      <c r="G281" s="434">
        <v>198</v>
      </c>
      <c r="H281" s="434">
        <v>1</v>
      </c>
      <c r="I281" s="434">
        <v>198</v>
      </c>
      <c r="J281" s="434"/>
      <c r="K281" s="434"/>
      <c r="L281" s="434"/>
      <c r="M281" s="434"/>
      <c r="N281" s="434">
        <v>4</v>
      </c>
      <c r="O281" s="434">
        <v>820</v>
      </c>
      <c r="P281" s="456">
        <v>4.141414141414141</v>
      </c>
      <c r="Q281" s="435">
        <v>205</v>
      </c>
    </row>
    <row r="282" spans="1:17" ht="14.4" customHeight="1" x14ac:dyDescent="0.3">
      <c r="A282" s="430" t="s">
        <v>1525</v>
      </c>
      <c r="B282" s="431" t="s">
        <v>1368</v>
      </c>
      <c r="C282" s="431" t="s">
        <v>1369</v>
      </c>
      <c r="D282" s="431" t="s">
        <v>1414</v>
      </c>
      <c r="E282" s="431" t="s">
        <v>1415</v>
      </c>
      <c r="F282" s="434">
        <v>1745</v>
      </c>
      <c r="G282" s="434">
        <v>27920</v>
      </c>
      <c r="H282" s="434">
        <v>1</v>
      </c>
      <c r="I282" s="434">
        <v>16</v>
      </c>
      <c r="J282" s="434">
        <v>1902</v>
      </c>
      <c r="K282" s="434">
        <v>30432</v>
      </c>
      <c r="L282" s="434">
        <v>1.0899713467048711</v>
      </c>
      <c r="M282" s="434">
        <v>16</v>
      </c>
      <c r="N282" s="434">
        <v>2084</v>
      </c>
      <c r="O282" s="434">
        <v>35428</v>
      </c>
      <c r="P282" s="456">
        <v>1.2689111747851003</v>
      </c>
      <c r="Q282" s="435">
        <v>17</v>
      </c>
    </row>
    <row r="283" spans="1:17" ht="14.4" customHeight="1" x14ac:dyDescent="0.3">
      <c r="A283" s="430" t="s">
        <v>1525</v>
      </c>
      <c r="B283" s="431" t="s">
        <v>1368</v>
      </c>
      <c r="C283" s="431" t="s">
        <v>1369</v>
      </c>
      <c r="D283" s="431" t="s">
        <v>1416</v>
      </c>
      <c r="E283" s="431" t="s">
        <v>1417</v>
      </c>
      <c r="F283" s="434">
        <v>35</v>
      </c>
      <c r="G283" s="434">
        <v>4693</v>
      </c>
      <c r="H283" s="434">
        <v>1</v>
      </c>
      <c r="I283" s="434">
        <v>134.08571428571429</v>
      </c>
      <c r="J283" s="434">
        <v>41</v>
      </c>
      <c r="K283" s="434">
        <v>5576</v>
      </c>
      <c r="L283" s="434">
        <v>1.1881525676539526</v>
      </c>
      <c r="M283" s="434">
        <v>136</v>
      </c>
      <c r="N283" s="434">
        <v>752</v>
      </c>
      <c r="O283" s="434">
        <v>104528</v>
      </c>
      <c r="P283" s="456">
        <v>22.273172810568933</v>
      </c>
      <c r="Q283" s="435">
        <v>139</v>
      </c>
    </row>
    <row r="284" spans="1:17" ht="14.4" customHeight="1" x14ac:dyDescent="0.3">
      <c r="A284" s="430" t="s">
        <v>1525</v>
      </c>
      <c r="B284" s="431" t="s">
        <v>1368</v>
      </c>
      <c r="C284" s="431" t="s">
        <v>1369</v>
      </c>
      <c r="D284" s="431" t="s">
        <v>1418</v>
      </c>
      <c r="E284" s="431" t="s">
        <v>1419</v>
      </c>
      <c r="F284" s="434">
        <v>68</v>
      </c>
      <c r="G284" s="434">
        <v>6978</v>
      </c>
      <c r="H284" s="434">
        <v>1</v>
      </c>
      <c r="I284" s="434">
        <v>102.61764705882354</v>
      </c>
      <c r="J284" s="434">
        <v>59</v>
      </c>
      <c r="K284" s="434">
        <v>6077</v>
      </c>
      <c r="L284" s="434">
        <v>0.87087990828317574</v>
      </c>
      <c r="M284" s="434">
        <v>103</v>
      </c>
      <c r="N284" s="434">
        <v>83</v>
      </c>
      <c r="O284" s="434">
        <v>8549</v>
      </c>
      <c r="P284" s="456">
        <v>1.2251361421610776</v>
      </c>
      <c r="Q284" s="435">
        <v>103</v>
      </c>
    </row>
    <row r="285" spans="1:17" ht="14.4" customHeight="1" x14ac:dyDescent="0.3">
      <c r="A285" s="430" t="s">
        <v>1525</v>
      </c>
      <c r="B285" s="431" t="s">
        <v>1368</v>
      </c>
      <c r="C285" s="431" t="s">
        <v>1369</v>
      </c>
      <c r="D285" s="431" t="s">
        <v>1422</v>
      </c>
      <c r="E285" s="431" t="s">
        <v>1423</v>
      </c>
      <c r="F285" s="434">
        <v>0</v>
      </c>
      <c r="G285" s="434">
        <v>0</v>
      </c>
      <c r="H285" s="434"/>
      <c r="I285" s="434"/>
      <c r="J285" s="434"/>
      <c r="K285" s="434"/>
      <c r="L285" s="434"/>
      <c r="M285" s="434"/>
      <c r="N285" s="434"/>
      <c r="O285" s="434"/>
      <c r="P285" s="456"/>
      <c r="Q285" s="435"/>
    </row>
    <row r="286" spans="1:17" ht="14.4" customHeight="1" x14ac:dyDescent="0.3">
      <c r="A286" s="430" t="s">
        <v>1525</v>
      </c>
      <c r="B286" s="431" t="s">
        <v>1368</v>
      </c>
      <c r="C286" s="431" t="s">
        <v>1369</v>
      </c>
      <c r="D286" s="431" t="s">
        <v>1424</v>
      </c>
      <c r="E286" s="431" t="s">
        <v>1425</v>
      </c>
      <c r="F286" s="434">
        <v>1731</v>
      </c>
      <c r="G286" s="434">
        <v>197877</v>
      </c>
      <c r="H286" s="434">
        <v>1</v>
      </c>
      <c r="I286" s="434">
        <v>114.31369150779896</v>
      </c>
      <c r="J286" s="434">
        <v>1840</v>
      </c>
      <c r="K286" s="434">
        <v>213440</v>
      </c>
      <c r="L286" s="434">
        <v>1.0786498683525625</v>
      </c>
      <c r="M286" s="434">
        <v>116</v>
      </c>
      <c r="N286" s="434">
        <v>1888</v>
      </c>
      <c r="O286" s="434">
        <v>220896</v>
      </c>
      <c r="P286" s="456">
        <v>1.1163298412650282</v>
      </c>
      <c r="Q286" s="435">
        <v>117</v>
      </c>
    </row>
    <row r="287" spans="1:17" ht="14.4" customHeight="1" x14ac:dyDescent="0.3">
      <c r="A287" s="430" t="s">
        <v>1525</v>
      </c>
      <c r="B287" s="431" t="s">
        <v>1368</v>
      </c>
      <c r="C287" s="431" t="s">
        <v>1369</v>
      </c>
      <c r="D287" s="431" t="s">
        <v>1426</v>
      </c>
      <c r="E287" s="431" t="s">
        <v>1427</v>
      </c>
      <c r="F287" s="434">
        <v>359</v>
      </c>
      <c r="G287" s="434">
        <v>30389</v>
      </c>
      <c r="H287" s="434">
        <v>1</v>
      </c>
      <c r="I287" s="434">
        <v>84.649025069637887</v>
      </c>
      <c r="J287" s="434">
        <v>448</v>
      </c>
      <c r="K287" s="434">
        <v>38080</v>
      </c>
      <c r="L287" s="434">
        <v>1.2530849978610681</v>
      </c>
      <c r="M287" s="434">
        <v>85</v>
      </c>
      <c r="N287" s="434">
        <v>427</v>
      </c>
      <c r="O287" s="434">
        <v>38857</v>
      </c>
      <c r="P287" s="456">
        <v>1.278653460133601</v>
      </c>
      <c r="Q287" s="435">
        <v>91</v>
      </c>
    </row>
    <row r="288" spans="1:17" ht="14.4" customHeight="1" x14ac:dyDescent="0.3">
      <c r="A288" s="430" t="s">
        <v>1525</v>
      </c>
      <c r="B288" s="431" t="s">
        <v>1368</v>
      </c>
      <c r="C288" s="431" t="s">
        <v>1369</v>
      </c>
      <c r="D288" s="431" t="s">
        <v>1428</v>
      </c>
      <c r="E288" s="431" t="s">
        <v>1429</v>
      </c>
      <c r="F288" s="434">
        <v>58</v>
      </c>
      <c r="G288" s="434">
        <v>5606</v>
      </c>
      <c r="H288" s="434">
        <v>1</v>
      </c>
      <c r="I288" s="434">
        <v>96.65517241379311</v>
      </c>
      <c r="J288" s="434">
        <v>59</v>
      </c>
      <c r="K288" s="434">
        <v>5782</v>
      </c>
      <c r="L288" s="434">
        <v>1.0313949339992865</v>
      </c>
      <c r="M288" s="434">
        <v>98</v>
      </c>
      <c r="N288" s="434">
        <v>32</v>
      </c>
      <c r="O288" s="434">
        <v>3168</v>
      </c>
      <c r="P288" s="456">
        <v>0.56510881198715657</v>
      </c>
      <c r="Q288" s="435">
        <v>99</v>
      </c>
    </row>
    <row r="289" spans="1:17" ht="14.4" customHeight="1" x14ac:dyDescent="0.3">
      <c r="A289" s="430" t="s">
        <v>1525</v>
      </c>
      <c r="B289" s="431" t="s">
        <v>1368</v>
      </c>
      <c r="C289" s="431" t="s">
        <v>1369</v>
      </c>
      <c r="D289" s="431" t="s">
        <v>1430</v>
      </c>
      <c r="E289" s="431" t="s">
        <v>1431</v>
      </c>
      <c r="F289" s="434">
        <v>281</v>
      </c>
      <c r="G289" s="434">
        <v>5901</v>
      </c>
      <c r="H289" s="434">
        <v>1</v>
      </c>
      <c r="I289" s="434">
        <v>21</v>
      </c>
      <c r="J289" s="434">
        <v>316</v>
      </c>
      <c r="K289" s="434">
        <v>6636</v>
      </c>
      <c r="L289" s="434">
        <v>1.1245551601423487</v>
      </c>
      <c r="M289" s="434">
        <v>21</v>
      </c>
      <c r="N289" s="434">
        <v>234</v>
      </c>
      <c r="O289" s="434">
        <v>4914</v>
      </c>
      <c r="P289" s="456">
        <v>0.83274021352313166</v>
      </c>
      <c r="Q289" s="435">
        <v>21</v>
      </c>
    </row>
    <row r="290" spans="1:17" ht="14.4" customHeight="1" x14ac:dyDescent="0.3">
      <c r="A290" s="430" t="s">
        <v>1525</v>
      </c>
      <c r="B290" s="431" t="s">
        <v>1368</v>
      </c>
      <c r="C290" s="431" t="s">
        <v>1369</v>
      </c>
      <c r="D290" s="431" t="s">
        <v>1432</v>
      </c>
      <c r="E290" s="431" t="s">
        <v>1433</v>
      </c>
      <c r="F290" s="434">
        <v>2898</v>
      </c>
      <c r="G290" s="434">
        <v>1410571</v>
      </c>
      <c r="H290" s="434">
        <v>1</v>
      </c>
      <c r="I290" s="434">
        <v>486.73947550034507</v>
      </c>
      <c r="J290" s="434">
        <v>3081</v>
      </c>
      <c r="K290" s="434">
        <v>1500447</v>
      </c>
      <c r="L290" s="434">
        <v>1.0637160412343654</v>
      </c>
      <c r="M290" s="434">
        <v>487</v>
      </c>
      <c r="N290" s="434">
        <v>3237</v>
      </c>
      <c r="O290" s="434">
        <v>1579656</v>
      </c>
      <c r="P290" s="456">
        <v>1.1198698966588707</v>
      </c>
      <c r="Q290" s="435">
        <v>488</v>
      </c>
    </row>
    <row r="291" spans="1:17" ht="14.4" customHeight="1" x14ac:dyDescent="0.3">
      <c r="A291" s="430" t="s">
        <v>1525</v>
      </c>
      <c r="B291" s="431" t="s">
        <v>1368</v>
      </c>
      <c r="C291" s="431" t="s">
        <v>1369</v>
      </c>
      <c r="D291" s="431" t="s">
        <v>1434</v>
      </c>
      <c r="E291" s="431" t="s">
        <v>1435</v>
      </c>
      <c r="F291" s="434">
        <v>0</v>
      </c>
      <c r="G291" s="434">
        <v>0</v>
      </c>
      <c r="H291" s="434"/>
      <c r="I291" s="434"/>
      <c r="J291" s="434"/>
      <c r="K291" s="434"/>
      <c r="L291" s="434"/>
      <c r="M291" s="434"/>
      <c r="N291" s="434"/>
      <c r="O291" s="434"/>
      <c r="P291" s="456"/>
      <c r="Q291" s="435"/>
    </row>
    <row r="292" spans="1:17" ht="14.4" customHeight="1" x14ac:dyDescent="0.3">
      <c r="A292" s="430" t="s">
        <v>1525</v>
      </c>
      <c r="B292" s="431" t="s">
        <v>1368</v>
      </c>
      <c r="C292" s="431" t="s">
        <v>1369</v>
      </c>
      <c r="D292" s="431" t="s">
        <v>1440</v>
      </c>
      <c r="E292" s="431" t="s">
        <v>1441</v>
      </c>
      <c r="F292" s="434">
        <v>452</v>
      </c>
      <c r="G292" s="434">
        <v>18387</v>
      </c>
      <c r="H292" s="434">
        <v>1</v>
      </c>
      <c r="I292" s="434">
        <v>40.679203539823007</v>
      </c>
      <c r="J292" s="434">
        <v>553</v>
      </c>
      <c r="K292" s="434">
        <v>22673</v>
      </c>
      <c r="L292" s="434">
        <v>1.2330994724533637</v>
      </c>
      <c r="M292" s="434">
        <v>41</v>
      </c>
      <c r="N292" s="434">
        <v>519</v>
      </c>
      <c r="O292" s="434">
        <v>21279</v>
      </c>
      <c r="P292" s="456">
        <v>1.157285038342307</v>
      </c>
      <c r="Q292" s="435">
        <v>41</v>
      </c>
    </row>
    <row r="293" spans="1:17" ht="14.4" customHeight="1" x14ac:dyDescent="0.3">
      <c r="A293" s="430" t="s">
        <v>1525</v>
      </c>
      <c r="B293" s="431" t="s">
        <v>1368</v>
      </c>
      <c r="C293" s="431" t="s">
        <v>1369</v>
      </c>
      <c r="D293" s="431" t="s">
        <v>1442</v>
      </c>
      <c r="E293" s="431" t="s">
        <v>1443</v>
      </c>
      <c r="F293" s="434">
        <v>0</v>
      </c>
      <c r="G293" s="434">
        <v>0</v>
      </c>
      <c r="H293" s="434"/>
      <c r="I293" s="434"/>
      <c r="J293" s="434"/>
      <c r="K293" s="434"/>
      <c r="L293" s="434"/>
      <c r="M293" s="434"/>
      <c r="N293" s="434"/>
      <c r="O293" s="434"/>
      <c r="P293" s="456"/>
      <c r="Q293" s="435"/>
    </row>
    <row r="294" spans="1:17" ht="14.4" customHeight="1" x14ac:dyDescent="0.3">
      <c r="A294" s="430" t="s">
        <v>1525</v>
      </c>
      <c r="B294" s="431" t="s">
        <v>1368</v>
      </c>
      <c r="C294" s="431" t="s">
        <v>1369</v>
      </c>
      <c r="D294" s="431" t="s">
        <v>1448</v>
      </c>
      <c r="E294" s="431" t="s">
        <v>1449</v>
      </c>
      <c r="F294" s="434">
        <v>4</v>
      </c>
      <c r="G294" s="434">
        <v>869</v>
      </c>
      <c r="H294" s="434">
        <v>1</v>
      </c>
      <c r="I294" s="434">
        <v>217.25</v>
      </c>
      <c r="J294" s="434">
        <v>7</v>
      </c>
      <c r="K294" s="434">
        <v>1533</v>
      </c>
      <c r="L294" s="434">
        <v>1.7640966628308401</v>
      </c>
      <c r="M294" s="434">
        <v>219</v>
      </c>
      <c r="N294" s="434">
        <v>4</v>
      </c>
      <c r="O294" s="434">
        <v>892</v>
      </c>
      <c r="P294" s="456">
        <v>1.0264672036823936</v>
      </c>
      <c r="Q294" s="435">
        <v>223</v>
      </c>
    </row>
    <row r="295" spans="1:17" ht="14.4" customHeight="1" x14ac:dyDescent="0.3">
      <c r="A295" s="430" t="s">
        <v>1525</v>
      </c>
      <c r="B295" s="431" t="s">
        <v>1368</v>
      </c>
      <c r="C295" s="431" t="s">
        <v>1369</v>
      </c>
      <c r="D295" s="431" t="s">
        <v>1450</v>
      </c>
      <c r="E295" s="431" t="s">
        <v>1451</v>
      </c>
      <c r="F295" s="434">
        <v>23</v>
      </c>
      <c r="G295" s="434">
        <v>17521</v>
      </c>
      <c r="H295" s="434">
        <v>1</v>
      </c>
      <c r="I295" s="434">
        <v>761.78260869565213</v>
      </c>
      <c r="J295" s="434">
        <v>32</v>
      </c>
      <c r="K295" s="434">
        <v>24384</v>
      </c>
      <c r="L295" s="434">
        <v>1.39170138690714</v>
      </c>
      <c r="M295" s="434">
        <v>762</v>
      </c>
      <c r="N295" s="434">
        <v>34</v>
      </c>
      <c r="O295" s="434">
        <v>25942</v>
      </c>
      <c r="P295" s="456">
        <v>1.4806232520974829</v>
      </c>
      <c r="Q295" s="435">
        <v>763</v>
      </c>
    </row>
    <row r="296" spans="1:17" ht="14.4" customHeight="1" x14ac:dyDescent="0.3">
      <c r="A296" s="430" t="s">
        <v>1525</v>
      </c>
      <c r="B296" s="431" t="s">
        <v>1368</v>
      </c>
      <c r="C296" s="431" t="s">
        <v>1369</v>
      </c>
      <c r="D296" s="431" t="s">
        <v>1452</v>
      </c>
      <c r="E296" s="431" t="s">
        <v>1453</v>
      </c>
      <c r="F296" s="434">
        <v>79</v>
      </c>
      <c r="G296" s="434">
        <v>162271</v>
      </c>
      <c r="H296" s="434">
        <v>1</v>
      </c>
      <c r="I296" s="434">
        <v>2054.0632911392404</v>
      </c>
      <c r="J296" s="434">
        <v>42</v>
      </c>
      <c r="K296" s="434">
        <v>87024</v>
      </c>
      <c r="L296" s="434">
        <v>0.53628806132950435</v>
      </c>
      <c r="M296" s="434">
        <v>2072</v>
      </c>
      <c r="N296" s="434">
        <v>52</v>
      </c>
      <c r="O296" s="434">
        <v>109824</v>
      </c>
      <c r="P296" s="456">
        <v>0.67679375858902702</v>
      </c>
      <c r="Q296" s="435">
        <v>2112</v>
      </c>
    </row>
    <row r="297" spans="1:17" ht="14.4" customHeight="1" x14ac:dyDescent="0.3">
      <c r="A297" s="430" t="s">
        <v>1525</v>
      </c>
      <c r="B297" s="431" t="s">
        <v>1368</v>
      </c>
      <c r="C297" s="431" t="s">
        <v>1369</v>
      </c>
      <c r="D297" s="431" t="s">
        <v>1454</v>
      </c>
      <c r="E297" s="431" t="s">
        <v>1455</v>
      </c>
      <c r="F297" s="434">
        <v>169</v>
      </c>
      <c r="G297" s="434">
        <v>102448</v>
      </c>
      <c r="H297" s="434">
        <v>1</v>
      </c>
      <c r="I297" s="434">
        <v>606.2011834319527</v>
      </c>
      <c r="J297" s="434">
        <v>132</v>
      </c>
      <c r="K297" s="434">
        <v>80256</v>
      </c>
      <c r="L297" s="434">
        <v>0.78338278931750738</v>
      </c>
      <c r="M297" s="434">
        <v>608</v>
      </c>
      <c r="N297" s="434">
        <v>168</v>
      </c>
      <c r="O297" s="434">
        <v>103152</v>
      </c>
      <c r="P297" s="456">
        <v>1.0068717788536623</v>
      </c>
      <c r="Q297" s="435">
        <v>614</v>
      </c>
    </row>
    <row r="298" spans="1:17" ht="14.4" customHeight="1" x14ac:dyDescent="0.3">
      <c r="A298" s="430" t="s">
        <v>1525</v>
      </c>
      <c r="B298" s="431" t="s">
        <v>1368</v>
      </c>
      <c r="C298" s="431" t="s">
        <v>1369</v>
      </c>
      <c r="D298" s="431" t="s">
        <v>1456</v>
      </c>
      <c r="E298" s="431" t="s">
        <v>1457</v>
      </c>
      <c r="F298" s="434"/>
      <c r="G298" s="434"/>
      <c r="H298" s="434"/>
      <c r="I298" s="434"/>
      <c r="J298" s="434">
        <v>3</v>
      </c>
      <c r="K298" s="434">
        <v>2886</v>
      </c>
      <c r="L298" s="434"/>
      <c r="M298" s="434">
        <v>962</v>
      </c>
      <c r="N298" s="434">
        <v>2</v>
      </c>
      <c r="O298" s="434">
        <v>1926</v>
      </c>
      <c r="P298" s="456"/>
      <c r="Q298" s="435">
        <v>963</v>
      </c>
    </row>
    <row r="299" spans="1:17" ht="14.4" customHeight="1" x14ac:dyDescent="0.3">
      <c r="A299" s="430" t="s">
        <v>1525</v>
      </c>
      <c r="B299" s="431" t="s">
        <v>1368</v>
      </c>
      <c r="C299" s="431" t="s">
        <v>1369</v>
      </c>
      <c r="D299" s="431" t="s">
        <v>1458</v>
      </c>
      <c r="E299" s="431" t="s">
        <v>1459</v>
      </c>
      <c r="F299" s="434">
        <v>12</v>
      </c>
      <c r="G299" s="434">
        <v>6090</v>
      </c>
      <c r="H299" s="434">
        <v>1</v>
      </c>
      <c r="I299" s="434">
        <v>507.5</v>
      </c>
      <c r="J299" s="434">
        <v>2</v>
      </c>
      <c r="K299" s="434">
        <v>1018</v>
      </c>
      <c r="L299" s="434">
        <v>0.16715927750410509</v>
      </c>
      <c r="M299" s="434">
        <v>509</v>
      </c>
      <c r="N299" s="434">
        <v>2</v>
      </c>
      <c r="O299" s="434">
        <v>1024</v>
      </c>
      <c r="P299" s="456">
        <v>0.16814449917898194</v>
      </c>
      <c r="Q299" s="435">
        <v>512</v>
      </c>
    </row>
    <row r="300" spans="1:17" ht="14.4" customHeight="1" x14ac:dyDescent="0.3">
      <c r="A300" s="430" t="s">
        <v>1525</v>
      </c>
      <c r="B300" s="431" t="s">
        <v>1368</v>
      </c>
      <c r="C300" s="431" t="s">
        <v>1369</v>
      </c>
      <c r="D300" s="431" t="s">
        <v>1460</v>
      </c>
      <c r="E300" s="431" t="s">
        <v>1461</v>
      </c>
      <c r="F300" s="434">
        <v>7</v>
      </c>
      <c r="G300" s="434">
        <v>12065</v>
      </c>
      <c r="H300" s="434">
        <v>1</v>
      </c>
      <c r="I300" s="434">
        <v>1723.5714285714287</v>
      </c>
      <c r="J300" s="434">
        <v>16</v>
      </c>
      <c r="K300" s="434">
        <v>27872</v>
      </c>
      <c r="L300" s="434">
        <v>2.3101533360961457</v>
      </c>
      <c r="M300" s="434">
        <v>1742</v>
      </c>
      <c r="N300" s="434">
        <v>9</v>
      </c>
      <c r="O300" s="434">
        <v>15840</v>
      </c>
      <c r="P300" s="456">
        <v>1.3128885205138832</v>
      </c>
      <c r="Q300" s="435">
        <v>1760</v>
      </c>
    </row>
    <row r="301" spans="1:17" ht="14.4" customHeight="1" x14ac:dyDescent="0.3">
      <c r="A301" s="430" t="s">
        <v>1525</v>
      </c>
      <c r="B301" s="431" t="s">
        <v>1368</v>
      </c>
      <c r="C301" s="431" t="s">
        <v>1369</v>
      </c>
      <c r="D301" s="431" t="s">
        <v>1466</v>
      </c>
      <c r="E301" s="431" t="s">
        <v>1467</v>
      </c>
      <c r="F301" s="434">
        <v>6</v>
      </c>
      <c r="G301" s="434">
        <v>1478</v>
      </c>
      <c r="H301" s="434">
        <v>1</v>
      </c>
      <c r="I301" s="434">
        <v>246.33333333333334</v>
      </c>
      <c r="J301" s="434">
        <v>1</v>
      </c>
      <c r="K301" s="434">
        <v>248</v>
      </c>
      <c r="L301" s="434">
        <v>0.16779431664411368</v>
      </c>
      <c r="M301" s="434">
        <v>248</v>
      </c>
      <c r="N301" s="434">
        <v>3</v>
      </c>
      <c r="O301" s="434">
        <v>747</v>
      </c>
      <c r="P301" s="456">
        <v>0.50541271989174563</v>
      </c>
      <c r="Q301" s="435">
        <v>249</v>
      </c>
    </row>
    <row r="302" spans="1:17" ht="14.4" customHeight="1" x14ac:dyDescent="0.3">
      <c r="A302" s="430" t="s">
        <v>1525</v>
      </c>
      <c r="B302" s="431" t="s">
        <v>1368</v>
      </c>
      <c r="C302" s="431" t="s">
        <v>1369</v>
      </c>
      <c r="D302" s="431" t="s">
        <v>1472</v>
      </c>
      <c r="E302" s="431" t="s">
        <v>1473</v>
      </c>
      <c r="F302" s="434">
        <v>752</v>
      </c>
      <c r="G302" s="434">
        <v>114304</v>
      </c>
      <c r="H302" s="434">
        <v>1</v>
      </c>
      <c r="I302" s="434">
        <v>152</v>
      </c>
      <c r="J302" s="434">
        <v>124</v>
      </c>
      <c r="K302" s="434">
        <v>18848</v>
      </c>
      <c r="L302" s="434">
        <v>0.16489361702127658</v>
      </c>
      <c r="M302" s="434">
        <v>152</v>
      </c>
      <c r="N302" s="434"/>
      <c r="O302" s="434"/>
      <c r="P302" s="456"/>
      <c r="Q302" s="435"/>
    </row>
    <row r="303" spans="1:17" ht="14.4" customHeight="1" x14ac:dyDescent="0.3">
      <c r="A303" s="430" t="s">
        <v>1525</v>
      </c>
      <c r="B303" s="431" t="s">
        <v>1368</v>
      </c>
      <c r="C303" s="431" t="s">
        <v>1369</v>
      </c>
      <c r="D303" s="431" t="s">
        <v>1474</v>
      </c>
      <c r="E303" s="431" t="s">
        <v>1475</v>
      </c>
      <c r="F303" s="434">
        <v>114</v>
      </c>
      <c r="G303" s="434">
        <v>3078</v>
      </c>
      <c r="H303" s="434">
        <v>1</v>
      </c>
      <c r="I303" s="434">
        <v>27</v>
      </c>
      <c r="J303" s="434">
        <v>131</v>
      </c>
      <c r="K303" s="434">
        <v>3537</v>
      </c>
      <c r="L303" s="434">
        <v>1.1491228070175439</v>
      </c>
      <c r="M303" s="434">
        <v>27</v>
      </c>
      <c r="N303" s="434">
        <v>98</v>
      </c>
      <c r="O303" s="434">
        <v>2646</v>
      </c>
      <c r="P303" s="456">
        <v>0.85964912280701755</v>
      </c>
      <c r="Q303" s="435">
        <v>27</v>
      </c>
    </row>
    <row r="304" spans="1:17" ht="14.4" customHeight="1" x14ac:dyDescent="0.3">
      <c r="A304" s="430" t="s">
        <v>1525</v>
      </c>
      <c r="B304" s="431" t="s">
        <v>1368</v>
      </c>
      <c r="C304" s="431" t="s">
        <v>1369</v>
      </c>
      <c r="D304" s="431" t="s">
        <v>1478</v>
      </c>
      <c r="E304" s="431" t="s">
        <v>1479</v>
      </c>
      <c r="F304" s="434">
        <v>2</v>
      </c>
      <c r="G304" s="434">
        <v>655</v>
      </c>
      <c r="H304" s="434">
        <v>1</v>
      </c>
      <c r="I304" s="434">
        <v>327.5</v>
      </c>
      <c r="J304" s="434">
        <v>4</v>
      </c>
      <c r="K304" s="434">
        <v>1312</v>
      </c>
      <c r="L304" s="434">
        <v>2.003053435114504</v>
      </c>
      <c r="M304" s="434">
        <v>328</v>
      </c>
      <c r="N304" s="434"/>
      <c r="O304" s="434"/>
      <c r="P304" s="456"/>
      <c r="Q304" s="435"/>
    </row>
    <row r="305" spans="1:17" ht="14.4" customHeight="1" x14ac:dyDescent="0.3">
      <c r="A305" s="430" t="s">
        <v>1525</v>
      </c>
      <c r="B305" s="431" t="s">
        <v>1368</v>
      </c>
      <c r="C305" s="431" t="s">
        <v>1369</v>
      </c>
      <c r="D305" s="431" t="s">
        <v>1480</v>
      </c>
      <c r="E305" s="431" t="s">
        <v>1481</v>
      </c>
      <c r="F305" s="434">
        <v>1</v>
      </c>
      <c r="G305" s="434">
        <v>29</v>
      </c>
      <c r="H305" s="434">
        <v>1</v>
      </c>
      <c r="I305" s="434">
        <v>29</v>
      </c>
      <c r="J305" s="434">
        <v>1</v>
      </c>
      <c r="K305" s="434">
        <v>29</v>
      </c>
      <c r="L305" s="434">
        <v>1</v>
      </c>
      <c r="M305" s="434">
        <v>29</v>
      </c>
      <c r="N305" s="434"/>
      <c r="O305" s="434"/>
      <c r="P305" s="456"/>
      <c r="Q305" s="435"/>
    </row>
    <row r="306" spans="1:17" ht="14.4" customHeight="1" x14ac:dyDescent="0.3">
      <c r="A306" s="430" t="s">
        <v>1525</v>
      </c>
      <c r="B306" s="431" t="s">
        <v>1368</v>
      </c>
      <c r="C306" s="431" t="s">
        <v>1369</v>
      </c>
      <c r="D306" s="431" t="s">
        <v>1482</v>
      </c>
      <c r="E306" s="431" t="s">
        <v>1483</v>
      </c>
      <c r="F306" s="434"/>
      <c r="G306" s="434"/>
      <c r="H306" s="434"/>
      <c r="I306" s="434"/>
      <c r="J306" s="434">
        <v>1</v>
      </c>
      <c r="K306" s="434">
        <v>118</v>
      </c>
      <c r="L306" s="434"/>
      <c r="M306" s="434">
        <v>118</v>
      </c>
      <c r="N306" s="434"/>
      <c r="O306" s="434"/>
      <c r="P306" s="456"/>
      <c r="Q306" s="435"/>
    </row>
    <row r="307" spans="1:17" ht="14.4" customHeight="1" x14ac:dyDescent="0.3">
      <c r="A307" s="430" t="s">
        <v>1526</v>
      </c>
      <c r="B307" s="431" t="s">
        <v>1368</v>
      </c>
      <c r="C307" s="431" t="s">
        <v>1369</v>
      </c>
      <c r="D307" s="431" t="s">
        <v>1370</v>
      </c>
      <c r="E307" s="431" t="s">
        <v>1371</v>
      </c>
      <c r="F307" s="434">
        <v>2277</v>
      </c>
      <c r="G307" s="434">
        <v>363571</v>
      </c>
      <c r="H307" s="434">
        <v>1</v>
      </c>
      <c r="I307" s="434">
        <v>159.67105841018883</v>
      </c>
      <c r="J307" s="434">
        <v>2487</v>
      </c>
      <c r="K307" s="434">
        <v>400407</v>
      </c>
      <c r="L307" s="434">
        <v>1.1013172117688155</v>
      </c>
      <c r="M307" s="434">
        <v>161</v>
      </c>
      <c r="N307" s="434">
        <v>2741</v>
      </c>
      <c r="O307" s="434">
        <v>474193</v>
      </c>
      <c r="P307" s="456">
        <v>1.3042651916682024</v>
      </c>
      <c r="Q307" s="435">
        <v>173</v>
      </c>
    </row>
    <row r="308" spans="1:17" ht="14.4" customHeight="1" x14ac:dyDescent="0.3">
      <c r="A308" s="430" t="s">
        <v>1526</v>
      </c>
      <c r="B308" s="431" t="s">
        <v>1368</v>
      </c>
      <c r="C308" s="431" t="s">
        <v>1369</v>
      </c>
      <c r="D308" s="431" t="s">
        <v>1384</v>
      </c>
      <c r="E308" s="431" t="s">
        <v>1385</v>
      </c>
      <c r="F308" s="434">
        <v>15</v>
      </c>
      <c r="G308" s="434">
        <v>17493</v>
      </c>
      <c r="H308" s="434">
        <v>1</v>
      </c>
      <c r="I308" s="434">
        <v>1166.2</v>
      </c>
      <c r="J308" s="434">
        <v>13</v>
      </c>
      <c r="K308" s="434">
        <v>15197</v>
      </c>
      <c r="L308" s="434">
        <v>0.8687474989995998</v>
      </c>
      <c r="M308" s="434">
        <v>1169</v>
      </c>
      <c r="N308" s="434">
        <v>9</v>
      </c>
      <c r="O308" s="434">
        <v>10557</v>
      </c>
      <c r="P308" s="456">
        <v>0.60349854227405253</v>
      </c>
      <c r="Q308" s="435">
        <v>1173</v>
      </c>
    </row>
    <row r="309" spans="1:17" ht="14.4" customHeight="1" x14ac:dyDescent="0.3">
      <c r="A309" s="430" t="s">
        <v>1526</v>
      </c>
      <c r="B309" s="431" t="s">
        <v>1368</v>
      </c>
      <c r="C309" s="431" t="s">
        <v>1369</v>
      </c>
      <c r="D309" s="431" t="s">
        <v>1386</v>
      </c>
      <c r="E309" s="431" t="s">
        <v>1387</v>
      </c>
      <c r="F309" s="434">
        <v>47</v>
      </c>
      <c r="G309" s="434">
        <v>1860</v>
      </c>
      <c r="H309" s="434">
        <v>1</v>
      </c>
      <c r="I309" s="434">
        <v>39.574468085106382</v>
      </c>
      <c r="J309" s="434">
        <v>81</v>
      </c>
      <c r="K309" s="434">
        <v>3240</v>
      </c>
      <c r="L309" s="434">
        <v>1.7419354838709677</v>
      </c>
      <c r="M309" s="434">
        <v>40</v>
      </c>
      <c r="N309" s="434">
        <v>87</v>
      </c>
      <c r="O309" s="434">
        <v>3567</v>
      </c>
      <c r="P309" s="456">
        <v>1.917741935483871</v>
      </c>
      <c r="Q309" s="435">
        <v>41</v>
      </c>
    </row>
    <row r="310" spans="1:17" ht="14.4" customHeight="1" x14ac:dyDescent="0.3">
      <c r="A310" s="430" t="s">
        <v>1526</v>
      </c>
      <c r="B310" s="431" t="s">
        <v>1368</v>
      </c>
      <c r="C310" s="431" t="s">
        <v>1369</v>
      </c>
      <c r="D310" s="431" t="s">
        <v>1388</v>
      </c>
      <c r="E310" s="431" t="s">
        <v>1389</v>
      </c>
      <c r="F310" s="434">
        <v>6</v>
      </c>
      <c r="G310" s="434">
        <v>2296</v>
      </c>
      <c r="H310" s="434">
        <v>1</v>
      </c>
      <c r="I310" s="434">
        <v>382.66666666666669</v>
      </c>
      <c r="J310" s="434">
        <v>7</v>
      </c>
      <c r="K310" s="434">
        <v>2681</v>
      </c>
      <c r="L310" s="434">
        <v>1.1676829268292683</v>
      </c>
      <c r="M310" s="434">
        <v>383</v>
      </c>
      <c r="N310" s="434">
        <v>4</v>
      </c>
      <c r="O310" s="434">
        <v>1536</v>
      </c>
      <c r="P310" s="456">
        <v>0.66898954703832758</v>
      </c>
      <c r="Q310" s="435">
        <v>384</v>
      </c>
    </row>
    <row r="311" spans="1:17" ht="14.4" customHeight="1" x14ac:dyDescent="0.3">
      <c r="A311" s="430" t="s">
        <v>1526</v>
      </c>
      <c r="B311" s="431" t="s">
        <v>1368</v>
      </c>
      <c r="C311" s="431" t="s">
        <v>1369</v>
      </c>
      <c r="D311" s="431" t="s">
        <v>1390</v>
      </c>
      <c r="E311" s="431" t="s">
        <v>1391</v>
      </c>
      <c r="F311" s="434">
        <v>37</v>
      </c>
      <c r="G311" s="434">
        <v>1369</v>
      </c>
      <c r="H311" s="434">
        <v>1</v>
      </c>
      <c r="I311" s="434">
        <v>37</v>
      </c>
      <c r="J311" s="434">
        <v>57</v>
      </c>
      <c r="K311" s="434">
        <v>2109</v>
      </c>
      <c r="L311" s="434">
        <v>1.5405405405405406</v>
      </c>
      <c r="M311" s="434">
        <v>37</v>
      </c>
      <c r="N311" s="434">
        <v>46</v>
      </c>
      <c r="O311" s="434">
        <v>1702</v>
      </c>
      <c r="P311" s="456">
        <v>1.2432432432432432</v>
      </c>
      <c r="Q311" s="435">
        <v>37</v>
      </c>
    </row>
    <row r="312" spans="1:17" ht="14.4" customHeight="1" x14ac:dyDescent="0.3">
      <c r="A312" s="430" t="s">
        <v>1526</v>
      </c>
      <c r="B312" s="431" t="s">
        <v>1368</v>
      </c>
      <c r="C312" s="431" t="s">
        <v>1369</v>
      </c>
      <c r="D312" s="431" t="s">
        <v>1394</v>
      </c>
      <c r="E312" s="431" t="s">
        <v>1395</v>
      </c>
      <c r="F312" s="434"/>
      <c r="G312" s="434"/>
      <c r="H312" s="434"/>
      <c r="I312" s="434"/>
      <c r="J312" s="434"/>
      <c r="K312" s="434"/>
      <c r="L312" s="434"/>
      <c r="M312" s="434"/>
      <c r="N312" s="434">
        <v>3</v>
      </c>
      <c r="O312" s="434">
        <v>1338</v>
      </c>
      <c r="P312" s="456"/>
      <c r="Q312" s="435">
        <v>446</v>
      </c>
    </row>
    <row r="313" spans="1:17" ht="14.4" customHeight="1" x14ac:dyDescent="0.3">
      <c r="A313" s="430" t="s">
        <v>1526</v>
      </c>
      <c r="B313" s="431" t="s">
        <v>1368</v>
      </c>
      <c r="C313" s="431" t="s">
        <v>1369</v>
      </c>
      <c r="D313" s="431" t="s">
        <v>1396</v>
      </c>
      <c r="E313" s="431" t="s">
        <v>1397</v>
      </c>
      <c r="F313" s="434">
        <v>2</v>
      </c>
      <c r="G313" s="434">
        <v>82</v>
      </c>
      <c r="H313" s="434">
        <v>1</v>
      </c>
      <c r="I313" s="434">
        <v>41</v>
      </c>
      <c r="J313" s="434">
        <v>3</v>
      </c>
      <c r="K313" s="434">
        <v>123</v>
      </c>
      <c r="L313" s="434">
        <v>1.5</v>
      </c>
      <c r="M313" s="434">
        <v>41</v>
      </c>
      <c r="N313" s="434">
        <v>1</v>
      </c>
      <c r="O313" s="434">
        <v>42</v>
      </c>
      <c r="P313" s="456">
        <v>0.51219512195121952</v>
      </c>
      <c r="Q313" s="435">
        <v>42</v>
      </c>
    </row>
    <row r="314" spans="1:17" ht="14.4" customHeight="1" x14ac:dyDescent="0.3">
      <c r="A314" s="430" t="s">
        <v>1526</v>
      </c>
      <c r="B314" s="431" t="s">
        <v>1368</v>
      </c>
      <c r="C314" s="431" t="s">
        <v>1369</v>
      </c>
      <c r="D314" s="431" t="s">
        <v>1398</v>
      </c>
      <c r="E314" s="431" t="s">
        <v>1399</v>
      </c>
      <c r="F314" s="434">
        <v>10</v>
      </c>
      <c r="G314" s="434">
        <v>4907</v>
      </c>
      <c r="H314" s="434">
        <v>1</v>
      </c>
      <c r="I314" s="434">
        <v>490.7</v>
      </c>
      <c r="J314" s="434">
        <v>13</v>
      </c>
      <c r="K314" s="434">
        <v>6383</v>
      </c>
      <c r="L314" s="434">
        <v>1.3007947829631139</v>
      </c>
      <c r="M314" s="434">
        <v>491</v>
      </c>
      <c r="N314" s="434">
        <v>3</v>
      </c>
      <c r="O314" s="434">
        <v>1476</v>
      </c>
      <c r="P314" s="456">
        <v>0.3007947829631139</v>
      </c>
      <c r="Q314" s="435">
        <v>492</v>
      </c>
    </row>
    <row r="315" spans="1:17" ht="14.4" customHeight="1" x14ac:dyDescent="0.3">
      <c r="A315" s="430" t="s">
        <v>1526</v>
      </c>
      <c r="B315" s="431" t="s">
        <v>1368</v>
      </c>
      <c r="C315" s="431" t="s">
        <v>1369</v>
      </c>
      <c r="D315" s="431" t="s">
        <v>1400</v>
      </c>
      <c r="E315" s="431" t="s">
        <v>1401</v>
      </c>
      <c r="F315" s="434">
        <v>10</v>
      </c>
      <c r="G315" s="434">
        <v>310</v>
      </c>
      <c r="H315" s="434">
        <v>1</v>
      </c>
      <c r="I315" s="434">
        <v>31</v>
      </c>
      <c r="J315" s="434">
        <v>12</v>
      </c>
      <c r="K315" s="434">
        <v>372</v>
      </c>
      <c r="L315" s="434">
        <v>1.2</v>
      </c>
      <c r="M315" s="434">
        <v>31</v>
      </c>
      <c r="N315" s="434">
        <v>21</v>
      </c>
      <c r="O315" s="434">
        <v>651</v>
      </c>
      <c r="P315" s="456">
        <v>2.1</v>
      </c>
      <c r="Q315" s="435">
        <v>31</v>
      </c>
    </row>
    <row r="316" spans="1:17" ht="14.4" customHeight="1" x14ac:dyDescent="0.3">
      <c r="A316" s="430" t="s">
        <v>1526</v>
      </c>
      <c r="B316" s="431" t="s">
        <v>1368</v>
      </c>
      <c r="C316" s="431" t="s">
        <v>1369</v>
      </c>
      <c r="D316" s="431" t="s">
        <v>1402</v>
      </c>
      <c r="E316" s="431" t="s">
        <v>1403</v>
      </c>
      <c r="F316" s="434">
        <v>61</v>
      </c>
      <c r="G316" s="434">
        <v>12545</v>
      </c>
      <c r="H316" s="434">
        <v>1</v>
      </c>
      <c r="I316" s="434">
        <v>205.65573770491804</v>
      </c>
      <c r="J316" s="434">
        <v>51</v>
      </c>
      <c r="K316" s="434">
        <v>10557</v>
      </c>
      <c r="L316" s="434">
        <v>0.84153049023515347</v>
      </c>
      <c r="M316" s="434">
        <v>207</v>
      </c>
      <c r="N316" s="434">
        <v>104</v>
      </c>
      <c r="O316" s="434">
        <v>21632</v>
      </c>
      <c r="P316" s="456">
        <v>1.7243523316062177</v>
      </c>
      <c r="Q316" s="435">
        <v>208</v>
      </c>
    </row>
    <row r="317" spans="1:17" ht="14.4" customHeight="1" x14ac:dyDescent="0.3">
      <c r="A317" s="430" t="s">
        <v>1526</v>
      </c>
      <c r="B317" s="431" t="s">
        <v>1368</v>
      </c>
      <c r="C317" s="431" t="s">
        <v>1369</v>
      </c>
      <c r="D317" s="431" t="s">
        <v>1404</v>
      </c>
      <c r="E317" s="431" t="s">
        <v>1405</v>
      </c>
      <c r="F317" s="434">
        <v>61</v>
      </c>
      <c r="G317" s="434">
        <v>23075</v>
      </c>
      <c r="H317" s="434">
        <v>1</v>
      </c>
      <c r="I317" s="434">
        <v>378.27868852459017</v>
      </c>
      <c r="J317" s="434">
        <v>51</v>
      </c>
      <c r="K317" s="434">
        <v>19380</v>
      </c>
      <c r="L317" s="434">
        <v>0.83986998916576383</v>
      </c>
      <c r="M317" s="434">
        <v>380</v>
      </c>
      <c r="N317" s="434">
        <v>102</v>
      </c>
      <c r="O317" s="434">
        <v>39168</v>
      </c>
      <c r="P317" s="456">
        <v>1.6974214517876489</v>
      </c>
      <c r="Q317" s="435">
        <v>384</v>
      </c>
    </row>
    <row r="318" spans="1:17" ht="14.4" customHeight="1" x14ac:dyDescent="0.3">
      <c r="A318" s="430" t="s">
        <v>1526</v>
      </c>
      <c r="B318" s="431" t="s">
        <v>1368</v>
      </c>
      <c r="C318" s="431" t="s">
        <v>1369</v>
      </c>
      <c r="D318" s="431" t="s">
        <v>1406</v>
      </c>
      <c r="E318" s="431" t="s">
        <v>1407</v>
      </c>
      <c r="F318" s="434"/>
      <c r="G318" s="434"/>
      <c r="H318" s="434"/>
      <c r="I318" s="434"/>
      <c r="J318" s="434"/>
      <c r="K318" s="434"/>
      <c r="L318" s="434"/>
      <c r="M318" s="434"/>
      <c r="N318" s="434">
        <v>1</v>
      </c>
      <c r="O318" s="434">
        <v>236</v>
      </c>
      <c r="P318" s="456"/>
      <c r="Q318" s="435">
        <v>236</v>
      </c>
    </row>
    <row r="319" spans="1:17" ht="14.4" customHeight="1" x14ac:dyDescent="0.3">
      <c r="A319" s="430" t="s">
        <v>1526</v>
      </c>
      <c r="B319" s="431" t="s">
        <v>1368</v>
      </c>
      <c r="C319" s="431" t="s">
        <v>1369</v>
      </c>
      <c r="D319" s="431" t="s">
        <v>1414</v>
      </c>
      <c r="E319" s="431" t="s">
        <v>1415</v>
      </c>
      <c r="F319" s="434">
        <v>55</v>
      </c>
      <c r="G319" s="434">
        <v>880</v>
      </c>
      <c r="H319" s="434">
        <v>1</v>
      </c>
      <c r="I319" s="434">
        <v>16</v>
      </c>
      <c r="J319" s="434">
        <v>68</v>
      </c>
      <c r="K319" s="434">
        <v>1088</v>
      </c>
      <c r="L319" s="434">
        <v>1.2363636363636363</v>
      </c>
      <c r="M319" s="434">
        <v>16</v>
      </c>
      <c r="N319" s="434">
        <v>45</v>
      </c>
      <c r="O319" s="434">
        <v>765</v>
      </c>
      <c r="P319" s="456">
        <v>0.86931818181818177</v>
      </c>
      <c r="Q319" s="435">
        <v>17</v>
      </c>
    </row>
    <row r="320" spans="1:17" ht="14.4" customHeight="1" x14ac:dyDescent="0.3">
      <c r="A320" s="430" t="s">
        <v>1526</v>
      </c>
      <c r="B320" s="431" t="s">
        <v>1368</v>
      </c>
      <c r="C320" s="431" t="s">
        <v>1369</v>
      </c>
      <c r="D320" s="431" t="s">
        <v>1416</v>
      </c>
      <c r="E320" s="431" t="s">
        <v>1417</v>
      </c>
      <c r="F320" s="434">
        <v>1</v>
      </c>
      <c r="G320" s="434">
        <v>135</v>
      </c>
      <c r="H320" s="434">
        <v>1</v>
      </c>
      <c r="I320" s="434">
        <v>135</v>
      </c>
      <c r="J320" s="434">
        <v>3</v>
      </c>
      <c r="K320" s="434">
        <v>408</v>
      </c>
      <c r="L320" s="434">
        <v>3.0222222222222221</v>
      </c>
      <c r="M320" s="434">
        <v>136</v>
      </c>
      <c r="N320" s="434">
        <v>7</v>
      </c>
      <c r="O320" s="434">
        <v>973</v>
      </c>
      <c r="P320" s="456">
        <v>7.2074074074074073</v>
      </c>
      <c r="Q320" s="435">
        <v>139</v>
      </c>
    </row>
    <row r="321" spans="1:17" ht="14.4" customHeight="1" x14ac:dyDescent="0.3">
      <c r="A321" s="430" t="s">
        <v>1526</v>
      </c>
      <c r="B321" s="431" t="s">
        <v>1368</v>
      </c>
      <c r="C321" s="431" t="s">
        <v>1369</v>
      </c>
      <c r="D321" s="431" t="s">
        <v>1418</v>
      </c>
      <c r="E321" s="431" t="s">
        <v>1419</v>
      </c>
      <c r="F321" s="434">
        <v>3</v>
      </c>
      <c r="G321" s="434">
        <v>309</v>
      </c>
      <c r="H321" s="434">
        <v>1</v>
      </c>
      <c r="I321" s="434">
        <v>103</v>
      </c>
      <c r="J321" s="434">
        <v>7</v>
      </c>
      <c r="K321" s="434">
        <v>721</v>
      </c>
      <c r="L321" s="434">
        <v>2.3333333333333335</v>
      </c>
      <c r="M321" s="434">
        <v>103</v>
      </c>
      <c r="N321" s="434"/>
      <c r="O321" s="434"/>
      <c r="P321" s="456"/>
      <c r="Q321" s="435"/>
    </row>
    <row r="322" spans="1:17" ht="14.4" customHeight="1" x14ac:dyDescent="0.3">
      <c r="A322" s="430" t="s">
        <v>1526</v>
      </c>
      <c r="B322" s="431" t="s">
        <v>1368</v>
      </c>
      <c r="C322" s="431" t="s">
        <v>1369</v>
      </c>
      <c r="D322" s="431" t="s">
        <v>1424</v>
      </c>
      <c r="E322" s="431" t="s">
        <v>1425</v>
      </c>
      <c r="F322" s="434">
        <v>193</v>
      </c>
      <c r="G322" s="434">
        <v>22055</v>
      </c>
      <c r="H322" s="434">
        <v>1</v>
      </c>
      <c r="I322" s="434">
        <v>114.27461139896373</v>
      </c>
      <c r="J322" s="434">
        <v>274</v>
      </c>
      <c r="K322" s="434">
        <v>31784</v>
      </c>
      <c r="L322" s="434">
        <v>1.4411244615733394</v>
      </c>
      <c r="M322" s="434">
        <v>116</v>
      </c>
      <c r="N322" s="434">
        <v>326</v>
      </c>
      <c r="O322" s="434">
        <v>38142</v>
      </c>
      <c r="P322" s="456">
        <v>1.7294037633189754</v>
      </c>
      <c r="Q322" s="435">
        <v>117</v>
      </c>
    </row>
    <row r="323" spans="1:17" ht="14.4" customHeight="1" x14ac:dyDescent="0.3">
      <c r="A323" s="430" t="s">
        <v>1526</v>
      </c>
      <c r="B323" s="431" t="s">
        <v>1368</v>
      </c>
      <c r="C323" s="431" t="s">
        <v>1369</v>
      </c>
      <c r="D323" s="431" t="s">
        <v>1426</v>
      </c>
      <c r="E323" s="431" t="s">
        <v>1427</v>
      </c>
      <c r="F323" s="434">
        <v>185</v>
      </c>
      <c r="G323" s="434">
        <v>15658</v>
      </c>
      <c r="H323" s="434">
        <v>1</v>
      </c>
      <c r="I323" s="434">
        <v>84.637837837837836</v>
      </c>
      <c r="J323" s="434">
        <v>230</v>
      </c>
      <c r="K323" s="434">
        <v>19550</v>
      </c>
      <c r="L323" s="434">
        <v>1.2485630348703538</v>
      </c>
      <c r="M323" s="434">
        <v>85</v>
      </c>
      <c r="N323" s="434">
        <v>155</v>
      </c>
      <c r="O323" s="434">
        <v>14105</v>
      </c>
      <c r="P323" s="456">
        <v>0.90081747349597652</v>
      </c>
      <c r="Q323" s="435">
        <v>91</v>
      </c>
    </row>
    <row r="324" spans="1:17" ht="14.4" customHeight="1" x14ac:dyDescent="0.3">
      <c r="A324" s="430" t="s">
        <v>1526</v>
      </c>
      <c r="B324" s="431" t="s">
        <v>1368</v>
      </c>
      <c r="C324" s="431" t="s">
        <v>1369</v>
      </c>
      <c r="D324" s="431" t="s">
        <v>1428</v>
      </c>
      <c r="E324" s="431" t="s">
        <v>1429</v>
      </c>
      <c r="F324" s="434">
        <v>1</v>
      </c>
      <c r="G324" s="434">
        <v>96</v>
      </c>
      <c r="H324" s="434">
        <v>1</v>
      </c>
      <c r="I324" s="434">
        <v>96</v>
      </c>
      <c r="J324" s="434"/>
      <c r="K324" s="434"/>
      <c r="L324" s="434"/>
      <c r="M324" s="434"/>
      <c r="N324" s="434">
        <v>2</v>
      </c>
      <c r="O324" s="434">
        <v>198</v>
      </c>
      <c r="P324" s="456">
        <v>2.0625</v>
      </c>
      <c r="Q324" s="435">
        <v>99</v>
      </c>
    </row>
    <row r="325" spans="1:17" ht="14.4" customHeight="1" x14ac:dyDescent="0.3">
      <c r="A325" s="430" t="s">
        <v>1526</v>
      </c>
      <c r="B325" s="431" t="s">
        <v>1368</v>
      </c>
      <c r="C325" s="431" t="s">
        <v>1369</v>
      </c>
      <c r="D325" s="431" t="s">
        <v>1430</v>
      </c>
      <c r="E325" s="431" t="s">
        <v>1431</v>
      </c>
      <c r="F325" s="434">
        <v>43</v>
      </c>
      <c r="G325" s="434">
        <v>903</v>
      </c>
      <c r="H325" s="434">
        <v>1</v>
      </c>
      <c r="I325" s="434">
        <v>21</v>
      </c>
      <c r="J325" s="434">
        <v>41</v>
      </c>
      <c r="K325" s="434">
        <v>861</v>
      </c>
      <c r="L325" s="434">
        <v>0.95348837209302328</v>
      </c>
      <c r="M325" s="434">
        <v>21</v>
      </c>
      <c r="N325" s="434">
        <v>70</v>
      </c>
      <c r="O325" s="434">
        <v>1470</v>
      </c>
      <c r="P325" s="456">
        <v>1.6279069767441861</v>
      </c>
      <c r="Q325" s="435">
        <v>21</v>
      </c>
    </row>
    <row r="326" spans="1:17" ht="14.4" customHeight="1" x14ac:dyDescent="0.3">
      <c r="A326" s="430" t="s">
        <v>1526</v>
      </c>
      <c r="B326" s="431" t="s">
        <v>1368</v>
      </c>
      <c r="C326" s="431" t="s">
        <v>1369</v>
      </c>
      <c r="D326" s="431" t="s">
        <v>1432</v>
      </c>
      <c r="E326" s="431" t="s">
        <v>1433</v>
      </c>
      <c r="F326" s="434">
        <v>56</v>
      </c>
      <c r="G326" s="434">
        <v>27245</v>
      </c>
      <c r="H326" s="434">
        <v>1</v>
      </c>
      <c r="I326" s="434">
        <v>486.51785714285717</v>
      </c>
      <c r="J326" s="434">
        <v>76</v>
      </c>
      <c r="K326" s="434">
        <v>37012</v>
      </c>
      <c r="L326" s="434">
        <v>1.3584877959258579</v>
      </c>
      <c r="M326" s="434">
        <v>487</v>
      </c>
      <c r="N326" s="434">
        <v>50</v>
      </c>
      <c r="O326" s="434">
        <v>24400</v>
      </c>
      <c r="P326" s="456">
        <v>0.89557717012295834</v>
      </c>
      <c r="Q326" s="435">
        <v>488</v>
      </c>
    </row>
    <row r="327" spans="1:17" ht="14.4" customHeight="1" x14ac:dyDescent="0.3">
      <c r="A327" s="430" t="s">
        <v>1526</v>
      </c>
      <c r="B327" s="431" t="s">
        <v>1368</v>
      </c>
      <c r="C327" s="431" t="s">
        <v>1369</v>
      </c>
      <c r="D327" s="431" t="s">
        <v>1440</v>
      </c>
      <c r="E327" s="431" t="s">
        <v>1441</v>
      </c>
      <c r="F327" s="434">
        <v>58</v>
      </c>
      <c r="G327" s="434">
        <v>2356</v>
      </c>
      <c r="H327" s="434">
        <v>1</v>
      </c>
      <c r="I327" s="434">
        <v>40.620689655172413</v>
      </c>
      <c r="J327" s="434">
        <v>90</v>
      </c>
      <c r="K327" s="434">
        <v>3690</v>
      </c>
      <c r="L327" s="434">
        <v>1.5662139219015281</v>
      </c>
      <c r="M327" s="434">
        <v>41</v>
      </c>
      <c r="N327" s="434">
        <v>62</v>
      </c>
      <c r="O327" s="434">
        <v>2542</v>
      </c>
      <c r="P327" s="456">
        <v>1.0789473684210527</v>
      </c>
      <c r="Q327" s="435">
        <v>41</v>
      </c>
    </row>
    <row r="328" spans="1:17" ht="14.4" customHeight="1" x14ac:dyDescent="0.3">
      <c r="A328" s="430" t="s">
        <v>1526</v>
      </c>
      <c r="B328" s="431" t="s">
        <v>1368</v>
      </c>
      <c r="C328" s="431" t="s">
        <v>1369</v>
      </c>
      <c r="D328" s="431" t="s">
        <v>1450</v>
      </c>
      <c r="E328" s="431" t="s">
        <v>1451</v>
      </c>
      <c r="F328" s="434"/>
      <c r="G328" s="434"/>
      <c r="H328" s="434"/>
      <c r="I328" s="434"/>
      <c r="J328" s="434">
        <v>2</v>
      </c>
      <c r="K328" s="434">
        <v>1524</v>
      </c>
      <c r="L328" s="434"/>
      <c r="M328" s="434">
        <v>762</v>
      </c>
      <c r="N328" s="434">
        <v>1</v>
      </c>
      <c r="O328" s="434">
        <v>763</v>
      </c>
      <c r="P328" s="456"/>
      <c r="Q328" s="435">
        <v>763</v>
      </c>
    </row>
    <row r="329" spans="1:17" ht="14.4" customHeight="1" x14ac:dyDescent="0.3">
      <c r="A329" s="430" t="s">
        <v>1526</v>
      </c>
      <c r="B329" s="431" t="s">
        <v>1368</v>
      </c>
      <c r="C329" s="431" t="s">
        <v>1369</v>
      </c>
      <c r="D329" s="431" t="s">
        <v>1452</v>
      </c>
      <c r="E329" s="431" t="s">
        <v>1453</v>
      </c>
      <c r="F329" s="434">
        <v>2</v>
      </c>
      <c r="G329" s="434">
        <v>4058</v>
      </c>
      <c r="H329" s="434">
        <v>1</v>
      </c>
      <c r="I329" s="434">
        <v>2029</v>
      </c>
      <c r="J329" s="434">
        <v>1</v>
      </c>
      <c r="K329" s="434">
        <v>2072</v>
      </c>
      <c r="L329" s="434">
        <v>0.51059635288319372</v>
      </c>
      <c r="M329" s="434">
        <v>2072</v>
      </c>
      <c r="N329" s="434">
        <v>1</v>
      </c>
      <c r="O329" s="434">
        <v>2112</v>
      </c>
      <c r="P329" s="456">
        <v>0.52045342533267624</v>
      </c>
      <c r="Q329" s="435">
        <v>2112</v>
      </c>
    </row>
    <row r="330" spans="1:17" ht="14.4" customHeight="1" x14ac:dyDescent="0.3">
      <c r="A330" s="430" t="s">
        <v>1526</v>
      </c>
      <c r="B330" s="431" t="s">
        <v>1368</v>
      </c>
      <c r="C330" s="431" t="s">
        <v>1369</v>
      </c>
      <c r="D330" s="431" t="s">
        <v>1454</v>
      </c>
      <c r="E330" s="431" t="s">
        <v>1455</v>
      </c>
      <c r="F330" s="434">
        <v>13</v>
      </c>
      <c r="G330" s="434">
        <v>7882</v>
      </c>
      <c r="H330" s="434">
        <v>1</v>
      </c>
      <c r="I330" s="434">
        <v>606.30769230769226</v>
      </c>
      <c r="J330" s="434">
        <v>7</v>
      </c>
      <c r="K330" s="434">
        <v>4256</v>
      </c>
      <c r="L330" s="434">
        <v>0.53996447602131437</v>
      </c>
      <c r="M330" s="434">
        <v>608</v>
      </c>
      <c r="N330" s="434">
        <v>2</v>
      </c>
      <c r="O330" s="434">
        <v>1228</v>
      </c>
      <c r="P330" s="456">
        <v>0.1557980208069018</v>
      </c>
      <c r="Q330" s="435">
        <v>614</v>
      </c>
    </row>
    <row r="331" spans="1:17" ht="14.4" customHeight="1" x14ac:dyDescent="0.3">
      <c r="A331" s="430" t="s">
        <v>1526</v>
      </c>
      <c r="B331" s="431" t="s">
        <v>1368</v>
      </c>
      <c r="C331" s="431" t="s">
        <v>1369</v>
      </c>
      <c r="D331" s="431" t="s">
        <v>1458</v>
      </c>
      <c r="E331" s="431" t="s">
        <v>1459</v>
      </c>
      <c r="F331" s="434">
        <v>1</v>
      </c>
      <c r="G331" s="434">
        <v>508</v>
      </c>
      <c r="H331" s="434">
        <v>1</v>
      </c>
      <c r="I331" s="434">
        <v>508</v>
      </c>
      <c r="J331" s="434">
        <v>1</v>
      </c>
      <c r="K331" s="434">
        <v>509</v>
      </c>
      <c r="L331" s="434">
        <v>1.0019685039370079</v>
      </c>
      <c r="M331" s="434">
        <v>509</v>
      </c>
      <c r="N331" s="434"/>
      <c r="O331" s="434"/>
      <c r="P331" s="456"/>
      <c r="Q331" s="435"/>
    </row>
    <row r="332" spans="1:17" ht="14.4" customHeight="1" x14ac:dyDescent="0.3">
      <c r="A332" s="430" t="s">
        <v>1526</v>
      </c>
      <c r="B332" s="431" t="s">
        <v>1368</v>
      </c>
      <c r="C332" s="431" t="s">
        <v>1369</v>
      </c>
      <c r="D332" s="431" t="s">
        <v>1466</v>
      </c>
      <c r="E332" s="431" t="s">
        <v>1467</v>
      </c>
      <c r="F332" s="434"/>
      <c r="G332" s="434"/>
      <c r="H332" s="434"/>
      <c r="I332" s="434"/>
      <c r="J332" s="434"/>
      <c r="K332" s="434"/>
      <c r="L332" s="434"/>
      <c r="M332" s="434"/>
      <c r="N332" s="434">
        <v>1</v>
      </c>
      <c r="O332" s="434">
        <v>249</v>
      </c>
      <c r="P332" s="456"/>
      <c r="Q332" s="435">
        <v>249</v>
      </c>
    </row>
    <row r="333" spans="1:17" ht="14.4" customHeight="1" x14ac:dyDescent="0.3">
      <c r="A333" s="430" t="s">
        <v>1526</v>
      </c>
      <c r="B333" s="431" t="s">
        <v>1368</v>
      </c>
      <c r="C333" s="431" t="s">
        <v>1369</v>
      </c>
      <c r="D333" s="431" t="s">
        <v>1472</v>
      </c>
      <c r="E333" s="431" t="s">
        <v>1473</v>
      </c>
      <c r="F333" s="434">
        <v>2</v>
      </c>
      <c r="G333" s="434">
        <v>304</v>
      </c>
      <c r="H333" s="434">
        <v>1</v>
      </c>
      <c r="I333" s="434">
        <v>152</v>
      </c>
      <c r="J333" s="434"/>
      <c r="K333" s="434"/>
      <c r="L333" s="434"/>
      <c r="M333" s="434"/>
      <c r="N333" s="434"/>
      <c r="O333" s="434"/>
      <c r="P333" s="456"/>
      <c r="Q333" s="435"/>
    </row>
    <row r="334" spans="1:17" ht="14.4" customHeight="1" x14ac:dyDescent="0.3">
      <c r="A334" s="430" t="s">
        <v>1526</v>
      </c>
      <c r="B334" s="431" t="s">
        <v>1368</v>
      </c>
      <c r="C334" s="431" t="s">
        <v>1369</v>
      </c>
      <c r="D334" s="431" t="s">
        <v>1527</v>
      </c>
      <c r="E334" s="431" t="s">
        <v>1528</v>
      </c>
      <c r="F334" s="434">
        <v>468</v>
      </c>
      <c r="G334" s="434">
        <v>19012</v>
      </c>
      <c r="H334" s="434">
        <v>1</v>
      </c>
      <c r="I334" s="434">
        <v>40.623931623931625</v>
      </c>
      <c r="J334" s="434">
        <v>480</v>
      </c>
      <c r="K334" s="434">
        <v>19680</v>
      </c>
      <c r="L334" s="434">
        <v>1.0351357037660425</v>
      </c>
      <c r="M334" s="434">
        <v>41</v>
      </c>
      <c r="N334" s="434">
        <v>704</v>
      </c>
      <c r="O334" s="434">
        <v>29568</v>
      </c>
      <c r="P334" s="456">
        <v>1.5552282768777614</v>
      </c>
      <c r="Q334" s="435">
        <v>42</v>
      </c>
    </row>
    <row r="335" spans="1:17" ht="14.4" customHeight="1" x14ac:dyDescent="0.3">
      <c r="A335" s="430" t="s">
        <v>1529</v>
      </c>
      <c r="B335" s="431" t="s">
        <v>1368</v>
      </c>
      <c r="C335" s="431" t="s">
        <v>1369</v>
      </c>
      <c r="D335" s="431" t="s">
        <v>1370</v>
      </c>
      <c r="E335" s="431" t="s">
        <v>1371</v>
      </c>
      <c r="F335" s="434">
        <v>471</v>
      </c>
      <c r="G335" s="434">
        <v>75243</v>
      </c>
      <c r="H335" s="434">
        <v>1</v>
      </c>
      <c r="I335" s="434">
        <v>159.75159235668789</v>
      </c>
      <c r="J335" s="434">
        <v>549</v>
      </c>
      <c r="K335" s="434">
        <v>88389</v>
      </c>
      <c r="L335" s="434">
        <v>1.1747139268769189</v>
      </c>
      <c r="M335" s="434">
        <v>161</v>
      </c>
      <c r="N335" s="434">
        <v>452</v>
      </c>
      <c r="O335" s="434">
        <v>78196</v>
      </c>
      <c r="P335" s="456">
        <v>1.0392461757239877</v>
      </c>
      <c r="Q335" s="435">
        <v>173</v>
      </c>
    </row>
    <row r="336" spans="1:17" ht="14.4" customHeight="1" x14ac:dyDescent="0.3">
      <c r="A336" s="430" t="s">
        <v>1529</v>
      </c>
      <c r="B336" s="431" t="s">
        <v>1368</v>
      </c>
      <c r="C336" s="431" t="s">
        <v>1369</v>
      </c>
      <c r="D336" s="431" t="s">
        <v>1384</v>
      </c>
      <c r="E336" s="431" t="s">
        <v>1385</v>
      </c>
      <c r="F336" s="434">
        <v>1</v>
      </c>
      <c r="G336" s="434">
        <v>1168</v>
      </c>
      <c r="H336" s="434">
        <v>1</v>
      </c>
      <c r="I336" s="434">
        <v>1168</v>
      </c>
      <c r="J336" s="434"/>
      <c r="K336" s="434"/>
      <c r="L336" s="434"/>
      <c r="M336" s="434"/>
      <c r="N336" s="434">
        <v>3</v>
      </c>
      <c r="O336" s="434">
        <v>3519</v>
      </c>
      <c r="P336" s="456">
        <v>3.0128424657534247</v>
      </c>
      <c r="Q336" s="435">
        <v>1173</v>
      </c>
    </row>
    <row r="337" spans="1:17" ht="14.4" customHeight="1" x14ac:dyDescent="0.3">
      <c r="A337" s="430" t="s">
        <v>1529</v>
      </c>
      <c r="B337" s="431" t="s">
        <v>1368</v>
      </c>
      <c r="C337" s="431" t="s">
        <v>1369</v>
      </c>
      <c r="D337" s="431" t="s">
        <v>1386</v>
      </c>
      <c r="E337" s="431" t="s">
        <v>1387</v>
      </c>
      <c r="F337" s="434">
        <v>53</v>
      </c>
      <c r="G337" s="434">
        <v>2103</v>
      </c>
      <c r="H337" s="434">
        <v>1</v>
      </c>
      <c r="I337" s="434">
        <v>39.679245283018865</v>
      </c>
      <c r="J337" s="434">
        <v>36</v>
      </c>
      <c r="K337" s="434">
        <v>1440</v>
      </c>
      <c r="L337" s="434">
        <v>0.6847360912981455</v>
      </c>
      <c r="M337" s="434">
        <v>40</v>
      </c>
      <c r="N337" s="434">
        <v>29</v>
      </c>
      <c r="O337" s="434">
        <v>1189</v>
      </c>
      <c r="P337" s="456">
        <v>0.56538278649548268</v>
      </c>
      <c r="Q337" s="435">
        <v>41</v>
      </c>
    </row>
    <row r="338" spans="1:17" ht="14.4" customHeight="1" x14ac:dyDescent="0.3">
      <c r="A338" s="430" t="s">
        <v>1529</v>
      </c>
      <c r="B338" s="431" t="s">
        <v>1368</v>
      </c>
      <c r="C338" s="431" t="s">
        <v>1369</v>
      </c>
      <c r="D338" s="431" t="s">
        <v>1388</v>
      </c>
      <c r="E338" s="431" t="s">
        <v>1389</v>
      </c>
      <c r="F338" s="434">
        <v>2</v>
      </c>
      <c r="G338" s="434">
        <v>764</v>
      </c>
      <c r="H338" s="434">
        <v>1</v>
      </c>
      <c r="I338" s="434">
        <v>382</v>
      </c>
      <c r="J338" s="434">
        <v>8</v>
      </c>
      <c r="K338" s="434">
        <v>3064</v>
      </c>
      <c r="L338" s="434">
        <v>4.010471204188482</v>
      </c>
      <c r="M338" s="434">
        <v>383</v>
      </c>
      <c r="N338" s="434">
        <v>9</v>
      </c>
      <c r="O338" s="434">
        <v>3456</v>
      </c>
      <c r="P338" s="456">
        <v>4.5235602094240841</v>
      </c>
      <c r="Q338" s="435">
        <v>384</v>
      </c>
    </row>
    <row r="339" spans="1:17" ht="14.4" customHeight="1" x14ac:dyDescent="0.3">
      <c r="A339" s="430" t="s">
        <v>1529</v>
      </c>
      <c r="B339" s="431" t="s">
        <v>1368</v>
      </c>
      <c r="C339" s="431" t="s">
        <v>1369</v>
      </c>
      <c r="D339" s="431" t="s">
        <v>1390</v>
      </c>
      <c r="E339" s="431" t="s">
        <v>1391</v>
      </c>
      <c r="F339" s="434"/>
      <c r="G339" s="434"/>
      <c r="H339" s="434"/>
      <c r="I339" s="434"/>
      <c r="J339" s="434"/>
      <c r="K339" s="434"/>
      <c r="L339" s="434"/>
      <c r="M339" s="434"/>
      <c r="N339" s="434">
        <v>2</v>
      </c>
      <c r="O339" s="434">
        <v>74</v>
      </c>
      <c r="P339" s="456"/>
      <c r="Q339" s="435">
        <v>37</v>
      </c>
    </row>
    <row r="340" spans="1:17" ht="14.4" customHeight="1" x14ac:dyDescent="0.3">
      <c r="A340" s="430" t="s">
        <v>1529</v>
      </c>
      <c r="B340" s="431" t="s">
        <v>1368</v>
      </c>
      <c r="C340" s="431" t="s">
        <v>1369</v>
      </c>
      <c r="D340" s="431" t="s">
        <v>1394</v>
      </c>
      <c r="E340" s="431" t="s">
        <v>1395</v>
      </c>
      <c r="F340" s="434"/>
      <c r="G340" s="434"/>
      <c r="H340" s="434"/>
      <c r="I340" s="434"/>
      <c r="J340" s="434">
        <v>3</v>
      </c>
      <c r="K340" s="434">
        <v>1335</v>
      </c>
      <c r="L340" s="434"/>
      <c r="M340" s="434">
        <v>445</v>
      </c>
      <c r="N340" s="434">
        <v>7</v>
      </c>
      <c r="O340" s="434">
        <v>3122</v>
      </c>
      <c r="P340" s="456"/>
      <c r="Q340" s="435">
        <v>446</v>
      </c>
    </row>
    <row r="341" spans="1:17" ht="14.4" customHeight="1" x14ac:dyDescent="0.3">
      <c r="A341" s="430" t="s">
        <v>1529</v>
      </c>
      <c r="B341" s="431" t="s">
        <v>1368</v>
      </c>
      <c r="C341" s="431" t="s">
        <v>1369</v>
      </c>
      <c r="D341" s="431" t="s">
        <v>1396</v>
      </c>
      <c r="E341" s="431" t="s">
        <v>1397</v>
      </c>
      <c r="F341" s="434"/>
      <c r="G341" s="434"/>
      <c r="H341" s="434"/>
      <c r="I341" s="434"/>
      <c r="J341" s="434">
        <v>3</v>
      </c>
      <c r="K341" s="434">
        <v>123</v>
      </c>
      <c r="L341" s="434"/>
      <c r="M341" s="434">
        <v>41</v>
      </c>
      <c r="N341" s="434">
        <v>1</v>
      </c>
      <c r="O341" s="434">
        <v>42</v>
      </c>
      <c r="P341" s="456"/>
      <c r="Q341" s="435">
        <v>42</v>
      </c>
    </row>
    <row r="342" spans="1:17" ht="14.4" customHeight="1" x14ac:dyDescent="0.3">
      <c r="A342" s="430" t="s">
        <v>1529</v>
      </c>
      <c r="B342" s="431" t="s">
        <v>1368</v>
      </c>
      <c r="C342" s="431" t="s">
        <v>1369</v>
      </c>
      <c r="D342" s="431" t="s">
        <v>1398</v>
      </c>
      <c r="E342" s="431" t="s">
        <v>1399</v>
      </c>
      <c r="F342" s="434">
        <v>1</v>
      </c>
      <c r="G342" s="434">
        <v>490</v>
      </c>
      <c r="H342" s="434">
        <v>1</v>
      </c>
      <c r="I342" s="434">
        <v>490</v>
      </c>
      <c r="J342" s="434">
        <v>4</v>
      </c>
      <c r="K342" s="434">
        <v>1964</v>
      </c>
      <c r="L342" s="434">
        <v>4.0081632653061225</v>
      </c>
      <c r="M342" s="434">
        <v>491</v>
      </c>
      <c r="N342" s="434">
        <v>7</v>
      </c>
      <c r="O342" s="434">
        <v>3444</v>
      </c>
      <c r="P342" s="456">
        <v>7.0285714285714285</v>
      </c>
      <c r="Q342" s="435">
        <v>492</v>
      </c>
    </row>
    <row r="343" spans="1:17" ht="14.4" customHeight="1" x14ac:dyDescent="0.3">
      <c r="A343" s="430" t="s">
        <v>1529</v>
      </c>
      <c r="B343" s="431" t="s">
        <v>1368</v>
      </c>
      <c r="C343" s="431" t="s">
        <v>1369</v>
      </c>
      <c r="D343" s="431" t="s">
        <v>1400</v>
      </c>
      <c r="E343" s="431" t="s">
        <v>1401</v>
      </c>
      <c r="F343" s="434"/>
      <c r="G343" s="434"/>
      <c r="H343" s="434"/>
      <c r="I343" s="434"/>
      <c r="J343" s="434"/>
      <c r="K343" s="434"/>
      <c r="L343" s="434"/>
      <c r="M343" s="434"/>
      <c r="N343" s="434">
        <v>1</v>
      </c>
      <c r="O343" s="434">
        <v>31</v>
      </c>
      <c r="P343" s="456"/>
      <c r="Q343" s="435">
        <v>31</v>
      </c>
    </row>
    <row r="344" spans="1:17" ht="14.4" customHeight="1" x14ac:dyDescent="0.3">
      <c r="A344" s="430" t="s">
        <v>1529</v>
      </c>
      <c r="B344" s="431" t="s">
        <v>1368</v>
      </c>
      <c r="C344" s="431" t="s">
        <v>1369</v>
      </c>
      <c r="D344" s="431" t="s">
        <v>1402</v>
      </c>
      <c r="E344" s="431" t="s">
        <v>1403</v>
      </c>
      <c r="F344" s="434">
        <v>2</v>
      </c>
      <c r="G344" s="434">
        <v>412</v>
      </c>
      <c r="H344" s="434">
        <v>1</v>
      </c>
      <c r="I344" s="434">
        <v>206</v>
      </c>
      <c r="J344" s="434">
        <v>1</v>
      </c>
      <c r="K344" s="434">
        <v>207</v>
      </c>
      <c r="L344" s="434">
        <v>0.50242718446601942</v>
      </c>
      <c r="M344" s="434">
        <v>207</v>
      </c>
      <c r="N344" s="434">
        <v>3</v>
      </c>
      <c r="O344" s="434">
        <v>624</v>
      </c>
      <c r="P344" s="456">
        <v>1.5145631067961165</v>
      </c>
      <c r="Q344" s="435">
        <v>208</v>
      </c>
    </row>
    <row r="345" spans="1:17" ht="14.4" customHeight="1" x14ac:dyDescent="0.3">
      <c r="A345" s="430" t="s">
        <v>1529</v>
      </c>
      <c r="B345" s="431" t="s">
        <v>1368</v>
      </c>
      <c r="C345" s="431" t="s">
        <v>1369</v>
      </c>
      <c r="D345" s="431" t="s">
        <v>1404</v>
      </c>
      <c r="E345" s="431" t="s">
        <v>1405</v>
      </c>
      <c r="F345" s="434">
        <v>2</v>
      </c>
      <c r="G345" s="434">
        <v>758</v>
      </c>
      <c r="H345" s="434">
        <v>1</v>
      </c>
      <c r="I345" s="434">
        <v>379</v>
      </c>
      <c r="J345" s="434">
        <v>1</v>
      </c>
      <c r="K345" s="434">
        <v>380</v>
      </c>
      <c r="L345" s="434">
        <v>0.50131926121372028</v>
      </c>
      <c r="M345" s="434">
        <v>380</v>
      </c>
      <c r="N345" s="434">
        <v>3</v>
      </c>
      <c r="O345" s="434">
        <v>1152</v>
      </c>
      <c r="P345" s="456">
        <v>1.5197889182058046</v>
      </c>
      <c r="Q345" s="435">
        <v>384</v>
      </c>
    </row>
    <row r="346" spans="1:17" ht="14.4" customHeight="1" x14ac:dyDescent="0.3">
      <c r="A346" s="430" t="s">
        <v>1529</v>
      </c>
      <c r="B346" s="431" t="s">
        <v>1368</v>
      </c>
      <c r="C346" s="431" t="s">
        <v>1369</v>
      </c>
      <c r="D346" s="431" t="s">
        <v>1406</v>
      </c>
      <c r="E346" s="431" t="s">
        <v>1407</v>
      </c>
      <c r="F346" s="434"/>
      <c r="G346" s="434"/>
      <c r="H346" s="434"/>
      <c r="I346" s="434"/>
      <c r="J346" s="434">
        <v>1</v>
      </c>
      <c r="K346" s="434">
        <v>234</v>
      </c>
      <c r="L346" s="434"/>
      <c r="M346" s="434">
        <v>234</v>
      </c>
      <c r="N346" s="434">
        <v>1</v>
      </c>
      <c r="O346" s="434">
        <v>236</v>
      </c>
      <c r="P346" s="456"/>
      <c r="Q346" s="435">
        <v>236</v>
      </c>
    </row>
    <row r="347" spans="1:17" ht="14.4" customHeight="1" x14ac:dyDescent="0.3">
      <c r="A347" s="430" t="s">
        <v>1529</v>
      </c>
      <c r="B347" s="431" t="s">
        <v>1368</v>
      </c>
      <c r="C347" s="431" t="s">
        <v>1369</v>
      </c>
      <c r="D347" s="431" t="s">
        <v>1414</v>
      </c>
      <c r="E347" s="431" t="s">
        <v>1415</v>
      </c>
      <c r="F347" s="434">
        <v>7</v>
      </c>
      <c r="G347" s="434">
        <v>112</v>
      </c>
      <c r="H347" s="434">
        <v>1</v>
      </c>
      <c r="I347" s="434">
        <v>16</v>
      </c>
      <c r="J347" s="434">
        <v>28</v>
      </c>
      <c r="K347" s="434">
        <v>448</v>
      </c>
      <c r="L347" s="434">
        <v>4</v>
      </c>
      <c r="M347" s="434">
        <v>16</v>
      </c>
      <c r="N347" s="434">
        <v>44</v>
      </c>
      <c r="O347" s="434">
        <v>748</v>
      </c>
      <c r="P347" s="456">
        <v>6.6785714285714288</v>
      </c>
      <c r="Q347" s="435">
        <v>17</v>
      </c>
    </row>
    <row r="348" spans="1:17" ht="14.4" customHeight="1" x14ac:dyDescent="0.3">
      <c r="A348" s="430" t="s">
        <v>1529</v>
      </c>
      <c r="B348" s="431" t="s">
        <v>1368</v>
      </c>
      <c r="C348" s="431" t="s">
        <v>1369</v>
      </c>
      <c r="D348" s="431" t="s">
        <v>1416</v>
      </c>
      <c r="E348" s="431" t="s">
        <v>1417</v>
      </c>
      <c r="F348" s="434">
        <v>3</v>
      </c>
      <c r="G348" s="434">
        <v>405</v>
      </c>
      <c r="H348" s="434">
        <v>1</v>
      </c>
      <c r="I348" s="434">
        <v>135</v>
      </c>
      <c r="J348" s="434">
        <v>1</v>
      </c>
      <c r="K348" s="434">
        <v>136</v>
      </c>
      <c r="L348" s="434">
        <v>0.33580246913580247</v>
      </c>
      <c r="M348" s="434">
        <v>136</v>
      </c>
      <c r="N348" s="434">
        <v>2</v>
      </c>
      <c r="O348" s="434">
        <v>278</v>
      </c>
      <c r="P348" s="456">
        <v>0.68641975308641978</v>
      </c>
      <c r="Q348" s="435">
        <v>139</v>
      </c>
    </row>
    <row r="349" spans="1:17" ht="14.4" customHeight="1" x14ac:dyDescent="0.3">
      <c r="A349" s="430" t="s">
        <v>1529</v>
      </c>
      <c r="B349" s="431" t="s">
        <v>1368</v>
      </c>
      <c r="C349" s="431" t="s">
        <v>1369</v>
      </c>
      <c r="D349" s="431" t="s">
        <v>1418</v>
      </c>
      <c r="E349" s="431" t="s">
        <v>1419</v>
      </c>
      <c r="F349" s="434">
        <v>8</v>
      </c>
      <c r="G349" s="434">
        <v>824</v>
      </c>
      <c r="H349" s="434">
        <v>1</v>
      </c>
      <c r="I349" s="434">
        <v>103</v>
      </c>
      <c r="J349" s="434">
        <v>4</v>
      </c>
      <c r="K349" s="434">
        <v>412</v>
      </c>
      <c r="L349" s="434">
        <v>0.5</v>
      </c>
      <c r="M349" s="434">
        <v>103</v>
      </c>
      <c r="N349" s="434">
        <v>4</v>
      </c>
      <c r="O349" s="434">
        <v>412</v>
      </c>
      <c r="P349" s="456">
        <v>0.5</v>
      </c>
      <c r="Q349" s="435">
        <v>103</v>
      </c>
    </row>
    <row r="350" spans="1:17" ht="14.4" customHeight="1" x14ac:dyDescent="0.3">
      <c r="A350" s="430" t="s">
        <v>1529</v>
      </c>
      <c r="B350" s="431" t="s">
        <v>1368</v>
      </c>
      <c r="C350" s="431" t="s">
        <v>1369</v>
      </c>
      <c r="D350" s="431" t="s">
        <v>1424</v>
      </c>
      <c r="E350" s="431" t="s">
        <v>1425</v>
      </c>
      <c r="F350" s="434">
        <v>445</v>
      </c>
      <c r="G350" s="434">
        <v>50961</v>
      </c>
      <c r="H350" s="434">
        <v>1</v>
      </c>
      <c r="I350" s="434">
        <v>114.5191011235955</v>
      </c>
      <c r="J350" s="434">
        <v>453</v>
      </c>
      <c r="K350" s="434">
        <v>52548</v>
      </c>
      <c r="L350" s="434">
        <v>1.0311414611173251</v>
      </c>
      <c r="M350" s="434">
        <v>116</v>
      </c>
      <c r="N350" s="434">
        <v>302</v>
      </c>
      <c r="O350" s="434">
        <v>35334</v>
      </c>
      <c r="P350" s="456">
        <v>0.69335374109613235</v>
      </c>
      <c r="Q350" s="435">
        <v>117</v>
      </c>
    </row>
    <row r="351" spans="1:17" ht="14.4" customHeight="1" x14ac:dyDescent="0.3">
      <c r="A351" s="430" t="s">
        <v>1529</v>
      </c>
      <c r="B351" s="431" t="s">
        <v>1368</v>
      </c>
      <c r="C351" s="431" t="s">
        <v>1369</v>
      </c>
      <c r="D351" s="431" t="s">
        <v>1426</v>
      </c>
      <c r="E351" s="431" t="s">
        <v>1427</v>
      </c>
      <c r="F351" s="434">
        <v>49</v>
      </c>
      <c r="G351" s="434">
        <v>4146</v>
      </c>
      <c r="H351" s="434">
        <v>1</v>
      </c>
      <c r="I351" s="434">
        <v>84.612244897959187</v>
      </c>
      <c r="J351" s="434">
        <v>35</v>
      </c>
      <c r="K351" s="434">
        <v>2975</v>
      </c>
      <c r="L351" s="434">
        <v>0.7175590931017849</v>
      </c>
      <c r="M351" s="434">
        <v>85</v>
      </c>
      <c r="N351" s="434">
        <v>43</v>
      </c>
      <c r="O351" s="434">
        <v>3913</v>
      </c>
      <c r="P351" s="456">
        <v>0.94380125422093586</v>
      </c>
      <c r="Q351" s="435">
        <v>91</v>
      </c>
    </row>
    <row r="352" spans="1:17" ht="14.4" customHeight="1" x14ac:dyDescent="0.3">
      <c r="A352" s="430" t="s">
        <v>1529</v>
      </c>
      <c r="B352" s="431" t="s">
        <v>1368</v>
      </c>
      <c r="C352" s="431" t="s">
        <v>1369</v>
      </c>
      <c r="D352" s="431" t="s">
        <v>1428</v>
      </c>
      <c r="E352" s="431" t="s">
        <v>1429</v>
      </c>
      <c r="F352" s="434">
        <v>2</v>
      </c>
      <c r="G352" s="434">
        <v>193</v>
      </c>
      <c r="H352" s="434">
        <v>1</v>
      </c>
      <c r="I352" s="434">
        <v>96.5</v>
      </c>
      <c r="J352" s="434">
        <v>2</v>
      </c>
      <c r="K352" s="434">
        <v>196</v>
      </c>
      <c r="L352" s="434">
        <v>1.0155440414507773</v>
      </c>
      <c r="M352" s="434">
        <v>98</v>
      </c>
      <c r="N352" s="434">
        <v>4</v>
      </c>
      <c r="O352" s="434">
        <v>396</v>
      </c>
      <c r="P352" s="456">
        <v>2.0518134715025909</v>
      </c>
      <c r="Q352" s="435">
        <v>99</v>
      </c>
    </row>
    <row r="353" spans="1:17" ht="14.4" customHeight="1" x14ac:dyDescent="0.3">
      <c r="A353" s="430" t="s">
        <v>1529</v>
      </c>
      <c r="B353" s="431" t="s">
        <v>1368</v>
      </c>
      <c r="C353" s="431" t="s">
        <v>1369</v>
      </c>
      <c r="D353" s="431" t="s">
        <v>1430</v>
      </c>
      <c r="E353" s="431" t="s">
        <v>1431</v>
      </c>
      <c r="F353" s="434">
        <v>46</v>
      </c>
      <c r="G353" s="434">
        <v>966</v>
      </c>
      <c r="H353" s="434">
        <v>1</v>
      </c>
      <c r="I353" s="434">
        <v>21</v>
      </c>
      <c r="J353" s="434">
        <v>71</v>
      </c>
      <c r="K353" s="434">
        <v>1491</v>
      </c>
      <c r="L353" s="434">
        <v>1.5434782608695652</v>
      </c>
      <c r="M353" s="434">
        <v>21</v>
      </c>
      <c r="N353" s="434">
        <v>20</v>
      </c>
      <c r="O353" s="434">
        <v>420</v>
      </c>
      <c r="P353" s="456">
        <v>0.43478260869565216</v>
      </c>
      <c r="Q353" s="435">
        <v>21</v>
      </c>
    </row>
    <row r="354" spans="1:17" ht="14.4" customHeight="1" x14ac:dyDescent="0.3">
      <c r="A354" s="430" t="s">
        <v>1529</v>
      </c>
      <c r="B354" s="431" t="s">
        <v>1368</v>
      </c>
      <c r="C354" s="431" t="s">
        <v>1369</v>
      </c>
      <c r="D354" s="431" t="s">
        <v>1432</v>
      </c>
      <c r="E354" s="431" t="s">
        <v>1433</v>
      </c>
      <c r="F354" s="434">
        <v>9</v>
      </c>
      <c r="G354" s="434">
        <v>4383</v>
      </c>
      <c r="H354" s="434">
        <v>1</v>
      </c>
      <c r="I354" s="434">
        <v>487</v>
      </c>
      <c r="J354" s="434">
        <v>27</v>
      </c>
      <c r="K354" s="434">
        <v>13149</v>
      </c>
      <c r="L354" s="434">
        <v>3</v>
      </c>
      <c r="M354" s="434">
        <v>487</v>
      </c>
      <c r="N354" s="434">
        <v>39</v>
      </c>
      <c r="O354" s="434">
        <v>19032</v>
      </c>
      <c r="P354" s="456">
        <v>4.3422313483915129</v>
      </c>
      <c r="Q354" s="435">
        <v>488</v>
      </c>
    </row>
    <row r="355" spans="1:17" ht="14.4" customHeight="1" x14ac:dyDescent="0.3">
      <c r="A355" s="430" t="s">
        <v>1529</v>
      </c>
      <c r="B355" s="431" t="s">
        <v>1368</v>
      </c>
      <c r="C355" s="431" t="s">
        <v>1369</v>
      </c>
      <c r="D355" s="431" t="s">
        <v>1440</v>
      </c>
      <c r="E355" s="431" t="s">
        <v>1441</v>
      </c>
      <c r="F355" s="434">
        <v>45</v>
      </c>
      <c r="G355" s="434">
        <v>1828</v>
      </c>
      <c r="H355" s="434">
        <v>1</v>
      </c>
      <c r="I355" s="434">
        <v>40.62222222222222</v>
      </c>
      <c r="J355" s="434">
        <v>34</v>
      </c>
      <c r="K355" s="434">
        <v>1394</v>
      </c>
      <c r="L355" s="434">
        <v>0.76258205689277903</v>
      </c>
      <c r="M355" s="434">
        <v>41</v>
      </c>
      <c r="N355" s="434">
        <v>52</v>
      </c>
      <c r="O355" s="434">
        <v>2132</v>
      </c>
      <c r="P355" s="456">
        <v>1.1663019693654266</v>
      </c>
      <c r="Q355" s="435">
        <v>41</v>
      </c>
    </row>
    <row r="356" spans="1:17" ht="14.4" customHeight="1" x14ac:dyDescent="0.3">
      <c r="A356" s="430" t="s">
        <v>1529</v>
      </c>
      <c r="B356" s="431" t="s">
        <v>1368</v>
      </c>
      <c r="C356" s="431" t="s">
        <v>1369</v>
      </c>
      <c r="D356" s="431" t="s">
        <v>1454</v>
      </c>
      <c r="E356" s="431" t="s">
        <v>1455</v>
      </c>
      <c r="F356" s="434"/>
      <c r="G356" s="434"/>
      <c r="H356" s="434"/>
      <c r="I356" s="434"/>
      <c r="J356" s="434"/>
      <c r="K356" s="434"/>
      <c r="L356" s="434"/>
      <c r="M356" s="434"/>
      <c r="N356" s="434">
        <v>1</v>
      </c>
      <c r="O356" s="434">
        <v>614</v>
      </c>
      <c r="P356" s="456"/>
      <c r="Q356" s="435">
        <v>614</v>
      </c>
    </row>
    <row r="357" spans="1:17" ht="14.4" customHeight="1" x14ac:dyDescent="0.3">
      <c r="A357" s="430" t="s">
        <v>1529</v>
      </c>
      <c r="B357" s="431" t="s">
        <v>1368</v>
      </c>
      <c r="C357" s="431" t="s">
        <v>1369</v>
      </c>
      <c r="D357" s="431" t="s">
        <v>1458</v>
      </c>
      <c r="E357" s="431" t="s">
        <v>1459</v>
      </c>
      <c r="F357" s="434">
        <v>4</v>
      </c>
      <c r="G357" s="434">
        <v>2032</v>
      </c>
      <c r="H357" s="434">
        <v>1</v>
      </c>
      <c r="I357" s="434">
        <v>508</v>
      </c>
      <c r="J357" s="434"/>
      <c r="K357" s="434"/>
      <c r="L357" s="434"/>
      <c r="M357" s="434"/>
      <c r="N357" s="434"/>
      <c r="O357" s="434"/>
      <c r="P357" s="456"/>
      <c r="Q357" s="435"/>
    </row>
    <row r="358" spans="1:17" ht="14.4" customHeight="1" x14ac:dyDescent="0.3">
      <c r="A358" s="430" t="s">
        <v>1529</v>
      </c>
      <c r="B358" s="431" t="s">
        <v>1368</v>
      </c>
      <c r="C358" s="431" t="s">
        <v>1369</v>
      </c>
      <c r="D358" s="431" t="s">
        <v>1466</v>
      </c>
      <c r="E358" s="431" t="s">
        <v>1467</v>
      </c>
      <c r="F358" s="434"/>
      <c r="G358" s="434"/>
      <c r="H358" s="434"/>
      <c r="I358" s="434"/>
      <c r="J358" s="434">
        <v>1</v>
      </c>
      <c r="K358" s="434">
        <v>248</v>
      </c>
      <c r="L358" s="434"/>
      <c r="M358" s="434">
        <v>248</v>
      </c>
      <c r="N358" s="434">
        <v>1</v>
      </c>
      <c r="O358" s="434">
        <v>249</v>
      </c>
      <c r="P358" s="456"/>
      <c r="Q358" s="435">
        <v>249</v>
      </c>
    </row>
    <row r="359" spans="1:17" ht="14.4" customHeight="1" x14ac:dyDescent="0.3">
      <c r="A359" s="430" t="s">
        <v>1530</v>
      </c>
      <c r="B359" s="431" t="s">
        <v>1368</v>
      </c>
      <c r="C359" s="431" t="s">
        <v>1369</v>
      </c>
      <c r="D359" s="431" t="s">
        <v>1370</v>
      </c>
      <c r="E359" s="431" t="s">
        <v>1371</v>
      </c>
      <c r="F359" s="434">
        <v>153</v>
      </c>
      <c r="G359" s="434">
        <v>24442</v>
      </c>
      <c r="H359" s="434">
        <v>1</v>
      </c>
      <c r="I359" s="434">
        <v>159.75163398692811</v>
      </c>
      <c r="J359" s="434">
        <v>166</v>
      </c>
      <c r="K359" s="434">
        <v>26726</v>
      </c>
      <c r="L359" s="434">
        <v>1.0934457082071845</v>
      </c>
      <c r="M359" s="434">
        <v>161</v>
      </c>
      <c r="N359" s="434">
        <v>191</v>
      </c>
      <c r="O359" s="434">
        <v>33043</v>
      </c>
      <c r="P359" s="456">
        <v>1.3518942803371246</v>
      </c>
      <c r="Q359" s="435">
        <v>173</v>
      </c>
    </row>
    <row r="360" spans="1:17" ht="14.4" customHeight="1" x14ac:dyDescent="0.3">
      <c r="A360" s="430" t="s">
        <v>1530</v>
      </c>
      <c r="B360" s="431" t="s">
        <v>1368</v>
      </c>
      <c r="C360" s="431" t="s">
        <v>1369</v>
      </c>
      <c r="D360" s="431" t="s">
        <v>1384</v>
      </c>
      <c r="E360" s="431" t="s">
        <v>1385</v>
      </c>
      <c r="F360" s="434"/>
      <c r="G360" s="434"/>
      <c r="H360" s="434"/>
      <c r="I360" s="434"/>
      <c r="J360" s="434">
        <v>1</v>
      </c>
      <c r="K360" s="434">
        <v>1169</v>
      </c>
      <c r="L360" s="434"/>
      <c r="M360" s="434">
        <v>1169</v>
      </c>
      <c r="N360" s="434"/>
      <c r="O360" s="434"/>
      <c r="P360" s="456"/>
      <c r="Q360" s="435"/>
    </row>
    <row r="361" spans="1:17" ht="14.4" customHeight="1" x14ac:dyDescent="0.3">
      <c r="A361" s="430" t="s">
        <v>1530</v>
      </c>
      <c r="B361" s="431" t="s">
        <v>1368</v>
      </c>
      <c r="C361" s="431" t="s">
        <v>1369</v>
      </c>
      <c r="D361" s="431" t="s">
        <v>1386</v>
      </c>
      <c r="E361" s="431" t="s">
        <v>1387</v>
      </c>
      <c r="F361" s="434">
        <v>192</v>
      </c>
      <c r="G361" s="434">
        <v>7606</v>
      </c>
      <c r="H361" s="434">
        <v>1</v>
      </c>
      <c r="I361" s="434">
        <v>39.614583333333336</v>
      </c>
      <c r="J361" s="434">
        <v>115</v>
      </c>
      <c r="K361" s="434">
        <v>4600</v>
      </c>
      <c r="L361" s="434">
        <v>0.60478569550354988</v>
      </c>
      <c r="M361" s="434">
        <v>40</v>
      </c>
      <c r="N361" s="434">
        <v>38</v>
      </c>
      <c r="O361" s="434">
        <v>1558</v>
      </c>
      <c r="P361" s="456">
        <v>0.20483828556402839</v>
      </c>
      <c r="Q361" s="435">
        <v>41</v>
      </c>
    </row>
    <row r="362" spans="1:17" ht="14.4" customHeight="1" x14ac:dyDescent="0.3">
      <c r="A362" s="430" t="s">
        <v>1530</v>
      </c>
      <c r="B362" s="431" t="s">
        <v>1368</v>
      </c>
      <c r="C362" s="431" t="s">
        <v>1369</v>
      </c>
      <c r="D362" s="431" t="s">
        <v>1388</v>
      </c>
      <c r="E362" s="431" t="s">
        <v>1389</v>
      </c>
      <c r="F362" s="434">
        <v>1</v>
      </c>
      <c r="G362" s="434">
        <v>383</v>
      </c>
      <c r="H362" s="434">
        <v>1</v>
      </c>
      <c r="I362" s="434">
        <v>383</v>
      </c>
      <c r="J362" s="434">
        <v>2</v>
      </c>
      <c r="K362" s="434">
        <v>766</v>
      </c>
      <c r="L362" s="434">
        <v>2</v>
      </c>
      <c r="M362" s="434">
        <v>383</v>
      </c>
      <c r="N362" s="434">
        <v>7</v>
      </c>
      <c r="O362" s="434">
        <v>2688</v>
      </c>
      <c r="P362" s="456">
        <v>7.0182767624020892</v>
      </c>
      <c r="Q362" s="435">
        <v>384</v>
      </c>
    </row>
    <row r="363" spans="1:17" ht="14.4" customHeight="1" x14ac:dyDescent="0.3">
      <c r="A363" s="430" t="s">
        <v>1530</v>
      </c>
      <c r="B363" s="431" t="s">
        <v>1368</v>
      </c>
      <c r="C363" s="431" t="s">
        <v>1369</v>
      </c>
      <c r="D363" s="431" t="s">
        <v>1390</v>
      </c>
      <c r="E363" s="431" t="s">
        <v>1391</v>
      </c>
      <c r="F363" s="434">
        <v>2</v>
      </c>
      <c r="G363" s="434">
        <v>74</v>
      </c>
      <c r="H363" s="434">
        <v>1</v>
      </c>
      <c r="I363" s="434">
        <v>37</v>
      </c>
      <c r="J363" s="434">
        <v>8</v>
      </c>
      <c r="K363" s="434">
        <v>296</v>
      </c>
      <c r="L363" s="434">
        <v>4</v>
      </c>
      <c r="M363" s="434">
        <v>37</v>
      </c>
      <c r="N363" s="434"/>
      <c r="O363" s="434"/>
      <c r="P363" s="456"/>
      <c r="Q363" s="435"/>
    </row>
    <row r="364" spans="1:17" ht="14.4" customHeight="1" x14ac:dyDescent="0.3">
      <c r="A364" s="430" t="s">
        <v>1530</v>
      </c>
      <c r="B364" s="431" t="s">
        <v>1368</v>
      </c>
      <c r="C364" s="431" t="s">
        <v>1369</v>
      </c>
      <c r="D364" s="431" t="s">
        <v>1394</v>
      </c>
      <c r="E364" s="431" t="s">
        <v>1395</v>
      </c>
      <c r="F364" s="434">
        <v>27</v>
      </c>
      <c r="G364" s="434">
        <v>12006</v>
      </c>
      <c r="H364" s="434">
        <v>1</v>
      </c>
      <c r="I364" s="434">
        <v>444.66666666666669</v>
      </c>
      <c r="J364" s="434">
        <v>12</v>
      </c>
      <c r="K364" s="434">
        <v>5340</v>
      </c>
      <c r="L364" s="434">
        <v>0.44477761119440279</v>
      </c>
      <c r="M364" s="434">
        <v>445</v>
      </c>
      <c r="N364" s="434">
        <v>12</v>
      </c>
      <c r="O364" s="434">
        <v>5352</v>
      </c>
      <c r="P364" s="456">
        <v>0.44577711144427784</v>
      </c>
      <c r="Q364" s="435">
        <v>446</v>
      </c>
    </row>
    <row r="365" spans="1:17" ht="14.4" customHeight="1" x14ac:dyDescent="0.3">
      <c r="A365" s="430" t="s">
        <v>1530</v>
      </c>
      <c r="B365" s="431" t="s">
        <v>1368</v>
      </c>
      <c r="C365" s="431" t="s">
        <v>1369</v>
      </c>
      <c r="D365" s="431" t="s">
        <v>1398</v>
      </c>
      <c r="E365" s="431" t="s">
        <v>1399</v>
      </c>
      <c r="F365" s="434">
        <v>1</v>
      </c>
      <c r="G365" s="434">
        <v>491</v>
      </c>
      <c r="H365" s="434">
        <v>1</v>
      </c>
      <c r="I365" s="434">
        <v>491</v>
      </c>
      <c r="J365" s="434"/>
      <c r="K365" s="434"/>
      <c r="L365" s="434"/>
      <c r="M365" s="434"/>
      <c r="N365" s="434">
        <v>5</v>
      </c>
      <c r="O365" s="434">
        <v>2460</v>
      </c>
      <c r="P365" s="456">
        <v>5.0101832993890021</v>
      </c>
      <c r="Q365" s="435">
        <v>492</v>
      </c>
    </row>
    <row r="366" spans="1:17" ht="14.4" customHeight="1" x14ac:dyDescent="0.3">
      <c r="A366" s="430" t="s">
        <v>1530</v>
      </c>
      <c r="B366" s="431" t="s">
        <v>1368</v>
      </c>
      <c r="C366" s="431" t="s">
        <v>1369</v>
      </c>
      <c r="D366" s="431" t="s">
        <v>1400</v>
      </c>
      <c r="E366" s="431" t="s">
        <v>1401</v>
      </c>
      <c r="F366" s="434">
        <v>27</v>
      </c>
      <c r="G366" s="434">
        <v>837</v>
      </c>
      <c r="H366" s="434">
        <v>1</v>
      </c>
      <c r="I366" s="434">
        <v>31</v>
      </c>
      <c r="J366" s="434">
        <v>14</v>
      </c>
      <c r="K366" s="434">
        <v>434</v>
      </c>
      <c r="L366" s="434">
        <v>0.51851851851851849</v>
      </c>
      <c r="M366" s="434">
        <v>31</v>
      </c>
      <c r="N366" s="434">
        <v>6</v>
      </c>
      <c r="O366" s="434">
        <v>186</v>
      </c>
      <c r="P366" s="456">
        <v>0.22222222222222221</v>
      </c>
      <c r="Q366" s="435">
        <v>31</v>
      </c>
    </row>
    <row r="367" spans="1:17" ht="14.4" customHeight="1" x14ac:dyDescent="0.3">
      <c r="A367" s="430" t="s">
        <v>1530</v>
      </c>
      <c r="B367" s="431" t="s">
        <v>1368</v>
      </c>
      <c r="C367" s="431" t="s">
        <v>1369</v>
      </c>
      <c r="D367" s="431" t="s">
        <v>1402</v>
      </c>
      <c r="E367" s="431" t="s">
        <v>1403</v>
      </c>
      <c r="F367" s="434">
        <v>1</v>
      </c>
      <c r="G367" s="434">
        <v>206</v>
      </c>
      <c r="H367" s="434">
        <v>1</v>
      </c>
      <c r="I367" s="434">
        <v>206</v>
      </c>
      <c r="J367" s="434">
        <v>5</v>
      </c>
      <c r="K367" s="434">
        <v>1035</v>
      </c>
      <c r="L367" s="434">
        <v>5.0242718446601939</v>
      </c>
      <c r="M367" s="434">
        <v>207</v>
      </c>
      <c r="N367" s="434">
        <v>6</v>
      </c>
      <c r="O367" s="434">
        <v>1248</v>
      </c>
      <c r="P367" s="456">
        <v>6.058252427184466</v>
      </c>
      <c r="Q367" s="435">
        <v>208</v>
      </c>
    </row>
    <row r="368" spans="1:17" ht="14.4" customHeight="1" x14ac:dyDescent="0.3">
      <c r="A368" s="430" t="s">
        <v>1530</v>
      </c>
      <c r="B368" s="431" t="s">
        <v>1368</v>
      </c>
      <c r="C368" s="431" t="s">
        <v>1369</v>
      </c>
      <c r="D368" s="431" t="s">
        <v>1404</v>
      </c>
      <c r="E368" s="431" t="s">
        <v>1405</v>
      </c>
      <c r="F368" s="434">
        <v>2</v>
      </c>
      <c r="G368" s="434">
        <v>758</v>
      </c>
      <c r="H368" s="434">
        <v>1</v>
      </c>
      <c r="I368" s="434">
        <v>379</v>
      </c>
      <c r="J368" s="434">
        <v>5</v>
      </c>
      <c r="K368" s="434">
        <v>1900</v>
      </c>
      <c r="L368" s="434">
        <v>2.5065963060686016</v>
      </c>
      <c r="M368" s="434">
        <v>380</v>
      </c>
      <c r="N368" s="434">
        <v>6</v>
      </c>
      <c r="O368" s="434">
        <v>2304</v>
      </c>
      <c r="P368" s="456">
        <v>3.0395778364116093</v>
      </c>
      <c r="Q368" s="435">
        <v>384</v>
      </c>
    </row>
    <row r="369" spans="1:17" ht="14.4" customHeight="1" x14ac:dyDescent="0.3">
      <c r="A369" s="430" t="s">
        <v>1530</v>
      </c>
      <c r="B369" s="431" t="s">
        <v>1368</v>
      </c>
      <c r="C369" s="431" t="s">
        <v>1369</v>
      </c>
      <c r="D369" s="431" t="s">
        <v>1414</v>
      </c>
      <c r="E369" s="431" t="s">
        <v>1415</v>
      </c>
      <c r="F369" s="434">
        <v>40</v>
      </c>
      <c r="G369" s="434">
        <v>640</v>
      </c>
      <c r="H369" s="434">
        <v>1</v>
      </c>
      <c r="I369" s="434">
        <v>16</v>
      </c>
      <c r="J369" s="434">
        <v>39</v>
      </c>
      <c r="K369" s="434">
        <v>624</v>
      </c>
      <c r="L369" s="434">
        <v>0.97499999999999998</v>
      </c>
      <c r="M369" s="434">
        <v>16</v>
      </c>
      <c r="N369" s="434">
        <v>33</v>
      </c>
      <c r="O369" s="434">
        <v>561</v>
      </c>
      <c r="P369" s="456">
        <v>0.87656250000000002</v>
      </c>
      <c r="Q369" s="435">
        <v>17</v>
      </c>
    </row>
    <row r="370" spans="1:17" ht="14.4" customHeight="1" x14ac:dyDescent="0.3">
      <c r="A370" s="430" t="s">
        <v>1530</v>
      </c>
      <c r="B370" s="431" t="s">
        <v>1368</v>
      </c>
      <c r="C370" s="431" t="s">
        <v>1369</v>
      </c>
      <c r="D370" s="431" t="s">
        <v>1416</v>
      </c>
      <c r="E370" s="431" t="s">
        <v>1417</v>
      </c>
      <c r="F370" s="434">
        <v>8</v>
      </c>
      <c r="G370" s="434">
        <v>1078</v>
      </c>
      <c r="H370" s="434">
        <v>1</v>
      </c>
      <c r="I370" s="434">
        <v>134.75</v>
      </c>
      <c r="J370" s="434">
        <v>2</v>
      </c>
      <c r="K370" s="434">
        <v>272</v>
      </c>
      <c r="L370" s="434">
        <v>0.25231910946196662</v>
      </c>
      <c r="M370" s="434">
        <v>136</v>
      </c>
      <c r="N370" s="434">
        <v>4</v>
      </c>
      <c r="O370" s="434">
        <v>556</v>
      </c>
      <c r="P370" s="456">
        <v>0.51576994434137291</v>
      </c>
      <c r="Q370" s="435">
        <v>139</v>
      </c>
    </row>
    <row r="371" spans="1:17" ht="14.4" customHeight="1" x14ac:dyDescent="0.3">
      <c r="A371" s="430" t="s">
        <v>1530</v>
      </c>
      <c r="B371" s="431" t="s">
        <v>1368</v>
      </c>
      <c r="C371" s="431" t="s">
        <v>1369</v>
      </c>
      <c r="D371" s="431" t="s">
        <v>1418</v>
      </c>
      <c r="E371" s="431" t="s">
        <v>1419</v>
      </c>
      <c r="F371" s="434">
        <v>1</v>
      </c>
      <c r="G371" s="434">
        <v>103</v>
      </c>
      <c r="H371" s="434">
        <v>1</v>
      </c>
      <c r="I371" s="434">
        <v>103</v>
      </c>
      <c r="J371" s="434">
        <v>4</v>
      </c>
      <c r="K371" s="434">
        <v>412</v>
      </c>
      <c r="L371" s="434">
        <v>4</v>
      </c>
      <c r="M371" s="434">
        <v>103</v>
      </c>
      <c r="N371" s="434"/>
      <c r="O371" s="434"/>
      <c r="P371" s="456"/>
      <c r="Q371" s="435"/>
    </row>
    <row r="372" spans="1:17" ht="14.4" customHeight="1" x14ac:dyDescent="0.3">
      <c r="A372" s="430" t="s">
        <v>1530</v>
      </c>
      <c r="B372" s="431" t="s">
        <v>1368</v>
      </c>
      <c r="C372" s="431" t="s">
        <v>1369</v>
      </c>
      <c r="D372" s="431" t="s">
        <v>1424</v>
      </c>
      <c r="E372" s="431" t="s">
        <v>1425</v>
      </c>
      <c r="F372" s="434">
        <v>71</v>
      </c>
      <c r="G372" s="434">
        <v>8129</v>
      </c>
      <c r="H372" s="434">
        <v>1</v>
      </c>
      <c r="I372" s="434">
        <v>114.49295774647888</v>
      </c>
      <c r="J372" s="434">
        <v>69</v>
      </c>
      <c r="K372" s="434">
        <v>8004</v>
      </c>
      <c r="L372" s="434">
        <v>0.98462295485299545</v>
      </c>
      <c r="M372" s="434">
        <v>116</v>
      </c>
      <c r="N372" s="434">
        <v>62</v>
      </c>
      <c r="O372" s="434">
        <v>7254</v>
      </c>
      <c r="P372" s="456">
        <v>0.89236068397096813</v>
      </c>
      <c r="Q372" s="435">
        <v>117</v>
      </c>
    </row>
    <row r="373" spans="1:17" ht="14.4" customHeight="1" x14ac:dyDescent="0.3">
      <c r="A373" s="430" t="s">
        <v>1530</v>
      </c>
      <c r="B373" s="431" t="s">
        <v>1368</v>
      </c>
      <c r="C373" s="431" t="s">
        <v>1369</v>
      </c>
      <c r="D373" s="431" t="s">
        <v>1426</v>
      </c>
      <c r="E373" s="431" t="s">
        <v>1427</v>
      </c>
      <c r="F373" s="434">
        <v>14</v>
      </c>
      <c r="G373" s="434">
        <v>1188</v>
      </c>
      <c r="H373" s="434">
        <v>1</v>
      </c>
      <c r="I373" s="434">
        <v>84.857142857142861</v>
      </c>
      <c r="J373" s="434">
        <v>9</v>
      </c>
      <c r="K373" s="434">
        <v>765</v>
      </c>
      <c r="L373" s="434">
        <v>0.64393939393939392</v>
      </c>
      <c r="M373" s="434">
        <v>85</v>
      </c>
      <c r="N373" s="434">
        <v>12</v>
      </c>
      <c r="O373" s="434">
        <v>1092</v>
      </c>
      <c r="P373" s="456">
        <v>0.91919191919191923</v>
      </c>
      <c r="Q373" s="435">
        <v>91</v>
      </c>
    </row>
    <row r="374" spans="1:17" ht="14.4" customHeight="1" x14ac:dyDescent="0.3">
      <c r="A374" s="430" t="s">
        <v>1530</v>
      </c>
      <c r="B374" s="431" t="s">
        <v>1368</v>
      </c>
      <c r="C374" s="431" t="s">
        <v>1369</v>
      </c>
      <c r="D374" s="431" t="s">
        <v>1428</v>
      </c>
      <c r="E374" s="431" t="s">
        <v>1429</v>
      </c>
      <c r="F374" s="434"/>
      <c r="G374" s="434"/>
      <c r="H374" s="434"/>
      <c r="I374" s="434"/>
      <c r="J374" s="434">
        <v>1</v>
      </c>
      <c r="K374" s="434">
        <v>98</v>
      </c>
      <c r="L374" s="434"/>
      <c r="M374" s="434">
        <v>98</v>
      </c>
      <c r="N374" s="434">
        <v>1</v>
      </c>
      <c r="O374" s="434">
        <v>99</v>
      </c>
      <c r="P374" s="456"/>
      <c r="Q374" s="435">
        <v>99</v>
      </c>
    </row>
    <row r="375" spans="1:17" ht="14.4" customHeight="1" x14ac:dyDescent="0.3">
      <c r="A375" s="430" t="s">
        <v>1530</v>
      </c>
      <c r="B375" s="431" t="s">
        <v>1368</v>
      </c>
      <c r="C375" s="431" t="s">
        <v>1369</v>
      </c>
      <c r="D375" s="431" t="s">
        <v>1430</v>
      </c>
      <c r="E375" s="431" t="s">
        <v>1431</v>
      </c>
      <c r="F375" s="434">
        <v>12</v>
      </c>
      <c r="G375" s="434">
        <v>252</v>
      </c>
      <c r="H375" s="434">
        <v>1</v>
      </c>
      <c r="I375" s="434">
        <v>21</v>
      </c>
      <c r="J375" s="434">
        <v>4</v>
      </c>
      <c r="K375" s="434">
        <v>84</v>
      </c>
      <c r="L375" s="434">
        <v>0.33333333333333331</v>
      </c>
      <c r="M375" s="434">
        <v>21</v>
      </c>
      <c r="N375" s="434">
        <v>2</v>
      </c>
      <c r="O375" s="434">
        <v>42</v>
      </c>
      <c r="P375" s="456">
        <v>0.16666666666666666</v>
      </c>
      <c r="Q375" s="435">
        <v>21</v>
      </c>
    </row>
    <row r="376" spans="1:17" ht="14.4" customHeight="1" x14ac:dyDescent="0.3">
      <c r="A376" s="430" t="s">
        <v>1530</v>
      </c>
      <c r="B376" s="431" t="s">
        <v>1368</v>
      </c>
      <c r="C376" s="431" t="s">
        <v>1369</v>
      </c>
      <c r="D376" s="431" t="s">
        <v>1432</v>
      </c>
      <c r="E376" s="431" t="s">
        <v>1433</v>
      </c>
      <c r="F376" s="434">
        <v>69</v>
      </c>
      <c r="G376" s="434">
        <v>33590</v>
      </c>
      <c r="H376" s="434">
        <v>1</v>
      </c>
      <c r="I376" s="434">
        <v>486.81159420289856</v>
      </c>
      <c r="J376" s="434">
        <v>66</v>
      </c>
      <c r="K376" s="434">
        <v>32142</v>
      </c>
      <c r="L376" s="434">
        <v>0.95689193212265555</v>
      </c>
      <c r="M376" s="434">
        <v>487</v>
      </c>
      <c r="N376" s="434">
        <v>28</v>
      </c>
      <c r="O376" s="434">
        <v>13664</v>
      </c>
      <c r="P376" s="456">
        <v>0.40678773444477523</v>
      </c>
      <c r="Q376" s="435">
        <v>488</v>
      </c>
    </row>
    <row r="377" spans="1:17" ht="14.4" customHeight="1" x14ac:dyDescent="0.3">
      <c r="A377" s="430" t="s">
        <v>1530</v>
      </c>
      <c r="B377" s="431" t="s">
        <v>1368</v>
      </c>
      <c r="C377" s="431" t="s">
        <v>1369</v>
      </c>
      <c r="D377" s="431" t="s">
        <v>1440</v>
      </c>
      <c r="E377" s="431" t="s">
        <v>1441</v>
      </c>
      <c r="F377" s="434">
        <v>23</v>
      </c>
      <c r="G377" s="434">
        <v>931</v>
      </c>
      <c r="H377" s="434">
        <v>1</v>
      </c>
      <c r="I377" s="434">
        <v>40.478260869565219</v>
      </c>
      <c r="J377" s="434">
        <v>30</v>
      </c>
      <c r="K377" s="434">
        <v>1230</v>
      </c>
      <c r="L377" s="434">
        <v>1.3211600429645542</v>
      </c>
      <c r="M377" s="434">
        <v>41</v>
      </c>
      <c r="N377" s="434">
        <v>31</v>
      </c>
      <c r="O377" s="434">
        <v>1271</v>
      </c>
      <c r="P377" s="456">
        <v>1.3651987110633728</v>
      </c>
      <c r="Q377" s="435">
        <v>41</v>
      </c>
    </row>
    <row r="378" spans="1:17" ht="14.4" customHeight="1" x14ac:dyDescent="0.3">
      <c r="A378" s="430" t="s">
        <v>1530</v>
      </c>
      <c r="B378" s="431" t="s">
        <v>1368</v>
      </c>
      <c r="C378" s="431" t="s">
        <v>1369</v>
      </c>
      <c r="D378" s="431" t="s">
        <v>1448</v>
      </c>
      <c r="E378" s="431" t="s">
        <v>1449</v>
      </c>
      <c r="F378" s="434">
        <v>4</v>
      </c>
      <c r="G378" s="434">
        <v>866</v>
      </c>
      <c r="H378" s="434">
        <v>1</v>
      </c>
      <c r="I378" s="434">
        <v>216.5</v>
      </c>
      <c r="J378" s="434"/>
      <c r="K378" s="434"/>
      <c r="L378" s="434"/>
      <c r="M378" s="434"/>
      <c r="N378" s="434">
        <v>1</v>
      </c>
      <c r="O378" s="434">
        <v>223</v>
      </c>
      <c r="P378" s="456">
        <v>0.2575057736720554</v>
      </c>
      <c r="Q378" s="435">
        <v>223</v>
      </c>
    </row>
    <row r="379" spans="1:17" ht="14.4" customHeight="1" x14ac:dyDescent="0.3">
      <c r="A379" s="430" t="s">
        <v>1530</v>
      </c>
      <c r="B379" s="431" t="s">
        <v>1368</v>
      </c>
      <c r="C379" s="431" t="s">
        <v>1369</v>
      </c>
      <c r="D379" s="431" t="s">
        <v>1450</v>
      </c>
      <c r="E379" s="431" t="s">
        <v>1451</v>
      </c>
      <c r="F379" s="434"/>
      <c r="G379" s="434"/>
      <c r="H379" s="434"/>
      <c r="I379" s="434"/>
      <c r="J379" s="434"/>
      <c r="K379" s="434"/>
      <c r="L379" s="434"/>
      <c r="M379" s="434"/>
      <c r="N379" s="434">
        <v>1</v>
      </c>
      <c r="O379" s="434">
        <v>763</v>
      </c>
      <c r="P379" s="456"/>
      <c r="Q379" s="435">
        <v>763</v>
      </c>
    </row>
    <row r="380" spans="1:17" ht="14.4" customHeight="1" x14ac:dyDescent="0.3">
      <c r="A380" s="430" t="s">
        <v>1530</v>
      </c>
      <c r="B380" s="431" t="s">
        <v>1368</v>
      </c>
      <c r="C380" s="431" t="s">
        <v>1369</v>
      </c>
      <c r="D380" s="431" t="s">
        <v>1452</v>
      </c>
      <c r="E380" s="431" t="s">
        <v>1453</v>
      </c>
      <c r="F380" s="434">
        <v>3</v>
      </c>
      <c r="G380" s="434">
        <v>6177</v>
      </c>
      <c r="H380" s="434">
        <v>1</v>
      </c>
      <c r="I380" s="434">
        <v>2059</v>
      </c>
      <c r="J380" s="434"/>
      <c r="K380" s="434"/>
      <c r="L380" s="434"/>
      <c r="M380" s="434"/>
      <c r="N380" s="434">
        <v>1</v>
      </c>
      <c r="O380" s="434">
        <v>2112</v>
      </c>
      <c r="P380" s="456">
        <v>0.34191355026711995</v>
      </c>
      <c r="Q380" s="435">
        <v>2112</v>
      </c>
    </row>
    <row r="381" spans="1:17" ht="14.4" customHeight="1" x14ac:dyDescent="0.3">
      <c r="A381" s="430" t="s">
        <v>1530</v>
      </c>
      <c r="B381" s="431" t="s">
        <v>1368</v>
      </c>
      <c r="C381" s="431" t="s">
        <v>1369</v>
      </c>
      <c r="D381" s="431" t="s">
        <v>1458</v>
      </c>
      <c r="E381" s="431" t="s">
        <v>1459</v>
      </c>
      <c r="F381" s="434"/>
      <c r="G381" s="434"/>
      <c r="H381" s="434"/>
      <c r="I381" s="434"/>
      <c r="J381" s="434">
        <v>1</v>
      </c>
      <c r="K381" s="434">
        <v>509</v>
      </c>
      <c r="L381" s="434"/>
      <c r="M381" s="434">
        <v>509</v>
      </c>
      <c r="N381" s="434"/>
      <c r="O381" s="434"/>
      <c r="P381" s="456"/>
      <c r="Q381" s="435"/>
    </row>
    <row r="382" spans="1:17" ht="14.4" customHeight="1" x14ac:dyDescent="0.3">
      <c r="A382" s="430" t="s">
        <v>1530</v>
      </c>
      <c r="B382" s="431" t="s">
        <v>1368</v>
      </c>
      <c r="C382" s="431" t="s">
        <v>1369</v>
      </c>
      <c r="D382" s="431" t="s">
        <v>1460</v>
      </c>
      <c r="E382" s="431" t="s">
        <v>1461</v>
      </c>
      <c r="F382" s="434">
        <v>8</v>
      </c>
      <c r="G382" s="434">
        <v>13744</v>
      </c>
      <c r="H382" s="434">
        <v>1</v>
      </c>
      <c r="I382" s="434">
        <v>1718</v>
      </c>
      <c r="J382" s="434"/>
      <c r="K382" s="434"/>
      <c r="L382" s="434"/>
      <c r="M382" s="434"/>
      <c r="N382" s="434"/>
      <c r="O382" s="434"/>
      <c r="P382" s="456"/>
      <c r="Q382" s="435"/>
    </row>
    <row r="383" spans="1:17" ht="14.4" customHeight="1" x14ac:dyDescent="0.3">
      <c r="A383" s="430" t="s">
        <v>1531</v>
      </c>
      <c r="B383" s="431" t="s">
        <v>1368</v>
      </c>
      <c r="C383" s="431" t="s">
        <v>1369</v>
      </c>
      <c r="D383" s="431" t="s">
        <v>1370</v>
      </c>
      <c r="E383" s="431" t="s">
        <v>1371</v>
      </c>
      <c r="F383" s="434">
        <v>111</v>
      </c>
      <c r="G383" s="434">
        <v>17736</v>
      </c>
      <c r="H383" s="434">
        <v>1</v>
      </c>
      <c r="I383" s="434">
        <v>159.78378378378378</v>
      </c>
      <c r="J383" s="434">
        <v>144</v>
      </c>
      <c r="K383" s="434">
        <v>23184</v>
      </c>
      <c r="L383" s="434">
        <v>1.3071718538565629</v>
      </c>
      <c r="M383" s="434">
        <v>161</v>
      </c>
      <c r="N383" s="434">
        <v>152</v>
      </c>
      <c r="O383" s="434">
        <v>26296</v>
      </c>
      <c r="P383" s="456">
        <v>1.4826341903473161</v>
      </c>
      <c r="Q383" s="435">
        <v>173</v>
      </c>
    </row>
    <row r="384" spans="1:17" ht="14.4" customHeight="1" x14ac:dyDescent="0.3">
      <c r="A384" s="430" t="s">
        <v>1531</v>
      </c>
      <c r="B384" s="431" t="s">
        <v>1368</v>
      </c>
      <c r="C384" s="431" t="s">
        <v>1369</v>
      </c>
      <c r="D384" s="431" t="s">
        <v>1384</v>
      </c>
      <c r="E384" s="431" t="s">
        <v>1385</v>
      </c>
      <c r="F384" s="434">
        <v>2</v>
      </c>
      <c r="G384" s="434">
        <v>2336</v>
      </c>
      <c r="H384" s="434">
        <v>1</v>
      </c>
      <c r="I384" s="434">
        <v>1168</v>
      </c>
      <c r="J384" s="434">
        <v>2</v>
      </c>
      <c r="K384" s="434">
        <v>2338</v>
      </c>
      <c r="L384" s="434">
        <v>1.0008561643835616</v>
      </c>
      <c r="M384" s="434">
        <v>1169</v>
      </c>
      <c r="N384" s="434"/>
      <c r="O384" s="434"/>
      <c r="P384" s="456"/>
      <c r="Q384" s="435"/>
    </row>
    <row r="385" spans="1:17" ht="14.4" customHeight="1" x14ac:dyDescent="0.3">
      <c r="A385" s="430" t="s">
        <v>1531</v>
      </c>
      <c r="B385" s="431" t="s">
        <v>1368</v>
      </c>
      <c r="C385" s="431" t="s">
        <v>1369</v>
      </c>
      <c r="D385" s="431" t="s">
        <v>1386</v>
      </c>
      <c r="E385" s="431" t="s">
        <v>1387</v>
      </c>
      <c r="F385" s="434">
        <v>16</v>
      </c>
      <c r="G385" s="434">
        <v>635</v>
      </c>
      <c r="H385" s="434">
        <v>1</v>
      </c>
      <c r="I385" s="434">
        <v>39.6875</v>
      </c>
      <c r="J385" s="434">
        <v>1</v>
      </c>
      <c r="K385" s="434">
        <v>40</v>
      </c>
      <c r="L385" s="434">
        <v>6.2992125984251968E-2</v>
      </c>
      <c r="M385" s="434">
        <v>40</v>
      </c>
      <c r="N385" s="434">
        <v>4</v>
      </c>
      <c r="O385" s="434">
        <v>164</v>
      </c>
      <c r="P385" s="456">
        <v>0.25826771653543307</v>
      </c>
      <c r="Q385" s="435">
        <v>41</v>
      </c>
    </row>
    <row r="386" spans="1:17" ht="14.4" customHeight="1" x14ac:dyDescent="0.3">
      <c r="A386" s="430" t="s">
        <v>1531</v>
      </c>
      <c r="B386" s="431" t="s">
        <v>1368</v>
      </c>
      <c r="C386" s="431" t="s">
        <v>1369</v>
      </c>
      <c r="D386" s="431" t="s">
        <v>1390</v>
      </c>
      <c r="E386" s="431" t="s">
        <v>1391</v>
      </c>
      <c r="F386" s="434">
        <v>4</v>
      </c>
      <c r="G386" s="434">
        <v>148</v>
      </c>
      <c r="H386" s="434">
        <v>1</v>
      </c>
      <c r="I386" s="434">
        <v>37</v>
      </c>
      <c r="J386" s="434"/>
      <c r="K386" s="434"/>
      <c r="L386" s="434"/>
      <c r="M386" s="434"/>
      <c r="N386" s="434"/>
      <c r="O386" s="434"/>
      <c r="P386" s="456"/>
      <c r="Q386" s="435"/>
    </row>
    <row r="387" spans="1:17" ht="14.4" customHeight="1" x14ac:dyDescent="0.3">
      <c r="A387" s="430" t="s">
        <v>1531</v>
      </c>
      <c r="B387" s="431" t="s">
        <v>1368</v>
      </c>
      <c r="C387" s="431" t="s">
        <v>1369</v>
      </c>
      <c r="D387" s="431" t="s">
        <v>1394</v>
      </c>
      <c r="E387" s="431" t="s">
        <v>1395</v>
      </c>
      <c r="F387" s="434">
        <v>3</v>
      </c>
      <c r="G387" s="434">
        <v>1335</v>
      </c>
      <c r="H387" s="434">
        <v>1</v>
      </c>
      <c r="I387" s="434">
        <v>445</v>
      </c>
      <c r="J387" s="434">
        <v>18</v>
      </c>
      <c r="K387" s="434">
        <v>8010</v>
      </c>
      <c r="L387" s="434">
        <v>6</v>
      </c>
      <c r="M387" s="434">
        <v>445</v>
      </c>
      <c r="N387" s="434">
        <v>3</v>
      </c>
      <c r="O387" s="434">
        <v>1338</v>
      </c>
      <c r="P387" s="456">
        <v>1.002247191011236</v>
      </c>
      <c r="Q387" s="435">
        <v>446</v>
      </c>
    </row>
    <row r="388" spans="1:17" ht="14.4" customHeight="1" x14ac:dyDescent="0.3">
      <c r="A388" s="430" t="s">
        <v>1531</v>
      </c>
      <c r="B388" s="431" t="s">
        <v>1368</v>
      </c>
      <c r="C388" s="431" t="s">
        <v>1369</v>
      </c>
      <c r="D388" s="431" t="s">
        <v>1396</v>
      </c>
      <c r="E388" s="431" t="s">
        <v>1397</v>
      </c>
      <c r="F388" s="434"/>
      <c r="G388" s="434"/>
      <c r="H388" s="434"/>
      <c r="I388" s="434"/>
      <c r="J388" s="434">
        <v>1</v>
      </c>
      <c r="K388" s="434">
        <v>41</v>
      </c>
      <c r="L388" s="434"/>
      <c r="M388" s="434">
        <v>41</v>
      </c>
      <c r="N388" s="434"/>
      <c r="O388" s="434"/>
      <c r="P388" s="456"/>
      <c r="Q388" s="435"/>
    </row>
    <row r="389" spans="1:17" ht="14.4" customHeight="1" x14ac:dyDescent="0.3">
      <c r="A389" s="430" t="s">
        <v>1531</v>
      </c>
      <c r="B389" s="431" t="s">
        <v>1368</v>
      </c>
      <c r="C389" s="431" t="s">
        <v>1369</v>
      </c>
      <c r="D389" s="431" t="s">
        <v>1398</v>
      </c>
      <c r="E389" s="431" t="s">
        <v>1399</v>
      </c>
      <c r="F389" s="434"/>
      <c r="G389" s="434"/>
      <c r="H389" s="434"/>
      <c r="I389" s="434"/>
      <c r="J389" s="434">
        <v>2</v>
      </c>
      <c r="K389" s="434">
        <v>982</v>
      </c>
      <c r="L389" s="434"/>
      <c r="M389" s="434">
        <v>491</v>
      </c>
      <c r="N389" s="434"/>
      <c r="O389" s="434"/>
      <c r="P389" s="456"/>
      <c r="Q389" s="435"/>
    </row>
    <row r="390" spans="1:17" ht="14.4" customHeight="1" x14ac:dyDescent="0.3">
      <c r="A390" s="430" t="s">
        <v>1531</v>
      </c>
      <c r="B390" s="431" t="s">
        <v>1368</v>
      </c>
      <c r="C390" s="431" t="s">
        <v>1369</v>
      </c>
      <c r="D390" s="431" t="s">
        <v>1400</v>
      </c>
      <c r="E390" s="431" t="s">
        <v>1401</v>
      </c>
      <c r="F390" s="434">
        <v>1</v>
      </c>
      <c r="G390" s="434">
        <v>31</v>
      </c>
      <c r="H390" s="434">
        <v>1</v>
      </c>
      <c r="I390" s="434">
        <v>31</v>
      </c>
      <c r="J390" s="434"/>
      <c r="K390" s="434"/>
      <c r="L390" s="434"/>
      <c r="M390" s="434"/>
      <c r="N390" s="434"/>
      <c r="O390" s="434"/>
      <c r="P390" s="456"/>
      <c r="Q390" s="435"/>
    </row>
    <row r="391" spans="1:17" ht="14.4" customHeight="1" x14ac:dyDescent="0.3">
      <c r="A391" s="430" t="s">
        <v>1531</v>
      </c>
      <c r="B391" s="431" t="s">
        <v>1368</v>
      </c>
      <c r="C391" s="431" t="s">
        <v>1369</v>
      </c>
      <c r="D391" s="431" t="s">
        <v>1414</v>
      </c>
      <c r="E391" s="431" t="s">
        <v>1415</v>
      </c>
      <c r="F391" s="434">
        <v>26</v>
      </c>
      <c r="G391" s="434">
        <v>416</v>
      </c>
      <c r="H391" s="434">
        <v>1</v>
      </c>
      <c r="I391" s="434">
        <v>16</v>
      </c>
      <c r="J391" s="434">
        <v>60</v>
      </c>
      <c r="K391" s="434">
        <v>960</v>
      </c>
      <c r="L391" s="434">
        <v>2.3076923076923075</v>
      </c>
      <c r="M391" s="434">
        <v>16</v>
      </c>
      <c r="N391" s="434">
        <v>13</v>
      </c>
      <c r="O391" s="434">
        <v>221</v>
      </c>
      <c r="P391" s="456">
        <v>0.53125</v>
      </c>
      <c r="Q391" s="435">
        <v>17</v>
      </c>
    </row>
    <row r="392" spans="1:17" ht="14.4" customHeight="1" x14ac:dyDescent="0.3">
      <c r="A392" s="430" t="s">
        <v>1531</v>
      </c>
      <c r="B392" s="431" t="s">
        <v>1368</v>
      </c>
      <c r="C392" s="431" t="s">
        <v>1369</v>
      </c>
      <c r="D392" s="431" t="s">
        <v>1416</v>
      </c>
      <c r="E392" s="431" t="s">
        <v>1417</v>
      </c>
      <c r="F392" s="434">
        <v>2</v>
      </c>
      <c r="G392" s="434">
        <v>270</v>
      </c>
      <c r="H392" s="434">
        <v>1</v>
      </c>
      <c r="I392" s="434">
        <v>135</v>
      </c>
      <c r="J392" s="434">
        <v>14</v>
      </c>
      <c r="K392" s="434">
        <v>1904</v>
      </c>
      <c r="L392" s="434">
        <v>7.0518518518518523</v>
      </c>
      <c r="M392" s="434">
        <v>136</v>
      </c>
      <c r="N392" s="434">
        <v>24</v>
      </c>
      <c r="O392" s="434">
        <v>3336</v>
      </c>
      <c r="P392" s="456">
        <v>12.355555555555556</v>
      </c>
      <c r="Q392" s="435">
        <v>139</v>
      </c>
    </row>
    <row r="393" spans="1:17" ht="14.4" customHeight="1" x14ac:dyDescent="0.3">
      <c r="A393" s="430" t="s">
        <v>1531</v>
      </c>
      <c r="B393" s="431" t="s">
        <v>1368</v>
      </c>
      <c r="C393" s="431" t="s">
        <v>1369</v>
      </c>
      <c r="D393" s="431" t="s">
        <v>1418</v>
      </c>
      <c r="E393" s="431" t="s">
        <v>1419</v>
      </c>
      <c r="F393" s="434">
        <v>3</v>
      </c>
      <c r="G393" s="434">
        <v>307</v>
      </c>
      <c r="H393" s="434">
        <v>1</v>
      </c>
      <c r="I393" s="434">
        <v>102.33333333333333</v>
      </c>
      <c r="J393" s="434"/>
      <c r="K393" s="434"/>
      <c r="L393" s="434"/>
      <c r="M393" s="434"/>
      <c r="N393" s="434"/>
      <c r="O393" s="434"/>
      <c r="P393" s="456"/>
      <c r="Q393" s="435"/>
    </row>
    <row r="394" spans="1:17" ht="14.4" customHeight="1" x14ac:dyDescent="0.3">
      <c r="A394" s="430" t="s">
        <v>1531</v>
      </c>
      <c r="B394" s="431" t="s">
        <v>1368</v>
      </c>
      <c r="C394" s="431" t="s">
        <v>1369</v>
      </c>
      <c r="D394" s="431" t="s">
        <v>1420</v>
      </c>
      <c r="E394" s="431" t="s">
        <v>1421</v>
      </c>
      <c r="F394" s="434">
        <v>1</v>
      </c>
      <c r="G394" s="434">
        <v>113</v>
      </c>
      <c r="H394" s="434">
        <v>1</v>
      </c>
      <c r="I394" s="434">
        <v>113</v>
      </c>
      <c r="J394" s="434">
        <v>6</v>
      </c>
      <c r="K394" s="434">
        <v>678</v>
      </c>
      <c r="L394" s="434">
        <v>6</v>
      </c>
      <c r="M394" s="434">
        <v>113</v>
      </c>
      <c r="N394" s="434">
        <v>7</v>
      </c>
      <c r="O394" s="434">
        <v>826</v>
      </c>
      <c r="P394" s="456">
        <v>7.3097345132743365</v>
      </c>
      <c r="Q394" s="435">
        <v>118</v>
      </c>
    </row>
    <row r="395" spans="1:17" ht="14.4" customHeight="1" x14ac:dyDescent="0.3">
      <c r="A395" s="430" t="s">
        <v>1531</v>
      </c>
      <c r="B395" s="431" t="s">
        <v>1368</v>
      </c>
      <c r="C395" s="431" t="s">
        <v>1369</v>
      </c>
      <c r="D395" s="431" t="s">
        <v>1424</v>
      </c>
      <c r="E395" s="431" t="s">
        <v>1425</v>
      </c>
      <c r="F395" s="434">
        <v>21</v>
      </c>
      <c r="G395" s="434">
        <v>2411</v>
      </c>
      <c r="H395" s="434">
        <v>1</v>
      </c>
      <c r="I395" s="434">
        <v>114.80952380952381</v>
      </c>
      <c r="J395" s="434">
        <v>36</v>
      </c>
      <c r="K395" s="434">
        <v>4176</v>
      </c>
      <c r="L395" s="434">
        <v>1.7320613853172957</v>
      </c>
      <c r="M395" s="434">
        <v>116</v>
      </c>
      <c r="N395" s="434">
        <v>23</v>
      </c>
      <c r="O395" s="434">
        <v>2691</v>
      </c>
      <c r="P395" s="456">
        <v>1.1161343840729987</v>
      </c>
      <c r="Q395" s="435">
        <v>117</v>
      </c>
    </row>
    <row r="396" spans="1:17" ht="14.4" customHeight="1" x14ac:dyDescent="0.3">
      <c r="A396" s="430" t="s">
        <v>1531</v>
      </c>
      <c r="B396" s="431" t="s">
        <v>1368</v>
      </c>
      <c r="C396" s="431" t="s">
        <v>1369</v>
      </c>
      <c r="D396" s="431" t="s">
        <v>1426</v>
      </c>
      <c r="E396" s="431" t="s">
        <v>1427</v>
      </c>
      <c r="F396" s="434">
        <v>5</v>
      </c>
      <c r="G396" s="434">
        <v>425</v>
      </c>
      <c r="H396" s="434">
        <v>1</v>
      </c>
      <c r="I396" s="434">
        <v>85</v>
      </c>
      <c r="J396" s="434">
        <v>14</v>
      </c>
      <c r="K396" s="434">
        <v>1190</v>
      </c>
      <c r="L396" s="434">
        <v>2.8</v>
      </c>
      <c r="M396" s="434">
        <v>85</v>
      </c>
      <c r="N396" s="434">
        <v>13</v>
      </c>
      <c r="O396" s="434">
        <v>1183</v>
      </c>
      <c r="P396" s="456">
        <v>2.783529411764706</v>
      </c>
      <c r="Q396" s="435">
        <v>91</v>
      </c>
    </row>
    <row r="397" spans="1:17" ht="14.4" customHeight="1" x14ac:dyDescent="0.3">
      <c r="A397" s="430" t="s">
        <v>1531</v>
      </c>
      <c r="B397" s="431" t="s">
        <v>1368</v>
      </c>
      <c r="C397" s="431" t="s">
        <v>1369</v>
      </c>
      <c r="D397" s="431" t="s">
        <v>1428</v>
      </c>
      <c r="E397" s="431" t="s">
        <v>1429</v>
      </c>
      <c r="F397" s="434">
        <v>30</v>
      </c>
      <c r="G397" s="434">
        <v>2904</v>
      </c>
      <c r="H397" s="434">
        <v>1</v>
      </c>
      <c r="I397" s="434">
        <v>96.8</v>
      </c>
      <c r="J397" s="434">
        <v>45</v>
      </c>
      <c r="K397" s="434">
        <v>4410</v>
      </c>
      <c r="L397" s="434">
        <v>1.5185950413223142</v>
      </c>
      <c r="M397" s="434">
        <v>98</v>
      </c>
      <c r="N397" s="434">
        <v>42</v>
      </c>
      <c r="O397" s="434">
        <v>4158</v>
      </c>
      <c r="P397" s="456">
        <v>1.4318181818181819</v>
      </c>
      <c r="Q397" s="435">
        <v>99</v>
      </c>
    </row>
    <row r="398" spans="1:17" ht="14.4" customHeight="1" x14ac:dyDescent="0.3">
      <c r="A398" s="430" t="s">
        <v>1531</v>
      </c>
      <c r="B398" s="431" t="s">
        <v>1368</v>
      </c>
      <c r="C398" s="431" t="s">
        <v>1369</v>
      </c>
      <c r="D398" s="431" t="s">
        <v>1430</v>
      </c>
      <c r="E398" s="431" t="s">
        <v>1431</v>
      </c>
      <c r="F398" s="434">
        <v>3</v>
      </c>
      <c r="G398" s="434">
        <v>63</v>
      </c>
      <c r="H398" s="434">
        <v>1</v>
      </c>
      <c r="I398" s="434">
        <v>21</v>
      </c>
      <c r="J398" s="434">
        <v>4</v>
      </c>
      <c r="K398" s="434">
        <v>84</v>
      </c>
      <c r="L398" s="434">
        <v>1.3333333333333333</v>
      </c>
      <c r="M398" s="434">
        <v>21</v>
      </c>
      <c r="N398" s="434">
        <v>2</v>
      </c>
      <c r="O398" s="434">
        <v>42</v>
      </c>
      <c r="P398" s="456">
        <v>0.66666666666666663</v>
      </c>
      <c r="Q398" s="435">
        <v>21</v>
      </c>
    </row>
    <row r="399" spans="1:17" ht="14.4" customHeight="1" x14ac:dyDescent="0.3">
      <c r="A399" s="430" t="s">
        <v>1531</v>
      </c>
      <c r="B399" s="431" t="s">
        <v>1368</v>
      </c>
      <c r="C399" s="431" t="s">
        <v>1369</v>
      </c>
      <c r="D399" s="431" t="s">
        <v>1432</v>
      </c>
      <c r="E399" s="431" t="s">
        <v>1433</v>
      </c>
      <c r="F399" s="434">
        <v>44</v>
      </c>
      <c r="G399" s="434">
        <v>21425</v>
      </c>
      <c r="H399" s="434">
        <v>1</v>
      </c>
      <c r="I399" s="434">
        <v>486.93181818181819</v>
      </c>
      <c r="J399" s="434">
        <v>89</v>
      </c>
      <c r="K399" s="434">
        <v>43343</v>
      </c>
      <c r="L399" s="434">
        <v>2.0230105017502917</v>
      </c>
      <c r="M399" s="434">
        <v>487</v>
      </c>
      <c r="N399" s="434">
        <v>23</v>
      </c>
      <c r="O399" s="434">
        <v>11224</v>
      </c>
      <c r="P399" s="456">
        <v>0.52387397899649946</v>
      </c>
      <c r="Q399" s="435">
        <v>488</v>
      </c>
    </row>
    <row r="400" spans="1:17" ht="14.4" customHeight="1" x14ac:dyDescent="0.3">
      <c r="A400" s="430" t="s">
        <v>1531</v>
      </c>
      <c r="B400" s="431" t="s">
        <v>1368</v>
      </c>
      <c r="C400" s="431" t="s">
        <v>1369</v>
      </c>
      <c r="D400" s="431" t="s">
        <v>1440</v>
      </c>
      <c r="E400" s="431" t="s">
        <v>1441</v>
      </c>
      <c r="F400" s="434">
        <v>9</v>
      </c>
      <c r="G400" s="434">
        <v>367</v>
      </c>
      <c r="H400" s="434">
        <v>1</v>
      </c>
      <c r="I400" s="434">
        <v>40.777777777777779</v>
      </c>
      <c r="J400" s="434">
        <v>5</v>
      </c>
      <c r="K400" s="434">
        <v>205</v>
      </c>
      <c r="L400" s="434">
        <v>0.55858310626703001</v>
      </c>
      <c r="M400" s="434">
        <v>41</v>
      </c>
      <c r="N400" s="434">
        <v>11</v>
      </c>
      <c r="O400" s="434">
        <v>451</v>
      </c>
      <c r="P400" s="456">
        <v>1.228882833787466</v>
      </c>
      <c r="Q400" s="435">
        <v>41</v>
      </c>
    </row>
    <row r="401" spans="1:17" ht="14.4" customHeight="1" x14ac:dyDescent="0.3">
      <c r="A401" s="430" t="s">
        <v>1531</v>
      </c>
      <c r="B401" s="431" t="s">
        <v>1368</v>
      </c>
      <c r="C401" s="431" t="s">
        <v>1369</v>
      </c>
      <c r="D401" s="431" t="s">
        <v>1448</v>
      </c>
      <c r="E401" s="431" t="s">
        <v>1449</v>
      </c>
      <c r="F401" s="434">
        <v>1</v>
      </c>
      <c r="G401" s="434">
        <v>218</v>
      </c>
      <c r="H401" s="434">
        <v>1</v>
      </c>
      <c r="I401" s="434">
        <v>218</v>
      </c>
      <c r="J401" s="434"/>
      <c r="K401" s="434"/>
      <c r="L401" s="434"/>
      <c r="M401" s="434"/>
      <c r="N401" s="434">
        <v>2</v>
      </c>
      <c r="O401" s="434">
        <v>446</v>
      </c>
      <c r="P401" s="456">
        <v>2.0458715596330275</v>
      </c>
      <c r="Q401" s="435">
        <v>223</v>
      </c>
    </row>
    <row r="402" spans="1:17" ht="14.4" customHeight="1" x14ac:dyDescent="0.3">
      <c r="A402" s="430" t="s">
        <v>1531</v>
      </c>
      <c r="B402" s="431" t="s">
        <v>1368</v>
      </c>
      <c r="C402" s="431" t="s">
        <v>1369</v>
      </c>
      <c r="D402" s="431" t="s">
        <v>1452</v>
      </c>
      <c r="E402" s="431" t="s">
        <v>1453</v>
      </c>
      <c r="F402" s="434"/>
      <c r="G402" s="434"/>
      <c r="H402" s="434"/>
      <c r="I402" s="434"/>
      <c r="J402" s="434"/>
      <c r="K402" s="434"/>
      <c r="L402" s="434"/>
      <c r="M402" s="434"/>
      <c r="N402" s="434">
        <v>1</v>
      </c>
      <c r="O402" s="434">
        <v>2112</v>
      </c>
      <c r="P402" s="456"/>
      <c r="Q402" s="435">
        <v>2112</v>
      </c>
    </row>
    <row r="403" spans="1:17" ht="14.4" customHeight="1" x14ac:dyDescent="0.3">
      <c r="A403" s="430" t="s">
        <v>1531</v>
      </c>
      <c r="B403" s="431" t="s">
        <v>1368</v>
      </c>
      <c r="C403" s="431" t="s">
        <v>1369</v>
      </c>
      <c r="D403" s="431" t="s">
        <v>1480</v>
      </c>
      <c r="E403" s="431" t="s">
        <v>1481</v>
      </c>
      <c r="F403" s="434">
        <v>3</v>
      </c>
      <c r="G403" s="434">
        <v>87</v>
      </c>
      <c r="H403" s="434">
        <v>1</v>
      </c>
      <c r="I403" s="434">
        <v>29</v>
      </c>
      <c r="J403" s="434">
        <v>18</v>
      </c>
      <c r="K403" s="434">
        <v>522</v>
      </c>
      <c r="L403" s="434">
        <v>6</v>
      </c>
      <c r="M403" s="434">
        <v>29</v>
      </c>
      <c r="N403" s="434">
        <v>21</v>
      </c>
      <c r="O403" s="434">
        <v>630</v>
      </c>
      <c r="P403" s="456">
        <v>7.2413793103448274</v>
      </c>
      <c r="Q403" s="435">
        <v>30</v>
      </c>
    </row>
    <row r="404" spans="1:17" ht="14.4" customHeight="1" x14ac:dyDescent="0.3">
      <c r="A404" s="430" t="s">
        <v>1531</v>
      </c>
      <c r="B404" s="431" t="s">
        <v>1368</v>
      </c>
      <c r="C404" s="431" t="s">
        <v>1369</v>
      </c>
      <c r="D404" s="431" t="s">
        <v>1486</v>
      </c>
      <c r="E404" s="431" t="s">
        <v>1487</v>
      </c>
      <c r="F404" s="434"/>
      <c r="G404" s="434"/>
      <c r="H404" s="434"/>
      <c r="I404" s="434"/>
      <c r="J404" s="434"/>
      <c r="K404" s="434"/>
      <c r="L404" s="434"/>
      <c r="M404" s="434"/>
      <c r="N404" s="434">
        <v>1</v>
      </c>
      <c r="O404" s="434">
        <v>308</v>
      </c>
      <c r="P404" s="456"/>
      <c r="Q404" s="435">
        <v>308</v>
      </c>
    </row>
    <row r="405" spans="1:17" ht="14.4" customHeight="1" x14ac:dyDescent="0.3">
      <c r="A405" s="430" t="s">
        <v>1532</v>
      </c>
      <c r="B405" s="431" t="s">
        <v>1368</v>
      </c>
      <c r="C405" s="431" t="s">
        <v>1369</v>
      </c>
      <c r="D405" s="431" t="s">
        <v>1370</v>
      </c>
      <c r="E405" s="431" t="s">
        <v>1371</v>
      </c>
      <c r="F405" s="434">
        <v>684</v>
      </c>
      <c r="G405" s="434">
        <v>109233</v>
      </c>
      <c r="H405" s="434">
        <v>1</v>
      </c>
      <c r="I405" s="434">
        <v>159.69736842105263</v>
      </c>
      <c r="J405" s="434">
        <v>806</v>
      </c>
      <c r="K405" s="434">
        <v>129766</v>
      </c>
      <c r="L405" s="434">
        <v>1.1879743301017092</v>
      </c>
      <c r="M405" s="434">
        <v>161</v>
      </c>
      <c r="N405" s="434">
        <v>766</v>
      </c>
      <c r="O405" s="434">
        <v>132518</v>
      </c>
      <c r="P405" s="456">
        <v>1.2131681817765694</v>
      </c>
      <c r="Q405" s="435">
        <v>173</v>
      </c>
    </row>
    <row r="406" spans="1:17" ht="14.4" customHeight="1" x14ac:dyDescent="0.3">
      <c r="A406" s="430" t="s">
        <v>1532</v>
      </c>
      <c r="B406" s="431" t="s">
        <v>1368</v>
      </c>
      <c r="C406" s="431" t="s">
        <v>1369</v>
      </c>
      <c r="D406" s="431" t="s">
        <v>1384</v>
      </c>
      <c r="E406" s="431" t="s">
        <v>1385</v>
      </c>
      <c r="F406" s="434">
        <v>862</v>
      </c>
      <c r="G406" s="434">
        <v>1006123</v>
      </c>
      <c r="H406" s="434">
        <v>1</v>
      </c>
      <c r="I406" s="434">
        <v>1167.1960556844547</v>
      </c>
      <c r="J406" s="434">
        <v>1552</v>
      </c>
      <c r="K406" s="434">
        <v>1814288</v>
      </c>
      <c r="L406" s="434">
        <v>1.8032467203314109</v>
      </c>
      <c r="M406" s="434">
        <v>1169</v>
      </c>
      <c r="N406" s="434">
        <v>1790</v>
      </c>
      <c r="O406" s="434">
        <v>2099670</v>
      </c>
      <c r="P406" s="456">
        <v>2.0868919605257013</v>
      </c>
      <c r="Q406" s="435">
        <v>1173</v>
      </c>
    </row>
    <row r="407" spans="1:17" ht="14.4" customHeight="1" x14ac:dyDescent="0.3">
      <c r="A407" s="430" t="s">
        <v>1532</v>
      </c>
      <c r="B407" s="431" t="s">
        <v>1368</v>
      </c>
      <c r="C407" s="431" t="s">
        <v>1369</v>
      </c>
      <c r="D407" s="431" t="s">
        <v>1386</v>
      </c>
      <c r="E407" s="431" t="s">
        <v>1387</v>
      </c>
      <c r="F407" s="434">
        <v>1100</v>
      </c>
      <c r="G407" s="434">
        <v>43638</v>
      </c>
      <c r="H407" s="434">
        <v>1</v>
      </c>
      <c r="I407" s="434">
        <v>39.670909090909092</v>
      </c>
      <c r="J407" s="434">
        <v>1112</v>
      </c>
      <c r="K407" s="434">
        <v>44480</v>
      </c>
      <c r="L407" s="434">
        <v>1.0192951097667171</v>
      </c>
      <c r="M407" s="434">
        <v>40</v>
      </c>
      <c r="N407" s="434">
        <v>1123</v>
      </c>
      <c r="O407" s="434">
        <v>46043</v>
      </c>
      <c r="P407" s="456">
        <v>1.0551125166139603</v>
      </c>
      <c r="Q407" s="435">
        <v>41</v>
      </c>
    </row>
    <row r="408" spans="1:17" ht="14.4" customHeight="1" x14ac:dyDescent="0.3">
      <c r="A408" s="430" t="s">
        <v>1532</v>
      </c>
      <c r="B408" s="431" t="s">
        <v>1368</v>
      </c>
      <c r="C408" s="431" t="s">
        <v>1369</v>
      </c>
      <c r="D408" s="431" t="s">
        <v>1388</v>
      </c>
      <c r="E408" s="431" t="s">
        <v>1389</v>
      </c>
      <c r="F408" s="434">
        <v>54</v>
      </c>
      <c r="G408" s="434">
        <v>20667</v>
      </c>
      <c r="H408" s="434">
        <v>1</v>
      </c>
      <c r="I408" s="434">
        <v>382.72222222222223</v>
      </c>
      <c r="J408" s="434">
        <v>43</v>
      </c>
      <c r="K408" s="434">
        <v>16469</v>
      </c>
      <c r="L408" s="434">
        <v>0.79687424396380702</v>
      </c>
      <c r="M408" s="434">
        <v>383</v>
      </c>
      <c r="N408" s="434">
        <v>70</v>
      </c>
      <c r="O408" s="434">
        <v>26880</v>
      </c>
      <c r="P408" s="456">
        <v>1.3006241834809116</v>
      </c>
      <c r="Q408" s="435">
        <v>384</v>
      </c>
    </row>
    <row r="409" spans="1:17" ht="14.4" customHeight="1" x14ac:dyDescent="0.3">
      <c r="A409" s="430" t="s">
        <v>1532</v>
      </c>
      <c r="B409" s="431" t="s">
        <v>1368</v>
      </c>
      <c r="C409" s="431" t="s">
        <v>1369</v>
      </c>
      <c r="D409" s="431" t="s">
        <v>1390</v>
      </c>
      <c r="E409" s="431" t="s">
        <v>1391</v>
      </c>
      <c r="F409" s="434">
        <v>9</v>
      </c>
      <c r="G409" s="434">
        <v>333</v>
      </c>
      <c r="H409" s="434">
        <v>1</v>
      </c>
      <c r="I409" s="434">
        <v>37</v>
      </c>
      <c r="J409" s="434">
        <v>20</v>
      </c>
      <c r="K409" s="434">
        <v>740</v>
      </c>
      <c r="L409" s="434">
        <v>2.2222222222222223</v>
      </c>
      <c r="M409" s="434">
        <v>37</v>
      </c>
      <c r="N409" s="434">
        <v>79</v>
      </c>
      <c r="O409" s="434">
        <v>2923</v>
      </c>
      <c r="P409" s="456">
        <v>8.7777777777777786</v>
      </c>
      <c r="Q409" s="435">
        <v>37</v>
      </c>
    </row>
    <row r="410" spans="1:17" ht="14.4" customHeight="1" x14ac:dyDescent="0.3">
      <c r="A410" s="430" t="s">
        <v>1532</v>
      </c>
      <c r="B410" s="431" t="s">
        <v>1368</v>
      </c>
      <c r="C410" s="431" t="s">
        <v>1369</v>
      </c>
      <c r="D410" s="431" t="s">
        <v>1394</v>
      </c>
      <c r="E410" s="431" t="s">
        <v>1395</v>
      </c>
      <c r="F410" s="434">
        <v>63</v>
      </c>
      <c r="G410" s="434">
        <v>28009</v>
      </c>
      <c r="H410" s="434">
        <v>1</v>
      </c>
      <c r="I410" s="434">
        <v>444.58730158730157</v>
      </c>
      <c r="J410" s="434">
        <v>82</v>
      </c>
      <c r="K410" s="434">
        <v>36490</v>
      </c>
      <c r="L410" s="434">
        <v>1.3027955300082117</v>
      </c>
      <c r="M410" s="434">
        <v>445</v>
      </c>
      <c r="N410" s="434">
        <v>108</v>
      </c>
      <c r="O410" s="434">
        <v>48168</v>
      </c>
      <c r="P410" s="456">
        <v>1.7197329429826127</v>
      </c>
      <c r="Q410" s="435">
        <v>446</v>
      </c>
    </row>
    <row r="411" spans="1:17" ht="14.4" customHeight="1" x14ac:dyDescent="0.3">
      <c r="A411" s="430" t="s">
        <v>1532</v>
      </c>
      <c r="B411" s="431" t="s">
        <v>1368</v>
      </c>
      <c r="C411" s="431" t="s">
        <v>1369</v>
      </c>
      <c r="D411" s="431" t="s">
        <v>1396</v>
      </c>
      <c r="E411" s="431" t="s">
        <v>1397</v>
      </c>
      <c r="F411" s="434">
        <v>132</v>
      </c>
      <c r="G411" s="434">
        <v>5412</v>
      </c>
      <c r="H411" s="434">
        <v>1</v>
      </c>
      <c r="I411" s="434">
        <v>41</v>
      </c>
      <c r="J411" s="434">
        <v>221</v>
      </c>
      <c r="K411" s="434">
        <v>9061</v>
      </c>
      <c r="L411" s="434">
        <v>1.6742424242424243</v>
      </c>
      <c r="M411" s="434">
        <v>41</v>
      </c>
      <c r="N411" s="434">
        <v>108</v>
      </c>
      <c r="O411" s="434">
        <v>4536</v>
      </c>
      <c r="P411" s="456">
        <v>0.83813747228381374</v>
      </c>
      <c r="Q411" s="435">
        <v>42</v>
      </c>
    </row>
    <row r="412" spans="1:17" ht="14.4" customHeight="1" x14ac:dyDescent="0.3">
      <c r="A412" s="430" t="s">
        <v>1532</v>
      </c>
      <c r="B412" s="431" t="s">
        <v>1368</v>
      </c>
      <c r="C412" s="431" t="s">
        <v>1369</v>
      </c>
      <c r="D412" s="431" t="s">
        <v>1398</v>
      </c>
      <c r="E412" s="431" t="s">
        <v>1399</v>
      </c>
      <c r="F412" s="434">
        <v>238</v>
      </c>
      <c r="G412" s="434">
        <v>116788</v>
      </c>
      <c r="H412" s="434">
        <v>1</v>
      </c>
      <c r="I412" s="434">
        <v>490.70588235294116</v>
      </c>
      <c r="J412" s="434">
        <v>524</v>
      </c>
      <c r="K412" s="434">
        <v>257284</v>
      </c>
      <c r="L412" s="434">
        <v>2.2030003082508478</v>
      </c>
      <c r="M412" s="434">
        <v>491</v>
      </c>
      <c r="N412" s="434">
        <v>703</v>
      </c>
      <c r="O412" s="434">
        <v>345876</v>
      </c>
      <c r="P412" s="456">
        <v>2.9615713943213344</v>
      </c>
      <c r="Q412" s="435">
        <v>492</v>
      </c>
    </row>
    <row r="413" spans="1:17" ht="14.4" customHeight="1" x14ac:dyDescent="0.3">
      <c r="A413" s="430" t="s">
        <v>1532</v>
      </c>
      <c r="B413" s="431" t="s">
        <v>1368</v>
      </c>
      <c r="C413" s="431" t="s">
        <v>1369</v>
      </c>
      <c r="D413" s="431" t="s">
        <v>1400</v>
      </c>
      <c r="E413" s="431" t="s">
        <v>1401</v>
      </c>
      <c r="F413" s="434">
        <v>103</v>
      </c>
      <c r="G413" s="434">
        <v>3193</v>
      </c>
      <c r="H413" s="434">
        <v>1</v>
      </c>
      <c r="I413" s="434">
        <v>31</v>
      </c>
      <c r="J413" s="434">
        <v>94</v>
      </c>
      <c r="K413" s="434">
        <v>2914</v>
      </c>
      <c r="L413" s="434">
        <v>0.91262135922330101</v>
      </c>
      <c r="M413" s="434">
        <v>31</v>
      </c>
      <c r="N413" s="434">
        <v>59</v>
      </c>
      <c r="O413" s="434">
        <v>1829</v>
      </c>
      <c r="P413" s="456">
        <v>0.57281553398058249</v>
      </c>
      <c r="Q413" s="435">
        <v>31</v>
      </c>
    </row>
    <row r="414" spans="1:17" ht="14.4" customHeight="1" x14ac:dyDescent="0.3">
      <c r="A414" s="430" t="s">
        <v>1532</v>
      </c>
      <c r="B414" s="431" t="s">
        <v>1368</v>
      </c>
      <c r="C414" s="431" t="s">
        <v>1369</v>
      </c>
      <c r="D414" s="431" t="s">
        <v>1402</v>
      </c>
      <c r="E414" s="431" t="s">
        <v>1403</v>
      </c>
      <c r="F414" s="434">
        <v>643</v>
      </c>
      <c r="G414" s="434">
        <v>132285</v>
      </c>
      <c r="H414" s="434">
        <v>1</v>
      </c>
      <c r="I414" s="434">
        <v>205.73094867807154</v>
      </c>
      <c r="J414" s="434">
        <v>847</v>
      </c>
      <c r="K414" s="434">
        <v>175329</v>
      </c>
      <c r="L414" s="434">
        <v>1.3253883660278942</v>
      </c>
      <c r="M414" s="434">
        <v>207</v>
      </c>
      <c r="N414" s="434">
        <v>563</v>
      </c>
      <c r="O414" s="434">
        <v>117104</v>
      </c>
      <c r="P414" s="456">
        <v>0.88524020108099932</v>
      </c>
      <c r="Q414" s="435">
        <v>208</v>
      </c>
    </row>
    <row r="415" spans="1:17" ht="14.4" customHeight="1" x14ac:dyDescent="0.3">
      <c r="A415" s="430" t="s">
        <v>1532</v>
      </c>
      <c r="B415" s="431" t="s">
        <v>1368</v>
      </c>
      <c r="C415" s="431" t="s">
        <v>1369</v>
      </c>
      <c r="D415" s="431" t="s">
        <v>1404</v>
      </c>
      <c r="E415" s="431" t="s">
        <v>1405</v>
      </c>
      <c r="F415" s="434">
        <v>652</v>
      </c>
      <c r="G415" s="434">
        <v>246752</v>
      </c>
      <c r="H415" s="434">
        <v>1</v>
      </c>
      <c r="I415" s="434">
        <v>378.45398773006133</v>
      </c>
      <c r="J415" s="434">
        <v>841</v>
      </c>
      <c r="K415" s="434">
        <v>319580</v>
      </c>
      <c r="L415" s="434">
        <v>1.2951465438983272</v>
      </c>
      <c r="M415" s="434">
        <v>380</v>
      </c>
      <c r="N415" s="434">
        <v>563</v>
      </c>
      <c r="O415" s="434">
        <v>216192</v>
      </c>
      <c r="P415" s="456">
        <v>0.87615095318376346</v>
      </c>
      <c r="Q415" s="435">
        <v>384</v>
      </c>
    </row>
    <row r="416" spans="1:17" ht="14.4" customHeight="1" x14ac:dyDescent="0.3">
      <c r="A416" s="430" t="s">
        <v>1532</v>
      </c>
      <c r="B416" s="431" t="s">
        <v>1368</v>
      </c>
      <c r="C416" s="431" t="s">
        <v>1369</v>
      </c>
      <c r="D416" s="431" t="s">
        <v>1406</v>
      </c>
      <c r="E416" s="431" t="s">
        <v>1407</v>
      </c>
      <c r="F416" s="434"/>
      <c r="G416" s="434"/>
      <c r="H416" s="434"/>
      <c r="I416" s="434"/>
      <c r="J416" s="434"/>
      <c r="K416" s="434"/>
      <c r="L416" s="434"/>
      <c r="M416" s="434"/>
      <c r="N416" s="434">
        <v>2</v>
      </c>
      <c r="O416" s="434">
        <v>472</v>
      </c>
      <c r="P416" s="456"/>
      <c r="Q416" s="435">
        <v>236</v>
      </c>
    </row>
    <row r="417" spans="1:17" ht="14.4" customHeight="1" x14ac:dyDescent="0.3">
      <c r="A417" s="430" t="s">
        <v>1532</v>
      </c>
      <c r="B417" s="431" t="s">
        <v>1368</v>
      </c>
      <c r="C417" s="431" t="s">
        <v>1369</v>
      </c>
      <c r="D417" s="431" t="s">
        <v>1408</v>
      </c>
      <c r="E417" s="431" t="s">
        <v>1409</v>
      </c>
      <c r="F417" s="434">
        <v>22</v>
      </c>
      <c r="G417" s="434">
        <v>2846</v>
      </c>
      <c r="H417" s="434">
        <v>1</v>
      </c>
      <c r="I417" s="434">
        <v>129.36363636363637</v>
      </c>
      <c r="J417" s="434">
        <v>16</v>
      </c>
      <c r="K417" s="434">
        <v>2096</v>
      </c>
      <c r="L417" s="434">
        <v>0.73647224174279691</v>
      </c>
      <c r="M417" s="434">
        <v>131</v>
      </c>
      <c r="N417" s="434">
        <v>13</v>
      </c>
      <c r="O417" s="434">
        <v>1781</v>
      </c>
      <c r="P417" s="456">
        <v>0.62579058327477166</v>
      </c>
      <c r="Q417" s="435">
        <v>137</v>
      </c>
    </row>
    <row r="418" spans="1:17" ht="14.4" customHeight="1" x14ac:dyDescent="0.3">
      <c r="A418" s="430" t="s">
        <v>1532</v>
      </c>
      <c r="B418" s="431" t="s">
        <v>1368</v>
      </c>
      <c r="C418" s="431" t="s">
        <v>1369</v>
      </c>
      <c r="D418" s="431" t="s">
        <v>1414</v>
      </c>
      <c r="E418" s="431" t="s">
        <v>1415</v>
      </c>
      <c r="F418" s="434">
        <v>1339</v>
      </c>
      <c r="G418" s="434">
        <v>21424</v>
      </c>
      <c r="H418" s="434">
        <v>1</v>
      </c>
      <c r="I418" s="434">
        <v>16</v>
      </c>
      <c r="J418" s="434">
        <v>1363</v>
      </c>
      <c r="K418" s="434">
        <v>21808</v>
      </c>
      <c r="L418" s="434">
        <v>1.0179238237490664</v>
      </c>
      <c r="M418" s="434">
        <v>16</v>
      </c>
      <c r="N418" s="434">
        <v>1297</v>
      </c>
      <c r="O418" s="434">
        <v>22049</v>
      </c>
      <c r="P418" s="456">
        <v>1.0291728902165795</v>
      </c>
      <c r="Q418" s="435">
        <v>17</v>
      </c>
    </row>
    <row r="419" spans="1:17" ht="14.4" customHeight="1" x14ac:dyDescent="0.3">
      <c r="A419" s="430" t="s">
        <v>1532</v>
      </c>
      <c r="B419" s="431" t="s">
        <v>1368</v>
      </c>
      <c r="C419" s="431" t="s">
        <v>1369</v>
      </c>
      <c r="D419" s="431" t="s">
        <v>1416</v>
      </c>
      <c r="E419" s="431" t="s">
        <v>1417</v>
      </c>
      <c r="F419" s="434">
        <v>73</v>
      </c>
      <c r="G419" s="434">
        <v>9811</v>
      </c>
      <c r="H419" s="434">
        <v>1</v>
      </c>
      <c r="I419" s="434">
        <v>134.39726027397259</v>
      </c>
      <c r="J419" s="434">
        <v>42</v>
      </c>
      <c r="K419" s="434">
        <v>5712</v>
      </c>
      <c r="L419" s="434">
        <v>0.58220364896544696</v>
      </c>
      <c r="M419" s="434">
        <v>136</v>
      </c>
      <c r="N419" s="434">
        <v>40</v>
      </c>
      <c r="O419" s="434">
        <v>5560</v>
      </c>
      <c r="P419" s="456">
        <v>0.56671083477729078</v>
      </c>
      <c r="Q419" s="435">
        <v>139</v>
      </c>
    </row>
    <row r="420" spans="1:17" ht="14.4" customHeight="1" x14ac:dyDescent="0.3">
      <c r="A420" s="430" t="s">
        <v>1532</v>
      </c>
      <c r="B420" s="431" t="s">
        <v>1368</v>
      </c>
      <c r="C420" s="431" t="s">
        <v>1369</v>
      </c>
      <c r="D420" s="431" t="s">
        <v>1418</v>
      </c>
      <c r="E420" s="431" t="s">
        <v>1419</v>
      </c>
      <c r="F420" s="434">
        <v>135</v>
      </c>
      <c r="G420" s="434">
        <v>13859</v>
      </c>
      <c r="H420" s="434">
        <v>1</v>
      </c>
      <c r="I420" s="434">
        <v>102.65925925925926</v>
      </c>
      <c r="J420" s="434">
        <v>128</v>
      </c>
      <c r="K420" s="434">
        <v>13184</v>
      </c>
      <c r="L420" s="434">
        <v>0.95129518724294682</v>
      </c>
      <c r="M420" s="434">
        <v>103</v>
      </c>
      <c r="N420" s="434">
        <v>108</v>
      </c>
      <c r="O420" s="434">
        <v>11124</v>
      </c>
      <c r="P420" s="456">
        <v>0.80265531423623637</v>
      </c>
      <c r="Q420" s="435">
        <v>103</v>
      </c>
    </row>
    <row r="421" spans="1:17" ht="14.4" customHeight="1" x14ac:dyDescent="0.3">
      <c r="A421" s="430" t="s">
        <v>1532</v>
      </c>
      <c r="B421" s="431" t="s">
        <v>1368</v>
      </c>
      <c r="C421" s="431" t="s">
        <v>1369</v>
      </c>
      <c r="D421" s="431" t="s">
        <v>1424</v>
      </c>
      <c r="E421" s="431" t="s">
        <v>1425</v>
      </c>
      <c r="F421" s="434">
        <v>1036</v>
      </c>
      <c r="G421" s="434">
        <v>118328</v>
      </c>
      <c r="H421" s="434">
        <v>1</v>
      </c>
      <c r="I421" s="434">
        <v>114.21621621621621</v>
      </c>
      <c r="J421" s="434">
        <v>1143</v>
      </c>
      <c r="K421" s="434">
        <v>132588</v>
      </c>
      <c r="L421" s="434">
        <v>1.1205124738016361</v>
      </c>
      <c r="M421" s="434">
        <v>116</v>
      </c>
      <c r="N421" s="434">
        <v>946</v>
      </c>
      <c r="O421" s="434">
        <v>110682</v>
      </c>
      <c r="P421" s="456">
        <v>0.93538300317760803</v>
      </c>
      <c r="Q421" s="435">
        <v>117</v>
      </c>
    </row>
    <row r="422" spans="1:17" ht="14.4" customHeight="1" x14ac:dyDescent="0.3">
      <c r="A422" s="430" t="s">
        <v>1532</v>
      </c>
      <c r="B422" s="431" t="s">
        <v>1368</v>
      </c>
      <c r="C422" s="431" t="s">
        <v>1369</v>
      </c>
      <c r="D422" s="431" t="s">
        <v>1426</v>
      </c>
      <c r="E422" s="431" t="s">
        <v>1427</v>
      </c>
      <c r="F422" s="434">
        <v>256</v>
      </c>
      <c r="G422" s="434">
        <v>21678</v>
      </c>
      <c r="H422" s="434">
        <v>1</v>
      </c>
      <c r="I422" s="434">
        <v>84.6796875</v>
      </c>
      <c r="J422" s="434">
        <v>326</v>
      </c>
      <c r="K422" s="434">
        <v>27710</v>
      </c>
      <c r="L422" s="434">
        <v>1.2782544515176677</v>
      </c>
      <c r="M422" s="434">
        <v>85</v>
      </c>
      <c r="N422" s="434">
        <v>256</v>
      </c>
      <c r="O422" s="434">
        <v>23296</v>
      </c>
      <c r="P422" s="456">
        <v>1.0746378817234061</v>
      </c>
      <c r="Q422" s="435">
        <v>91</v>
      </c>
    </row>
    <row r="423" spans="1:17" ht="14.4" customHeight="1" x14ac:dyDescent="0.3">
      <c r="A423" s="430" t="s">
        <v>1532</v>
      </c>
      <c r="B423" s="431" t="s">
        <v>1368</v>
      </c>
      <c r="C423" s="431" t="s">
        <v>1369</v>
      </c>
      <c r="D423" s="431" t="s">
        <v>1428</v>
      </c>
      <c r="E423" s="431" t="s">
        <v>1429</v>
      </c>
      <c r="F423" s="434">
        <v>1</v>
      </c>
      <c r="G423" s="434">
        <v>97</v>
      </c>
      <c r="H423" s="434">
        <v>1</v>
      </c>
      <c r="I423" s="434">
        <v>97</v>
      </c>
      <c r="J423" s="434">
        <v>2</v>
      </c>
      <c r="K423" s="434">
        <v>196</v>
      </c>
      <c r="L423" s="434">
        <v>2.0206185567010309</v>
      </c>
      <c r="M423" s="434">
        <v>98</v>
      </c>
      <c r="N423" s="434">
        <v>5</v>
      </c>
      <c r="O423" s="434">
        <v>495</v>
      </c>
      <c r="P423" s="456">
        <v>5.1030927835051543</v>
      </c>
      <c r="Q423" s="435">
        <v>99</v>
      </c>
    </row>
    <row r="424" spans="1:17" ht="14.4" customHeight="1" x14ac:dyDescent="0.3">
      <c r="A424" s="430" t="s">
        <v>1532</v>
      </c>
      <c r="B424" s="431" t="s">
        <v>1368</v>
      </c>
      <c r="C424" s="431" t="s">
        <v>1369</v>
      </c>
      <c r="D424" s="431" t="s">
        <v>1430</v>
      </c>
      <c r="E424" s="431" t="s">
        <v>1431</v>
      </c>
      <c r="F424" s="434">
        <v>86</v>
      </c>
      <c r="G424" s="434">
        <v>1806</v>
      </c>
      <c r="H424" s="434">
        <v>1</v>
      </c>
      <c r="I424" s="434">
        <v>21</v>
      </c>
      <c r="J424" s="434">
        <v>113</v>
      </c>
      <c r="K424" s="434">
        <v>2373</v>
      </c>
      <c r="L424" s="434">
        <v>1.3139534883720929</v>
      </c>
      <c r="M424" s="434">
        <v>21</v>
      </c>
      <c r="N424" s="434">
        <v>97</v>
      </c>
      <c r="O424" s="434">
        <v>2037</v>
      </c>
      <c r="P424" s="456">
        <v>1.1279069767441861</v>
      </c>
      <c r="Q424" s="435">
        <v>21</v>
      </c>
    </row>
    <row r="425" spans="1:17" ht="14.4" customHeight="1" x14ac:dyDescent="0.3">
      <c r="A425" s="430" t="s">
        <v>1532</v>
      </c>
      <c r="B425" s="431" t="s">
        <v>1368</v>
      </c>
      <c r="C425" s="431" t="s">
        <v>1369</v>
      </c>
      <c r="D425" s="431" t="s">
        <v>1432</v>
      </c>
      <c r="E425" s="431" t="s">
        <v>1433</v>
      </c>
      <c r="F425" s="434">
        <v>1928</v>
      </c>
      <c r="G425" s="434">
        <v>938303</v>
      </c>
      <c r="H425" s="434">
        <v>1</v>
      </c>
      <c r="I425" s="434">
        <v>486.67168049792531</v>
      </c>
      <c r="J425" s="434">
        <v>1620</v>
      </c>
      <c r="K425" s="434">
        <v>788940</v>
      </c>
      <c r="L425" s="434">
        <v>0.84081581322877574</v>
      </c>
      <c r="M425" s="434">
        <v>487</v>
      </c>
      <c r="N425" s="434">
        <v>1973</v>
      </c>
      <c r="O425" s="434">
        <v>962824</v>
      </c>
      <c r="P425" s="456">
        <v>1.0261333492485902</v>
      </c>
      <c r="Q425" s="435">
        <v>488</v>
      </c>
    </row>
    <row r="426" spans="1:17" ht="14.4" customHeight="1" x14ac:dyDescent="0.3">
      <c r="A426" s="430" t="s">
        <v>1532</v>
      </c>
      <c r="B426" s="431" t="s">
        <v>1368</v>
      </c>
      <c r="C426" s="431" t="s">
        <v>1369</v>
      </c>
      <c r="D426" s="431" t="s">
        <v>1440</v>
      </c>
      <c r="E426" s="431" t="s">
        <v>1441</v>
      </c>
      <c r="F426" s="434">
        <v>173</v>
      </c>
      <c r="G426" s="434">
        <v>7039</v>
      </c>
      <c r="H426" s="434">
        <v>1</v>
      </c>
      <c r="I426" s="434">
        <v>40.687861271676297</v>
      </c>
      <c r="J426" s="434">
        <v>239</v>
      </c>
      <c r="K426" s="434">
        <v>9799</v>
      </c>
      <c r="L426" s="434">
        <v>1.3921011507316381</v>
      </c>
      <c r="M426" s="434">
        <v>41</v>
      </c>
      <c r="N426" s="434">
        <v>175</v>
      </c>
      <c r="O426" s="434">
        <v>7175</v>
      </c>
      <c r="P426" s="456">
        <v>1.0193209262679357</v>
      </c>
      <c r="Q426" s="435">
        <v>41</v>
      </c>
    </row>
    <row r="427" spans="1:17" ht="14.4" customHeight="1" x14ac:dyDescent="0.3">
      <c r="A427" s="430" t="s">
        <v>1532</v>
      </c>
      <c r="B427" s="431" t="s">
        <v>1368</v>
      </c>
      <c r="C427" s="431" t="s">
        <v>1369</v>
      </c>
      <c r="D427" s="431" t="s">
        <v>1448</v>
      </c>
      <c r="E427" s="431" t="s">
        <v>1449</v>
      </c>
      <c r="F427" s="434">
        <v>21</v>
      </c>
      <c r="G427" s="434">
        <v>4557</v>
      </c>
      <c r="H427" s="434">
        <v>1</v>
      </c>
      <c r="I427" s="434">
        <v>217</v>
      </c>
      <c r="J427" s="434">
        <v>26</v>
      </c>
      <c r="K427" s="434">
        <v>5694</v>
      </c>
      <c r="L427" s="434">
        <v>1.249506254114549</v>
      </c>
      <c r="M427" s="434">
        <v>219</v>
      </c>
      <c r="N427" s="434">
        <v>14</v>
      </c>
      <c r="O427" s="434">
        <v>3122</v>
      </c>
      <c r="P427" s="456">
        <v>0.68509984639016897</v>
      </c>
      <c r="Q427" s="435">
        <v>223</v>
      </c>
    </row>
    <row r="428" spans="1:17" ht="14.4" customHeight="1" x14ac:dyDescent="0.3">
      <c r="A428" s="430" t="s">
        <v>1532</v>
      </c>
      <c r="B428" s="431" t="s">
        <v>1368</v>
      </c>
      <c r="C428" s="431" t="s">
        <v>1369</v>
      </c>
      <c r="D428" s="431" t="s">
        <v>1450</v>
      </c>
      <c r="E428" s="431" t="s">
        <v>1451</v>
      </c>
      <c r="F428" s="434">
        <v>3</v>
      </c>
      <c r="G428" s="434">
        <v>2286</v>
      </c>
      <c r="H428" s="434">
        <v>1</v>
      </c>
      <c r="I428" s="434">
        <v>762</v>
      </c>
      <c r="J428" s="434">
        <v>1</v>
      </c>
      <c r="K428" s="434">
        <v>762</v>
      </c>
      <c r="L428" s="434">
        <v>0.33333333333333331</v>
      </c>
      <c r="M428" s="434">
        <v>762</v>
      </c>
      <c r="N428" s="434">
        <v>8</v>
      </c>
      <c r="O428" s="434">
        <v>6104</v>
      </c>
      <c r="P428" s="456">
        <v>2.6701662292213473</v>
      </c>
      <c r="Q428" s="435">
        <v>763</v>
      </c>
    </row>
    <row r="429" spans="1:17" ht="14.4" customHeight="1" x14ac:dyDescent="0.3">
      <c r="A429" s="430" t="s">
        <v>1532</v>
      </c>
      <c r="B429" s="431" t="s">
        <v>1368</v>
      </c>
      <c r="C429" s="431" t="s">
        <v>1369</v>
      </c>
      <c r="D429" s="431" t="s">
        <v>1452</v>
      </c>
      <c r="E429" s="431" t="s">
        <v>1453</v>
      </c>
      <c r="F429" s="434">
        <v>4</v>
      </c>
      <c r="G429" s="434">
        <v>8146</v>
      </c>
      <c r="H429" s="434">
        <v>1</v>
      </c>
      <c r="I429" s="434">
        <v>2036.5</v>
      </c>
      <c r="J429" s="434">
        <v>3</v>
      </c>
      <c r="K429" s="434">
        <v>6216</v>
      </c>
      <c r="L429" s="434">
        <v>0.76307390130125219</v>
      </c>
      <c r="M429" s="434">
        <v>2072</v>
      </c>
      <c r="N429" s="434">
        <v>2</v>
      </c>
      <c r="O429" s="434">
        <v>4224</v>
      </c>
      <c r="P429" s="456">
        <v>0.51853670513135286</v>
      </c>
      <c r="Q429" s="435">
        <v>2112</v>
      </c>
    </row>
    <row r="430" spans="1:17" ht="14.4" customHeight="1" x14ac:dyDescent="0.3">
      <c r="A430" s="430" t="s">
        <v>1532</v>
      </c>
      <c r="B430" s="431" t="s">
        <v>1368</v>
      </c>
      <c r="C430" s="431" t="s">
        <v>1369</v>
      </c>
      <c r="D430" s="431" t="s">
        <v>1454</v>
      </c>
      <c r="E430" s="431" t="s">
        <v>1455</v>
      </c>
      <c r="F430" s="434">
        <v>46</v>
      </c>
      <c r="G430" s="434">
        <v>27868</v>
      </c>
      <c r="H430" s="434">
        <v>1</v>
      </c>
      <c r="I430" s="434">
        <v>605.82608695652175</v>
      </c>
      <c r="J430" s="434">
        <v>53</v>
      </c>
      <c r="K430" s="434">
        <v>32224</v>
      </c>
      <c r="L430" s="434">
        <v>1.1563083106071479</v>
      </c>
      <c r="M430" s="434">
        <v>608</v>
      </c>
      <c r="N430" s="434">
        <v>57</v>
      </c>
      <c r="O430" s="434">
        <v>34998</v>
      </c>
      <c r="P430" s="456">
        <v>1.2558490024400746</v>
      </c>
      <c r="Q430" s="435">
        <v>614</v>
      </c>
    </row>
    <row r="431" spans="1:17" ht="14.4" customHeight="1" x14ac:dyDescent="0.3">
      <c r="A431" s="430" t="s">
        <v>1532</v>
      </c>
      <c r="B431" s="431" t="s">
        <v>1368</v>
      </c>
      <c r="C431" s="431" t="s">
        <v>1369</v>
      </c>
      <c r="D431" s="431" t="s">
        <v>1456</v>
      </c>
      <c r="E431" s="431" t="s">
        <v>1457</v>
      </c>
      <c r="F431" s="434">
        <v>1</v>
      </c>
      <c r="G431" s="434">
        <v>962</v>
      </c>
      <c r="H431" s="434">
        <v>1</v>
      </c>
      <c r="I431" s="434">
        <v>962</v>
      </c>
      <c r="J431" s="434">
        <v>2</v>
      </c>
      <c r="K431" s="434">
        <v>1924</v>
      </c>
      <c r="L431" s="434">
        <v>2</v>
      </c>
      <c r="M431" s="434">
        <v>962</v>
      </c>
      <c r="N431" s="434">
        <v>2</v>
      </c>
      <c r="O431" s="434">
        <v>1926</v>
      </c>
      <c r="P431" s="456">
        <v>2.002079002079002</v>
      </c>
      <c r="Q431" s="435">
        <v>963</v>
      </c>
    </row>
    <row r="432" spans="1:17" ht="14.4" customHeight="1" x14ac:dyDescent="0.3">
      <c r="A432" s="430" t="s">
        <v>1532</v>
      </c>
      <c r="B432" s="431" t="s">
        <v>1368</v>
      </c>
      <c r="C432" s="431" t="s">
        <v>1369</v>
      </c>
      <c r="D432" s="431" t="s">
        <v>1458</v>
      </c>
      <c r="E432" s="431" t="s">
        <v>1459</v>
      </c>
      <c r="F432" s="434">
        <v>42</v>
      </c>
      <c r="G432" s="434">
        <v>21296</v>
      </c>
      <c r="H432" s="434">
        <v>1</v>
      </c>
      <c r="I432" s="434">
        <v>507.04761904761904</v>
      </c>
      <c r="J432" s="434">
        <v>4</v>
      </c>
      <c r="K432" s="434">
        <v>2036</v>
      </c>
      <c r="L432" s="434">
        <v>9.5604808414725767E-2</v>
      </c>
      <c r="M432" s="434">
        <v>509</v>
      </c>
      <c r="N432" s="434">
        <v>3</v>
      </c>
      <c r="O432" s="434">
        <v>1536</v>
      </c>
      <c r="P432" s="456">
        <v>7.2126220886551462E-2</v>
      </c>
      <c r="Q432" s="435">
        <v>512</v>
      </c>
    </row>
    <row r="433" spans="1:17" ht="14.4" customHeight="1" x14ac:dyDescent="0.3">
      <c r="A433" s="430" t="s">
        <v>1532</v>
      </c>
      <c r="B433" s="431" t="s">
        <v>1368</v>
      </c>
      <c r="C433" s="431" t="s">
        <v>1369</v>
      </c>
      <c r="D433" s="431" t="s">
        <v>1460</v>
      </c>
      <c r="E433" s="431" t="s">
        <v>1461</v>
      </c>
      <c r="F433" s="434">
        <v>4</v>
      </c>
      <c r="G433" s="434">
        <v>6846</v>
      </c>
      <c r="H433" s="434">
        <v>1</v>
      </c>
      <c r="I433" s="434">
        <v>1711.5</v>
      </c>
      <c r="J433" s="434"/>
      <c r="K433" s="434"/>
      <c r="L433" s="434"/>
      <c r="M433" s="434"/>
      <c r="N433" s="434"/>
      <c r="O433" s="434"/>
      <c r="P433" s="456"/>
      <c r="Q433" s="435"/>
    </row>
    <row r="434" spans="1:17" ht="14.4" customHeight="1" x14ac:dyDescent="0.3">
      <c r="A434" s="430" t="s">
        <v>1532</v>
      </c>
      <c r="B434" s="431" t="s">
        <v>1368</v>
      </c>
      <c r="C434" s="431" t="s">
        <v>1369</v>
      </c>
      <c r="D434" s="431" t="s">
        <v>1462</v>
      </c>
      <c r="E434" s="431" t="s">
        <v>1463</v>
      </c>
      <c r="F434" s="434"/>
      <c r="G434" s="434"/>
      <c r="H434" s="434"/>
      <c r="I434" s="434"/>
      <c r="J434" s="434"/>
      <c r="K434" s="434"/>
      <c r="L434" s="434"/>
      <c r="M434" s="434"/>
      <c r="N434" s="434">
        <v>4</v>
      </c>
      <c r="O434" s="434">
        <v>1968</v>
      </c>
      <c r="P434" s="456"/>
      <c r="Q434" s="435">
        <v>492</v>
      </c>
    </row>
    <row r="435" spans="1:17" ht="14.4" customHeight="1" x14ac:dyDescent="0.3">
      <c r="A435" s="430" t="s">
        <v>1532</v>
      </c>
      <c r="B435" s="431" t="s">
        <v>1368</v>
      </c>
      <c r="C435" s="431" t="s">
        <v>1369</v>
      </c>
      <c r="D435" s="431" t="s">
        <v>1466</v>
      </c>
      <c r="E435" s="431" t="s">
        <v>1467</v>
      </c>
      <c r="F435" s="434"/>
      <c r="G435" s="434"/>
      <c r="H435" s="434"/>
      <c r="I435" s="434"/>
      <c r="J435" s="434"/>
      <c r="K435" s="434"/>
      <c r="L435" s="434"/>
      <c r="M435" s="434"/>
      <c r="N435" s="434">
        <v>2</v>
      </c>
      <c r="O435" s="434">
        <v>498</v>
      </c>
      <c r="P435" s="456"/>
      <c r="Q435" s="435">
        <v>249</v>
      </c>
    </row>
    <row r="436" spans="1:17" ht="14.4" customHeight="1" x14ac:dyDescent="0.3">
      <c r="A436" s="430" t="s">
        <v>1532</v>
      </c>
      <c r="B436" s="431" t="s">
        <v>1368</v>
      </c>
      <c r="C436" s="431" t="s">
        <v>1369</v>
      </c>
      <c r="D436" s="431" t="s">
        <v>1472</v>
      </c>
      <c r="E436" s="431" t="s">
        <v>1473</v>
      </c>
      <c r="F436" s="434">
        <v>4</v>
      </c>
      <c r="G436" s="434">
        <v>608</v>
      </c>
      <c r="H436" s="434">
        <v>1</v>
      </c>
      <c r="I436" s="434">
        <v>152</v>
      </c>
      <c r="J436" s="434">
        <v>2</v>
      </c>
      <c r="K436" s="434">
        <v>304</v>
      </c>
      <c r="L436" s="434">
        <v>0.5</v>
      </c>
      <c r="M436" s="434">
        <v>152</v>
      </c>
      <c r="N436" s="434"/>
      <c r="O436" s="434"/>
      <c r="P436" s="456"/>
      <c r="Q436" s="435"/>
    </row>
    <row r="437" spans="1:17" ht="14.4" customHeight="1" x14ac:dyDescent="0.3">
      <c r="A437" s="430" t="s">
        <v>1532</v>
      </c>
      <c r="B437" s="431" t="s">
        <v>1368</v>
      </c>
      <c r="C437" s="431" t="s">
        <v>1369</v>
      </c>
      <c r="D437" s="431" t="s">
        <v>1474</v>
      </c>
      <c r="E437" s="431" t="s">
        <v>1475</v>
      </c>
      <c r="F437" s="434">
        <v>1</v>
      </c>
      <c r="G437" s="434">
        <v>27</v>
      </c>
      <c r="H437" s="434">
        <v>1</v>
      </c>
      <c r="I437" s="434">
        <v>27</v>
      </c>
      <c r="J437" s="434"/>
      <c r="K437" s="434"/>
      <c r="L437" s="434"/>
      <c r="M437" s="434"/>
      <c r="N437" s="434"/>
      <c r="O437" s="434"/>
      <c r="P437" s="456"/>
      <c r="Q437" s="435"/>
    </row>
    <row r="438" spans="1:17" ht="14.4" customHeight="1" x14ac:dyDescent="0.3">
      <c r="A438" s="430" t="s">
        <v>1532</v>
      </c>
      <c r="B438" s="431" t="s">
        <v>1368</v>
      </c>
      <c r="C438" s="431" t="s">
        <v>1369</v>
      </c>
      <c r="D438" s="431" t="s">
        <v>1478</v>
      </c>
      <c r="E438" s="431" t="s">
        <v>1479</v>
      </c>
      <c r="F438" s="434">
        <v>6</v>
      </c>
      <c r="G438" s="434">
        <v>1966</v>
      </c>
      <c r="H438" s="434">
        <v>1</v>
      </c>
      <c r="I438" s="434">
        <v>327.66666666666669</v>
      </c>
      <c r="J438" s="434">
        <v>7</v>
      </c>
      <c r="K438" s="434">
        <v>2296</v>
      </c>
      <c r="L438" s="434">
        <v>1.167853509664293</v>
      </c>
      <c r="M438" s="434">
        <v>328</v>
      </c>
      <c r="N438" s="434">
        <v>7</v>
      </c>
      <c r="O438" s="434">
        <v>2303</v>
      </c>
      <c r="P438" s="456">
        <v>1.1714140386571719</v>
      </c>
      <c r="Q438" s="435">
        <v>329</v>
      </c>
    </row>
    <row r="439" spans="1:17" ht="14.4" customHeight="1" x14ac:dyDescent="0.3">
      <c r="A439" s="430" t="s">
        <v>1532</v>
      </c>
      <c r="B439" s="431" t="s">
        <v>1368</v>
      </c>
      <c r="C439" s="431" t="s">
        <v>1369</v>
      </c>
      <c r="D439" s="431" t="s">
        <v>1480</v>
      </c>
      <c r="E439" s="431" t="s">
        <v>1481</v>
      </c>
      <c r="F439" s="434">
        <v>1</v>
      </c>
      <c r="G439" s="434">
        <v>29</v>
      </c>
      <c r="H439" s="434">
        <v>1</v>
      </c>
      <c r="I439" s="434">
        <v>29</v>
      </c>
      <c r="J439" s="434">
        <v>1</v>
      </c>
      <c r="K439" s="434">
        <v>29</v>
      </c>
      <c r="L439" s="434">
        <v>1</v>
      </c>
      <c r="M439" s="434">
        <v>29</v>
      </c>
      <c r="N439" s="434"/>
      <c r="O439" s="434"/>
      <c r="P439" s="456"/>
      <c r="Q439" s="435"/>
    </row>
    <row r="440" spans="1:17" ht="14.4" customHeight="1" x14ac:dyDescent="0.3">
      <c r="A440" s="430" t="s">
        <v>1533</v>
      </c>
      <c r="B440" s="431" t="s">
        <v>1368</v>
      </c>
      <c r="C440" s="431" t="s">
        <v>1369</v>
      </c>
      <c r="D440" s="431" t="s">
        <v>1370</v>
      </c>
      <c r="E440" s="431" t="s">
        <v>1371</v>
      </c>
      <c r="F440" s="434">
        <v>559</v>
      </c>
      <c r="G440" s="434">
        <v>89318</v>
      </c>
      <c r="H440" s="434">
        <v>1</v>
      </c>
      <c r="I440" s="434">
        <v>159.78175313059035</v>
      </c>
      <c r="J440" s="434">
        <v>1150</v>
      </c>
      <c r="K440" s="434">
        <v>185150</v>
      </c>
      <c r="L440" s="434">
        <v>2.0729304283571062</v>
      </c>
      <c r="M440" s="434">
        <v>161</v>
      </c>
      <c r="N440" s="434">
        <v>1220</v>
      </c>
      <c r="O440" s="434">
        <v>211060</v>
      </c>
      <c r="P440" s="456">
        <v>2.363017532860118</v>
      </c>
      <c r="Q440" s="435">
        <v>173</v>
      </c>
    </row>
    <row r="441" spans="1:17" ht="14.4" customHeight="1" x14ac:dyDescent="0.3">
      <c r="A441" s="430" t="s">
        <v>1533</v>
      </c>
      <c r="B441" s="431" t="s">
        <v>1368</v>
      </c>
      <c r="C441" s="431" t="s">
        <v>1369</v>
      </c>
      <c r="D441" s="431" t="s">
        <v>1384</v>
      </c>
      <c r="E441" s="431" t="s">
        <v>1385</v>
      </c>
      <c r="F441" s="434">
        <v>25</v>
      </c>
      <c r="G441" s="434">
        <v>29146</v>
      </c>
      <c r="H441" s="434">
        <v>1</v>
      </c>
      <c r="I441" s="434">
        <v>1165.8399999999999</v>
      </c>
      <c r="J441" s="434">
        <v>2</v>
      </c>
      <c r="K441" s="434">
        <v>2338</v>
      </c>
      <c r="L441" s="434">
        <v>8.0216839360461131E-2</v>
      </c>
      <c r="M441" s="434">
        <v>1169</v>
      </c>
      <c r="N441" s="434">
        <v>21</v>
      </c>
      <c r="O441" s="434">
        <v>24633</v>
      </c>
      <c r="P441" s="456">
        <v>0.84515885541755298</v>
      </c>
      <c r="Q441" s="435">
        <v>1173</v>
      </c>
    </row>
    <row r="442" spans="1:17" ht="14.4" customHeight="1" x14ac:dyDescent="0.3">
      <c r="A442" s="430" t="s">
        <v>1533</v>
      </c>
      <c r="B442" s="431" t="s">
        <v>1368</v>
      </c>
      <c r="C442" s="431" t="s">
        <v>1369</v>
      </c>
      <c r="D442" s="431" t="s">
        <v>1386</v>
      </c>
      <c r="E442" s="431" t="s">
        <v>1387</v>
      </c>
      <c r="F442" s="434">
        <v>140</v>
      </c>
      <c r="G442" s="434">
        <v>5577</v>
      </c>
      <c r="H442" s="434">
        <v>1</v>
      </c>
      <c r="I442" s="434">
        <v>39.835714285714289</v>
      </c>
      <c r="J442" s="434">
        <v>135</v>
      </c>
      <c r="K442" s="434">
        <v>5400</v>
      </c>
      <c r="L442" s="434">
        <v>0.96826250672404524</v>
      </c>
      <c r="M442" s="434">
        <v>40</v>
      </c>
      <c r="N442" s="434">
        <v>312</v>
      </c>
      <c r="O442" s="434">
        <v>12792</v>
      </c>
      <c r="P442" s="456">
        <v>2.2937062937062938</v>
      </c>
      <c r="Q442" s="435">
        <v>41</v>
      </c>
    </row>
    <row r="443" spans="1:17" ht="14.4" customHeight="1" x14ac:dyDescent="0.3">
      <c r="A443" s="430" t="s">
        <v>1533</v>
      </c>
      <c r="B443" s="431" t="s">
        <v>1368</v>
      </c>
      <c r="C443" s="431" t="s">
        <v>1369</v>
      </c>
      <c r="D443" s="431" t="s">
        <v>1388</v>
      </c>
      <c r="E443" s="431" t="s">
        <v>1389</v>
      </c>
      <c r="F443" s="434">
        <v>57</v>
      </c>
      <c r="G443" s="434">
        <v>21822</v>
      </c>
      <c r="H443" s="434">
        <v>1</v>
      </c>
      <c r="I443" s="434">
        <v>382.84210526315792</v>
      </c>
      <c r="J443" s="434">
        <v>60</v>
      </c>
      <c r="K443" s="434">
        <v>22980</v>
      </c>
      <c r="L443" s="434">
        <v>1.0530657135001376</v>
      </c>
      <c r="M443" s="434">
        <v>383</v>
      </c>
      <c r="N443" s="434">
        <v>108</v>
      </c>
      <c r="O443" s="434">
        <v>41472</v>
      </c>
      <c r="P443" s="456">
        <v>1.9004674182018146</v>
      </c>
      <c r="Q443" s="435">
        <v>384</v>
      </c>
    </row>
    <row r="444" spans="1:17" ht="14.4" customHeight="1" x14ac:dyDescent="0.3">
      <c r="A444" s="430" t="s">
        <v>1533</v>
      </c>
      <c r="B444" s="431" t="s">
        <v>1368</v>
      </c>
      <c r="C444" s="431" t="s">
        <v>1369</v>
      </c>
      <c r="D444" s="431" t="s">
        <v>1390</v>
      </c>
      <c r="E444" s="431" t="s">
        <v>1391</v>
      </c>
      <c r="F444" s="434">
        <v>219</v>
      </c>
      <c r="G444" s="434">
        <v>8103</v>
      </c>
      <c r="H444" s="434">
        <v>1</v>
      </c>
      <c r="I444" s="434">
        <v>37</v>
      </c>
      <c r="J444" s="434">
        <v>111</v>
      </c>
      <c r="K444" s="434">
        <v>4107</v>
      </c>
      <c r="L444" s="434">
        <v>0.50684931506849318</v>
      </c>
      <c r="M444" s="434">
        <v>37</v>
      </c>
      <c r="N444" s="434">
        <v>199</v>
      </c>
      <c r="O444" s="434">
        <v>7363</v>
      </c>
      <c r="P444" s="456">
        <v>0.908675799086758</v>
      </c>
      <c r="Q444" s="435">
        <v>37</v>
      </c>
    </row>
    <row r="445" spans="1:17" ht="14.4" customHeight="1" x14ac:dyDescent="0.3">
      <c r="A445" s="430" t="s">
        <v>1533</v>
      </c>
      <c r="B445" s="431" t="s">
        <v>1368</v>
      </c>
      <c r="C445" s="431" t="s">
        <v>1369</v>
      </c>
      <c r="D445" s="431" t="s">
        <v>1394</v>
      </c>
      <c r="E445" s="431" t="s">
        <v>1395</v>
      </c>
      <c r="F445" s="434">
        <v>661</v>
      </c>
      <c r="G445" s="434">
        <v>294019</v>
      </c>
      <c r="H445" s="434">
        <v>1</v>
      </c>
      <c r="I445" s="434">
        <v>444.80937972768533</v>
      </c>
      <c r="J445" s="434">
        <v>995</v>
      </c>
      <c r="K445" s="434">
        <v>442775</v>
      </c>
      <c r="L445" s="434">
        <v>1.5059400923069597</v>
      </c>
      <c r="M445" s="434">
        <v>445</v>
      </c>
      <c r="N445" s="434">
        <v>1163</v>
      </c>
      <c r="O445" s="434">
        <v>518698</v>
      </c>
      <c r="P445" s="456">
        <v>1.7641649009077645</v>
      </c>
      <c r="Q445" s="435">
        <v>446</v>
      </c>
    </row>
    <row r="446" spans="1:17" ht="14.4" customHeight="1" x14ac:dyDescent="0.3">
      <c r="A446" s="430" t="s">
        <v>1533</v>
      </c>
      <c r="B446" s="431" t="s">
        <v>1368</v>
      </c>
      <c r="C446" s="431" t="s">
        <v>1369</v>
      </c>
      <c r="D446" s="431" t="s">
        <v>1396</v>
      </c>
      <c r="E446" s="431" t="s">
        <v>1397</v>
      </c>
      <c r="F446" s="434">
        <v>8</v>
      </c>
      <c r="G446" s="434">
        <v>328</v>
      </c>
      <c r="H446" s="434">
        <v>1</v>
      </c>
      <c r="I446" s="434">
        <v>41</v>
      </c>
      <c r="J446" s="434">
        <v>6</v>
      </c>
      <c r="K446" s="434">
        <v>246</v>
      </c>
      <c r="L446" s="434">
        <v>0.75</v>
      </c>
      <c r="M446" s="434">
        <v>41</v>
      </c>
      <c r="N446" s="434">
        <v>9</v>
      </c>
      <c r="O446" s="434">
        <v>378</v>
      </c>
      <c r="P446" s="456">
        <v>1.1524390243902438</v>
      </c>
      <c r="Q446" s="435">
        <v>42</v>
      </c>
    </row>
    <row r="447" spans="1:17" ht="14.4" customHeight="1" x14ac:dyDescent="0.3">
      <c r="A447" s="430" t="s">
        <v>1533</v>
      </c>
      <c r="B447" s="431" t="s">
        <v>1368</v>
      </c>
      <c r="C447" s="431" t="s">
        <v>1369</v>
      </c>
      <c r="D447" s="431" t="s">
        <v>1398</v>
      </c>
      <c r="E447" s="431" t="s">
        <v>1399</v>
      </c>
      <c r="F447" s="434">
        <v>17</v>
      </c>
      <c r="G447" s="434">
        <v>8345</v>
      </c>
      <c r="H447" s="434">
        <v>1</v>
      </c>
      <c r="I447" s="434">
        <v>490.88235294117646</v>
      </c>
      <c r="J447" s="434">
        <v>16</v>
      </c>
      <c r="K447" s="434">
        <v>7856</v>
      </c>
      <c r="L447" s="434">
        <v>0.94140203714799287</v>
      </c>
      <c r="M447" s="434">
        <v>491</v>
      </c>
      <c r="N447" s="434">
        <v>17</v>
      </c>
      <c r="O447" s="434">
        <v>8364</v>
      </c>
      <c r="P447" s="456">
        <v>1.0022768124625525</v>
      </c>
      <c r="Q447" s="435">
        <v>492</v>
      </c>
    </row>
    <row r="448" spans="1:17" ht="14.4" customHeight="1" x14ac:dyDescent="0.3">
      <c r="A448" s="430" t="s">
        <v>1533</v>
      </c>
      <c r="B448" s="431" t="s">
        <v>1368</v>
      </c>
      <c r="C448" s="431" t="s">
        <v>1369</v>
      </c>
      <c r="D448" s="431" t="s">
        <v>1400</v>
      </c>
      <c r="E448" s="431" t="s">
        <v>1401</v>
      </c>
      <c r="F448" s="434">
        <v>19</v>
      </c>
      <c r="G448" s="434">
        <v>589</v>
      </c>
      <c r="H448" s="434">
        <v>1</v>
      </c>
      <c r="I448" s="434">
        <v>31</v>
      </c>
      <c r="J448" s="434">
        <v>21</v>
      </c>
      <c r="K448" s="434">
        <v>651</v>
      </c>
      <c r="L448" s="434">
        <v>1.1052631578947369</v>
      </c>
      <c r="M448" s="434">
        <v>31</v>
      </c>
      <c r="N448" s="434">
        <v>22</v>
      </c>
      <c r="O448" s="434">
        <v>682</v>
      </c>
      <c r="P448" s="456">
        <v>1.1578947368421053</v>
      </c>
      <c r="Q448" s="435">
        <v>31</v>
      </c>
    </row>
    <row r="449" spans="1:17" ht="14.4" customHeight="1" x14ac:dyDescent="0.3">
      <c r="A449" s="430" t="s">
        <v>1533</v>
      </c>
      <c r="B449" s="431" t="s">
        <v>1368</v>
      </c>
      <c r="C449" s="431" t="s">
        <v>1369</v>
      </c>
      <c r="D449" s="431" t="s">
        <v>1402</v>
      </c>
      <c r="E449" s="431" t="s">
        <v>1403</v>
      </c>
      <c r="F449" s="434">
        <v>3</v>
      </c>
      <c r="G449" s="434">
        <v>617</v>
      </c>
      <c r="H449" s="434">
        <v>1</v>
      </c>
      <c r="I449" s="434">
        <v>205.66666666666666</v>
      </c>
      <c r="J449" s="434"/>
      <c r="K449" s="434"/>
      <c r="L449" s="434"/>
      <c r="M449" s="434"/>
      <c r="N449" s="434">
        <v>3</v>
      </c>
      <c r="O449" s="434">
        <v>624</v>
      </c>
      <c r="P449" s="456">
        <v>1.0113452188006482</v>
      </c>
      <c r="Q449" s="435">
        <v>208</v>
      </c>
    </row>
    <row r="450" spans="1:17" ht="14.4" customHeight="1" x14ac:dyDescent="0.3">
      <c r="A450" s="430" t="s">
        <v>1533</v>
      </c>
      <c r="B450" s="431" t="s">
        <v>1368</v>
      </c>
      <c r="C450" s="431" t="s">
        <v>1369</v>
      </c>
      <c r="D450" s="431" t="s">
        <v>1404</v>
      </c>
      <c r="E450" s="431" t="s">
        <v>1405</v>
      </c>
      <c r="F450" s="434">
        <v>3</v>
      </c>
      <c r="G450" s="434">
        <v>1135</v>
      </c>
      <c r="H450" s="434">
        <v>1</v>
      </c>
      <c r="I450" s="434">
        <v>378.33333333333331</v>
      </c>
      <c r="J450" s="434"/>
      <c r="K450" s="434"/>
      <c r="L450" s="434"/>
      <c r="M450" s="434"/>
      <c r="N450" s="434">
        <v>4</v>
      </c>
      <c r="O450" s="434">
        <v>1536</v>
      </c>
      <c r="P450" s="456">
        <v>1.3533039647577092</v>
      </c>
      <c r="Q450" s="435">
        <v>384</v>
      </c>
    </row>
    <row r="451" spans="1:17" ht="14.4" customHeight="1" x14ac:dyDescent="0.3">
      <c r="A451" s="430" t="s">
        <v>1533</v>
      </c>
      <c r="B451" s="431" t="s">
        <v>1368</v>
      </c>
      <c r="C451" s="431" t="s">
        <v>1369</v>
      </c>
      <c r="D451" s="431" t="s">
        <v>1406</v>
      </c>
      <c r="E451" s="431" t="s">
        <v>1407</v>
      </c>
      <c r="F451" s="434"/>
      <c r="G451" s="434"/>
      <c r="H451" s="434"/>
      <c r="I451" s="434"/>
      <c r="J451" s="434">
        <v>1</v>
      </c>
      <c r="K451" s="434">
        <v>234</v>
      </c>
      <c r="L451" s="434"/>
      <c r="M451" s="434">
        <v>234</v>
      </c>
      <c r="N451" s="434">
        <v>1</v>
      </c>
      <c r="O451" s="434">
        <v>236</v>
      </c>
      <c r="P451" s="456"/>
      <c r="Q451" s="435">
        <v>236</v>
      </c>
    </row>
    <row r="452" spans="1:17" ht="14.4" customHeight="1" x14ac:dyDescent="0.3">
      <c r="A452" s="430" t="s">
        <v>1533</v>
      </c>
      <c r="B452" s="431" t="s">
        <v>1368</v>
      </c>
      <c r="C452" s="431" t="s">
        <v>1369</v>
      </c>
      <c r="D452" s="431" t="s">
        <v>1408</v>
      </c>
      <c r="E452" s="431" t="s">
        <v>1409</v>
      </c>
      <c r="F452" s="434">
        <v>2</v>
      </c>
      <c r="G452" s="434">
        <v>260</v>
      </c>
      <c r="H452" s="434">
        <v>1</v>
      </c>
      <c r="I452" s="434">
        <v>130</v>
      </c>
      <c r="J452" s="434"/>
      <c r="K452" s="434"/>
      <c r="L452" s="434"/>
      <c r="M452" s="434"/>
      <c r="N452" s="434">
        <v>2</v>
      </c>
      <c r="O452" s="434">
        <v>274</v>
      </c>
      <c r="P452" s="456">
        <v>1.0538461538461539</v>
      </c>
      <c r="Q452" s="435">
        <v>137</v>
      </c>
    </row>
    <row r="453" spans="1:17" ht="14.4" customHeight="1" x14ac:dyDescent="0.3">
      <c r="A453" s="430" t="s">
        <v>1533</v>
      </c>
      <c r="B453" s="431" t="s">
        <v>1368</v>
      </c>
      <c r="C453" s="431" t="s">
        <v>1369</v>
      </c>
      <c r="D453" s="431" t="s">
        <v>1414</v>
      </c>
      <c r="E453" s="431" t="s">
        <v>1415</v>
      </c>
      <c r="F453" s="434">
        <v>2361</v>
      </c>
      <c r="G453" s="434">
        <v>37776</v>
      </c>
      <c r="H453" s="434">
        <v>1</v>
      </c>
      <c r="I453" s="434">
        <v>16</v>
      </c>
      <c r="J453" s="434">
        <v>2947</v>
      </c>
      <c r="K453" s="434">
        <v>47152</v>
      </c>
      <c r="L453" s="434">
        <v>1.2481999152901313</v>
      </c>
      <c r="M453" s="434">
        <v>16</v>
      </c>
      <c r="N453" s="434">
        <v>3456</v>
      </c>
      <c r="O453" s="434">
        <v>58752</v>
      </c>
      <c r="P453" s="456">
        <v>1.5552731893265566</v>
      </c>
      <c r="Q453" s="435">
        <v>17</v>
      </c>
    </row>
    <row r="454" spans="1:17" ht="14.4" customHeight="1" x14ac:dyDescent="0.3">
      <c r="A454" s="430" t="s">
        <v>1533</v>
      </c>
      <c r="B454" s="431" t="s">
        <v>1368</v>
      </c>
      <c r="C454" s="431" t="s">
        <v>1369</v>
      </c>
      <c r="D454" s="431" t="s">
        <v>1416</v>
      </c>
      <c r="E454" s="431" t="s">
        <v>1417</v>
      </c>
      <c r="F454" s="434">
        <v>10</v>
      </c>
      <c r="G454" s="434">
        <v>1348</v>
      </c>
      <c r="H454" s="434">
        <v>1</v>
      </c>
      <c r="I454" s="434">
        <v>134.80000000000001</v>
      </c>
      <c r="J454" s="434">
        <v>1</v>
      </c>
      <c r="K454" s="434">
        <v>136</v>
      </c>
      <c r="L454" s="434">
        <v>0.10089020771513353</v>
      </c>
      <c r="M454" s="434">
        <v>136</v>
      </c>
      <c r="N454" s="434">
        <v>9</v>
      </c>
      <c r="O454" s="434">
        <v>1251</v>
      </c>
      <c r="P454" s="456">
        <v>0.92804154302670627</v>
      </c>
      <c r="Q454" s="435">
        <v>139</v>
      </c>
    </row>
    <row r="455" spans="1:17" ht="14.4" customHeight="1" x14ac:dyDescent="0.3">
      <c r="A455" s="430" t="s">
        <v>1533</v>
      </c>
      <c r="B455" s="431" t="s">
        <v>1368</v>
      </c>
      <c r="C455" s="431" t="s">
        <v>1369</v>
      </c>
      <c r="D455" s="431" t="s">
        <v>1418</v>
      </c>
      <c r="E455" s="431" t="s">
        <v>1419</v>
      </c>
      <c r="F455" s="434">
        <v>11</v>
      </c>
      <c r="G455" s="434">
        <v>1129</v>
      </c>
      <c r="H455" s="434">
        <v>1</v>
      </c>
      <c r="I455" s="434">
        <v>102.63636363636364</v>
      </c>
      <c r="J455" s="434">
        <v>8</v>
      </c>
      <c r="K455" s="434">
        <v>824</v>
      </c>
      <c r="L455" s="434">
        <v>0.7298494242692648</v>
      </c>
      <c r="M455" s="434">
        <v>103</v>
      </c>
      <c r="N455" s="434">
        <v>14</v>
      </c>
      <c r="O455" s="434">
        <v>1442</v>
      </c>
      <c r="P455" s="456">
        <v>1.2772364924712134</v>
      </c>
      <c r="Q455" s="435">
        <v>103</v>
      </c>
    </row>
    <row r="456" spans="1:17" ht="14.4" customHeight="1" x14ac:dyDescent="0.3">
      <c r="A456" s="430" t="s">
        <v>1533</v>
      </c>
      <c r="B456" s="431" t="s">
        <v>1368</v>
      </c>
      <c r="C456" s="431" t="s">
        <v>1369</v>
      </c>
      <c r="D456" s="431" t="s">
        <v>1424</v>
      </c>
      <c r="E456" s="431" t="s">
        <v>1425</v>
      </c>
      <c r="F456" s="434">
        <v>679</v>
      </c>
      <c r="G456" s="434">
        <v>77723</v>
      </c>
      <c r="H456" s="434">
        <v>1</v>
      </c>
      <c r="I456" s="434">
        <v>114.46686303387334</v>
      </c>
      <c r="J456" s="434">
        <v>731</v>
      </c>
      <c r="K456" s="434">
        <v>84796</v>
      </c>
      <c r="L456" s="434">
        <v>1.0910026633042986</v>
      </c>
      <c r="M456" s="434">
        <v>116</v>
      </c>
      <c r="N456" s="434">
        <v>747</v>
      </c>
      <c r="O456" s="434">
        <v>87399</v>
      </c>
      <c r="P456" s="456">
        <v>1.1244933932040708</v>
      </c>
      <c r="Q456" s="435">
        <v>117</v>
      </c>
    </row>
    <row r="457" spans="1:17" ht="14.4" customHeight="1" x14ac:dyDescent="0.3">
      <c r="A457" s="430" t="s">
        <v>1533</v>
      </c>
      <c r="B457" s="431" t="s">
        <v>1368</v>
      </c>
      <c r="C457" s="431" t="s">
        <v>1369</v>
      </c>
      <c r="D457" s="431" t="s">
        <v>1426</v>
      </c>
      <c r="E457" s="431" t="s">
        <v>1427</v>
      </c>
      <c r="F457" s="434">
        <v>159</v>
      </c>
      <c r="G457" s="434">
        <v>13473</v>
      </c>
      <c r="H457" s="434">
        <v>1</v>
      </c>
      <c r="I457" s="434">
        <v>84.735849056603769</v>
      </c>
      <c r="J457" s="434">
        <v>249</v>
      </c>
      <c r="K457" s="434">
        <v>21165</v>
      </c>
      <c r="L457" s="434">
        <v>1.5709196170118014</v>
      </c>
      <c r="M457" s="434">
        <v>85</v>
      </c>
      <c r="N457" s="434">
        <v>234</v>
      </c>
      <c r="O457" s="434">
        <v>21294</v>
      </c>
      <c r="P457" s="456">
        <v>1.580494321977288</v>
      </c>
      <c r="Q457" s="435">
        <v>91</v>
      </c>
    </row>
    <row r="458" spans="1:17" ht="14.4" customHeight="1" x14ac:dyDescent="0.3">
      <c r="A458" s="430" t="s">
        <v>1533</v>
      </c>
      <c r="B458" s="431" t="s">
        <v>1368</v>
      </c>
      <c r="C458" s="431" t="s">
        <v>1369</v>
      </c>
      <c r="D458" s="431" t="s">
        <v>1428</v>
      </c>
      <c r="E458" s="431" t="s">
        <v>1429</v>
      </c>
      <c r="F458" s="434"/>
      <c r="G458" s="434"/>
      <c r="H458" s="434"/>
      <c r="I458" s="434"/>
      <c r="J458" s="434">
        <v>4</v>
      </c>
      <c r="K458" s="434">
        <v>392</v>
      </c>
      <c r="L458" s="434"/>
      <c r="M458" s="434">
        <v>98</v>
      </c>
      <c r="N458" s="434">
        <v>4</v>
      </c>
      <c r="O458" s="434">
        <v>396</v>
      </c>
      <c r="P458" s="456"/>
      <c r="Q458" s="435">
        <v>99</v>
      </c>
    </row>
    <row r="459" spans="1:17" ht="14.4" customHeight="1" x14ac:dyDescent="0.3">
      <c r="A459" s="430" t="s">
        <v>1533</v>
      </c>
      <c r="B459" s="431" t="s">
        <v>1368</v>
      </c>
      <c r="C459" s="431" t="s">
        <v>1369</v>
      </c>
      <c r="D459" s="431" t="s">
        <v>1430</v>
      </c>
      <c r="E459" s="431" t="s">
        <v>1431</v>
      </c>
      <c r="F459" s="434">
        <v>68</v>
      </c>
      <c r="G459" s="434">
        <v>1428</v>
      </c>
      <c r="H459" s="434">
        <v>1</v>
      </c>
      <c r="I459" s="434">
        <v>21</v>
      </c>
      <c r="J459" s="434">
        <v>26</v>
      </c>
      <c r="K459" s="434">
        <v>546</v>
      </c>
      <c r="L459" s="434">
        <v>0.38235294117647056</v>
      </c>
      <c r="M459" s="434">
        <v>21</v>
      </c>
      <c r="N459" s="434">
        <v>60</v>
      </c>
      <c r="O459" s="434">
        <v>1260</v>
      </c>
      <c r="P459" s="456">
        <v>0.88235294117647056</v>
      </c>
      <c r="Q459" s="435">
        <v>21</v>
      </c>
    </row>
    <row r="460" spans="1:17" ht="14.4" customHeight="1" x14ac:dyDescent="0.3">
      <c r="A460" s="430" t="s">
        <v>1533</v>
      </c>
      <c r="B460" s="431" t="s">
        <v>1368</v>
      </c>
      <c r="C460" s="431" t="s">
        <v>1369</v>
      </c>
      <c r="D460" s="431" t="s">
        <v>1432</v>
      </c>
      <c r="E460" s="431" t="s">
        <v>1433</v>
      </c>
      <c r="F460" s="434">
        <v>7007</v>
      </c>
      <c r="G460" s="434">
        <v>3410840</v>
      </c>
      <c r="H460" s="434">
        <v>1</v>
      </c>
      <c r="I460" s="434">
        <v>486.77608106179537</v>
      </c>
      <c r="J460" s="434">
        <v>9333</v>
      </c>
      <c r="K460" s="434">
        <v>4545171</v>
      </c>
      <c r="L460" s="434">
        <v>1.3325664645659134</v>
      </c>
      <c r="M460" s="434">
        <v>487</v>
      </c>
      <c r="N460" s="434">
        <v>10591</v>
      </c>
      <c r="O460" s="434">
        <v>5168408</v>
      </c>
      <c r="P460" s="456">
        <v>1.5152889024404546</v>
      </c>
      <c r="Q460" s="435">
        <v>488</v>
      </c>
    </row>
    <row r="461" spans="1:17" ht="14.4" customHeight="1" x14ac:dyDescent="0.3">
      <c r="A461" s="430" t="s">
        <v>1533</v>
      </c>
      <c r="B461" s="431" t="s">
        <v>1368</v>
      </c>
      <c r="C461" s="431" t="s">
        <v>1369</v>
      </c>
      <c r="D461" s="431" t="s">
        <v>1440</v>
      </c>
      <c r="E461" s="431" t="s">
        <v>1441</v>
      </c>
      <c r="F461" s="434">
        <v>93</v>
      </c>
      <c r="G461" s="434">
        <v>3791</v>
      </c>
      <c r="H461" s="434">
        <v>1</v>
      </c>
      <c r="I461" s="434">
        <v>40.763440860215056</v>
      </c>
      <c r="J461" s="434">
        <v>81</v>
      </c>
      <c r="K461" s="434">
        <v>3321</v>
      </c>
      <c r="L461" s="434">
        <v>0.87602215774202052</v>
      </c>
      <c r="M461" s="434">
        <v>41</v>
      </c>
      <c r="N461" s="434">
        <v>89</v>
      </c>
      <c r="O461" s="434">
        <v>3649</v>
      </c>
      <c r="P461" s="456">
        <v>0.96254286467950412</v>
      </c>
      <c r="Q461" s="435">
        <v>41</v>
      </c>
    </row>
    <row r="462" spans="1:17" ht="14.4" customHeight="1" x14ac:dyDescent="0.3">
      <c r="A462" s="430" t="s">
        <v>1533</v>
      </c>
      <c r="B462" s="431" t="s">
        <v>1368</v>
      </c>
      <c r="C462" s="431" t="s">
        <v>1369</v>
      </c>
      <c r="D462" s="431" t="s">
        <v>1448</v>
      </c>
      <c r="E462" s="431" t="s">
        <v>1449</v>
      </c>
      <c r="F462" s="434"/>
      <c r="G462" s="434"/>
      <c r="H462" s="434"/>
      <c r="I462" s="434"/>
      <c r="J462" s="434">
        <v>2</v>
      </c>
      <c r="K462" s="434">
        <v>438</v>
      </c>
      <c r="L462" s="434"/>
      <c r="M462" s="434">
        <v>219</v>
      </c>
      <c r="N462" s="434">
        <v>2</v>
      </c>
      <c r="O462" s="434">
        <v>446</v>
      </c>
      <c r="P462" s="456"/>
      <c r="Q462" s="435">
        <v>223</v>
      </c>
    </row>
    <row r="463" spans="1:17" ht="14.4" customHeight="1" x14ac:dyDescent="0.3">
      <c r="A463" s="430" t="s">
        <v>1533</v>
      </c>
      <c r="B463" s="431" t="s">
        <v>1368</v>
      </c>
      <c r="C463" s="431" t="s">
        <v>1369</v>
      </c>
      <c r="D463" s="431" t="s">
        <v>1450</v>
      </c>
      <c r="E463" s="431" t="s">
        <v>1451</v>
      </c>
      <c r="F463" s="434">
        <v>2</v>
      </c>
      <c r="G463" s="434">
        <v>1524</v>
      </c>
      <c r="H463" s="434">
        <v>1</v>
      </c>
      <c r="I463" s="434">
        <v>762</v>
      </c>
      <c r="J463" s="434">
        <v>1</v>
      </c>
      <c r="K463" s="434">
        <v>762</v>
      </c>
      <c r="L463" s="434">
        <v>0.5</v>
      </c>
      <c r="M463" s="434">
        <v>762</v>
      </c>
      <c r="N463" s="434">
        <v>3</v>
      </c>
      <c r="O463" s="434">
        <v>2289</v>
      </c>
      <c r="P463" s="456">
        <v>1.5019685039370079</v>
      </c>
      <c r="Q463" s="435">
        <v>763</v>
      </c>
    </row>
    <row r="464" spans="1:17" ht="14.4" customHeight="1" x14ac:dyDescent="0.3">
      <c r="A464" s="430" t="s">
        <v>1533</v>
      </c>
      <c r="B464" s="431" t="s">
        <v>1368</v>
      </c>
      <c r="C464" s="431" t="s">
        <v>1369</v>
      </c>
      <c r="D464" s="431" t="s">
        <v>1452</v>
      </c>
      <c r="E464" s="431" t="s">
        <v>1453</v>
      </c>
      <c r="F464" s="434">
        <v>485</v>
      </c>
      <c r="G464" s="434">
        <v>994505</v>
      </c>
      <c r="H464" s="434">
        <v>1</v>
      </c>
      <c r="I464" s="434">
        <v>2050.5257731958764</v>
      </c>
      <c r="J464" s="434">
        <v>317</v>
      </c>
      <c r="K464" s="434">
        <v>656824</v>
      </c>
      <c r="L464" s="434">
        <v>0.66045319028059191</v>
      </c>
      <c r="M464" s="434">
        <v>2072</v>
      </c>
      <c r="N464" s="434">
        <v>396</v>
      </c>
      <c r="O464" s="434">
        <v>836352</v>
      </c>
      <c r="P464" s="456">
        <v>0.84097314744521146</v>
      </c>
      <c r="Q464" s="435">
        <v>2112</v>
      </c>
    </row>
    <row r="465" spans="1:17" ht="14.4" customHeight="1" x14ac:dyDescent="0.3">
      <c r="A465" s="430" t="s">
        <v>1533</v>
      </c>
      <c r="B465" s="431" t="s">
        <v>1368</v>
      </c>
      <c r="C465" s="431" t="s">
        <v>1369</v>
      </c>
      <c r="D465" s="431" t="s">
        <v>1454</v>
      </c>
      <c r="E465" s="431" t="s">
        <v>1455</v>
      </c>
      <c r="F465" s="434">
        <v>7</v>
      </c>
      <c r="G465" s="434">
        <v>4234</v>
      </c>
      <c r="H465" s="434">
        <v>1</v>
      </c>
      <c r="I465" s="434">
        <v>604.85714285714289</v>
      </c>
      <c r="J465" s="434">
        <v>3</v>
      </c>
      <c r="K465" s="434">
        <v>1824</v>
      </c>
      <c r="L465" s="434">
        <v>0.43079829948039677</v>
      </c>
      <c r="M465" s="434">
        <v>608</v>
      </c>
      <c r="N465" s="434">
        <v>2</v>
      </c>
      <c r="O465" s="434">
        <v>1228</v>
      </c>
      <c r="P465" s="456">
        <v>0.29003306565895137</v>
      </c>
      <c r="Q465" s="435">
        <v>614</v>
      </c>
    </row>
    <row r="466" spans="1:17" ht="14.4" customHeight="1" x14ac:dyDescent="0.3">
      <c r="A466" s="430" t="s">
        <v>1533</v>
      </c>
      <c r="B466" s="431" t="s">
        <v>1368</v>
      </c>
      <c r="C466" s="431" t="s">
        <v>1369</v>
      </c>
      <c r="D466" s="431" t="s">
        <v>1456</v>
      </c>
      <c r="E466" s="431" t="s">
        <v>1457</v>
      </c>
      <c r="F466" s="434"/>
      <c r="G466" s="434"/>
      <c r="H466" s="434"/>
      <c r="I466" s="434"/>
      <c r="J466" s="434"/>
      <c r="K466" s="434"/>
      <c r="L466" s="434"/>
      <c r="M466" s="434"/>
      <c r="N466" s="434">
        <v>1</v>
      </c>
      <c r="O466" s="434">
        <v>963</v>
      </c>
      <c r="P466" s="456"/>
      <c r="Q466" s="435">
        <v>963</v>
      </c>
    </row>
    <row r="467" spans="1:17" ht="14.4" customHeight="1" x14ac:dyDescent="0.3">
      <c r="A467" s="430" t="s">
        <v>1533</v>
      </c>
      <c r="B467" s="431" t="s">
        <v>1368</v>
      </c>
      <c r="C467" s="431" t="s">
        <v>1369</v>
      </c>
      <c r="D467" s="431" t="s">
        <v>1458</v>
      </c>
      <c r="E467" s="431" t="s">
        <v>1459</v>
      </c>
      <c r="F467" s="434">
        <v>2</v>
      </c>
      <c r="G467" s="434">
        <v>1014</v>
      </c>
      <c r="H467" s="434">
        <v>1</v>
      </c>
      <c r="I467" s="434">
        <v>507</v>
      </c>
      <c r="J467" s="434"/>
      <c r="K467" s="434"/>
      <c r="L467" s="434"/>
      <c r="M467" s="434"/>
      <c r="N467" s="434"/>
      <c r="O467" s="434"/>
      <c r="P467" s="456"/>
      <c r="Q467" s="435"/>
    </row>
    <row r="468" spans="1:17" ht="14.4" customHeight="1" x14ac:dyDescent="0.3">
      <c r="A468" s="430" t="s">
        <v>1533</v>
      </c>
      <c r="B468" s="431" t="s">
        <v>1368</v>
      </c>
      <c r="C468" s="431" t="s">
        <v>1369</v>
      </c>
      <c r="D468" s="431" t="s">
        <v>1462</v>
      </c>
      <c r="E468" s="431" t="s">
        <v>1463</v>
      </c>
      <c r="F468" s="434"/>
      <c r="G468" s="434"/>
      <c r="H468" s="434"/>
      <c r="I468" s="434"/>
      <c r="J468" s="434"/>
      <c r="K468" s="434"/>
      <c r="L468" s="434"/>
      <c r="M468" s="434"/>
      <c r="N468" s="434">
        <v>2</v>
      </c>
      <c r="O468" s="434">
        <v>984</v>
      </c>
      <c r="P468" s="456"/>
      <c r="Q468" s="435">
        <v>492</v>
      </c>
    </row>
    <row r="469" spans="1:17" ht="14.4" customHeight="1" x14ac:dyDescent="0.3">
      <c r="A469" s="430" t="s">
        <v>1533</v>
      </c>
      <c r="B469" s="431" t="s">
        <v>1368</v>
      </c>
      <c r="C469" s="431" t="s">
        <v>1369</v>
      </c>
      <c r="D469" s="431" t="s">
        <v>1466</v>
      </c>
      <c r="E469" s="431" t="s">
        <v>1467</v>
      </c>
      <c r="F469" s="434"/>
      <c r="G469" s="434"/>
      <c r="H469" s="434"/>
      <c r="I469" s="434"/>
      <c r="J469" s="434">
        <v>1</v>
      </c>
      <c r="K469" s="434">
        <v>248</v>
      </c>
      <c r="L469" s="434"/>
      <c r="M469" s="434">
        <v>248</v>
      </c>
      <c r="N469" s="434">
        <v>1</v>
      </c>
      <c r="O469" s="434">
        <v>249</v>
      </c>
      <c r="P469" s="456"/>
      <c r="Q469" s="435">
        <v>249</v>
      </c>
    </row>
    <row r="470" spans="1:17" ht="14.4" customHeight="1" x14ac:dyDescent="0.3">
      <c r="A470" s="430" t="s">
        <v>1533</v>
      </c>
      <c r="B470" s="431" t="s">
        <v>1368</v>
      </c>
      <c r="C470" s="431" t="s">
        <v>1369</v>
      </c>
      <c r="D470" s="431" t="s">
        <v>1472</v>
      </c>
      <c r="E470" s="431" t="s">
        <v>1473</v>
      </c>
      <c r="F470" s="434">
        <v>8</v>
      </c>
      <c r="G470" s="434">
        <v>1216</v>
      </c>
      <c r="H470" s="434">
        <v>1</v>
      </c>
      <c r="I470" s="434">
        <v>152</v>
      </c>
      <c r="J470" s="434"/>
      <c r="K470" s="434"/>
      <c r="L470" s="434"/>
      <c r="M470" s="434"/>
      <c r="N470" s="434"/>
      <c r="O470" s="434"/>
      <c r="P470" s="456"/>
      <c r="Q470" s="435"/>
    </row>
    <row r="471" spans="1:17" ht="14.4" customHeight="1" x14ac:dyDescent="0.3">
      <c r="A471" s="430" t="s">
        <v>1533</v>
      </c>
      <c r="B471" s="431" t="s">
        <v>1368</v>
      </c>
      <c r="C471" s="431" t="s">
        <v>1369</v>
      </c>
      <c r="D471" s="431" t="s">
        <v>1474</v>
      </c>
      <c r="E471" s="431" t="s">
        <v>1475</v>
      </c>
      <c r="F471" s="434"/>
      <c r="G471" s="434"/>
      <c r="H471" s="434"/>
      <c r="I471" s="434"/>
      <c r="J471" s="434"/>
      <c r="K471" s="434"/>
      <c r="L471" s="434"/>
      <c r="M471" s="434"/>
      <c r="N471" s="434">
        <v>3</v>
      </c>
      <c r="O471" s="434">
        <v>81</v>
      </c>
      <c r="P471" s="456"/>
      <c r="Q471" s="435">
        <v>27</v>
      </c>
    </row>
    <row r="472" spans="1:17" ht="14.4" customHeight="1" x14ac:dyDescent="0.3">
      <c r="A472" s="430" t="s">
        <v>1534</v>
      </c>
      <c r="B472" s="431" t="s">
        <v>1368</v>
      </c>
      <c r="C472" s="431" t="s">
        <v>1369</v>
      </c>
      <c r="D472" s="431" t="s">
        <v>1370</v>
      </c>
      <c r="E472" s="431" t="s">
        <v>1371</v>
      </c>
      <c r="F472" s="434">
        <v>12</v>
      </c>
      <c r="G472" s="434">
        <v>1913</v>
      </c>
      <c r="H472" s="434">
        <v>1</v>
      </c>
      <c r="I472" s="434">
        <v>159.41666666666666</v>
      </c>
      <c r="J472" s="434">
        <v>14</v>
      </c>
      <c r="K472" s="434">
        <v>2254</v>
      </c>
      <c r="L472" s="434">
        <v>1.178254051228437</v>
      </c>
      <c r="M472" s="434">
        <v>161</v>
      </c>
      <c r="N472" s="434">
        <v>17</v>
      </c>
      <c r="O472" s="434">
        <v>2941</v>
      </c>
      <c r="P472" s="456">
        <v>1.5373758494511238</v>
      </c>
      <c r="Q472" s="435">
        <v>173</v>
      </c>
    </row>
    <row r="473" spans="1:17" ht="14.4" customHeight="1" x14ac:dyDescent="0.3">
      <c r="A473" s="430" t="s">
        <v>1534</v>
      </c>
      <c r="B473" s="431" t="s">
        <v>1368</v>
      </c>
      <c r="C473" s="431" t="s">
        <v>1369</v>
      </c>
      <c r="D473" s="431" t="s">
        <v>1384</v>
      </c>
      <c r="E473" s="431" t="s">
        <v>1385</v>
      </c>
      <c r="F473" s="434"/>
      <c r="G473" s="434"/>
      <c r="H473" s="434"/>
      <c r="I473" s="434"/>
      <c r="J473" s="434"/>
      <c r="K473" s="434"/>
      <c r="L473" s="434"/>
      <c r="M473" s="434"/>
      <c r="N473" s="434">
        <v>1</v>
      </c>
      <c r="O473" s="434">
        <v>1173</v>
      </c>
      <c r="P473" s="456"/>
      <c r="Q473" s="435">
        <v>1173</v>
      </c>
    </row>
    <row r="474" spans="1:17" ht="14.4" customHeight="1" x14ac:dyDescent="0.3">
      <c r="A474" s="430" t="s">
        <v>1534</v>
      </c>
      <c r="B474" s="431" t="s">
        <v>1368</v>
      </c>
      <c r="C474" s="431" t="s">
        <v>1369</v>
      </c>
      <c r="D474" s="431" t="s">
        <v>1386</v>
      </c>
      <c r="E474" s="431" t="s">
        <v>1387</v>
      </c>
      <c r="F474" s="434">
        <v>19</v>
      </c>
      <c r="G474" s="434">
        <v>756</v>
      </c>
      <c r="H474" s="434">
        <v>1</v>
      </c>
      <c r="I474" s="434">
        <v>39.789473684210527</v>
      </c>
      <c r="J474" s="434">
        <v>12</v>
      </c>
      <c r="K474" s="434">
        <v>480</v>
      </c>
      <c r="L474" s="434">
        <v>0.63492063492063489</v>
      </c>
      <c r="M474" s="434">
        <v>40</v>
      </c>
      <c r="N474" s="434">
        <v>5</v>
      </c>
      <c r="O474" s="434">
        <v>205</v>
      </c>
      <c r="P474" s="456">
        <v>0.27116402116402116</v>
      </c>
      <c r="Q474" s="435">
        <v>41</v>
      </c>
    </row>
    <row r="475" spans="1:17" ht="14.4" customHeight="1" x14ac:dyDescent="0.3">
      <c r="A475" s="430" t="s">
        <v>1534</v>
      </c>
      <c r="B475" s="431" t="s">
        <v>1368</v>
      </c>
      <c r="C475" s="431" t="s">
        <v>1369</v>
      </c>
      <c r="D475" s="431" t="s">
        <v>1388</v>
      </c>
      <c r="E475" s="431" t="s">
        <v>1389</v>
      </c>
      <c r="F475" s="434">
        <v>7</v>
      </c>
      <c r="G475" s="434">
        <v>2679</v>
      </c>
      <c r="H475" s="434">
        <v>1</v>
      </c>
      <c r="I475" s="434">
        <v>382.71428571428572</v>
      </c>
      <c r="J475" s="434">
        <v>13</v>
      </c>
      <c r="K475" s="434">
        <v>4979</v>
      </c>
      <c r="L475" s="434">
        <v>1.8585293019783502</v>
      </c>
      <c r="M475" s="434">
        <v>383</v>
      </c>
      <c r="N475" s="434">
        <v>8</v>
      </c>
      <c r="O475" s="434">
        <v>3072</v>
      </c>
      <c r="P475" s="456">
        <v>1.1466965285554311</v>
      </c>
      <c r="Q475" s="435">
        <v>384</v>
      </c>
    </row>
    <row r="476" spans="1:17" ht="14.4" customHeight="1" x14ac:dyDescent="0.3">
      <c r="A476" s="430" t="s">
        <v>1534</v>
      </c>
      <c r="B476" s="431" t="s">
        <v>1368</v>
      </c>
      <c r="C476" s="431" t="s">
        <v>1369</v>
      </c>
      <c r="D476" s="431" t="s">
        <v>1390</v>
      </c>
      <c r="E476" s="431" t="s">
        <v>1391</v>
      </c>
      <c r="F476" s="434">
        <v>32</v>
      </c>
      <c r="G476" s="434">
        <v>1184</v>
      </c>
      <c r="H476" s="434">
        <v>1</v>
      </c>
      <c r="I476" s="434">
        <v>37</v>
      </c>
      <c r="J476" s="434"/>
      <c r="K476" s="434"/>
      <c r="L476" s="434"/>
      <c r="M476" s="434"/>
      <c r="N476" s="434"/>
      <c r="O476" s="434"/>
      <c r="P476" s="456"/>
      <c r="Q476" s="435"/>
    </row>
    <row r="477" spans="1:17" ht="14.4" customHeight="1" x14ac:dyDescent="0.3">
      <c r="A477" s="430" t="s">
        <v>1534</v>
      </c>
      <c r="B477" s="431" t="s">
        <v>1368</v>
      </c>
      <c r="C477" s="431" t="s">
        <v>1369</v>
      </c>
      <c r="D477" s="431" t="s">
        <v>1394</v>
      </c>
      <c r="E477" s="431" t="s">
        <v>1395</v>
      </c>
      <c r="F477" s="434">
        <v>9</v>
      </c>
      <c r="G477" s="434">
        <v>4002</v>
      </c>
      <c r="H477" s="434">
        <v>1</v>
      </c>
      <c r="I477" s="434">
        <v>444.66666666666669</v>
      </c>
      <c r="J477" s="434">
        <v>12</v>
      </c>
      <c r="K477" s="434">
        <v>5340</v>
      </c>
      <c r="L477" s="434">
        <v>1.3343328335832083</v>
      </c>
      <c r="M477" s="434">
        <v>445</v>
      </c>
      <c r="N477" s="434">
        <v>9</v>
      </c>
      <c r="O477" s="434">
        <v>4014</v>
      </c>
      <c r="P477" s="456">
        <v>1.0029985007496252</v>
      </c>
      <c r="Q477" s="435">
        <v>446</v>
      </c>
    </row>
    <row r="478" spans="1:17" ht="14.4" customHeight="1" x14ac:dyDescent="0.3">
      <c r="A478" s="430" t="s">
        <v>1534</v>
      </c>
      <c r="B478" s="431" t="s">
        <v>1368</v>
      </c>
      <c r="C478" s="431" t="s">
        <v>1369</v>
      </c>
      <c r="D478" s="431" t="s">
        <v>1396</v>
      </c>
      <c r="E478" s="431" t="s">
        <v>1397</v>
      </c>
      <c r="F478" s="434"/>
      <c r="G478" s="434"/>
      <c r="H478" s="434"/>
      <c r="I478" s="434"/>
      <c r="J478" s="434">
        <v>2</v>
      </c>
      <c r="K478" s="434">
        <v>82</v>
      </c>
      <c r="L478" s="434"/>
      <c r="M478" s="434">
        <v>41</v>
      </c>
      <c r="N478" s="434">
        <v>2</v>
      </c>
      <c r="O478" s="434">
        <v>84</v>
      </c>
      <c r="P478" s="456"/>
      <c r="Q478" s="435">
        <v>42</v>
      </c>
    </row>
    <row r="479" spans="1:17" ht="14.4" customHeight="1" x14ac:dyDescent="0.3">
      <c r="A479" s="430" t="s">
        <v>1534</v>
      </c>
      <c r="B479" s="431" t="s">
        <v>1368</v>
      </c>
      <c r="C479" s="431" t="s">
        <v>1369</v>
      </c>
      <c r="D479" s="431" t="s">
        <v>1398</v>
      </c>
      <c r="E479" s="431" t="s">
        <v>1399</v>
      </c>
      <c r="F479" s="434">
        <v>3</v>
      </c>
      <c r="G479" s="434">
        <v>1473</v>
      </c>
      <c r="H479" s="434">
        <v>1</v>
      </c>
      <c r="I479" s="434">
        <v>491</v>
      </c>
      <c r="J479" s="434">
        <v>3</v>
      </c>
      <c r="K479" s="434">
        <v>1473</v>
      </c>
      <c r="L479" s="434">
        <v>1</v>
      </c>
      <c r="M479" s="434">
        <v>491</v>
      </c>
      <c r="N479" s="434">
        <v>4</v>
      </c>
      <c r="O479" s="434">
        <v>1968</v>
      </c>
      <c r="P479" s="456">
        <v>1.3360488798370671</v>
      </c>
      <c r="Q479" s="435">
        <v>492</v>
      </c>
    </row>
    <row r="480" spans="1:17" ht="14.4" customHeight="1" x14ac:dyDescent="0.3">
      <c r="A480" s="430" t="s">
        <v>1534</v>
      </c>
      <c r="B480" s="431" t="s">
        <v>1368</v>
      </c>
      <c r="C480" s="431" t="s">
        <v>1369</v>
      </c>
      <c r="D480" s="431" t="s">
        <v>1400</v>
      </c>
      <c r="E480" s="431" t="s">
        <v>1401</v>
      </c>
      <c r="F480" s="434"/>
      <c r="G480" s="434"/>
      <c r="H480" s="434"/>
      <c r="I480" s="434"/>
      <c r="J480" s="434">
        <v>1</v>
      </c>
      <c r="K480" s="434">
        <v>31</v>
      </c>
      <c r="L480" s="434"/>
      <c r="M480" s="434">
        <v>31</v>
      </c>
      <c r="N480" s="434">
        <v>1</v>
      </c>
      <c r="O480" s="434">
        <v>31</v>
      </c>
      <c r="P480" s="456"/>
      <c r="Q480" s="435">
        <v>31</v>
      </c>
    </row>
    <row r="481" spans="1:17" ht="14.4" customHeight="1" x14ac:dyDescent="0.3">
      <c r="A481" s="430" t="s">
        <v>1534</v>
      </c>
      <c r="B481" s="431" t="s">
        <v>1368</v>
      </c>
      <c r="C481" s="431" t="s">
        <v>1369</v>
      </c>
      <c r="D481" s="431" t="s">
        <v>1406</v>
      </c>
      <c r="E481" s="431" t="s">
        <v>1407</v>
      </c>
      <c r="F481" s="434"/>
      <c r="G481" s="434"/>
      <c r="H481" s="434"/>
      <c r="I481" s="434"/>
      <c r="J481" s="434">
        <v>3</v>
      </c>
      <c r="K481" s="434">
        <v>702</v>
      </c>
      <c r="L481" s="434"/>
      <c r="M481" s="434">
        <v>234</v>
      </c>
      <c r="N481" s="434">
        <v>3</v>
      </c>
      <c r="O481" s="434">
        <v>708</v>
      </c>
      <c r="P481" s="456"/>
      <c r="Q481" s="435">
        <v>236</v>
      </c>
    </row>
    <row r="482" spans="1:17" ht="14.4" customHeight="1" x14ac:dyDescent="0.3">
      <c r="A482" s="430" t="s">
        <v>1534</v>
      </c>
      <c r="B482" s="431" t="s">
        <v>1368</v>
      </c>
      <c r="C482" s="431" t="s">
        <v>1369</v>
      </c>
      <c r="D482" s="431" t="s">
        <v>1408</v>
      </c>
      <c r="E482" s="431" t="s">
        <v>1409</v>
      </c>
      <c r="F482" s="434"/>
      <c r="G482" s="434"/>
      <c r="H482" s="434"/>
      <c r="I482" s="434"/>
      <c r="J482" s="434">
        <v>2</v>
      </c>
      <c r="K482" s="434">
        <v>262</v>
      </c>
      <c r="L482" s="434"/>
      <c r="M482" s="434">
        <v>131</v>
      </c>
      <c r="N482" s="434"/>
      <c r="O482" s="434"/>
      <c r="P482" s="456"/>
      <c r="Q482" s="435"/>
    </row>
    <row r="483" spans="1:17" ht="14.4" customHeight="1" x14ac:dyDescent="0.3">
      <c r="A483" s="430" t="s">
        <v>1534</v>
      </c>
      <c r="B483" s="431" t="s">
        <v>1368</v>
      </c>
      <c r="C483" s="431" t="s">
        <v>1369</v>
      </c>
      <c r="D483" s="431" t="s">
        <v>1414</v>
      </c>
      <c r="E483" s="431" t="s">
        <v>1415</v>
      </c>
      <c r="F483" s="434">
        <v>45</v>
      </c>
      <c r="G483" s="434">
        <v>720</v>
      </c>
      <c r="H483" s="434">
        <v>1</v>
      </c>
      <c r="I483" s="434">
        <v>16</v>
      </c>
      <c r="J483" s="434">
        <v>51</v>
      </c>
      <c r="K483" s="434">
        <v>816</v>
      </c>
      <c r="L483" s="434">
        <v>1.1333333333333333</v>
      </c>
      <c r="M483" s="434">
        <v>16</v>
      </c>
      <c r="N483" s="434">
        <v>53</v>
      </c>
      <c r="O483" s="434">
        <v>901</v>
      </c>
      <c r="P483" s="456">
        <v>1.2513888888888889</v>
      </c>
      <c r="Q483" s="435">
        <v>17</v>
      </c>
    </row>
    <row r="484" spans="1:17" ht="14.4" customHeight="1" x14ac:dyDescent="0.3">
      <c r="A484" s="430" t="s">
        <v>1534</v>
      </c>
      <c r="B484" s="431" t="s">
        <v>1368</v>
      </c>
      <c r="C484" s="431" t="s">
        <v>1369</v>
      </c>
      <c r="D484" s="431" t="s">
        <v>1416</v>
      </c>
      <c r="E484" s="431" t="s">
        <v>1417</v>
      </c>
      <c r="F484" s="434">
        <v>1</v>
      </c>
      <c r="G484" s="434">
        <v>133</v>
      </c>
      <c r="H484" s="434">
        <v>1</v>
      </c>
      <c r="I484" s="434">
        <v>133</v>
      </c>
      <c r="J484" s="434"/>
      <c r="K484" s="434"/>
      <c r="L484" s="434"/>
      <c r="M484" s="434"/>
      <c r="N484" s="434"/>
      <c r="O484" s="434"/>
      <c r="P484" s="456"/>
      <c r="Q484" s="435"/>
    </row>
    <row r="485" spans="1:17" ht="14.4" customHeight="1" x14ac:dyDescent="0.3">
      <c r="A485" s="430" t="s">
        <v>1534</v>
      </c>
      <c r="B485" s="431" t="s">
        <v>1368</v>
      </c>
      <c r="C485" s="431" t="s">
        <v>1369</v>
      </c>
      <c r="D485" s="431" t="s">
        <v>1424</v>
      </c>
      <c r="E485" s="431" t="s">
        <v>1425</v>
      </c>
      <c r="F485" s="434">
        <v>24</v>
      </c>
      <c r="G485" s="434">
        <v>2748</v>
      </c>
      <c r="H485" s="434">
        <v>1</v>
      </c>
      <c r="I485" s="434">
        <v>114.5</v>
      </c>
      <c r="J485" s="434">
        <v>11</v>
      </c>
      <c r="K485" s="434">
        <v>1276</v>
      </c>
      <c r="L485" s="434">
        <v>0.46433770014556042</v>
      </c>
      <c r="M485" s="434">
        <v>116</v>
      </c>
      <c r="N485" s="434">
        <v>15</v>
      </c>
      <c r="O485" s="434">
        <v>1755</v>
      </c>
      <c r="P485" s="456">
        <v>0.638646288209607</v>
      </c>
      <c r="Q485" s="435">
        <v>117</v>
      </c>
    </row>
    <row r="486" spans="1:17" ht="14.4" customHeight="1" x14ac:dyDescent="0.3">
      <c r="A486" s="430" t="s">
        <v>1534</v>
      </c>
      <c r="B486" s="431" t="s">
        <v>1368</v>
      </c>
      <c r="C486" s="431" t="s">
        <v>1369</v>
      </c>
      <c r="D486" s="431" t="s">
        <v>1426</v>
      </c>
      <c r="E486" s="431" t="s">
        <v>1427</v>
      </c>
      <c r="F486" s="434">
        <v>3</v>
      </c>
      <c r="G486" s="434">
        <v>253</v>
      </c>
      <c r="H486" s="434">
        <v>1</v>
      </c>
      <c r="I486" s="434">
        <v>84.333333333333329</v>
      </c>
      <c r="J486" s="434">
        <v>3</v>
      </c>
      <c r="K486" s="434">
        <v>255</v>
      </c>
      <c r="L486" s="434">
        <v>1.0079051383399209</v>
      </c>
      <c r="M486" s="434">
        <v>85</v>
      </c>
      <c r="N486" s="434"/>
      <c r="O486" s="434"/>
      <c r="P486" s="456"/>
      <c r="Q486" s="435"/>
    </row>
    <row r="487" spans="1:17" ht="14.4" customHeight="1" x14ac:dyDescent="0.3">
      <c r="A487" s="430" t="s">
        <v>1534</v>
      </c>
      <c r="B487" s="431" t="s">
        <v>1368</v>
      </c>
      <c r="C487" s="431" t="s">
        <v>1369</v>
      </c>
      <c r="D487" s="431" t="s">
        <v>1428</v>
      </c>
      <c r="E487" s="431" t="s">
        <v>1429</v>
      </c>
      <c r="F487" s="434">
        <v>1</v>
      </c>
      <c r="G487" s="434">
        <v>97</v>
      </c>
      <c r="H487" s="434">
        <v>1</v>
      </c>
      <c r="I487" s="434">
        <v>97</v>
      </c>
      <c r="J487" s="434">
        <v>6</v>
      </c>
      <c r="K487" s="434">
        <v>588</v>
      </c>
      <c r="L487" s="434">
        <v>6.0618556701030926</v>
      </c>
      <c r="M487" s="434">
        <v>98</v>
      </c>
      <c r="N487" s="434">
        <v>6</v>
      </c>
      <c r="O487" s="434">
        <v>594</v>
      </c>
      <c r="P487" s="456">
        <v>6.1237113402061851</v>
      </c>
      <c r="Q487" s="435">
        <v>99</v>
      </c>
    </row>
    <row r="488" spans="1:17" ht="14.4" customHeight="1" x14ac:dyDescent="0.3">
      <c r="A488" s="430" t="s">
        <v>1534</v>
      </c>
      <c r="B488" s="431" t="s">
        <v>1368</v>
      </c>
      <c r="C488" s="431" t="s">
        <v>1369</v>
      </c>
      <c r="D488" s="431" t="s">
        <v>1430</v>
      </c>
      <c r="E488" s="431" t="s">
        <v>1431</v>
      </c>
      <c r="F488" s="434">
        <v>1</v>
      </c>
      <c r="G488" s="434">
        <v>21</v>
      </c>
      <c r="H488" s="434">
        <v>1</v>
      </c>
      <c r="I488" s="434">
        <v>21</v>
      </c>
      <c r="J488" s="434">
        <v>1</v>
      </c>
      <c r="K488" s="434">
        <v>21</v>
      </c>
      <c r="L488" s="434">
        <v>1</v>
      </c>
      <c r="M488" s="434">
        <v>21</v>
      </c>
      <c r="N488" s="434"/>
      <c r="O488" s="434"/>
      <c r="P488" s="456"/>
      <c r="Q488" s="435"/>
    </row>
    <row r="489" spans="1:17" ht="14.4" customHeight="1" x14ac:dyDescent="0.3">
      <c r="A489" s="430" t="s">
        <v>1534</v>
      </c>
      <c r="B489" s="431" t="s">
        <v>1368</v>
      </c>
      <c r="C489" s="431" t="s">
        <v>1369</v>
      </c>
      <c r="D489" s="431" t="s">
        <v>1432</v>
      </c>
      <c r="E489" s="431" t="s">
        <v>1433</v>
      </c>
      <c r="F489" s="434">
        <v>56</v>
      </c>
      <c r="G489" s="434">
        <v>27270</v>
      </c>
      <c r="H489" s="434">
        <v>1</v>
      </c>
      <c r="I489" s="434">
        <v>486.96428571428572</v>
      </c>
      <c r="J489" s="434">
        <v>84</v>
      </c>
      <c r="K489" s="434">
        <v>40908</v>
      </c>
      <c r="L489" s="434">
        <v>1.5001100110011001</v>
      </c>
      <c r="M489" s="434">
        <v>487</v>
      </c>
      <c r="N489" s="434">
        <v>119</v>
      </c>
      <c r="O489" s="434">
        <v>58072</v>
      </c>
      <c r="P489" s="456">
        <v>2.1295196186285295</v>
      </c>
      <c r="Q489" s="435">
        <v>488</v>
      </c>
    </row>
    <row r="490" spans="1:17" ht="14.4" customHeight="1" x14ac:dyDescent="0.3">
      <c r="A490" s="430" t="s">
        <v>1534</v>
      </c>
      <c r="B490" s="431" t="s">
        <v>1368</v>
      </c>
      <c r="C490" s="431" t="s">
        <v>1369</v>
      </c>
      <c r="D490" s="431" t="s">
        <v>1440</v>
      </c>
      <c r="E490" s="431" t="s">
        <v>1441</v>
      </c>
      <c r="F490" s="434">
        <v>3</v>
      </c>
      <c r="G490" s="434">
        <v>122</v>
      </c>
      <c r="H490" s="434">
        <v>1</v>
      </c>
      <c r="I490" s="434">
        <v>40.666666666666664</v>
      </c>
      <c r="J490" s="434">
        <v>6</v>
      </c>
      <c r="K490" s="434">
        <v>246</v>
      </c>
      <c r="L490" s="434">
        <v>2.0163934426229506</v>
      </c>
      <c r="M490" s="434">
        <v>41</v>
      </c>
      <c r="N490" s="434">
        <v>4</v>
      </c>
      <c r="O490" s="434">
        <v>164</v>
      </c>
      <c r="P490" s="456">
        <v>1.3442622950819672</v>
      </c>
      <c r="Q490" s="435">
        <v>41</v>
      </c>
    </row>
    <row r="491" spans="1:17" ht="14.4" customHeight="1" x14ac:dyDescent="0.3">
      <c r="A491" s="430" t="s">
        <v>1534</v>
      </c>
      <c r="B491" s="431" t="s">
        <v>1368</v>
      </c>
      <c r="C491" s="431" t="s">
        <v>1369</v>
      </c>
      <c r="D491" s="431" t="s">
        <v>1452</v>
      </c>
      <c r="E491" s="431" t="s">
        <v>1453</v>
      </c>
      <c r="F491" s="434">
        <v>3</v>
      </c>
      <c r="G491" s="434">
        <v>6177</v>
      </c>
      <c r="H491" s="434">
        <v>1</v>
      </c>
      <c r="I491" s="434">
        <v>2059</v>
      </c>
      <c r="J491" s="434">
        <v>3</v>
      </c>
      <c r="K491" s="434">
        <v>6216</v>
      </c>
      <c r="L491" s="434">
        <v>1.0063137445361827</v>
      </c>
      <c r="M491" s="434">
        <v>2072</v>
      </c>
      <c r="N491" s="434">
        <v>4</v>
      </c>
      <c r="O491" s="434">
        <v>8448</v>
      </c>
      <c r="P491" s="456">
        <v>1.3676542010684798</v>
      </c>
      <c r="Q491" s="435">
        <v>2112</v>
      </c>
    </row>
    <row r="492" spans="1:17" ht="14.4" customHeight="1" x14ac:dyDescent="0.3">
      <c r="A492" s="430" t="s">
        <v>1534</v>
      </c>
      <c r="B492" s="431" t="s">
        <v>1368</v>
      </c>
      <c r="C492" s="431" t="s">
        <v>1369</v>
      </c>
      <c r="D492" s="431" t="s">
        <v>1454</v>
      </c>
      <c r="E492" s="431" t="s">
        <v>1455</v>
      </c>
      <c r="F492" s="434">
        <v>2</v>
      </c>
      <c r="G492" s="434">
        <v>1214</v>
      </c>
      <c r="H492" s="434">
        <v>1</v>
      </c>
      <c r="I492" s="434">
        <v>607</v>
      </c>
      <c r="J492" s="434"/>
      <c r="K492" s="434"/>
      <c r="L492" s="434"/>
      <c r="M492" s="434"/>
      <c r="N492" s="434"/>
      <c r="O492" s="434"/>
      <c r="P492" s="456"/>
      <c r="Q492" s="435"/>
    </row>
    <row r="493" spans="1:17" ht="14.4" customHeight="1" x14ac:dyDescent="0.3">
      <c r="A493" s="430" t="s">
        <v>1534</v>
      </c>
      <c r="B493" s="431" t="s">
        <v>1368</v>
      </c>
      <c r="C493" s="431" t="s">
        <v>1369</v>
      </c>
      <c r="D493" s="431" t="s">
        <v>1466</v>
      </c>
      <c r="E493" s="431" t="s">
        <v>1467</v>
      </c>
      <c r="F493" s="434"/>
      <c r="G493" s="434"/>
      <c r="H493" s="434"/>
      <c r="I493" s="434"/>
      <c r="J493" s="434">
        <v>3</v>
      </c>
      <c r="K493" s="434">
        <v>744</v>
      </c>
      <c r="L493" s="434"/>
      <c r="M493" s="434">
        <v>248</v>
      </c>
      <c r="N493" s="434">
        <v>3</v>
      </c>
      <c r="O493" s="434">
        <v>747</v>
      </c>
      <c r="P493" s="456"/>
      <c r="Q493" s="435">
        <v>249</v>
      </c>
    </row>
    <row r="494" spans="1:17" ht="14.4" customHeight="1" x14ac:dyDescent="0.3">
      <c r="A494" s="430" t="s">
        <v>1534</v>
      </c>
      <c r="B494" s="431" t="s">
        <v>1368</v>
      </c>
      <c r="C494" s="431" t="s">
        <v>1369</v>
      </c>
      <c r="D494" s="431" t="s">
        <v>1472</v>
      </c>
      <c r="E494" s="431" t="s">
        <v>1473</v>
      </c>
      <c r="F494" s="434">
        <v>2</v>
      </c>
      <c r="G494" s="434">
        <v>304</v>
      </c>
      <c r="H494" s="434">
        <v>1</v>
      </c>
      <c r="I494" s="434">
        <v>152</v>
      </c>
      <c r="J494" s="434"/>
      <c r="K494" s="434"/>
      <c r="L494" s="434"/>
      <c r="M494" s="434"/>
      <c r="N494" s="434"/>
      <c r="O494" s="434"/>
      <c r="P494" s="456"/>
      <c r="Q494" s="435"/>
    </row>
    <row r="495" spans="1:17" ht="14.4" customHeight="1" x14ac:dyDescent="0.3">
      <c r="A495" s="430" t="s">
        <v>1535</v>
      </c>
      <c r="B495" s="431" t="s">
        <v>1368</v>
      </c>
      <c r="C495" s="431" t="s">
        <v>1369</v>
      </c>
      <c r="D495" s="431" t="s">
        <v>1370</v>
      </c>
      <c r="E495" s="431" t="s">
        <v>1371</v>
      </c>
      <c r="F495" s="434">
        <v>148</v>
      </c>
      <c r="G495" s="434">
        <v>23646</v>
      </c>
      <c r="H495" s="434">
        <v>1</v>
      </c>
      <c r="I495" s="434">
        <v>159.77027027027026</v>
      </c>
      <c r="J495" s="434">
        <v>121</v>
      </c>
      <c r="K495" s="434">
        <v>19481</v>
      </c>
      <c r="L495" s="434">
        <v>0.8238602723505033</v>
      </c>
      <c r="M495" s="434">
        <v>161</v>
      </c>
      <c r="N495" s="434">
        <v>129</v>
      </c>
      <c r="O495" s="434">
        <v>22317</v>
      </c>
      <c r="P495" s="456">
        <v>0.94379599086526267</v>
      </c>
      <c r="Q495" s="435">
        <v>173</v>
      </c>
    </row>
    <row r="496" spans="1:17" ht="14.4" customHeight="1" x14ac:dyDescent="0.3">
      <c r="A496" s="430" t="s">
        <v>1535</v>
      </c>
      <c r="B496" s="431" t="s">
        <v>1368</v>
      </c>
      <c r="C496" s="431" t="s">
        <v>1369</v>
      </c>
      <c r="D496" s="431" t="s">
        <v>1384</v>
      </c>
      <c r="E496" s="431" t="s">
        <v>1385</v>
      </c>
      <c r="F496" s="434"/>
      <c r="G496" s="434"/>
      <c r="H496" s="434"/>
      <c r="I496" s="434"/>
      <c r="J496" s="434"/>
      <c r="K496" s="434"/>
      <c r="L496" s="434"/>
      <c r="M496" s="434"/>
      <c r="N496" s="434">
        <v>1</v>
      </c>
      <c r="O496" s="434">
        <v>1173</v>
      </c>
      <c r="P496" s="456"/>
      <c r="Q496" s="435">
        <v>1173</v>
      </c>
    </row>
    <row r="497" spans="1:17" ht="14.4" customHeight="1" x14ac:dyDescent="0.3">
      <c r="A497" s="430" t="s">
        <v>1535</v>
      </c>
      <c r="B497" s="431" t="s">
        <v>1368</v>
      </c>
      <c r="C497" s="431" t="s">
        <v>1369</v>
      </c>
      <c r="D497" s="431" t="s">
        <v>1386</v>
      </c>
      <c r="E497" s="431" t="s">
        <v>1387</v>
      </c>
      <c r="F497" s="434">
        <v>696</v>
      </c>
      <c r="G497" s="434">
        <v>27643</v>
      </c>
      <c r="H497" s="434">
        <v>1</v>
      </c>
      <c r="I497" s="434">
        <v>39.716954022988503</v>
      </c>
      <c r="J497" s="434">
        <v>697</v>
      </c>
      <c r="K497" s="434">
        <v>27880</v>
      </c>
      <c r="L497" s="434">
        <v>1.0085735991028471</v>
      </c>
      <c r="M497" s="434">
        <v>40</v>
      </c>
      <c r="N497" s="434">
        <v>764</v>
      </c>
      <c r="O497" s="434">
        <v>31324</v>
      </c>
      <c r="P497" s="456">
        <v>1.133162102521434</v>
      </c>
      <c r="Q497" s="435">
        <v>41</v>
      </c>
    </row>
    <row r="498" spans="1:17" ht="14.4" customHeight="1" x14ac:dyDescent="0.3">
      <c r="A498" s="430" t="s">
        <v>1535</v>
      </c>
      <c r="B498" s="431" t="s">
        <v>1368</v>
      </c>
      <c r="C498" s="431" t="s">
        <v>1369</v>
      </c>
      <c r="D498" s="431" t="s">
        <v>1388</v>
      </c>
      <c r="E498" s="431" t="s">
        <v>1389</v>
      </c>
      <c r="F498" s="434">
        <v>63</v>
      </c>
      <c r="G498" s="434">
        <v>24114</v>
      </c>
      <c r="H498" s="434">
        <v>1</v>
      </c>
      <c r="I498" s="434">
        <v>382.76190476190476</v>
      </c>
      <c r="J498" s="434">
        <v>76</v>
      </c>
      <c r="K498" s="434">
        <v>29108</v>
      </c>
      <c r="L498" s="434">
        <v>1.2070996101849547</v>
      </c>
      <c r="M498" s="434">
        <v>383</v>
      </c>
      <c r="N498" s="434">
        <v>106</v>
      </c>
      <c r="O498" s="434">
        <v>40704</v>
      </c>
      <c r="P498" s="456">
        <v>1.6879820850957949</v>
      </c>
      <c r="Q498" s="435">
        <v>384</v>
      </c>
    </row>
    <row r="499" spans="1:17" ht="14.4" customHeight="1" x14ac:dyDescent="0.3">
      <c r="A499" s="430" t="s">
        <v>1535</v>
      </c>
      <c r="B499" s="431" t="s">
        <v>1368</v>
      </c>
      <c r="C499" s="431" t="s">
        <v>1369</v>
      </c>
      <c r="D499" s="431" t="s">
        <v>1390</v>
      </c>
      <c r="E499" s="431" t="s">
        <v>1391</v>
      </c>
      <c r="F499" s="434">
        <v>24</v>
      </c>
      <c r="G499" s="434">
        <v>888</v>
      </c>
      <c r="H499" s="434">
        <v>1</v>
      </c>
      <c r="I499" s="434">
        <v>37</v>
      </c>
      <c r="J499" s="434">
        <v>24</v>
      </c>
      <c r="K499" s="434">
        <v>888</v>
      </c>
      <c r="L499" s="434">
        <v>1</v>
      </c>
      <c r="M499" s="434">
        <v>37</v>
      </c>
      <c r="N499" s="434">
        <v>12</v>
      </c>
      <c r="O499" s="434">
        <v>444</v>
      </c>
      <c r="P499" s="456">
        <v>0.5</v>
      </c>
      <c r="Q499" s="435">
        <v>37</v>
      </c>
    </row>
    <row r="500" spans="1:17" ht="14.4" customHeight="1" x14ac:dyDescent="0.3">
      <c r="A500" s="430" t="s">
        <v>1535</v>
      </c>
      <c r="B500" s="431" t="s">
        <v>1368</v>
      </c>
      <c r="C500" s="431" t="s">
        <v>1369</v>
      </c>
      <c r="D500" s="431" t="s">
        <v>1394</v>
      </c>
      <c r="E500" s="431" t="s">
        <v>1395</v>
      </c>
      <c r="F500" s="434">
        <v>57</v>
      </c>
      <c r="G500" s="434">
        <v>25341</v>
      </c>
      <c r="H500" s="434">
        <v>1</v>
      </c>
      <c r="I500" s="434">
        <v>444.57894736842104</v>
      </c>
      <c r="J500" s="434">
        <v>141</v>
      </c>
      <c r="K500" s="434">
        <v>62745</v>
      </c>
      <c r="L500" s="434">
        <v>2.4760269918314193</v>
      </c>
      <c r="M500" s="434">
        <v>445</v>
      </c>
      <c r="N500" s="434">
        <v>142</v>
      </c>
      <c r="O500" s="434">
        <v>63332</v>
      </c>
      <c r="P500" s="456">
        <v>2.4991910342922536</v>
      </c>
      <c r="Q500" s="435">
        <v>446</v>
      </c>
    </row>
    <row r="501" spans="1:17" ht="14.4" customHeight="1" x14ac:dyDescent="0.3">
      <c r="A501" s="430" t="s">
        <v>1535</v>
      </c>
      <c r="B501" s="431" t="s">
        <v>1368</v>
      </c>
      <c r="C501" s="431" t="s">
        <v>1369</v>
      </c>
      <c r="D501" s="431" t="s">
        <v>1396</v>
      </c>
      <c r="E501" s="431" t="s">
        <v>1397</v>
      </c>
      <c r="F501" s="434">
        <v>504</v>
      </c>
      <c r="G501" s="434">
        <v>20664</v>
      </c>
      <c r="H501" s="434">
        <v>1</v>
      </c>
      <c r="I501" s="434">
        <v>41</v>
      </c>
      <c r="J501" s="434">
        <v>501</v>
      </c>
      <c r="K501" s="434">
        <v>20541</v>
      </c>
      <c r="L501" s="434">
        <v>0.99404761904761907</v>
      </c>
      <c r="M501" s="434">
        <v>41</v>
      </c>
      <c r="N501" s="434">
        <v>496</v>
      </c>
      <c r="O501" s="434">
        <v>20832</v>
      </c>
      <c r="P501" s="456">
        <v>1.0081300813008129</v>
      </c>
      <c r="Q501" s="435">
        <v>42</v>
      </c>
    </row>
    <row r="502" spans="1:17" ht="14.4" customHeight="1" x14ac:dyDescent="0.3">
      <c r="A502" s="430" t="s">
        <v>1535</v>
      </c>
      <c r="B502" s="431" t="s">
        <v>1368</v>
      </c>
      <c r="C502" s="431" t="s">
        <v>1369</v>
      </c>
      <c r="D502" s="431" t="s">
        <v>1398</v>
      </c>
      <c r="E502" s="431" t="s">
        <v>1399</v>
      </c>
      <c r="F502" s="434">
        <v>6</v>
      </c>
      <c r="G502" s="434">
        <v>2945</v>
      </c>
      <c r="H502" s="434">
        <v>1</v>
      </c>
      <c r="I502" s="434">
        <v>490.83333333333331</v>
      </c>
      <c r="J502" s="434">
        <v>10</v>
      </c>
      <c r="K502" s="434">
        <v>4910</v>
      </c>
      <c r="L502" s="434">
        <v>1.66723259762309</v>
      </c>
      <c r="M502" s="434">
        <v>491</v>
      </c>
      <c r="N502" s="434">
        <v>9</v>
      </c>
      <c r="O502" s="434">
        <v>4428</v>
      </c>
      <c r="P502" s="456">
        <v>1.5035653650254668</v>
      </c>
      <c r="Q502" s="435">
        <v>492</v>
      </c>
    </row>
    <row r="503" spans="1:17" ht="14.4" customHeight="1" x14ac:dyDescent="0.3">
      <c r="A503" s="430" t="s">
        <v>1535</v>
      </c>
      <c r="B503" s="431" t="s">
        <v>1368</v>
      </c>
      <c r="C503" s="431" t="s">
        <v>1369</v>
      </c>
      <c r="D503" s="431" t="s">
        <v>1400</v>
      </c>
      <c r="E503" s="431" t="s">
        <v>1401</v>
      </c>
      <c r="F503" s="434">
        <v>27</v>
      </c>
      <c r="G503" s="434">
        <v>837</v>
      </c>
      <c r="H503" s="434">
        <v>1</v>
      </c>
      <c r="I503" s="434">
        <v>31</v>
      </c>
      <c r="J503" s="434">
        <v>45</v>
      </c>
      <c r="K503" s="434">
        <v>1395</v>
      </c>
      <c r="L503" s="434">
        <v>1.6666666666666667</v>
      </c>
      <c r="M503" s="434">
        <v>31</v>
      </c>
      <c r="N503" s="434">
        <v>52</v>
      </c>
      <c r="O503" s="434">
        <v>1612</v>
      </c>
      <c r="P503" s="456">
        <v>1.9259259259259258</v>
      </c>
      <c r="Q503" s="435">
        <v>31</v>
      </c>
    </row>
    <row r="504" spans="1:17" ht="14.4" customHeight="1" x14ac:dyDescent="0.3">
      <c r="A504" s="430" t="s">
        <v>1535</v>
      </c>
      <c r="B504" s="431" t="s">
        <v>1368</v>
      </c>
      <c r="C504" s="431" t="s">
        <v>1369</v>
      </c>
      <c r="D504" s="431" t="s">
        <v>1402</v>
      </c>
      <c r="E504" s="431" t="s">
        <v>1403</v>
      </c>
      <c r="F504" s="434">
        <v>3</v>
      </c>
      <c r="G504" s="434">
        <v>618</v>
      </c>
      <c r="H504" s="434">
        <v>1</v>
      </c>
      <c r="I504" s="434">
        <v>206</v>
      </c>
      <c r="J504" s="434"/>
      <c r="K504" s="434"/>
      <c r="L504" s="434"/>
      <c r="M504" s="434"/>
      <c r="N504" s="434"/>
      <c r="O504" s="434"/>
      <c r="P504" s="456"/>
      <c r="Q504" s="435"/>
    </row>
    <row r="505" spans="1:17" ht="14.4" customHeight="1" x14ac:dyDescent="0.3">
      <c r="A505" s="430" t="s">
        <v>1535</v>
      </c>
      <c r="B505" s="431" t="s">
        <v>1368</v>
      </c>
      <c r="C505" s="431" t="s">
        <v>1369</v>
      </c>
      <c r="D505" s="431" t="s">
        <v>1404</v>
      </c>
      <c r="E505" s="431" t="s">
        <v>1405</v>
      </c>
      <c r="F505" s="434">
        <v>3</v>
      </c>
      <c r="G505" s="434">
        <v>1137</v>
      </c>
      <c r="H505" s="434">
        <v>1</v>
      </c>
      <c r="I505" s="434">
        <v>379</v>
      </c>
      <c r="J505" s="434"/>
      <c r="K505" s="434"/>
      <c r="L505" s="434"/>
      <c r="M505" s="434"/>
      <c r="N505" s="434"/>
      <c r="O505" s="434"/>
      <c r="P505" s="456"/>
      <c r="Q505" s="435"/>
    </row>
    <row r="506" spans="1:17" ht="14.4" customHeight="1" x14ac:dyDescent="0.3">
      <c r="A506" s="430" t="s">
        <v>1535</v>
      </c>
      <c r="B506" s="431" t="s">
        <v>1368</v>
      </c>
      <c r="C506" s="431" t="s">
        <v>1369</v>
      </c>
      <c r="D506" s="431" t="s">
        <v>1406</v>
      </c>
      <c r="E506" s="431" t="s">
        <v>1407</v>
      </c>
      <c r="F506" s="434"/>
      <c r="G506" s="434"/>
      <c r="H506" s="434"/>
      <c r="I506" s="434"/>
      <c r="J506" s="434">
        <v>2</v>
      </c>
      <c r="K506" s="434">
        <v>468</v>
      </c>
      <c r="L506" s="434"/>
      <c r="M506" s="434">
        <v>234</v>
      </c>
      <c r="N506" s="434">
        <v>5</v>
      </c>
      <c r="O506" s="434">
        <v>1180</v>
      </c>
      <c r="P506" s="456"/>
      <c r="Q506" s="435">
        <v>236</v>
      </c>
    </row>
    <row r="507" spans="1:17" ht="14.4" customHeight="1" x14ac:dyDescent="0.3">
      <c r="A507" s="430" t="s">
        <v>1535</v>
      </c>
      <c r="B507" s="431" t="s">
        <v>1368</v>
      </c>
      <c r="C507" s="431" t="s">
        <v>1369</v>
      </c>
      <c r="D507" s="431" t="s">
        <v>1408</v>
      </c>
      <c r="E507" s="431" t="s">
        <v>1409</v>
      </c>
      <c r="F507" s="434">
        <v>340</v>
      </c>
      <c r="G507" s="434">
        <v>44111</v>
      </c>
      <c r="H507" s="434">
        <v>1</v>
      </c>
      <c r="I507" s="434">
        <v>129.73823529411766</v>
      </c>
      <c r="J507" s="434">
        <v>480</v>
      </c>
      <c r="K507" s="434">
        <v>62880</v>
      </c>
      <c r="L507" s="434">
        <v>1.4254947745460316</v>
      </c>
      <c r="M507" s="434">
        <v>131</v>
      </c>
      <c r="N507" s="434">
        <v>412</v>
      </c>
      <c r="O507" s="434">
        <v>56444</v>
      </c>
      <c r="P507" s="456">
        <v>1.2795901249121535</v>
      </c>
      <c r="Q507" s="435">
        <v>137</v>
      </c>
    </row>
    <row r="508" spans="1:17" ht="14.4" customHeight="1" x14ac:dyDescent="0.3">
      <c r="A508" s="430" t="s">
        <v>1535</v>
      </c>
      <c r="B508" s="431" t="s">
        <v>1368</v>
      </c>
      <c r="C508" s="431" t="s">
        <v>1369</v>
      </c>
      <c r="D508" s="431" t="s">
        <v>1410</v>
      </c>
      <c r="E508" s="431" t="s">
        <v>1411</v>
      </c>
      <c r="F508" s="434"/>
      <c r="G508" s="434"/>
      <c r="H508" s="434"/>
      <c r="I508" s="434"/>
      <c r="J508" s="434">
        <v>5</v>
      </c>
      <c r="K508" s="434">
        <v>995</v>
      </c>
      <c r="L508" s="434"/>
      <c r="M508" s="434">
        <v>199</v>
      </c>
      <c r="N508" s="434">
        <v>2</v>
      </c>
      <c r="O508" s="434">
        <v>410</v>
      </c>
      <c r="P508" s="456"/>
      <c r="Q508" s="435">
        <v>205</v>
      </c>
    </row>
    <row r="509" spans="1:17" ht="14.4" customHeight="1" x14ac:dyDescent="0.3">
      <c r="A509" s="430" t="s">
        <v>1535</v>
      </c>
      <c r="B509" s="431" t="s">
        <v>1368</v>
      </c>
      <c r="C509" s="431" t="s">
        <v>1369</v>
      </c>
      <c r="D509" s="431" t="s">
        <v>1414</v>
      </c>
      <c r="E509" s="431" t="s">
        <v>1415</v>
      </c>
      <c r="F509" s="434">
        <v>1084</v>
      </c>
      <c r="G509" s="434">
        <v>17344</v>
      </c>
      <c r="H509" s="434">
        <v>1</v>
      </c>
      <c r="I509" s="434">
        <v>16</v>
      </c>
      <c r="J509" s="434">
        <v>1328</v>
      </c>
      <c r="K509" s="434">
        <v>21248</v>
      </c>
      <c r="L509" s="434">
        <v>1.2250922509225093</v>
      </c>
      <c r="M509" s="434">
        <v>16</v>
      </c>
      <c r="N509" s="434">
        <v>1432</v>
      </c>
      <c r="O509" s="434">
        <v>24344</v>
      </c>
      <c r="P509" s="456">
        <v>1.4035977859778597</v>
      </c>
      <c r="Q509" s="435">
        <v>17</v>
      </c>
    </row>
    <row r="510" spans="1:17" ht="14.4" customHeight="1" x14ac:dyDescent="0.3">
      <c r="A510" s="430" t="s">
        <v>1535</v>
      </c>
      <c r="B510" s="431" t="s">
        <v>1368</v>
      </c>
      <c r="C510" s="431" t="s">
        <v>1369</v>
      </c>
      <c r="D510" s="431" t="s">
        <v>1416</v>
      </c>
      <c r="E510" s="431" t="s">
        <v>1417</v>
      </c>
      <c r="F510" s="434">
        <v>2</v>
      </c>
      <c r="G510" s="434">
        <v>270</v>
      </c>
      <c r="H510" s="434">
        <v>1</v>
      </c>
      <c r="I510" s="434">
        <v>135</v>
      </c>
      <c r="J510" s="434">
        <v>7</v>
      </c>
      <c r="K510" s="434">
        <v>952</v>
      </c>
      <c r="L510" s="434">
        <v>3.5259259259259261</v>
      </c>
      <c r="M510" s="434">
        <v>136</v>
      </c>
      <c r="N510" s="434">
        <v>1</v>
      </c>
      <c r="O510" s="434">
        <v>139</v>
      </c>
      <c r="P510" s="456">
        <v>0.51481481481481484</v>
      </c>
      <c r="Q510" s="435">
        <v>139</v>
      </c>
    </row>
    <row r="511" spans="1:17" ht="14.4" customHeight="1" x14ac:dyDescent="0.3">
      <c r="A511" s="430" t="s">
        <v>1535</v>
      </c>
      <c r="B511" s="431" t="s">
        <v>1368</v>
      </c>
      <c r="C511" s="431" t="s">
        <v>1369</v>
      </c>
      <c r="D511" s="431" t="s">
        <v>1418</v>
      </c>
      <c r="E511" s="431" t="s">
        <v>1419</v>
      </c>
      <c r="F511" s="434">
        <v>3</v>
      </c>
      <c r="G511" s="434">
        <v>309</v>
      </c>
      <c r="H511" s="434">
        <v>1</v>
      </c>
      <c r="I511" s="434">
        <v>103</v>
      </c>
      <c r="J511" s="434">
        <v>9</v>
      </c>
      <c r="K511" s="434">
        <v>927</v>
      </c>
      <c r="L511" s="434">
        <v>3</v>
      </c>
      <c r="M511" s="434">
        <v>103</v>
      </c>
      <c r="N511" s="434">
        <v>2</v>
      </c>
      <c r="O511" s="434">
        <v>206</v>
      </c>
      <c r="P511" s="456">
        <v>0.66666666666666663</v>
      </c>
      <c r="Q511" s="435">
        <v>103</v>
      </c>
    </row>
    <row r="512" spans="1:17" ht="14.4" customHeight="1" x14ac:dyDescent="0.3">
      <c r="A512" s="430" t="s">
        <v>1535</v>
      </c>
      <c r="B512" s="431" t="s">
        <v>1368</v>
      </c>
      <c r="C512" s="431" t="s">
        <v>1369</v>
      </c>
      <c r="D512" s="431" t="s">
        <v>1424</v>
      </c>
      <c r="E512" s="431" t="s">
        <v>1425</v>
      </c>
      <c r="F512" s="434">
        <v>414</v>
      </c>
      <c r="G512" s="434">
        <v>47338</v>
      </c>
      <c r="H512" s="434">
        <v>1</v>
      </c>
      <c r="I512" s="434">
        <v>114.34299516908213</v>
      </c>
      <c r="J512" s="434">
        <v>478</v>
      </c>
      <c r="K512" s="434">
        <v>55448</v>
      </c>
      <c r="L512" s="434">
        <v>1.1713211373526553</v>
      </c>
      <c r="M512" s="434">
        <v>116</v>
      </c>
      <c r="N512" s="434">
        <v>349</v>
      </c>
      <c r="O512" s="434">
        <v>40833</v>
      </c>
      <c r="P512" s="456">
        <v>0.86258397059444847</v>
      </c>
      <c r="Q512" s="435">
        <v>117</v>
      </c>
    </row>
    <row r="513" spans="1:17" ht="14.4" customHeight="1" x14ac:dyDescent="0.3">
      <c r="A513" s="430" t="s">
        <v>1535</v>
      </c>
      <c r="B513" s="431" t="s">
        <v>1368</v>
      </c>
      <c r="C513" s="431" t="s">
        <v>1369</v>
      </c>
      <c r="D513" s="431" t="s">
        <v>1426</v>
      </c>
      <c r="E513" s="431" t="s">
        <v>1427</v>
      </c>
      <c r="F513" s="434">
        <v>34</v>
      </c>
      <c r="G513" s="434">
        <v>2878</v>
      </c>
      <c r="H513" s="434">
        <v>1</v>
      </c>
      <c r="I513" s="434">
        <v>84.647058823529406</v>
      </c>
      <c r="J513" s="434">
        <v>40</v>
      </c>
      <c r="K513" s="434">
        <v>3400</v>
      </c>
      <c r="L513" s="434">
        <v>1.1813759555246699</v>
      </c>
      <c r="M513" s="434">
        <v>85</v>
      </c>
      <c r="N513" s="434">
        <v>30</v>
      </c>
      <c r="O513" s="434">
        <v>2730</v>
      </c>
      <c r="P513" s="456">
        <v>0.94857539958304382</v>
      </c>
      <c r="Q513" s="435">
        <v>91</v>
      </c>
    </row>
    <row r="514" spans="1:17" ht="14.4" customHeight="1" x14ac:dyDescent="0.3">
      <c r="A514" s="430" t="s">
        <v>1535</v>
      </c>
      <c r="B514" s="431" t="s">
        <v>1368</v>
      </c>
      <c r="C514" s="431" t="s">
        <v>1369</v>
      </c>
      <c r="D514" s="431" t="s">
        <v>1428</v>
      </c>
      <c r="E514" s="431" t="s">
        <v>1429</v>
      </c>
      <c r="F514" s="434">
        <v>4</v>
      </c>
      <c r="G514" s="434">
        <v>388</v>
      </c>
      <c r="H514" s="434">
        <v>1</v>
      </c>
      <c r="I514" s="434">
        <v>97</v>
      </c>
      <c r="J514" s="434">
        <v>7</v>
      </c>
      <c r="K514" s="434">
        <v>686</v>
      </c>
      <c r="L514" s="434">
        <v>1.768041237113402</v>
      </c>
      <c r="M514" s="434">
        <v>98</v>
      </c>
      <c r="N514" s="434">
        <v>10</v>
      </c>
      <c r="O514" s="434">
        <v>990</v>
      </c>
      <c r="P514" s="456">
        <v>2.5515463917525771</v>
      </c>
      <c r="Q514" s="435">
        <v>99</v>
      </c>
    </row>
    <row r="515" spans="1:17" ht="14.4" customHeight="1" x14ac:dyDescent="0.3">
      <c r="A515" s="430" t="s">
        <v>1535</v>
      </c>
      <c r="B515" s="431" t="s">
        <v>1368</v>
      </c>
      <c r="C515" s="431" t="s">
        <v>1369</v>
      </c>
      <c r="D515" s="431" t="s">
        <v>1430</v>
      </c>
      <c r="E515" s="431" t="s">
        <v>1431</v>
      </c>
      <c r="F515" s="434">
        <v>75</v>
      </c>
      <c r="G515" s="434">
        <v>1575</v>
      </c>
      <c r="H515" s="434">
        <v>1</v>
      </c>
      <c r="I515" s="434">
        <v>21</v>
      </c>
      <c r="J515" s="434">
        <v>69</v>
      </c>
      <c r="K515" s="434">
        <v>1449</v>
      </c>
      <c r="L515" s="434">
        <v>0.92</v>
      </c>
      <c r="M515" s="434">
        <v>21</v>
      </c>
      <c r="N515" s="434">
        <v>43</v>
      </c>
      <c r="O515" s="434">
        <v>903</v>
      </c>
      <c r="P515" s="456">
        <v>0.57333333333333336</v>
      </c>
      <c r="Q515" s="435">
        <v>21</v>
      </c>
    </row>
    <row r="516" spans="1:17" ht="14.4" customHeight="1" x14ac:dyDescent="0.3">
      <c r="A516" s="430" t="s">
        <v>1535</v>
      </c>
      <c r="B516" s="431" t="s">
        <v>1368</v>
      </c>
      <c r="C516" s="431" t="s">
        <v>1369</v>
      </c>
      <c r="D516" s="431" t="s">
        <v>1432</v>
      </c>
      <c r="E516" s="431" t="s">
        <v>1433</v>
      </c>
      <c r="F516" s="434">
        <v>1039</v>
      </c>
      <c r="G516" s="434">
        <v>505701</v>
      </c>
      <c r="H516" s="434">
        <v>1</v>
      </c>
      <c r="I516" s="434">
        <v>486.71896053897979</v>
      </c>
      <c r="J516" s="434">
        <v>1499</v>
      </c>
      <c r="K516" s="434">
        <v>730013</v>
      </c>
      <c r="L516" s="434">
        <v>1.4435664552769325</v>
      </c>
      <c r="M516" s="434">
        <v>487</v>
      </c>
      <c r="N516" s="434">
        <v>1643</v>
      </c>
      <c r="O516" s="434">
        <v>801784</v>
      </c>
      <c r="P516" s="456">
        <v>1.5854902402803237</v>
      </c>
      <c r="Q516" s="435">
        <v>488</v>
      </c>
    </row>
    <row r="517" spans="1:17" ht="14.4" customHeight="1" x14ac:dyDescent="0.3">
      <c r="A517" s="430" t="s">
        <v>1535</v>
      </c>
      <c r="B517" s="431" t="s">
        <v>1368</v>
      </c>
      <c r="C517" s="431" t="s">
        <v>1369</v>
      </c>
      <c r="D517" s="431" t="s">
        <v>1440</v>
      </c>
      <c r="E517" s="431" t="s">
        <v>1441</v>
      </c>
      <c r="F517" s="434">
        <v>80</v>
      </c>
      <c r="G517" s="434">
        <v>3252</v>
      </c>
      <c r="H517" s="434">
        <v>1</v>
      </c>
      <c r="I517" s="434">
        <v>40.65</v>
      </c>
      <c r="J517" s="434">
        <v>102</v>
      </c>
      <c r="K517" s="434">
        <v>4182</v>
      </c>
      <c r="L517" s="434">
        <v>1.2859778597785978</v>
      </c>
      <c r="M517" s="434">
        <v>41</v>
      </c>
      <c r="N517" s="434">
        <v>85</v>
      </c>
      <c r="O517" s="434">
        <v>3485</v>
      </c>
      <c r="P517" s="456">
        <v>1.0716482164821648</v>
      </c>
      <c r="Q517" s="435">
        <v>41</v>
      </c>
    </row>
    <row r="518" spans="1:17" ht="14.4" customHeight="1" x14ac:dyDescent="0.3">
      <c r="A518" s="430" t="s">
        <v>1535</v>
      </c>
      <c r="B518" s="431" t="s">
        <v>1368</v>
      </c>
      <c r="C518" s="431" t="s">
        <v>1369</v>
      </c>
      <c r="D518" s="431" t="s">
        <v>1448</v>
      </c>
      <c r="E518" s="431" t="s">
        <v>1449</v>
      </c>
      <c r="F518" s="434">
        <v>1</v>
      </c>
      <c r="G518" s="434">
        <v>218</v>
      </c>
      <c r="H518" s="434">
        <v>1</v>
      </c>
      <c r="I518" s="434">
        <v>218</v>
      </c>
      <c r="J518" s="434">
        <v>4</v>
      </c>
      <c r="K518" s="434">
        <v>876</v>
      </c>
      <c r="L518" s="434">
        <v>4.0183486238532113</v>
      </c>
      <c r="M518" s="434">
        <v>219</v>
      </c>
      <c r="N518" s="434">
        <v>3</v>
      </c>
      <c r="O518" s="434">
        <v>669</v>
      </c>
      <c r="P518" s="456">
        <v>3.0688073394495414</v>
      </c>
      <c r="Q518" s="435">
        <v>223</v>
      </c>
    </row>
    <row r="519" spans="1:17" ht="14.4" customHeight="1" x14ac:dyDescent="0.3">
      <c r="A519" s="430" t="s">
        <v>1535</v>
      </c>
      <c r="B519" s="431" t="s">
        <v>1368</v>
      </c>
      <c r="C519" s="431" t="s">
        <v>1369</v>
      </c>
      <c r="D519" s="431" t="s">
        <v>1450</v>
      </c>
      <c r="E519" s="431" t="s">
        <v>1451</v>
      </c>
      <c r="F519" s="434">
        <v>48</v>
      </c>
      <c r="G519" s="434">
        <v>36566</v>
      </c>
      <c r="H519" s="434">
        <v>1</v>
      </c>
      <c r="I519" s="434">
        <v>761.79166666666663</v>
      </c>
      <c r="J519" s="434">
        <v>85</v>
      </c>
      <c r="K519" s="434">
        <v>64770</v>
      </c>
      <c r="L519" s="434">
        <v>1.7713176174588416</v>
      </c>
      <c r="M519" s="434">
        <v>762</v>
      </c>
      <c r="N519" s="434">
        <v>112</v>
      </c>
      <c r="O519" s="434">
        <v>85456</v>
      </c>
      <c r="P519" s="456">
        <v>2.3370344035442763</v>
      </c>
      <c r="Q519" s="435">
        <v>763</v>
      </c>
    </row>
    <row r="520" spans="1:17" ht="14.4" customHeight="1" x14ac:dyDescent="0.3">
      <c r="A520" s="430" t="s">
        <v>1535</v>
      </c>
      <c r="B520" s="431" t="s">
        <v>1368</v>
      </c>
      <c r="C520" s="431" t="s">
        <v>1369</v>
      </c>
      <c r="D520" s="431" t="s">
        <v>1452</v>
      </c>
      <c r="E520" s="431" t="s">
        <v>1453</v>
      </c>
      <c r="F520" s="434">
        <v>6</v>
      </c>
      <c r="G520" s="434">
        <v>12324</v>
      </c>
      <c r="H520" s="434">
        <v>1</v>
      </c>
      <c r="I520" s="434">
        <v>2054</v>
      </c>
      <c r="J520" s="434">
        <v>15</v>
      </c>
      <c r="K520" s="434">
        <v>31080</v>
      </c>
      <c r="L520" s="434">
        <v>2.5219084712755597</v>
      </c>
      <c r="M520" s="434">
        <v>2072</v>
      </c>
      <c r="N520" s="434">
        <v>3</v>
      </c>
      <c r="O520" s="434">
        <v>6336</v>
      </c>
      <c r="P520" s="456">
        <v>0.51411879259980531</v>
      </c>
      <c r="Q520" s="435">
        <v>2112</v>
      </c>
    </row>
    <row r="521" spans="1:17" ht="14.4" customHeight="1" x14ac:dyDescent="0.3">
      <c r="A521" s="430" t="s">
        <v>1535</v>
      </c>
      <c r="B521" s="431" t="s">
        <v>1368</v>
      </c>
      <c r="C521" s="431" t="s">
        <v>1369</v>
      </c>
      <c r="D521" s="431" t="s">
        <v>1454</v>
      </c>
      <c r="E521" s="431" t="s">
        <v>1455</v>
      </c>
      <c r="F521" s="434"/>
      <c r="G521" s="434"/>
      <c r="H521" s="434"/>
      <c r="I521" s="434"/>
      <c r="J521" s="434"/>
      <c r="K521" s="434"/>
      <c r="L521" s="434"/>
      <c r="M521" s="434"/>
      <c r="N521" s="434">
        <v>1</v>
      </c>
      <c r="O521" s="434">
        <v>614</v>
      </c>
      <c r="P521" s="456"/>
      <c r="Q521" s="435">
        <v>614</v>
      </c>
    </row>
    <row r="522" spans="1:17" ht="14.4" customHeight="1" x14ac:dyDescent="0.3">
      <c r="A522" s="430" t="s">
        <v>1535</v>
      </c>
      <c r="B522" s="431" t="s">
        <v>1368</v>
      </c>
      <c r="C522" s="431" t="s">
        <v>1369</v>
      </c>
      <c r="D522" s="431" t="s">
        <v>1458</v>
      </c>
      <c r="E522" s="431" t="s">
        <v>1459</v>
      </c>
      <c r="F522" s="434">
        <v>3</v>
      </c>
      <c r="G522" s="434">
        <v>1524</v>
      </c>
      <c r="H522" s="434">
        <v>1</v>
      </c>
      <c r="I522" s="434">
        <v>508</v>
      </c>
      <c r="J522" s="434">
        <v>1</v>
      </c>
      <c r="K522" s="434">
        <v>509</v>
      </c>
      <c r="L522" s="434">
        <v>0.33398950131233596</v>
      </c>
      <c r="M522" s="434">
        <v>509</v>
      </c>
      <c r="N522" s="434"/>
      <c r="O522" s="434"/>
      <c r="P522" s="456"/>
      <c r="Q522" s="435"/>
    </row>
    <row r="523" spans="1:17" ht="14.4" customHeight="1" x14ac:dyDescent="0.3">
      <c r="A523" s="430" t="s">
        <v>1535</v>
      </c>
      <c r="B523" s="431" t="s">
        <v>1368</v>
      </c>
      <c r="C523" s="431" t="s">
        <v>1369</v>
      </c>
      <c r="D523" s="431" t="s">
        <v>1462</v>
      </c>
      <c r="E523" s="431" t="s">
        <v>1463</v>
      </c>
      <c r="F523" s="434"/>
      <c r="G523" s="434"/>
      <c r="H523" s="434"/>
      <c r="I523" s="434"/>
      <c r="J523" s="434">
        <v>4</v>
      </c>
      <c r="K523" s="434">
        <v>1960</v>
      </c>
      <c r="L523" s="434"/>
      <c r="M523" s="434">
        <v>490</v>
      </c>
      <c r="N523" s="434"/>
      <c r="O523" s="434"/>
      <c r="P523" s="456"/>
      <c r="Q523" s="435"/>
    </row>
    <row r="524" spans="1:17" ht="14.4" customHeight="1" x14ac:dyDescent="0.3">
      <c r="A524" s="430" t="s">
        <v>1535</v>
      </c>
      <c r="B524" s="431" t="s">
        <v>1368</v>
      </c>
      <c r="C524" s="431" t="s">
        <v>1369</v>
      </c>
      <c r="D524" s="431" t="s">
        <v>1466</v>
      </c>
      <c r="E524" s="431" t="s">
        <v>1467</v>
      </c>
      <c r="F524" s="434"/>
      <c r="G524" s="434"/>
      <c r="H524" s="434"/>
      <c r="I524" s="434"/>
      <c r="J524" s="434">
        <v>2</v>
      </c>
      <c r="K524" s="434">
        <v>496</v>
      </c>
      <c r="L524" s="434"/>
      <c r="M524" s="434">
        <v>248</v>
      </c>
      <c r="N524" s="434">
        <v>5</v>
      </c>
      <c r="O524" s="434">
        <v>1245</v>
      </c>
      <c r="P524" s="456"/>
      <c r="Q524" s="435">
        <v>249</v>
      </c>
    </row>
    <row r="525" spans="1:17" ht="14.4" customHeight="1" x14ac:dyDescent="0.3">
      <c r="A525" s="430" t="s">
        <v>1535</v>
      </c>
      <c r="B525" s="431" t="s">
        <v>1368</v>
      </c>
      <c r="C525" s="431" t="s">
        <v>1369</v>
      </c>
      <c r="D525" s="431" t="s">
        <v>1476</v>
      </c>
      <c r="E525" s="431" t="s">
        <v>1477</v>
      </c>
      <c r="F525" s="434">
        <v>202</v>
      </c>
      <c r="G525" s="434">
        <v>8238</v>
      </c>
      <c r="H525" s="434">
        <v>1</v>
      </c>
      <c r="I525" s="434">
        <v>40.78217821782178</v>
      </c>
      <c r="J525" s="434">
        <v>302</v>
      </c>
      <c r="K525" s="434">
        <v>12382</v>
      </c>
      <c r="L525" s="434">
        <v>1.5030347171643603</v>
      </c>
      <c r="M525" s="434">
        <v>41</v>
      </c>
      <c r="N525" s="434">
        <v>230</v>
      </c>
      <c r="O525" s="434">
        <v>9660</v>
      </c>
      <c r="P525" s="456">
        <v>1.1726147123088129</v>
      </c>
      <c r="Q525" s="435">
        <v>42</v>
      </c>
    </row>
    <row r="526" spans="1:17" ht="14.4" customHeight="1" x14ac:dyDescent="0.3">
      <c r="A526" s="430" t="s">
        <v>1535</v>
      </c>
      <c r="B526" s="431" t="s">
        <v>1368</v>
      </c>
      <c r="C526" s="431" t="s">
        <v>1369</v>
      </c>
      <c r="D526" s="431" t="s">
        <v>1484</v>
      </c>
      <c r="E526" s="431" t="s">
        <v>1485</v>
      </c>
      <c r="F526" s="434"/>
      <c r="G526" s="434"/>
      <c r="H526" s="434"/>
      <c r="I526" s="434"/>
      <c r="J526" s="434">
        <v>2</v>
      </c>
      <c r="K526" s="434">
        <v>538</v>
      </c>
      <c r="L526" s="434"/>
      <c r="M526" s="434">
        <v>269</v>
      </c>
      <c r="N526" s="434"/>
      <c r="O526" s="434"/>
      <c r="P526" s="456"/>
      <c r="Q526" s="435"/>
    </row>
    <row r="527" spans="1:17" ht="14.4" customHeight="1" x14ac:dyDescent="0.3">
      <c r="A527" s="430" t="s">
        <v>1536</v>
      </c>
      <c r="B527" s="431" t="s">
        <v>1368</v>
      </c>
      <c r="C527" s="431" t="s">
        <v>1369</v>
      </c>
      <c r="D527" s="431" t="s">
        <v>1370</v>
      </c>
      <c r="E527" s="431" t="s">
        <v>1371</v>
      </c>
      <c r="F527" s="434">
        <v>157</v>
      </c>
      <c r="G527" s="434">
        <v>25078</v>
      </c>
      <c r="H527" s="434">
        <v>1</v>
      </c>
      <c r="I527" s="434">
        <v>159.73248407643311</v>
      </c>
      <c r="J527" s="434">
        <v>249</v>
      </c>
      <c r="K527" s="434">
        <v>40089</v>
      </c>
      <c r="L527" s="434">
        <v>1.5985724539436956</v>
      </c>
      <c r="M527" s="434">
        <v>161</v>
      </c>
      <c r="N527" s="434">
        <v>419</v>
      </c>
      <c r="O527" s="434">
        <v>72487</v>
      </c>
      <c r="P527" s="456">
        <v>2.8904617593109498</v>
      </c>
      <c r="Q527" s="435">
        <v>173</v>
      </c>
    </row>
    <row r="528" spans="1:17" ht="14.4" customHeight="1" x14ac:dyDescent="0.3">
      <c r="A528" s="430" t="s">
        <v>1536</v>
      </c>
      <c r="B528" s="431" t="s">
        <v>1368</v>
      </c>
      <c r="C528" s="431" t="s">
        <v>1369</v>
      </c>
      <c r="D528" s="431" t="s">
        <v>1384</v>
      </c>
      <c r="E528" s="431" t="s">
        <v>1385</v>
      </c>
      <c r="F528" s="434">
        <v>1</v>
      </c>
      <c r="G528" s="434">
        <v>1165</v>
      </c>
      <c r="H528" s="434">
        <v>1</v>
      </c>
      <c r="I528" s="434">
        <v>1165</v>
      </c>
      <c r="J528" s="434"/>
      <c r="K528" s="434"/>
      <c r="L528" s="434"/>
      <c r="M528" s="434"/>
      <c r="N528" s="434">
        <v>7</v>
      </c>
      <c r="O528" s="434">
        <v>8211</v>
      </c>
      <c r="P528" s="456">
        <v>7.0480686695278969</v>
      </c>
      <c r="Q528" s="435">
        <v>1173</v>
      </c>
    </row>
    <row r="529" spans="1:17" ht="14.4" customHeight="1" x14ac:dyDescent="0.3">
      <c r="A529" s="430" t="s">
        <v>1536</v>
      </c>
      <c r="B529" s="431" t="s">
        <v>1368</v>
      </c>
      <c r="C529" s="431" t="s">
        <v>1369</v>
      </c>
      <c r="D529" s="431" t="s">
        <v>1386</v>
      </c>
      <c r="E529" s="431" t="s">
        <v>1387</v>
      </c>
      <c r="F529" s="434">
        <v>146</v>
      </c>
      <c r="G529" s="434">
        <v>5798</v>
      </c>
      <c r="H529" s="434">
        <v>1</v>
      </c>
      <c r="I529" s="434">
        <v>39.712328767123289</v>
      </c>
      <c r="J529" s="434">
        <v>154</v>
      </c>
      <c r="K529" s="434">
        <v>6160</v>
      </c>
      <c r="L529" s="434">
        <v>1.0624353225250087</v>
      </c>
      <c r="M529" s="434">
        <v>40</v>
      </c>
      <c r="N529" s="434">
        <v>192</v>
      </c>
      <c r="O529" s="434">
        <v>7872</v>
      </c>
      <c r="P529" s="456">
        <v>1.3577095550189722</v>
      </c>
      <c r="Q529" s="435">
        <v>41</v>
      </c>
    </row>
    <row r="530" spans="1:17" ht="14.4" customHeight="1" x14ac:dyDescent="0.3">
      <c r="A530" s="430" t="s">
        <v>1536</v>
      </c>
      <c r="B530" s="431" t="s">
        <v>1368</v>
      </c>
      <c r="C530" s="431" t="s">
        <v>1369</v>
      </c>
      <c r="D530" s="431" t="s">
        <v>1388</v>
      </c>
      <c r="E530" s="431" t="s">
        <v>1389</v>
      </c>
      <c r="F530" s="434">
        <v>25</v>
      </c>
      <c r="G530" s="434">
        <v>9564</v>
      </c>
      <c r="H530" s="434">
        <v>1</v>
      </c>
      <c r="I530" s="434">
        <v>382.56</v>
      </c>
      <c r="J530" s="434">
        <v>14</v>
      </c>
      <c r="K530" s="434">
        <v>5362</v>
      </c>
      <c r="L530" s="434">
        <v>0.56064408197406945</v>
      </c>
      <c r="M530" s="434">
        <v>383</v>
      </c>
      <c r="N530" s="434">
        <v>7</v>
      </c>
      <c r="O530" s="434">
        <v>2688</v>
      </c>
      <c r="P530" s="456">
        <v>0.2810539523212045</v>
      </c>
      <c r="Q530" s="435">
        <v>384</v>
      </c>
    </row>
    <row r="531" spans="1:17" ht="14.4" customHeight="1" x14ac:dyDescent="0.3">
      <c r="A531" s="430" t="s">
        <v>1536</v>
      </c>
      <c r="B531" s="431" t="s">
        <v>1368</v>
      </c>
      <c r="C531" s="431" t="s">
        <v>1369</v>
      </c>
      <c r="D531" s="431" t="s">
        <v>1390</v>
      </c>
      <c r="E531" s="431" t="s">
        <v>1391</v>
      </c>
      <c r="F531" s="434"/>
      <c r="G531" s="434"/>
      <c r="H531" s="434"/>
      <c r="I531" s="434"/>
      <c r="J531" s="434">
        <v>18</v>
      </c>
      <c r="K531" s="434">
        <v>666</v>
      </c>
      <c r="L531" s="434"/>
      <c r="M531" s="434">
        <v>37</v>
      </c>
      <c r="N531" s="434">
        <v>18</v>
      </c>
      <c r="O531" s="434">
        <v>666</v>
      </c>
      <c r="P531" s="456"/>
      <c r="Q531" s="435">
        <v>37</v>
      </c>
    </row>
    <row r="532" spans="1:17" ht="14.4" customHeight="1" x14ac:dyDescent="0.3">
      <c r="A532" s="430" t="s">
        <v>1536</v>
      </c>
      <c r="B532" s="431" t="s">
        <v>1368</v>
      </c>
      <c r="C532" s="431" t="s">
        <v>1369</v>
      </c>
      <c r="D532" s="431" t="s">
        <v>1394</v>
      </c>
      <c r="E532" s="431" t="s">
        <v>1395</v>
      </c>
      <c r="F532" s="434">
        <v>23</v>
      </c>
      <c r="G532" s="434">
        <v>10229</v>
      </c>
      <c r="H532" s="434">
        <v>1</v>
      </c>
      <c r="I532" s="434">
        <v>444.73913043478262</v>
      </c>
      <c r="J532" s="434">
        <v>4</v>
      </c>
      <c r="K532" s="434">
        <v>1780</v>
      </c>
      <c r="L532" s="434">
        <v>0.17401505523511585</v>
      </c>
      <c r="M532" s="434">
        <v>445</v>
      </c>
      <c r="N532" s="434">
        <v>7</v>
      </c>
      <c r="O532" s="434">
        <v>3122</v>
      </c>
      <c r="P532" s="456">
        <v>0.30521067553035486</v>
      </c>
      <c r="Q532" s="435">
        <v>446</v>
      </c>
    </row>
    <row r="533" spans="1:17" ht="14.4" customHeight="1" x14ac:dyDescent="0.3">
      <c r="A533" s="430" t="s">
        <v>1536</v>
      </c>
      <c r="B533" s="431" t="s">
        <v>1368</v>
      </c>
      <c r="C533" s="431" t="s">
        <v>1369</v>
      </c>
      <c r="D533" s="431" t="s">
        <v>1398</v>
      </c>
      <c r="E533" s="431" t="s">
        <v>1399</v>
      </c>
      <c r="F533" s="434">
        <v>4</v>
      </c>
      <c r="G533" s="434">
        <v>1964</v>
      </c>
      <c r="H533" s="434">
        <v>1</v>
      </c>
      <c r="I533" s="434">
        <v>491</v>
      </c>
      <c r="J533" s="434">
        <v>24</v>
      </c>
      <c r="K533" s="434">
        <v>11784</v>
      </c>
      <c r="L533" s="434">
        <v>6</v>
      </c>
      <c r="M533" s="434">
        <v>491</v>
      </c>
      <c r="N533" s="434">
        <v>18</v>
      </c>
      <c r="O533" s="434">
        <v>8856</v>
      </c>
      <c r="P533" s="456">
        <v>4.5091649694501017</v>
      </c>
      <c r="Q533" s="435">
        <v>492</v>
      </c>
    </row>
    <row r="534" spans="1:17" ht="14.4" customHeight="1" x14ac:dyDescent="0.3">
      <c r="A534" s="430" t="s">
        <v>1536</v>
      </c>
      <c r="B534" s="431" t="s">
        <v>1368</v>
      </c>
      <c r="C534" s="431" t="s">
        <v>1369</v>
      </c>
      <c r="D534" s="431" t="s">
        <v>1400</v>
      </c>
      <c r="E534" s="431" t="s">
        <v>1401</v>
      </c>
      <c r="F534" s="434">
        <v>14</v>
      </c>
      <c r="G534" s="434">
        <v>434</v>
      </c>
      <c r="H534" s="434">
        <v>1</v>
      </c>
      <c r="I534" s="434">
        <v>31</v>
      </c>
      <c r="J534" s="434">
        <v>10</v>
      </c>
      <c r="K534" s="434">
        <v>310</v>
      </c>
      <c r="L534" s="434">
        <v>0.7142857142857143</v>
      </c>
      <c r="M534" s="434">
        <v>31</v>
      </c>
      <c r="N534" s="434">
        <v>20</v>
      </c>
      <c r="O534" s="434">
        <v>620</v>
      </c>
      <c r="P534" s="456">
        <v>1.4285714285714286</v>
      </c>
      <c r="Q534" s="435">
        <v>31</v>
      </c>
    </row>
    <row r="535" spans="1:17" ht="14.4" customHeight="1" x14ac:dyDescent="0.3">
      <c r="A535" s="430" t="s">
        <v>1536</v>
      </c>
      <c r="B535" s="431" t="s">
        <v>1368</v>
      </c>
      <c r="C535" s="431" t="s">
        <v>1369</v>
      </c>
      <c r="D535" s="431" t="s">
        <v>1402</v>
      </c>
      <c r="E535" s="431" t="s">
        <v>1403</v>
      </c>
      <c r="F535" s="434">
        <v>2</v>
      </c>
      <c r="G535" s="434">
        <v>411</v>
      </c>
      <c r="H535" s="434">
        <v>1</v>
      </c>
      <c r="I535" s="434">
        <v>205.5</v>
      </c>
      <c r="J535" s="434">
        <v>2</v>
      </c>
      <c r="K535" s="434">
        <v>414</v>
      </c>
      <c r="L535" s="434">
        <v>1.0072992700729928</v>
      </c>
      <c r="M535" s="434">
        <v>207</v>
      </c>
      <c r="N535" s="434">
        <v>3</v>
      </c>
      <c r="O535" s="434">
        <v>624</v>
      </c>
      <c r="P535" s="456">
        <v>1.5182481751824817</v>
      </c>
      <c r="Q535" s="435">
        <v>208</v>
      </c>
    </row>
    <row r="536" spans="1:17" ht="14.4" customHeight="1" x14ac:dyDescent="0.3">
      <c r="A536" s="430" t="s">
        <v>1536</v>
      </c>
      <c r="B536" s="431" t="s">
        <v>1368</v>
      </c>
      <c r="C536" s="431" t="s">
        <v>1369</v>
      </c>
      <c r="D536" s="431" t="s">
        <v>1404</v>
      </c>
      <c r="E536" s="431" t="s">
        <v>1405</v>
      </c>
      <c r="F536" s="434">
        <v>2</v>
      </c>
      <c r="G536" s="434">
        <v>756</v>
      </c>
      <c r="H536" s="434">
        <v>1</v>
      </c>
      <c r="I536" s="434">
        <v>378</v>
      </c>
      <c r="J536" s="434">
        <v>2</v>
      </c>
      <c r="K536" s="434">
        <v>760</v>
      </c>
      <c r="L536" s="434">
        <v>1.0052910052910053</v>
      </c>
      <c r="M536" s="434">
        <v>380</v>
      </c>
      <c r="N536" s="434">
        <v>3</v>
      </c>
      <c r="O536" s="434">
        <v>1152</v>
      </c>
      <c r="P536" s="456">
        <v>1.5238095238095237</v>
      </c>
      <c r="Q536" s="435">
        <v>384</v>
      </c>
    </row>
    <row r="537" spans="1:17" ht="14.4" customHeight="1" x14ac:dyDescent="0.3">
      <c r="A537" s="430" t="s">
        <v>1536</v>
      </c>
      <c r="B537" s="431" t="s">
        <v>1368</v>
      </c>
      <c r="C537" s="431" t="s">
        <v>1369</v>
      </c>
      <c r="D537" s="431" t="s">
        <v>1406</v>
      </c>
      <c r="E537" s="431" t="s">
        <v>1407</v>
      </c>
      <c r="F537" s="434"/>
      <c r="G537" s="434"/>
      <c r="H537" s="434"/>
      <c r="I537" s="434"/>
      <c r="J537" s="434"/>
      <c r="K537" s="434"/>
      <c r="L537" s="434"/>
      <c r="M537" s="434"/>
      <c r="N537" s="434">
        <v>1</v>
      </c>
      <c r="O537" s="434">
        <v>236</v>
      </c>
      <c r="P537" s="456"/>
      <c r="Q537" s="435">
        <v>236</v>
      </c>
    </row>
    <row r="538" spans="1:17" ht="14.4" customHeight="1" x14ac:dyDescent="0.3">
      <c r="A538" s="430" t="s">
        <v>1536</v>
      </c>
      <c r="B538" s="431" t="s">
        <v>1368</v>
      </c>
      <c r="C538" s="431" t="s">
        <v>1369</v>
      </c>
      <c r="D538" s="431" t="s">
        <v>1414</v>
      </c>
      <c r="E538" s="431" t="s">
        <v>1415</v>
      </c>
      <c r="F538" s="434">
        <v>76</v>
      </c>
      <c r="G538" s="434">
        <v>1216</v>
      </c>
      <c r="H538" s="434">
        <v>1</v>
      </c>
      <c r="I538" s="434">
        <v>16</v>
      </c>
      <c r="J538" s="434">
        <v>57</v>
      </c>
      <c r="K538" s="434">
        <v>912</v>
      </c>
      <c r="L538" s="434">
        <v>0.75</v>
      </c>
      <c r="M538" s="434">
        <v>16</v>
      </c>
      <c r="N538" s="434">
        <v>72</v>
      </c>
      <c r="O538" s="434">
        <v>1224</v>
      </c>
      <c r="P538" s="456">
        <v>1.006578947368421</v>
      </c>
      <c r="Q538" s="435">
        <v>17</v>
      </c>
    </row>
    <row r="539" spans="1:17" ht="14.4" customHeight="1" x14ac:dyDescent="0.3">
      <c r="A539" s="430" t="s">
        <v>1536</v>
      </c>
      <c r="B539" s="431" t="s">
        <v>1368</v>
      </c>
      <c r="C539" s="431" t="s">
        <v>1369</v>
      </c>
      <c r="D539" s="431" t="s">
        <v>1416</v>
      </c>
      <c r="E539" s="431" t="s">
        <v>1417</v>
      </c>
      <c r="F539" s="434">
        <v>1</v>
      </c>
      <c r="G539" s="434">
        <v>133</v>
      </c>
      <c r="H539" s="434">
        <v>1</v>
      </c>
      <c r="I539" s="434">
        <v>133</v>
      </c>
      <c r="J539" s="434">
        <v>4</v>
      </c>
      <c r="K539" s="434">
        <v>544</v>
      </c>
      <c r="L539" s="434">
        <v>4.0902255639097742</v>
      </c>
      <c r="M539" s="434">
        <v>136</v>
      </c>
      <c r="N539" s="434">
        <v>8</v>
      </c>
      <c r="O539" s="434">
        <v>1112</v>
      </c>
      <c r="P539" s="456">
        <v>8.3609022556390986</v>
      </c>
      <c r="Q539" s="435">
        <v>139</v>
      </c>
    </row>
    <row r="540" spans="1:17" ht="14.4" customHeight="1" x14ac:dyDescent="0.3">
      <c r="A540" s="430" t="s">
        <v>1536</v>
      </c>
      <c r="B540" s="431" t="s">
        <v>1368</v>
      </c>
      <c r="C540" s="431" t="s">
        <v>1369</v>
      </c>
      <c r="D540" s="431" t="s">
        <v>1418</v>
      </c>
      <c r="E540" s="431" t="s">
        <v>1419</v>
      </c>
      <c r="F540" s="434">
        <v>19</v>
      </c>
      <c r="G540" s="434">
        <v>1948</v>
      </c>
      <c r="H540" s="434">
        <v>1</v>
      </c>
      <c r="I540" s="434">
        <v>102.52631578947368</v>
      </c>
      <c r="J540" s="434">
        <v>11</v>
      </c>
      <c r="K540" s="434">
        <v>1133</v>
      </c>
      <c r="L540" s="434">
        <v>0.58162217659137572</v>
      </c>
      <c r="M540" s="434">
        <v>103</v>
      </c>
      <c r="N540" s="434">
        <v>34</v>
      </c>
      <c r="O540" s="434">
        <v>3502</v>
      </c>
      <c r="P540" s="456">
        <v>1.7977412731006159</v>
      </c>
      <c r="Q540" s="435">
        <v>103</v>
      </c>
    </row>
    <row r="541" spans="1:17" ht="14.4" customHeight="1" x14ac:dyDescent="0.3">
      <c r="A541" s="430" t="s">
        <v>1536</v>
      </c>
      <c r="B541" s="431" t="s">
        <v>1368</v>
      </c>
      <c r="C541" s="431" t="s">
        <v>1369</v>
      </c>
      <c r="D541" s="431" t="s">
        <v>1424</v>
      </c>
      <c r="E541" s="431" t="s">
        <v>1425</v>
      </c>
      <c r="F541" s="434">
        <v>328</v>
      </c>
      <c r="G541" s="434">
        <v>37544</v>
      </c>
      <c r="H541" s="434">
        <v>1</v>
      </c>
      <c r="I541" s="434">
        <v>114.46341463414635</v>
      </c>
      <c r="J541" s="434">
        <v>396</v>
      </c>
      <c r="K541" s="434">
        <v>45936</v>
      </c>
      <c r="L541" s="434">
        <v>1.2235243980396335</v>
      </c>
      <c r="M541" s="434">
        <v>116</v>
      </c>
      <c r="N541" s="434">
        <v>568</v>
      </c>
      <c r="O541" s="434">
        <v>66456</v>
      </c>
      <c r="P541" s="456">
        <v>1.7700831024930748</v>
      </c>
      <c r="Q541" s="435">
        <v>117</v>
      </c>
    </row>
    <row r="542" spans="1:17" ht="14.4" customHeight="1" x14ac:dyDescent="0.3">
      <c r="A542" s="430" t="s">
        <v>1536</v>
      </c>
      <c r="B542" s="431" t="s">
        <v>1368</v>
      </c>
      <c r="C542" s="431" t="s">
        <v>1369</v>
      </c>
      <c r="D542" s="431" t="s">
        <v>1426</v>
      </c>
      <c r="E542" s="431" t="s">
        <v>1427</v>
      </c>
      <c r="F542" s="434">
        <v>56</v>
      </c>
      <c r="G542" s="434">
        <v>4748</v>
      </c>
      <c r="H542" s="434">
        <v>1</v>
      </c>
      <c r="I542" s="434">
        <v>84.785714285714292</v>
      </c>
      <c r="J542" s="434">
        <v>93</v>
      </c>
      <c r="K542" s="434">
        <v>7905</v>
      </c>
      <c r="L542" s="434">
        <v>1.6649115417017692</v>
      </c>
      <c r="M542" s="434">
        <v>85</v>
      </c>
      <c r="N542" s="434">
        <v>142</v>
      </c>
      <c r="O542" s="434">
        <v>12922</v>
      </c>
      <c r="P542" s="456">
        <v>2.7215669755686607</v>
      </c>
      <c r="Q542" s="435">
        <v>91</v>
      </c>
    </row>
    <row r="543" spans="1:17" ht="14.4" customHeight="1" x14ac:dyDescent="0.3">
      <c r="A543" s="430" t="s">
        <v>1536</v>
      </c>
      <c r="B543" s="431" t="s">
        <v>1368</v>
      </c>
      <c r="C543" s="431" t="s">
        <v>1369</v>
      </c>
      <c r="D543" s="431" t="s">
        <v>1428</v>
      </c>
      <c r="E543" s="431" t="s">
        <v>1429</v>
      </c>
      <c r="F543" s="434">
        <v>1</v>
      </c>
      <c r="G543" s="434">
        <v>96</v>
      </c>
      <c r="H543" s="434">
        <v>1</v>
      </c>
      <c r="I543" s="434">
        <v>96</v>
      </c>
      <c r="J543" s="434">
        <v>6</v>
      </c>
      <c r="K543" s="434">
        <v>588</v>
      </c>
      <c r="L543" s="434">
        <v>6.125</v>
      </c>
      <c r="M543" s="434">
        <v>98</v>
      </c>
      <c r="N543" s="434">
        <v>10</v>
      </c>
      <c r="O543" s="434">
        <v>990</v>
      </c>
      <c r="P543" s="456">
        <v>10.3125</v>
      </c>
      <c r="Q543" s="435">
        <v>99</v>
      </c>
    </row>
    <row r="544" spans="1:17" ht="14.4" customHeight="1" x14ac:dyDescent="0.3">
      <c r="A544" s="430" t="s">
        <v>1536</v>
      </c>
      <c r="B544" s="431" t="s">
        <v>1368</v>
      </c>
      <c r="C544" s="431" t="s">
        <v>1369</v>
      </c>
      <c r="D544" s="431" t="s">
        <v>1430</v>
      </c>
      <c r="E544" s="431" t="s">
        <v>1431</v>
      </c>
      <c r="F544" s="434">
        <v>24</v>
      </c>
      <c r="G544" s="434">
        <v>504</v>
      </c>
      <c r="H544" s="434">
        <v>1</v>
      </c>
      <c r="I544" s="434">
        <v>21</v>
      </c>
      <c r="J544" s="434">
        <v>40</v>
      </c>
      <c r="K544" s="434">
        <v>840</v>
      </c>
      <c r="L544" s="434">
        <v>1.6666666666666667</v>
      </c>
      <c r="M544" s="434">
        <v>21</v>
      </c>
      <c r="N544" s="434">
        <v>57</v>
      </c>
      <c r="O544" s="434">
        <v>1197</v>
      </c>
      <c r="P544" s="456">
        <v>2.375</v>
      </c>
      <c r="Q544" s="435">
        <v>21</v>
      </c>
    </row>
    <row r="545" spans="1:17" ht="14.4" customHeight="1" x14ac:dyDescent="0.3">
      <c r="A545" s="430" t="s">
        <v>1536</v>
      </c>
      <c r="B545" s="431" t="s">
        <v>1368</v>
      </c>
      <c r="C545" s="431" t="s">
        <v>1369</v>
      </c>
      <c r="D545" s="431" t="s">
        <v>1432</v>
      </c>
      <c r="E545" s="431" t="s">
        <v>1433</v>
      </c>
      <c r="F545" s="434">
        <v>113</v>
      </c>
      <c r="G545" s="434">
        <v>55006</v>
      </c>
      <c r="H545" s="434">
        <v>1</v>
      </c>
      <c r="I545" s="434">
        <v>486.77876106194691</v>
      </c>
      <c r="J545" s="434">
        <v>87</v>
      </c>
      <c r="K545" s="434">
        <v>42369</v>
      </c>
      <c r="L545" s="434">
        <v>0.77026142602625169</v>
      </c>
      <c r="M545" s="434">
        <v>487</v>
      </c>
      <c r="N545" s="434">
        <v>137</v>
      </c>
      <c r="O545" s="434">
        <v>66856</v>
      </c>
      <c r="P545" s="456">
        <v>1.2154310438861216</v>
      </c>
      <c r="Q545" s="435">
        <v>488</v>
      </c>
    </row>
    <row r="546" spans="1:17" ht="14.4" customHeight="1" x14ac:dyDescent="0.3">
      <c r="A546" s="430" t="s">
        <v>1536</v>
      </c>
      <c r="B546" s="431" t="s">
        <v>1368</v>
      </c>
      <c r="C546" s="431" t="s">
        <v>1369</v>
      </c>
      <c r="D546" s="431" t="s">
        <v>1440</v>
      </c>
      <c r="E546" s="431" t="s">
        <v>1441</v>
      </c>
      <c r="F546" s="434">
        <v>51</v>
      </c>
      <c r="G546" s="434">
        <v>2075</v>
      </c>
      <c r="H546" s="434">
        <v>1</v>
      </c>
      <c r="I546" s="434">
        <v>40.686274509803923</v>
      </c>
      <c r="J546" s="434">
        <v>63</v>
      </c>
      <c r="K546" s="434">
        <v>2583</v>
      </c>
      <c r="L546" s="434">
        <v>1.2448192771084337</v>
      </c>
      <c r="M546" s="434">
        <v>41</v>
      </c>
      <c r="N546" s="434">
        <v>112</v>
      </c>
      <c r="O546" s="434">
        <v>4592</v>
      </c>
      <c r="P546" s="456">
        <v>2.2130120481927711</v>
      </c>
      <c r="Q546" s="435">
        <v>41</v>
      </c>
    </row>
    <row r="547" spans="1:17" ht="14.4" customHeight="1" x14ac:dyDescent="0.3">
      <c r="A547" s="430" t="s">
        <v>1536</v>
      </c>
      <c r="B547" s="431" t="s">
        <v>1368</v>
      </c>
      <c r="C547" s="431" t="s">
        <v>1369</v>
      </c>
      <c r="D547" s="431" t="s">
        <v>1450</v>
      </c>
      <c r="E547" s="431" t="s">
        <v>1451</v>
      </c>
      <c r="F547" s="434">
        <v>1</v>
      </c>
      <c r="G547" s="434">
        <v>762</v>
      </c>
      <c r="H547" s="434">
        <v>1</v>
      </c>
      <c r="I547" s="434">
        <v>762</v>
      </c>
      <c r="J547" s="434"/>
      <c r="K547" s="434"/>
      <c r="L547" s="434"/>
      <c r="M547" s="434"/>
      <c r="N547" s="434"/>
      <c r="O547" s="434"/>
      <c r="P547" s="456"/>
      <c r="Q547" s="435"/>
    </row>
    <row r="548" spans="1:17" ht="14.4" customHeight="1" x14ac:dyDescent="0.3">
      <c r="A548" s="430" t="s">
        <v>1536</v>
      </c>
      <c r="B548" s="431" t="s">
        <v>1368</v>
      </c>
      <c r="C548" s="431" t="s">
        <v>1369</v>
      </c>
      <c r="D548" s="431" t="s">
        <v>1452</v>
      </c>
      <c r="E548" s="431" t="s">
        <v>1453</v>
      </c>
      <c r="F548" s="434"/>
      <c r="G548" s="434"/>
      <c r="H548" s="434"/>
      <c r="I548" s="434"/>
      <c r="J548" s="434"/>
      <c r="K548" s="434"/>
      <c r="L548" s="434"/>
      <c r="M548" s="434"/>
      <c r="N548" s="434">
        <v>1</v>
      </c>
      <c r="O548" s="434">
        <v>2112</v>
      </c>
      <c r="P548" s="456"/>
      <c r="Q548" s="435">
        <v>2112</v>
      </c>
    </row>
    <row r="549" spans="1:17" ht="14.4" customHeight="1" x14ac:dyDescent="0.3">
      <c r="A549" s="430" t="s">
        <v>1536</v>
      </c>
      <c r="B549" s="431" t="s">
        <v>1368</v>
      </c>
      <c r="C549" s="431" t="s">
        <v>1369</v>
      </c>
      <c r="D549" s="431" t="s">
        <v>1454</v>
      </c>
      <c r="E549" s="431" t="s">
        <v>1455</v>
      </c>
      <c r="F549" s="434">
        <v>9</v>
      </c>
      <c r="G549" s="434">
        <v>5460</v>
      </c>
      <c r="H549" s="434">
        <v>1</v>
      </c>
      <c r="I549" s="434">
        <v>606.66666666666663</v>
      </c>
      <c r="J549" s="434">
        <v>21</v>
      </c>
      <c r="K549" s="434">
        <v>12768</v>
      </c>
      <c r="L549" s="434">
        <v>2.3384615384615386</v>
      </c>
      <c r="M549" s="434">
        <v>608</v>
      </c>
      <c r="N549" s="434">
        <v>18</v>
      </c>
      <c r="O549" s="434">
        <v>11052</v>
      </c>
      <c r="P549" s="456">
        <v>2.0241758241758241</v>
      </c>
      <c r="Q549" s="435">
        <v>614</v>
      </c>
    </row>
    <row r="550" spans="1:17" ht="14.4" customHeight="1" x14ac:dyDescent="0.3">
      <c r="A550" s="430" t="s">
        <v>1536</v>
      </c>
      <c r="B550" s="431" t="s">
        <v>1368</v>
      </c>
      <c r="C550" s="431" t="s">
        <v>1369</v>
      </c>
      <c r="D550" s="431" t="s">
        <v>1458</v>
      </c>
      <c r="E550" s="431" t="s">
        <v>1459</v>
      </c>
      <c r="F550" s="434">
        <v>14</v>
      </c>
      <c r="G550" s="434">
        <v>7096</v>
      </c>
      <c r="H550" s="434">
        <v>1</v>
      </c>
      <c r="I550" s="434">
        <v>506.85714285714283</v>
      </c>
      <c r="J550" s="434"/>
      <c r="K550" s="434"/>
      <c r="L550" s="434"/>
      <c r="M550" s="434"/>
      <c r="N550" s="434">
        <v>1</v>
      </c>
      <c r="O550" s="434">
        <v>512</v>
      </c>
      <c r="P550" s="456">
        <v>7.2153325817361891E-2</v>
      </c>
      <c r="Q550" s="435">
        <v>512</v>
      </c>
    </row>
    <row r="551" spans="1:17" ht="14.4" customHeight="1" x14ac:dyDescent="0.3">
      <c r="A551" s="430" t="s">
        <v>1536</v>
      </c>
      <c r="B551" s="431" t="s">
        <v>1368</v>
      </c>
      <c r="C551" s="431" t="s">
        <v>1369</v>
      </c>
      <c r="D551" s="431" t="s">
        <v>1466</v>
      </c>
      <c r="E551" s="431" t="s">
        <v>1467</v>
      </c>
      <c r="F551" s="434"/>
      <c r="G551" s="434"/>
      <c r="H551" s="434"/>
      <c r="I551" s="434"/>
      <c r="J551" s="434"/>
      <c r="K551" s="434"/>
      <c r="L551" s="434"/>
      <c r="M551" s="434"/>
      <c r="N551" s="434">
        <v>1</v>
      </c>
      <c r="O551" s="434">
        <v>249</v>
      </c>
      <c r="P551" s="456"/>
      <c r="Q551" s="435">
        <v>249</v>
      </c>
    </row>
    <row r="552" spans="1:17" ht="14.4" customHeight="1" x14ac:dyDescent="0.3">
      <c r="A552" s="430" t="s">
        <v>1536</v>
      </c>
      <c r="B552" s="431" t="s">
        <v>1368</v>
      </c>
      <c r="C552" s="431" t="s">
        <v>1369</v>
      </c>
      <c r="D552" s="431" t="s">
        <v>1472</v>
      </c>
      <c r="E552" s="431" t="s">
        <v>1473</v>
      </c>
      <c r="F552" s="434">
        <v>2</v>
      </c>
      <c r="G552" s="434">
        <v>304</v>
      </c>
      <c r="H552" s="434">
        <v>1</v>
      </c>
      <c r="I552" s="434">
        <v>152</v>
      </c>
      <c r="J552" s="434"/>
      <c r="K552" s="434"/>
      <c r="L552" s="434"/>
      <c r="M552" s="434"/>
      <c r="N552" s="434"/>
      <c r="O552" s="434"/>
      <c r="P552" s="456"/>
      <c r="Q552" s="435"/>
    </row>
    <row r="553" spans="1:17" ht="14.4" customHeight="1" x14ac:dyDescent="0.3">
      <c r="A553" s="430" t="s">
        <v>1537</v>
      </c>
      <c r="B553" s="431" t="s">
        <v>1368</v>
      </c>
      <c r="C553" s="431" t="s">
        <v>1369</v>
      </c>
      <c r="D553" s="431" t="s">
        <v>1386</v>
      </c>
      <c r="E553" s="431" t="s">
        <v>1387</v>
      </c>
      <c r="F553" s="434"/>
      <c r="G553" s="434"/>
      <c r="H553" s="434"/>
      <c r="I553" s="434"/>
      <c r="J553" s="434">
        <v>3</v>
      </c>
      <c r="K553" s="434">
        <v>120</v>
      </c>
      <c r="L553" s="434"/>
      <c r="M553" s="434">
        <v>40</v>
      </c>
      <c r="N553" s="434"/>
      <c r="O553" s="434"/>
      <c r="P553" s="456"/>
      <c r="Q553" s="435"/>
    </row>
    <row r="554" spans="1:17" ht="14.4" customHeight="1" x14ac:dyDescent="0.3">
      <c r="A554" s="430" t="s">
        <v>1537</v>
      </c>
      <c r="B554" s="431" t="s">
        <v>1368</v>
      </c>
      <c r="C554" s="431" t="s">
        <v>1369</v>
      </c>
      <c r="D554" s="431" t="s">
        <v>1414</v>
      </c>
      <c r="E554" s="431" t="s">
        <v>1415</v>
      </c>
      <c r="F554" s="434">
        <v>1</v>
      </c>
      <c r="G554" s="434">
        <v>16</v>
      </c>
      <c r="H554" s="434">
        <v>1</v>
      </c>
      <c r="I554" s="434">
        <v>16</v>
      </c>
      <c r="J554" s="434"/>
      <c r="K554" s="434"/>
      <c r="L554" s="434"/>
      <c r="M554" s="434"/>
      <c r="N554" s="434"/>
      <c r="O554" s="434"/>
      <c r="P554" s="456"/>
      <c r="Q554" s="435"/>
    </row>
    <row r="555" spans="1:17" ht="14.4" customHeight="1" x14ac:dyDescent="0.3">
      <c r="A555" s="430" t="s">
        <v>1537</v>
      </c>
      <c r="B555" s="431" t="s">
        <v>1368</v>
      </c>
      <c r="C555" s="431" t="s">
        <v>1369</v>
      </c>
      <c r="D555" s="431" t="s">
        <v>1424</v>
      </c>
      <c r="E555" s="431" t="s">
        <v>1425</v>
      </c>
      <c r="F555" s="434"/>
      <c r="G555" s="434"/>
      <c r="H555" s="434"/>
      <c r="I555" s="434"/>
      <c r="J555" s="434"/>
      <c r="K555" s="434"/>
      <c r="L555" s="434"/>
      <c r="M555" s="434"/>
      <c r="N555" s="434">
        <v>4</v>
      </c>
      <c r="O555" s="434">
        <v>468</v>
      </c>
      <c r="P555" s="456"/>
      <c r="Q555" s="435">
        <v>117</v>
      </c>
    </row>
    <row r="556" spans="1:17" ht="14.4" customHeight="1" x14ac:dyDescent="0.3">
      <c r="A556" s="430" t="s">
        <v>1537</v>
      </c>
      <c r="B556" s="431" t="s">
        <v>1368</v>
      </c>
      <c r="C556" s="431" t="s">
        <v>1369</v>
      </c>
      <c r="D556" s="431" t="s">
        <v>1432</v>
      </c>
      <c r="E556" s="431" t="s">
        <v>1433</v>
      </c>
      <c r="F556" s="434">
        <v>3</v>
      </c>
      <c r="G556" s="434">
        <v>1461</v>
      </c>
      <c r="H556" s="434">
        <v>1</v>
      </c>
      <c r="I556" s="434">
        <v>487</v>
      </c>
      <c r="J556" s="434"/>
      <c r="K556" s="434"/>
      <c r="L556" s="434"/>
      <c r="M556" s="434"/>
      <c r="N556" s="434"/>
      <c r="O556" s="434"/>
      <c r="P556" s="456"/>
      <c r="Q556" s="435"/>
    </row>
    <row r="557" spans="1:17" ht="14.4" customHeight="1" x14ac:dyDescent="0.3">
      <c r="A557" s="430" t="s">
        <v>1538</v>
      </c>
      <c r="B557" s="431" t="s">
        <v>1368</v>
      </c>
      <c r="C557" s="431" t="s">
        <v>1369</v>
      </c>
      <c r="D557" s="431" t="s">
        <v>1370</v>
      </c>
      <c r="E557" s="431" t="s">
        <v>1371</v>
      </c>
      <c r="F557" s="434">
        <v>223</v>
      </c>
      <c r="G557" s="434">
        <v>35635</v>
      </c>
      <c r="H557" s="434">
        <v>1</v>
      </c>
      <c r="I557" s="434">
        <v>159.7982062780269</v>
      </c>
      <c r="J557" s="434">
        <v>252</v>
      </c>
      <c r="K557" s="434">
        <v>40572</v>
      </c>
      <c r="L557" s="434">
        <v>1.1385435667181143</v>
      </c>
      <c r="M557" s="434">
        <v>161</v>
      </c>
      <c r="N557" s="434">
        <v>310</v>
      </c>
      <c r="O557" s="434">
        <v>53630</v>
      </c>
      <c r="P557" s="456">
        <v>1.504981057948646</v>
      </c>
      <c r="Q557" s="435">
        <v>173</v>
      </c>
    </row>
    <row r="558" spans="1:17" ht="14.4" customHeight="1" x14ac:dyDescent="0.3">
      <c r="A558" s="430" t="s">
        <v>1538</v>
      </c>
      <c r="B558" s="431" t="s">
        <v>1368</v>
      </c>
      <c r="C558" s="431" t="s">
        <v>1369</v>
      </c>
      <c r="D558" s="431" t="s">
        <v>1384</v>
      </c>
      <c r="E558" s="431" t="s">
        <v>1385</v>
      </c>
      <c r="F558" s="434">
        <v>1</v>
      </c>
      <c r="G558" s="434">
        <v>1165</v>
      </c>
      <c r="H558" s="434">
        <v>1</v>
      </c>
      <c r="I558" s="434">
        <v>1165</v>
      </c>
      <c r="J558" s="434">
        <v>2</v>
      </c>
      <c r="K558" s="434">
        <v>2338</v>
      </c>
      <c r="L558" s="434">
        <v>2.0068669527896996</v>
      </c>
      <c r="M558" s="434">
        <v>1169</v>
      </c>
      <c r="N558" s="434"/>
      <c r="O558" s="434"/>
      <c r="P558" s="456"/>
      <c r="Q558" s="435"/>
    </row>
    <row r="559" spans="1:17" ht="14.4" customHeight="1" x14ac:dyDescent="0.3">
      <c r="A559" s="430" t="s">
        <v>1538</v>
      </c>
      <c r="B559" s="431" t="s">
        <v>1368</v>
      </c>
      <c r="C559" s="431" t="s">
        <v>1369</v>
      </c>
      <c r="D559" s="431" t="s">
        <v>1386</v>
      </c>
      <c r="E559" s="431" t="s">
        <v>1387</v>
      </c>
      <c r="F559" s="434">
        <v>76</v>
      </c>
      <c r="G559" s="434">
        <v>3026</v>
      </c>
      <c r="H559" s="434">
        <v>1</v>
      </c>
      <c r="I559" s="434">
        <v>39.815789473684212</v>
      </c>
      <c r="J559" s="434">
        <v>29</v>
      </c>
      <c r="K559" s="434">
        <v>1160</v>
      </c>
      <c r="L559" s="434">
        <v>0.38334434897554526</v>
      </c>
      <c r="M559" s="434">
        <v>40</v>
      </c>
      <c r="N559" s="434">
        <v>15</v>
      </c>
      <c r="O559" s="434">
        <v>615</v>
      </c>
      <c r="P559" s="456">
        <v>0.20323859881031064</v>
      </c>
      <c r="Q559" s="435">
        <v>41</v>
      </c>
    </row>
    <row r="560" spans="1:17" ht="14.4" customHeight="1" x14ac:dyDescent="0.3">
      <c r="A560" s="430" t="s">
        <v>1538</v>
      </c>
      <c r="B560" s="431" t="s">
        <v>1368</v>
      </c>
      <c r="C560" s="431" t="s">
        <v>1369</v>
      </c>
      <c r="D560" s="431" t="s">
        <v>1388</v>
      </c>
      <c r="E560" s="431" t="s">
        <v>1389</v>
      </c>
      <c r="F560" s="434">
        <v>1</v>
      </c>
      <c r="G560" s="434">
        <v>383</v>
      </c>
      <c r="H560" s="434">
        <v>1</v>
      </c>
      <c r="I560" s="434">
        <v>383</v>
      </c>
      <c r="J560" s="434">
        <v>1</v>
      </c>
      <c r="K560" s="434">
        <v>383</v>
      </c>
      <c r="L560" s="434">
        <v>1</v>
      </c>
      <c r="M560" s="434">
        <v>383</v>
      </c>
      <c r="N560" s="434">
        <v>1</v>
      </c>
      <c r="O560" s="434">
        <v>384</v>
      </c>
      <c r="P560" s="456">
        <v>1.0026109660574412</v>
      </c>
      <c r="Q560" s="435">
        <v>384</v>
      </c>
    </row>
    <row r="561" spans="1:17" ht="14.4" customHeight="1" x14ac:dyDescent="0.3">
      <c r="A561" s="430" t="s">
        <v>1538</v>
      </c>
      <c r="B561" s="431" t="s">
        <v>1368</v>
      </c>
      <c r="C561" s="431" t="s">
        <v>1369</v>
      </c>
      <c r="D561" s="431" t="s">
        <v>1394</v>
      </c>
      <c r="E561" s="431" t="s">
        <v>1395</v>
      </c>
      <c r="F561" s="434">
        <v>6</v>
      </c>
      <c r="G561" s="434">
        <v>2667</v>
      </c>
      <c r="H561" s="434">
        <v>1</v>
      </c>
      <c r="I561" s="434">
        <v>444.5</v>
      </c>
      <c r="J561" s="434">
        <v>3</v>
      </c>
      <c r="K561" s="434">
        <v>1335</v>
      </c>
      <c r="L561" s="434">
        <v>0.50056242969628795</v>
      </c>
      <c r="M561" s="434">
        <v>445</v>
      </c>
      <c r="N561" s="434"/>
      <c r="O561" s="434"/>
      <c r="P561" s="456"/>
      <c r="Q561" s="435"/>
    </row>
    <row r="562" spans="1:17" ht="14.4" customHeight="1" x14ac:dyDescent="0.3">
      <c r="A562" s="430" t="s">
        <v>1538</v>
      </c>
      <c r="B562" s="431" t="s">
        <v>1368</v>
      </c>
      <c r="C562" s="431" t="s">
        <v>1369</v>
      </c>
      <c r="D562" s="431" t="s">
        <v>1398</v>
      </c>
      <c r="E562" s="431" t="s">
        <v>1399</v>
      </c>
      <c r="F562" s="434">
        <v>1</v>
      </c>
      <c r="G562" s="434">
        <v>491</v>
      </c>
      <c r="H562" s="434">
        <v>1</v>
      </c>
      <c r="I562" s="434">
        <v>491</v>
      </c>
      <c r="J562" s="434">
        <v>1</v>
      </c>
      <c r="K562" s="434">
        <v>491</v>
      </c>
      <c r="L562" s="434">
        <v>1</v>
      </c>
      <c r="M562" s="434">
        <v>491</v>
      </c>
      <c r="N562" s="434"/>
      <c r="O562" s="434"/>
      <c r="P562" s="456"/>
      <c r="Q562" s="435"/>
    </row>
    <row r="563" spans="1:17" ht="14.4" customHeight="1" x14ac:dyDescent="0.3">
      <c r="A563" s="430" t="s">
        <v>1538</v>
      </c>
      <c r="B563" s="431" t="s">
        <v>1368</v>
      </c>
      <c r="C563" s="431" t="s">
        <v>1369</v>
      </c>
      <c r="D563" s="431" t="s">
        <v>1400</v>
      </c>
      <c r="E563" s="431" t="s">
        <v>1401</v>
      </c>
      <c r="F563" s="434">
        <v>9</v>
      </c>
      <c r="G563" s="434">
        <v>279</v>
      </c>
      <c r="H563" s="434">
        <v>1</v>
      </c>
      <c r="I563" s="434">
        <v>31</v>
      </c>
      <c r="J563" s="434">
        <v>9</v>
      </c>
      <c r="K563" s="434">
        <v>279</v>
      </c>
      <c r="L563" s="434">
        <v>1</v>
      </c>
      <c r="M563" s="434">
        <v>31</v>
      </c>
      <c r="N563" s="434">
        <v>9</v>
      </c>
      <c r="O563" s="434">
        <v>279</v>
      </c>
      <c r="P563" s="456">
        <v>1</v>
      </c>
      <c r="Q563" s="435">
        <v>31</v>
      </c>
    </row>
    <row r="564" spans="1:17" ht="14.4" customHeight="1" x14ac:dyDescent="0.3">
      <c r="A564" s="430" t="s">
        <v>1538</v>
      </c>
      <c r="B564" s="431" t="s">
        <v>1368</v>
      </c>
      <c r="C564" s="431" t="s">
        <v>1369</v>
      </c>
      <c r="D564" s="431" t="s">
        <v>1402</v>
      </c>
      <c r="E564" s="431" t="s">
        <v>1403</v>
      </c>
      <c r="F564" s="434"/>
      <c r="G564" s="434"/>
      <c r="H564" s="434"/>
      <c r="I564" s="434"/>
      <c r="J564" s="434">
        <v>4</v>
      </c>
      <c r="K564" s="434">
        <v>828</v>
      </c>
      <c r="L564" s="434"/>
      <c r="M564" s="434">
        <v>207</v>
      </c>
      <c r="N564" s="434"/>
      <c r="O564" s="434"/>
      <c r="P564" s="456"/>
      <c r="Q564" s="435"/>
    </row>
    <row r="565" spans="1:17" ht="14.4" customHeight="1" x14ac:dyDescent="0.3">
      <c r="A565" s="430" t="s">
        <v>1538</v>
      </c>
      <c r="B565" s="431" t="s">
        <v>1368</v>
      </c>
      <c r="C565" s="431" t="s">
        <v>1369</v>
      </c>
      <c r="D565" s="431" t="s">
        <v>1404</v>
      </c>
      <c r="E565" s="431" t="s">
        <v>1405</v>
      </c>
      <c r="F565" s="434"/>
      <c r="G565" s="434"/>
      <c r="H565" s="434"/>
      <c r="I565" s="434"/>
      <c r="J565" s="434">
        <v>4</v>
      </c>
      <c r="K565" s="434">
        <v>1520</v>
      </c>
      <c r="L565" s="434"/>
      <c r="M565" s="434">
        <v>380</v>
      </c>
      <c r="N565" s="434"/>
      <c r="O565" s="434"/>
      <c r="P565" s="456"/>
      <c r="Q565" s="435"/>
    </row>
    <row r="566" spans="1:17" ht="14.4" customHeight="1" x14ac:dyDescent="0.3">
      <c r="A566" s="430" t="s">
        <v>1538</v>
      </c>
      <c r="B566" s="431" t="s">
        <v>1368</v>
      </c>
      <c r="C566" s="431" t="s">
        <v>1369</v>
      </c>
      <c r="D566" s="431" t="s">
        <v>1414</v>
      </c>
      <c r="E566" s="431" t="s">
        <v>1415</v>
      </c>
      <c r="F566" s="434">
        <v>17</v>
      </c>
      <c r="G566" s="434">
        <v>272</v>
      </c>
      <c r="H566" s="434">
        <v>1</v>
      </c>
      <c r="I566" s="434">
        <v>16</v>
      </c>
      <c r="J566" s="434">
        <v>11</v>
      </c>
      <c r="K566" s="434">
        <v>176</v>
      </c>
      <c r="L566" s="434">
        <v>0.6470588235294118</v>
      </c>
      <c r="M566" s="434">
        <v>16</v>
      </c>
      <c r="N566" s="434">
        <v>3</v>
      </c>
      <c r="O566" s="434">
        <v>51</v>
      </c>
      <c r="P566" s="456">
        <v>0.1875</v>
      </c>
      <c r="Q566" s="435">
        <v>17</v>
      </c>
    </row>
    <row r="567" spans="1:17" ht="14.4" customHeight="1" x14ac:dyDescent="0.3">
      <c r="A567" s="430" t="s">
        <v>1538</v>
      </c>
      <c r="B567" s="431" t="s">
        <v>1368</v>
      </c>
      <c r="C567" s="431" t="s">
        <v>1369</v>
      </c>
      <c r="D567" s="431" t="s">
        <v>1416</v>
      </c>
      <c r="E567" s="431" t="s">
        <v>1417</v>
      </c>
      <c r="F567" s="434">
        <v>3</v>
      </c>
      <c r="G567" s="434">
        <v>403</v>
      </c>
      <c r="H567" s="434">
        <v>1</v>
      </c>
      <c r="I567" s="434">
        <v>134.33333333333334</v>
      </c>
      <c r="J567" s="434">
        <v>6</v>
      </c>
      <c r="K567" s="434">
        <v>816</v>
      </c>
      <c r="L567" s="434">
        <v>2.0248138957816377</v>
      </c>
      <c r="M567" s="434">
        <v>136</v>
      </c>
      <c r="N567" s="434">
        <v>3</v>
      </c>
      <c r="O567" s="434">
        <v>417</v>
      </c>
      <c r="P567" s="456">
        <v>1.0347394540942929</v>
      </c>
      <c r="Q567" s="435">
        <v>139</v>
      </c>
    </row>
    <row r="568" spans="1:17" ht="14.4" customHeight="1" x14ac:dyDescent="0.3">
      <c r="A568" s="430" t="s">
        <v>1538</v>
      </c>
      <c r="B568" s="431" t="s">
        <v>1368</v>
      </c>
      <c r="C568" s="431" t="s">
        <v>1369</v>
      </c>
      <c r="D568" s="431" t="s">
        <v>1418</v>
      </c>
      <c r="E568" s="431" t="s">
        <v>1419</v>
      </c>
      <c r="F568" s="434">
        <v>4</v>
      </c>
      <c r="G568" s="434">
        <v>411</v>
      </c>
      <c r="H568" s="434">
        <v>1</v>
      </c>
      <c r="I568" s="434">
        <v>102.75</v>
      </c>
      <c r="J568" s="434">
        <v>11</v>
      </c>
      <c r="K568" s="434">
        <v>1133</v>
      </c>
      <c r="L568" s="434">
        <v>2.7566909975669098</v>
      </c>
      <c r="M568" s="434">
        <v>103</v>
      </c>
      <c r="N568" s="434">
        <v>15</v>
      </c>
      <c r="O568" s="434">
        <v>1545</v>
      </c>
      <c r="P568" s="456">
        <v>3.7591240875912408</v>
      </c>
      <c r="Q568" s="435">
        <v>103</v>
      </c>
    </row>
    <row r="569" spans="1:17" ht="14.4" customHeight="1" x14ac:dyDescent="0.3">
      <c r="A569" s="430" t="s">
        <v>1538</v>
      </c>
      <c r="B569" s="431" t="s">
        <v>1368</v>
      </c>
      <c r="C569" s="431" t="s">
        <v>1369</v>
      </c>
      <c r="D569" s="431" t="s">
        <v>1424</v>
      </c>
      <c r="E569" s="431" t="s">
        <v>1425</v>
      </c>
      <c r="F569" s="434">
        <v>108</v>
      </c>
      <c r="G569" s="434">
        <v>12384</v>
      </c>
      <c r="H569" s="434">
        <v>1</v>
      </c>
      <c r="I569" s="434">
        <v>114.66666666666667</v>
      </c>
      <c r="J569" s="434">
        <v>118</v>
      </c>
      <c r="K569" s="434">
        <v>13688</v>
      </c>
      <c r="L569" s="434">
        <v>1.1052971576227391</v>
      </c>
      <c r="M569" s="434">
        <v>116</v>
      </c>
      <c r="N569" s="434">
        <v>177</v>
      </c>
      <c r="O569" s="434">
        <v>20709</v>
      </c>
      <c r="P569" s="456">
        <v>1.6722383720930232</v>
      </c>
      <c r="Q569" s="435">
        <v>117</v>
      </c>
    </row>
    <row r="570" spans="1:17" ht="14.4" customHeight="1" x14ac:dyDescent="0.3">
      <c r="A570" s="430" t="s">
        <v>1538</v>
      </c>
      <c r="B570" s="431" t="s">
        <v>1368</v>
      </c>
      <c r="C570" s="431" t="s">
        <v>1369</v>
      </c>
      <c r="D570" s="431" t="s">
        <v>1426</v>
      </c>
      <c r="E570" s="431" t="s">
        <v>1427</v>
      </c>
      <c r="F570" s="434">
        <v>40</v>
      </c>
      <c r="G570" s="434">
        <v>3396</v>
      </c>
      <c r="H570" s="434">
        <v>1</v>
      </c>
      <c r="I570" s="434">
        <v>84.9</v>
      </c>
      <c r="J570" s="434">
        <v>56</v>
      </c>
      <c r="K570" s="434">
        <v>4760</v>
      </c>
      <c r="L570" s="434">
        <v>1.4016489988221437</v>
      </c>
      <c r="M570" s="434">
        <v>85</v>
      </c>
      <c r="N570" s="434">
        <v>85</v>
      </c>
      <c r="O570" s="434">
        <v>7735</v>
      </c>
      <c r="P570" s="456">
        <v>2.2776796230859837</v>
      </c>
      <c r="Q570" s="435">
        <v>91</v>
      </c>
    </row>
    <row r="571" spans="1:17" ht="14.4" customHeight="1" x14ac:dyDescent="0.3">
      <c r="A571" s="430" t="s">
        <v>1538</v>
      </c>
      <c r="B571" s="431" t="s">
        <v>1368</v>
      </c>
      <c r="C571" s="431" t="s">
        <v>1369</v>
      </c>
      <c r="D571" s="431" t="s">
        <v>1430</v>
      </c>
      <c r="E571" s="431" t="s">
        <v>1431</v>
      </c>
      <c r="F571" s="434">
        <v>7</v>
      </c>
      <c r="G571" s="434">
        <v>147</v>
      </c>
      <c r="H571" s="434">
        <v>1</v>
      </c>
      <c r="I571" s="434">
        <v>21</v>
      </c>
      <c r="J571" s="434">
        <v>28</v>
      </c>
      <c r="K571" s="434">
        <v>588</v>
      </c>
      <c r="L571" s="434">
        <v>4</v>
      </c>
      <c r="M571" s="434">
        <v>21</v>
      </c>
      <c r="N571" s="434">
        <v>21</v>
      </c>
      <c r="O571" s="434">
        <v>441</v>
      </c>
      <c r="P571" s="456">
        <v>3</v>
      </c>
      <c r="Q571" s="435">
        <v>21</v>
      </c>
    </row>
    <row r="572" spans="1:17" ht="14.4" customHeight="1" x14ac:dyDescent="0.3">
      <c r="A572" s="430" t="s">
        <v>1538</v>
      </c>
      <c r="B572" s="431" t="s">
        <v>1368</v>
      </c>
      <c r="C572" s="431" t="s">
        <v>1369</v>
      </c>
      <c r="D572" s="431" t="s">
        <v>1432</v>
      </c>
      <c r="E572" s="431" t="s">
        <v>1433</v>
      </c>
      <c r="F572" s="434">
        <v>20</v>
      </c>
      <c r="G572" s="434">
        <v>9729</v>
      </c>
      <c r="H572" s="434">
        <v>1</v>
      </c>
      <c r="I572" s="434">
        <v>486.45</v>
      </c>
      <c r="J572" s="434">
        <v>15</v>
      </c>
      <c r="K572" s="434">
        <v>7305</v>
      </c>
      <c r="L572" s="434">
        <v>0.75084798026518651</v>
      </c>
      <c r="M572" s="434">
        <v>487</v>
      </c>
      <c r="N572" s="434">
        <v>4</v>
      </c>
      <c r="O572" s="434">
        <v>1952</v>
      </c>
      <c r="P572" s="456">
        <v>0.20063727001747353</v>
      </c>
      <c r="Q572" s="435">
        <v>488</v>
      </c>
    </row>
    <row r="573" spans="1:17" ht="14.4" customHeight="1" x14ac:dyDescent="0.3">
      <c r="A573" s="430" t="s">
        <v>1538</v>
      </c>
      <c r="B573" s="431" t="s">
        <v>1368</v>
      </c>
      <c r="C573" s="431" t="s">
        <v>1369</v>
      </c>
      <c r="D573" s="431" t="s">
        <v>1440</v>
      </c>
      <c r="E573" s="431" t="s">
        <v>1441</v>
      </c>
      <c r="F573" s="434">
        <v>18</v>
      </c>
      <c r="G573" s="434">
        <v>734</v>
      </c>
      <c r="H573" s="434">
        <v>1</v>
      </c>
      <c r="I573" s="434">
        <v>40.777777777777779</v>
      </c>
      <c r="J573" s="434">
        <v>59</v>
      </c>
      <c r="K573" s="434">
        <v>2419</v>
      </c>
      <c r="L573" s="434">
        <v>3.295640326975477</v>
      </c>
      <c r="M573" s="434">
        <v>41</v>
      </c>
      <c r="N573" s="434">
        <v>65</v>
      </c>
      <c r="O573" s="434">
        <v>2665</v>
      </c>
      <c r="P573" s="456">
        <v>3.630790190735695</v>
      </c>
      <c r="Q573" s="435">
        <v>41</v>
      </c>
    </row>
    <row r="574" spans="1:17" ht="14.4" customHeight="1" x14ac:dyDescent="0.3">
      <c r="A574" s="430" t="s">
        <v>1538</v>
      </c>
      <c r="B574" s="431" t="s">
        <v>1368</v>
      </c>
      <c r="C574" s="431" t="s">
        <v>1369</v>
      </c>
      <c r="D574" s="431" t="s">
        <v>1452</v>
      </c>
      <c r="E574" s="431" t="s">
        <v>1453</v>
      </c>
      <c r="F574" s="434"/>
      <c r="G574" s="434"/>
      <c r="H574" s="434"/>
      <c r="I574" s="434"/>
      <c r="J574" s="434">
        <v>1</v>
      </c>
      <c r="K574" s="434">
        <v>2072</v>
      </c>
      <c r="L574" s="434"/>
      <c r="M574" s="434">
        <v>2072</v>
      </c>
      <c r="N574" s="434"/>
      <c r="O574" s="434"/>
      <c r="P574" s="456"/>
      <c r="Q574" s="435"/>
    </row>
    <row r="575" spans="1:17" ht="14.4" customHeight="1" x14ac:dyDescent="0.3">
      <c r="A575" s="430" t="s">
        <v>1538</v>
      </c>
      <c r="B575" s="431" t="s">
        <v>1368</v>
      </c>
      <c r="C575" s="431" t="s">
        <v>1369</v>
      </c>
      <c r="D575" s="431" t="s">
        <v>1454</v>
      </c>
      <c r="E575" s="431" t="s">
        <v>1455</v>
      </c>
      <c r="F575" s="434"/>
      <c r="G575" s="434"/>
      <c r="H575" s="434"/>
      <c r="I575" s="434"/>
      <c r="J575" s="434">
        <v>1</v>
      </c>
      <c r="K575" s="434">
        <v>608</v>
      </c>
      <c r="L575" s="434"/>
      <c r="M575" s="434">
        <v>608</v>
      </c>
      <c r="N575" s="434"/>
      <c r="O575" s="434"/>
      <c r="P575" s="456"/>
      <c r="Q575" s="435"/>
    </row>
    <row r="576" spans="1:17" ht="14.4" customHeight="1" x14ac:dyDescent="0.3">
      <c r="A576" s="430" t="s">
        <v>1538</v>
      </c>
      <c r="B576" s="431" t="s">
        <v>1368</v>
      </c>
      <c r="C576" s="431" t="s">
        <v>1369</v>
      </c>
      <c r="D576" s="431" t="s">
        <v>1458</v>
      </c>
      <c r="E576" s="431" t="s">
        <v>1459</v>
      </c>
      <c r="F576" s="434">
        <v>1</v>
      </c>
      <c r="G576" s="434">
        <v>508</v>
      </c>
      <c r="H576" s="434">
        <v>1</v>
      </c>
      <c r="I576" s="434">
        <v>508</v>
      </c>
      <c r="J576" s="434"/>
      <c r="K576" s="434"/>
      <c r="L576" s="434"/>
      <c r="M576" s="434"/>
      <c r="N576" s="434"/>
      <c r="O576" s="434"/>
      <c r="P576" s="456"/>
      <c r="Q576" s="435"/>
    </row>
    <row r="577" spans="1:17" ht="14.4" customHeight="1" x14ac:dyDescent="0.3">
      <c r="A577" s="430" t="s">
        <v>1538</v>
      </c>
      <c r="B577" s="431" t="s">
        <v>1368</v>
      </c>
      <c r="C577" s="431" t="s">
        <v>1369</v>
      </c>
      <c r="D577" s="431" t="s">
        <v>1460</v>
      </c>
      <c r="E577" s="431" t="s">
        <v>1461</v>
      </c>
      <c r="F577" s="434">
        <v>1</v>
      </c>
      <c r="G577" s="434">
        <v>1731</v>
      </c>
      <c r="H577" s="434">
        <v>1</v>
      </c>
      <c r="I577" s="434">
        <v>1731</v>
      </c>
      <c r="J577" s="434"/>
      <c r="K577" s="434"/>
      <c r="L577" s="434"/>
      <c r="M577" s="434"/>
      <c r="N577" s="434"/>
      <c r="O577" s="434"/>
      <c r="P577" s="456"/>
      <c r="Q577" s="435"/>
    </row>
    <row r="578" spans="1:17" ht="14.4" customHeight="1" x14ac:dyDescent="0.3">
      <c r="A578" s="430" t="s">
        <v>1538</v>
      </c>
      <c r="B578" s="431" t="s">
        <v>1368</v>
      </c>
      <c r="C578" s="431" t="s">
        <v>1369</v>
      </c>
      <c r="D578" s="431" t="s">
        <v>1480</v>
      </c>
      <c r="E578" s="431" t="s">
        <v>1481</v>
      </c>
      <c r="F578" s="434">
        <v>1</v>
      </c>
      <c r="G578" s="434">
        <v>29</v>
      </c>
      <c r="H578" s="434">
        <v>1</v>
      </c>
      <c r="I578" s="434">
        <v>29</v>
      </c>
      <c r="J578" s="434"/>
      <c r="K578" s="434"/>
      <c r="L578" s="434"/>
      <c r="M578" s="434"/>
      <c r="N578" s="434">
        <v>1</v>
      </c>
      <c r="O578" s="434">
        <v>30</v>
      </c>
      <c r="P578" s="456">
        <v>1.0344827586206897</v>
      </c>
      <c r="Q578" s="435">
        <v>30</v>
      </c>
    </row>
    <row r="579" spans="1:17" ht="14.4" customHeight="1" x14ac:dyDescent="0.3">
      <c r="A579" s="430" t="s">
        <v>1539</v>
      </c>
      <c r="B579" s="431" t="s">
        <v>1368</v>
      </c>
      <c r="C579" s="431" t="s">
        <v>1369</v>
      </c>
      <c r="D579" s="431" t="s">
        <v>1370</v>
      </c>
      <c r="E579" s="431" t="s">
        <v>1371</v>
      </c>
      <c r="F579" s="434">
        <v>39</v>
      </c>
      <c r="G579" s="434">
        <v>6228</v>
      </c>
      <c r="H579" s="434">
        <v>1</v>
      </c>
      <c r="I579" s="434">
        <v>159.69230769230768</v>
      </c>
      <c r="J579" s="434">
        <v>46</v>
      </c>
      <c r="K579" s="434">
        <v>7406</v>
      </c>
      <c r="L579" s="434">
        <v>1.1891457931920359</v>
      </c>
      <c r="M579" s="434">
        <v>161</v>
      </c>
      <c r="N579" s="434">
        <v>32</v>
      </c>
      <c r="O579" s="434">
        <v>5536</v>
      </c>
      <c r="P579" s="456">
        <v>0.88888888888888884</v>
      </c>
      <c r="Q579" s="435">
        <v>173</v>
      </c>
    </row>
    <row r="580" spans="1:17" ht="14.4" customHeight="1" x14ac:dyDescent="0.3">
      <c r="A580" s="430" t="s">
        <v>1539</v>
      </c>
      <c r="B580" s="431" t="s">
        <v>1368</v>
      </c>
      <c r="C580" s="431" t="s">
        <v>1369</v>
      </c>
      <c r="D580" s="431" t="s">
        <v>1384</v>
      </c>
      <c r="E580" s="431" t="s">
        <v>1385</v>
      </c>
      <c r="F580" s="434">
        <v>1</v>
      </c>
      <c r="G580" s="434">
        <v>1168</v>
      </c>
      <c r="H580" s="434">
        <v>1</v>
      </c>
      <c r="I580" s="434">
        <v>1168</v>
      </c>
      <c r="J580" s="434"/>
      <c r="K580" s="434"/>
      <c r="L580" s="434"/>
      <c r="M580" s="434"/>
      <c r="N580" s="434"/>
      <c r="O580" s="434"/>
      <c r="P580" s="456"/>
      <c r="Q580" s="435"/>
    </row>
    <row r="581" spans="1:17" ht="14.4" customHeight="1" x14ac:dyDescent="0.3">
      <c r="A581" s="430" t="s">
        <v>1539</v>
      </c>
      <c r="B581" s="431" t="s">
        <v>1368</v>
      </c>
      <c r="C581" s="431" t="s">
        <v>1369</v>
      </c>
      <c r="D581" s="431" t="s">
        <v>1386</v>
      </c>
      <c r="E581" s="431" t="s">
        <v>1387</v>
      </c>
      <c r="F581" s="434">
        <v>20</v>
      </c>
      <c r="G581" s="434">
        <v>797</v>
      </c>
      <c r="H581" s="434">
        <v>1</v>
      </c>
      <c r="I581" s="434">
        <v>39.85</v>
      </c>
      <c r="J581" s="434">
        <v>28</v>
      </c>
      <c r="K581" s="434">
        <v>1120</v>
      </c>
      <c r="L581" s="434">
        <v>1.4052697616060226</v>
      </c>
      <c r="M581" s="434">
        <v>40</v>
      </c>
      <c r="N581" s="434">
        <v>9</v>
      </c>
      <c r="O581" s="434">
        <v>369</v>
      </c>
      <c r="P581" s="456">
        <v>0.46298619824341281</v>
      </c>
      <c r="Q581" s="435">
        <v>41</v>
      </c>
    </row>
    <row r="582" spans="1:17" ht="14.4" customHeight="1" x14ac:dyDescent="0.3">
      <c r="A582" s="430" t="s">
        <v>1539</v>
      </c>
      <c r="B582" s="431" t="s">
        <v>1368</v>
      </c>
      <c r="C582" s="431" t="s">
        <v>1369</v>
      </c>
      <c r="D582" s="431" t="s">
        <v>1388</v>
      </c>
      <c r="E582" s="431" t="s">
        <v>1389</v>
      </c>
      <c r="F582" s="434">
        <v>1</v>
      </c>
      <c r="G582" s="434">
        <v>382</v>
      </c>
      <c r="H582" s="434">
        <v>1</v>
      </c>
      <c r="I582" s="434">
        <v>382</v>
      </c>
      <c r="J582" s="434"/>
      <c r="K582" s="434"/>
      <c r="L582" s="434"/>
      <c r="M582" s="434"/>
      <c r="N582" s="434"/>
      <c r="O582" s="434"/>
      <c r="P582" s="456"/>
      <c r="Q582" s="435"/>
    </row>
    <row r="583" spans="1:17" ht="14.4" customHeight="1" x14ac:dyDescent="0.3">
      <c r="A583" s="430" t="s">
        <v>1539</v>
      </c>
      <c r="B583" s="431" t="s">
        <v>1368</v>
      </c>
      <c r="C583" s="431" t="s">
        <v>1369</v>
      </c>
      <c r="D583" s="431" t="s">
        <v>1396</v>
      </c>
      <c r="E583" s="431" t="s">
        <v>1397</v>
      </c>
      <c r="F583" s="434"/>
      <c r="G583" s="434"/>
      <c r="H583" s="434"/>
      <c r="I583" s="434"/>
      <c r="J583" s="434">
        <v>1</v>
      </c>
      <c r="K583" s="434">
        <v>41</v>
      </c>
      <c r="L583" s="434"/>
      <c r="M583" s="434">
        <v>41</v>
      </c>
      <c r="N583" s="434"/>
      <c r="O583" s="434"/>
      <c r="P583" s="456"/>
      <c r="Q583" s="435"/>
    </row>
    <row r="584" spans="1:17" ht="14.4" customHeight="1" x14ac:dyDescent="0.3">
      <c r="A584" s="430" t="s">
        <v>1539</v>
      </c>
      <c r="B584" s="431" t="s">
        <v>1368</v>
      </c>
      <c r="C584" s="431" t="s">
        <v>1369</v>
      </c>
      <c r="D584" s="431" t="s">
        <v>1398</v>
      </c>
      <c r="E584" s="431" t="s">
        <v>1399</v>
      </c>
      <c r="F584" s="434">
        <v>2</v>
      </c>
      <c r="G584" s="434">
        <v>981</v>
      </c>
      <c r="H584" s="434">
        <v>1</v>
      </c>
      <c r="I584" s="434">
        <v>490.5</v>
      </c>
      <c r="J584" s="434">
        <v>3</v>
      </c>
      <c r="K584" s="434">
        <v>1473</v>
      </c>
      <c r="L584" s="434">
        <v>1.5015290519877675</v>
      </c>
      <c r="M584" s="434">
        <v>491</v>
      </c>
      <c r="N584" s="434">
        <v>4</v>
      </c>
      <c r="O584" s="434">
        <v>1968</v>
      </c>
      <c r="P584" s="456">
        <v>2.0061162079510702</v>
      </c>
      <c r="Q584" s="435">
        <v>492</v>
      </c>
    </row>
    <row r="585" spans="1:17" ht="14.4" customHeight="1" x14ac:dyDescent="0.3">
      <c r="A585" s="430" t="s">
        <v>1539</v>
      </c>
      <c r="B585" s="431" t="s">
        <v>1368</v>
      </c>
      <c r="C585" s="431" t="s">
        <v>1369</v>
      </c>
      <c r="D585" s="431" t="s">
        <v>1400</v>
      </c>
      <c r="E585" s="431" t="s">
        <v>1401</v>
      </c>
      <c r="F585" s="434">
        <v>5</v>
      </c>
      <c r="G585" s="434">
        <v>155</v>
      </c>
      <c r="H585" s="434">
        <v>1</v>
      </c>
      <c r="I585" s="434">
        <v>31</v>
      </c>
      <c r="J585" s="434">
        <v>5</v>
      </c>
      <c r="K585" s="434">
        <v>155</v>
      </c>
      <c r="L585" s="434">
        <v>1</v>
      </c>
      <c r="M585" s="434">
        <v>31</v>
      </c>
      <c r="N585" s="434"/>
      <c r="O585" s="434"/>
      <c r="P585" s="456"/>
      <c r="Q585" s="435"/>
    </row>
    <row r="586" spans="1:17" ht="14.4" customHeight="1" x14ac:dyDescent="0.3">
      <c r="A586" s="430" t="s">
        <v>1539</v>
      </c>
      <c r="B586" s="431" t="s">
        <v>1368</v>
      </c>
      <c r="C586" s="431" t="s">
        <v>1369</v>
      </c>
      <c r="D586" s="431" t="s">
        <v>1402</v>
      </c>
      <c r="E586" s="431" t="s">
        <v>1403</v>
      </c>
      <c r="F586" s="434">
        <v>1</v>
      </c>
      <c r="G586" s="434">
        <v>206</v>
      </c>
      <c r="H586" s="434">
        <v>1</v>
      </c>
      <c r="I586" s="434">
        <v>206</v>
      </c>
      <c r="J586" s="434"/>
      <c r="K586" s="434"/>
      <c r="L586" s="434"/>
      <c r="M586" s="434"/>
      <c r="N586" s="434"/>
      <c r="O586" s="434"/>
      <c r="P586" s="456"/>
      <c r="Q586" s="435"/>
    </row>
    <row r="587" spans="1:17" ht="14.4" customHeight="1" x14ac:dyDescent="0.3">
      <c r="A587" s="430" t="s">
        <v>1539</v>
      </c>
      <c r="B587" s="431" t="s">
        <v>1368</v>
      </c>
      <c r="C587" s="431" t="s">
        <v>1369</v>
      </c>
      <c r="D587" s="431" t="s">
        <v>1404</v>
      </c>
      <c r="E587" s="431" t="s">
        <v>1405</v>
      </c>
      <c r="F587" s="434">
        <v>2</v>
      </c>
      <c r="G587" s="434">
        <v>758</v>
      </c>
      <c r="H587" s="434">
        <v>1</v>
      </c>
      <c r="I587" s="434">
        <v>379</v>
      </c>
      <c r="J587" s="434"/>
      <c r="K587" s="434"/>
      <c r="L587" s="434"/>
      <c r="M587" s="434"/>
      <c r="N587" s="434"/>
      <c r="O587" s="434"/>
      <c r="P587" s="456"/>
      <c r="Q587" s="435"/>
    </row>
    <row r="588" spans="1:17" ht="14.4" customHeight="1" x14ac:dyDescent="0.3">
      <c r="A588" s="430" t="s">
        <v>1539</v>
      </c>
      <c r="B588" s="431" t="s">
        <v>1368</v>
      </c>
      <c r="C588" s="431" t="s">
        <v>1369</v>
      </c>
      <c r="D588" s="431" t="s">
        <v>1414</v>
      </c>
      <c r="E588" s="431" t="s">
        <v>1415</v>
      </c>
      <c r="F588" s="434">
        <v>9</v>
      </c>
      <c r="G588" s="434">
        <v>144</v>
      </c>
      <c r="H588" s="434">
        <v>1</v>
      </c>
      <c r="I588" s="434">
        <v>16</v>
      </c>
      <c r="J588" s="434">
        <v>2</v>
      </c>
      <c r="K588" s="434">
        <v>32</v>
      </c>
      <c r="L588" s="434">
        <v>0.22222222222222221</v>
      </c>
      <c r="M588" s="434">
        <v>16</v>
      </c>
      <c r="N588" s="434"/>
      <c r="O588" s="434"/>
      <c r="P588" s="456"/>
      <c r="Q588" s="435"/>
    </row>
    <row r="589" spans="1:17" ht="14.4" customHeight="1" x14ac:dyDescent="0.3">
      <c r="A589" s="430" t="s">
        <v>1539</v>
      </c>
      <c r="B589" s="431" t="s">
        <v>1368</v>
      </c>
      <c r="C589" s="431" t="s">
        <v>1369</v>
      </c>
      <c r="D589" s="431" t="s">
        <v>1416</v>
      </c>
      <c r="E589" s="431" t="s">
        <v>1417</v>
      </c>
      <c r="F589" s="434">
        <v>1</v>
      </c>
      <c r="G589" s="434">
        <v>135</v>
      </c>
      <c r="H589" s="434">
        <v>1</v>
      </c>
      <c r="I589" s="434">
        <v>135</v>
      </c>
      <c r="J589" s="434"/>
      <c r="K589" s="434"/>
      <c r="L589" s="434"/>
      <c r="M589" s="434"/>
      <c r="N589" s="434"/>
      <c r="O589" s="434"/>
      <c r="P589" s="456"/>
      <c r="Q589" s="435"/>
    </row>
    <row r="590" spans="1:17" ht="14.4" customHeight="1" x14ac:dyDescent="0.3">
      <c r="A590" s="430" t="s">
        <v>1539</v>
      </c>
      <c r="B590" s="431" t="s">
        <v>1368</v>
      </c>
      <c r="C590" s="431" t="s">
        <v>1369</v>
      </c>
      <c r="D590" s="431" t="s">
        <v>1418</v>
      </c>
      <c r="E590" s="431" t="s">
        <v>1419</v>
      </c>
      <c r="F590" s="434"/>
      <c r="G590" s="434"/>
      <c r="H590" s="434"/>
      <c r="I590" s="434"/>
      <c r="J590" s="434">
        <v>2</v>
      </c>
      <c r="K590" s="434">
        <v>206</v>
      </c>
      <c r="L590" s="434"/>
      <c r="M590" s="434">
        <v>103</v>
      </c>
      <c r="N590" s="434"/>
      <c r="O590" s="434"/>
      <c r="P590" s="456"/>
      <c r="Q590" s="435"/>
    </row>
    <row r="591" spans="1:17" ht="14.4" customHeight="1" x14ac:dyDescent="0.3">
      <c r="A591" s="430" t="s">
        <v>1539</v>
      </c>
      <c r="B591" s="431" t="s">
        <v>1368</v>
      </c>
      <c r="C591" s="431" t="s">
        <v>1369</v>
      </c>
      <c r="D591" s="431" t="s">
        <v>1424</v>
      </c>
      <c r="E591" s="431" t="s">
        <v>1425</v>
      </c>
      <c r="F591" s="434">
        <v>132</v>
      </c>
      <c r="G591" s="434">
        <v>15094</v>
      </c>
      <c r="H591" s="434">
        <v>1</v>
      </c>
      <c r="I591" s="434">
        <v>114.34848484848484</v>
      </c>
      <c r="J591" s="434">
        <v>93</v>
      </c>
      <c r="K591" s="434">
        <v>10788</v>
      </c>
      <c r="L591" s="434">
        <v>0.71472108122432754</v>
      </c>
      <c r="M591" s="434">
        <v>116</v>
      </c>
      <c r="N591" s="434">
        <v>113</v>
      </c>
      <c r="O591" s="434">
        <v>13221</v>
      </c>
      <c r="P591" s="456">
        <v>0.87591095799655494</v>
      </c>
      <c r="Q591" s="435">
        <v>117</v>
      </c>
    </row>
    <row r="592" spans="1:17" ht="14.4" customHeight="1" x14ac:dyDescent="0.3">
      <c r="A592" s="430" t="s">
        <v>1539</v>
      </c>
      <c r="B592" s="431" t="s">
        <v>1368</v>
      </c>
      <c r="C592" s="431" t="s">
        <v>1369</v>
      </c>
      <c r="D592" s="431" t="s">
        <v>1426</v>
      </c>
      <c r="E592" s="431" t="s">
        <v>1427</v>
      </c>
      <c r="F592" s="434">
        <v>20</v>
      </c>
      <c r="G592" s="434">
        <v>1695</v>
      </c>
      <c r="H592" s="434">
        <v>1</v>
      </c>
      <c r="I592" s="434">
        <v>84.75</v>
      </c>
      <c r="J592" s="434">
        <v>24</v>
      </c>
      <c r="K592" s="434">
        <v>2040</v>
      </c>
      <c r="L592" s="434">
        <v>1.2035398230088497</v>
      </c>
      <c r="M592" s="434">
        <v>85</v>
      </c>
      <c r="N592" s="434">
        <v>13</v>
      </c>
      <c r="O592" s="434">
        <v>1183</v>
      </c>
      <c r="P592" s="456">
        <v>0.69793510324483776</v>
      </c>
      <c r="Q592" s="435">
        <v>91</v>
      </c>
    </row>
    <row r="593" spans="1:17" ht="14.4" customHeight="1" x14ac:dyDescent="0.3">
      <c r="A593" s="430" t="s">
        <v>1539</v>
      </c>
      <c r="B593" s="431" t="s">
        <v>1368</v>
      </c>
      <c r="C593" s="431" t="s">
        <v>1369</v>
      </c>
      <c r="D593" s="431" t="s">
        <v>1428</v>
      </c>
      <c r="E593" s="431" t="s">
        <v>1429</v>
      </c>
      <c r="F593" s="434">
        <v>1</v>
      </c>
      <c r="G593" s="434">
        <v>97</v>
      </c>
      <c r="H593" s="434">
        <v>1</v>
      </c>
      <c r="I593" s="434">
        <v>97</v>
      </c>
      <c r="J593" s="434">
        <v>1</v>
      </c>
      <c r="K593" s="434">
        <v>98</v>
      </c>
      <c r="L593" s="434">
        <v>1.0103092783505154</v>
      </c>
      <c r="M593" s="434">
        <v>98</v>
      </c>
      <c r="N593" s="434">
        <v>2</v>
      </c>
      <c r="O593" s="434">
        <v>198</v>
      </c>
      <c r="P593" s="456">
        <v>2.0412371134020617</v>
      </c>
      <c r="Q593" s="435">
        <v>99</v>
      </c>
    </row>
    <row r="594" spans="1:17" ht="14.4" customHeight="1" x14ac:dyDescent="0.3">
      <c r="A594" s="430" t="s">
        <v>1539</v>
      </c>
      <c r="B594" s="431" t="s">
        <v>1368</v>
      </c>
      <c r="C594" s="431" t="s">
        <v>1369</v>
      </c>
      <c r="D594" s="431" t="s">
        <v>1430</v>
      </c>
      <c r="E594" s="431" t="s">
        <v>1431</v>
      </c>
      <c r="F594" s="434">
        <v>15</v>
      </c>
      <c r="G594" s="434">
        <v>315</v>
      </c>
      <c r="H594" s="434">
        <v>1</v>
      </c>
      <c r="I594" s="434">
        <v>21</v>
      </c>
      <c r="J594" s="434">
        <v>1</v>
      </c>
      <c r="K594" s="434">
        <v>21</v>
      </c>
      <c r="L594" s="434">
        <v>6.6666666666666666E-2</v>
      </c>
      <c r="M594" s="434">
        <v>21</v>
      </c>
      <c r="N594" s="434">
        <v>4</v>
      </c>
      <c r="O594" s="434">
        <v>84</v>
      </c>
      <c r="P594" s="456">
        <v>0.26666666666666666</v>
      </c>
      <c r="Q594" s="435">
        <v>21</v>
      </c>
    </row>
    <row r="595" spans="1:17" ht="14.4" customHeight="1" x14ac:dyDescent="0.3">
      <c r="A595" s="430" t="s">
        <v>1539</v>
      </c>
      <c r="B595" s="431" t="s">
        <v>1368</v>
      </c>
      <c r="C595" s="431" t="s">
        <v>1369</v>
      </c>
      <c r="D595" s="431" t="s">
        <v>1432</v>
      </c>
      <c r="E595" s="431" t="s">
        <v>1433</v>
      </c>
      <c r="F595" s="434">
        <v>10</v>
      </c>
      <c r="G595" s="434">
        <v>4863</v>
      </c>
      <c r="H595" s="434">
        <v>1</v>
      </c>
      <c r="I595" s="434">
        <v>486.3</v>
      </c>
      <c r="J595" s="434"/>
      <c r="K595" s="434"/>
      <c r="L595" s="434"/>
      <c r="M595" s="434"/>
      <c r="N595" s="434"/>
      <c r="O595" s="434"/>
      <c r="P595" s="456"/>
      <c r="Q595" s="435"/>
    </row>
    <row r="596" spans="1:17" ht="14.4" customHeight="1" x14ac:dyDescent="0.3">
      <c r="A596" s="430" t="s">
        <v>1539</v>
      </c>
      <c r="B596" s="431" t="s">
        <v>1368</v>
      </c>
      <c r="C596" s="431" t="s">
        <v>1369</v>
      </c>
      <c r="D596" s="431" t="s">
        <v>1440</v>
      </c>
      <c r="E596" s="431" t="s">
        <v>1441</v>
      </c>
      <c r="F596" s="434">
        <v>8</v>
      </c>
      <c r="G596" s="434">
        <v>327</v>
      </c>
      <c r="H596" s="434">
        <v>1</v>
      </c>
      <c r="I596" s="434">
        <v>40.875</v>
      </c>
      <c r="J596" s="434">
        <v>6</v>
      </c>
      <c r="K596" s="434">
        <v>246</v>
      </c>
      <c r="L596" s="434">
        <v>0.75229357798165142</v>
      </c>
      <c r="M596" s="434">
        <v>41</v>
      </c>
      <c r="N596" s="434">
        <v>6</v>
      </c>
      <c r="O596" s="434">
        <v>246</v>
      </c>
      <c r="P596" s="456">
        <v>0.75229357798165142</v>
      </c>
      <c r="Q596" s="435">
        <v>41</v>
      </c>
    </row>
    <row r="597" spans="1:17" ht="14.4" customHeight="1" x14ac:dyDescent="0.3">
      <c r="A597" s="430" t="s">
        <v>1539</v>
      </c>
      <c r="B597" s="431" t="s">
        <v>1368</v>
      </c>
      <c r="C597" s="431" t="s">
        <v>1369</v>
      </c>
      <c r="D597" s="431" t="s">
        <v>1454</v>
      </c>
      <c r="E597" s="431" t="s">
        <v>1455</v>
      </c>
      <c r="F597" s="434">
        <v>2</v>
      </c>
      <c r="G597" s="434">
        <v>1214</v>
      </c>
      <c r="H597" s="434">
        <v>1</v>
      </c>
      <c r="I597" s="434">
        <v>607</v>
      </c>
      <c r="J597" s="434">
        <v>4</v>
      </c>
      <c r="K597" s="434">
        <v>2432</v>
      </c>
      <c r="L597" s="434">
        <v>2.0032948929159802</v>
      </c>
      <c r="M597" s="434">
        <v>608</v>
      </c>
      <c r="N597" s="434">
        <v>6</v>
      </c>
      <c r="O597" s="434">
        <v>3684</v>
      </c>
      <c r="P597" s="456">
        <v>3.0345963756177925</v>
      </c>
      <c r="Q597" s="435">
        <v>614</v>
      </c>
    </row>
    <row r="598" spans="1:17" ht="14.4" customHeight="1" x14ac:dyDescent="0.3">
      <c r="A598" s="430" t="s">
        <v>1539</v>
      </c>
      <c r="B598" s="431" t="s">
        <v>1368</v>
      </c>
      <c r="C598" s="431" t="s">
        <v>1369</v>
      </c>
      <c r="D598" s="431" t="s">
        <v>1474</v>
      </c>
      <c r="E598" s="431" t="s">
        <v>1475</v>
      </c>
      <c r="F598" s="434"/>
      <c r="G598" s="434"/>
      <c r="H598" s="434"/>
      <c r="I598" s="434"/>
      <c r="J598" s="434">
        <v>5</v>
      </c>
      <c r="K598" s="434">
        <v>135</v>
      </c>
      <c r="L598" s="434"/>
      <c r="M598" s="434">
        <v>27</v>
      </c>
      <c r="N598" s="434"/>
      <c r="O598" s="434"/>
      <c r="P598" s="456"/>
      <c r="Q598" s="435"/>
    </row>
    <row r="599" spans="1:17" ht="14.4" customHeight="1" x14ac:dyDescent="0.3">
      <c r="A599" s="430" t="s">
        <v>1540</v>
      </c>
      <c r="B599" s="431" t="s">
        <v>1368</v>
      </c>
      <c r="C599" s="431" t="s">
        <v>1369</v>
      </c>
      <c r="D599" s="431" t="s">
        <v>1370</v>
      </c>
      <c r="E599" s="431" t="s">
        <v>1371</v>
      </c>
      <c r="F599" s="434">
        <v>250</v>
      </c>
      <c r="G599" s="434">
        <v>39951</v>
      </c>
      <c r="H599" s="434">
        <v>1</v>
      </c>
      <c r="I599" s="434">
        <v>159.804</v>
      </c>
      <c r="J599" s="434">
        <v>266</v>
      </c>
      <c r="K599" s="434">
        <v>42826</v>
      </c>
      <c r="L599" s="434">
        <v>1.0719631548647093</v>
      </c>
      <c r="M599" s="434">
        <v>161</v>
      </c>
      <c r="N599" s="434">
        <v>361</v>
      </c>
      <c r="O599" s="434">
        <v>62453</v>
      </c>
      <c r="P599" s="456">
        <v>1.5632399689619785</v>
      </c>
      <c r="Q599" s="435">
        <v>173</v>
      </c>
    </row>
    <row r="600" spans="1:17" ht="14.4" customHeight="1" x14ac:dyDescent="0.3">
      <c r="A600" s="430" t="s">
        <v>1540</v>
      </c>
      <c r="B600" s="431" t="s">
        <v>1368</v>
      </c>
      <c r="C600" s="431" t="s">
        <v>1369</v>
      </c>
      <c r="D600" s="431" t="s">
        <v>1384</v>
      </c>
      <c r="E600" s="431" t="s">
        <v>1385</v>
      </c>
      <c r="F600" s="434"/>
      <c r="G600" s="434"/>
      <c r="H600" s="434"/>
      <c r="I600" s="434"/>
      <c r="J600" s="434">
        <v>5</v>
      </c>
      <c r="K600" s="434">
        <v>5845</v>
      </c>
      <c r="L600" s="434"/>
      <c r="M600" s="434">
        <v>1169</v>
      </c>
      <c r="N600" s="434">
        <v>17</v>
      </c>
      <c r="O600" s="434">
        <v>19941</v>
      </c>
      <c r="P600" s="456"/>
      <c r="Q600" s="435">
        <v>1173</v>
      </c>
    </row>
    <row r="601" spans="1:17" ht="14.4" customHeight="1" x14ac:dyDescent="0.3">
      <c r="A601" s="430" t="s">
        <v>1540</v>
      </c>
      <c r="B601" s="431" t="s">
        <v>1368</v>
      </c>
      <c r="C601" s="431" t="s">
        <v>1369</v>
      </c>
      <c r="D601" s="431" t="s">
        <v>1386</v>
      </c>
      <c r="E601" s="431" t="s">
        <v>1387</v>
      </c>
      <c r="F601" s="434">
        <v>266</v>
      </c>
      <c r="G601" s="434">
        <v>10565</v>
      </c>
      <c r="H601" s="434">
        <v>1</v>
      </c>
      <c r="I601" s="434">
        <v>39.718045112781958</v>
      </c>
      <c r="J601" s="434">
        <v>239</v>
      </c>
      <c r="K601" s="434">
        <v>9560</v>
      </c>
      <c r="L601" s="434">
        <v>0.90487458589682912</v>
      </c>
      <c r="M601" s="434">
        <v>40</v>
      </c>
      <c r="N601" s="434">
        <v>274</v>
      </c>
      <c r="O601" s="434">
        <v>11234</v>
      </c>
      <c r="P601" s="456">
        <v>1.0633222905821107</v>
      </c>
      <c r="Q601" s="435">
        <v>41</v>
      </c>
    </row>
    <row r="602" spans="1:17" ht="14.4" customHeight="1" x14ac:dyDescent="0.3">
      <c r="A602" s="430" t="s">
        <v>1540</v>
      </c>
      <c r="B602" s="431" t="s">
        <v>1368</v>
      </c>
      <c r="C602" s="431" t="s">
        <v>1369</v>
      </c>
      <c r="D602" s="431" t="s">
        <v>1388</v>
      </c>
      <c r="E602" s="431" t="s">
        <v>1389</v>
      </c>
      <c r="F602" s="434">
        <v>12</v>
      </c>
      <c r="G602" s="434">
        <v>4596</v>
      </c>
      <c r="H602" s="434">
        <v>1</v>
      </c>
      <c r="I602" s="434">
        <v>383</v>
      </c>
      <c r="J602" s="434">
        <v>2</v>
      </c>
      <c r="K602" s="434">
        <v>766</v>
      </c>
      <c r="L602" s="434">
        <v>0.16666666666666666</v>
      </c>
      <c r="M602" s="434">
        <v>383</v>
      </c>
      <c r="N602" s="434">
        <v>18</v>
      </c>
      <c r="O602" s="434">
        <v>6912</v>
      </c>
      <c r="P602" s="456">
        <v>1.5039164490861618</v>
      </c>
      <c r="Q602" s="435">
        <v>384</v>
      </c>
    </row>
    <row r="603" spans="1:17" ht="14.4" customHeight="1" x14ac:dyDescent="0.3">
      <c r="A603" s="430" t="s">
        <v>1540</v>
      </c>
      <c r="B603" s="431" t="s">
        <v>1368</v>
      </c>
      <c r="C603" s="431" t="s">
        <v>1369</v>
      </c>
      <c r="D603" s="431" t="s">
        <v>1390</v>
      </c>
      <c r="E603" s="431" t="s">
        <v>1391</v>
      </c>
      <c r="F603" s="434">
        <v>2</v>
      </c>
      <c r="G603" s="434">
        <v>74</v>
      </c>
      <c r="H603" s="434">
        <v>1</v>
      </c>
      <c r="I603" s="434">
        <v>37</v>
      </c>
      <c r="J603" s="434">
        <v>17</v>
      </c>
      <c r="K603" s="434">
        <v>629</v>
      </c>
      <c r="L603" s="434">
        <v>8.5</v>
      </c>
      <c r="M603" s="434">
        <v>37</v>
      </c>
      <c r="N603" s="434">
        <v>11</v>
      </c>
      <c r="O603" s="434">
        <v>407</v>
      </c>
      <c r="P603" s="456">
        <v>5.5</v>
      </c>
      <c r="Q603" s="435">
        <v>37</v>
      </c>
    </row>
    <row r="604" spans="1:17" ht="14.4" customHeight="1" x14ac:dyDescent="0.3">
      <c r="A604" s="430" t="s">
        <v>1540</v>
      </c>
      <c r="B604" s="431" t="s">
        <v>1368</v>
      </c>
      <c r="C604" s="431" t="s">
        <v>1369</v>
      </c>
      <c r="D604" s="431" t="s">
        <v>1394</v>
      </c>
      <c r="E604" s="431" t="s">
        <v>1395</v>
      </c>
      <c r="F604" s="434">
        <v>6</v>
      </c>
      <c r="G604" s="434">
        <v>2667</v>
      </c>
      <c r="H604" s="434">
        <v>1</v>
      </c>
      <c r="I604" s="434">
        <v>444.5</v>
      </c>
      <c r="J604" s="434"/>
      <c r="K604" s="434"/>
      <c r="L604" s="434"/>
      <c r="M604" s="434"/>
      <c r="N604" s="434">
        <v>6</v>
      </c>
      <c r="O604" s="434">
        <v>2676</v>
      </c>
      <c r="P604" s="456">
        <v>1.0033745781777277</v>
      </c>
      <c r="Q604" s="435">
        <v>446</v>
      </c>
    </row>
    <row r="605" spans="1:17" ht="14.4" customHeight="1" x14ac:dyDescent="0.3">
      <c r="A605" s="430" t="s">
        <v>1540</v>
      </c>
      <c r="B605" s="431" t="s">
        <v>1368</v>
      </c>
      <c r="C605" s="431" t="s">
        <v>1369</v>
      </c>
      <c r="D605" s="431" t="s">
        <v>1396</v>
      </c>
      <c r="E605" s="431" t="s">
        <v>1397</v>
      </c>
      <c r="F605" s="434">
        <v>2</v>
      </c>
      <c r="G605" s="434">
        <v>82</v>
      </c>
      <c r="H605" s="434">
        <v>1</v>
      </c>
      <c r="I605" s="434">
        <v>41</v>
      </c>
      <c r="J605" s="434"/>
      <c r="K605" s="434"/>
      <c r="L605" s="434"/>
      <c r="M605" s="434"/>
      <c r="N605" s="434">
        <v>1</v>
      </c>
      <c r="O605" s="434">
        <v>42</v>
      </c>
      <c r="P605" s="456">
        <v>0.51219512195121952</v>
      </c>
      <c r="Q605" s="435">
        <v>42</v>
      </c>
    </row>
    <row r="606" spans="1:17" ht="14.4" customHeight="1" x14ac:dyDescent="0.3">
      <c r="A606" s="430" t="s">
        <v>1540</v>
      </c>
      <c r="B606" s="431" t="s">
        <v>1368</v>
      </c>
      <c r="C606" s="431" t="s">
        <v>1369</v>
      </c>
      <c r="D606" s="431" t="s">
        <v>1398</v>
      </c>
      <c r="E606" s="431" t="s">
        <v>1399</v>
      </c>
      <c r="F606" s="434">
        <v>48</v>
      </c>
      <c r="G606" s="434">
        <v>23563</v>
      </c>
      <c r="H606" s="434">
        <v>1</v>
      </c>
      <c r="I606" s="434">
        <v>490.89583333333331</v>
      </c>
      <c r="J606" s="434">
        <v>61</v>
      </c>
      <c r="K606" s="434">
        <v>29951</v>
      </c>
      <c r="L606" s="434">
        <v>1.2711030004668336</v>
      </c>
      <c r="M606" s="434">
        <v>491</v>
      </c>
      <c r="N606" s="434">
        <v>76</v>
      </c>
      <c r="O606" s="434">
        <v>37392</v>
      </c>
      <c r="P606" s="456">
        <v>1.586894707804609</v>
      </c>
      <c r="Q606" s="435">
        <v>492</v>
      </c>
    </row>
    <row r="607" spans="1:17" ht="14.4" customHeight="1" x14ac:dyDescent="0.3">
      <c r="A607" s="430" t="s">
        <v>1540</v>
      </c>
      <c r="B607" s="431" t="s">
        <v>1368</v>
      </c>
      <c r="C607" s="431" t="s">
        <v>1369</v>
      </c>
      <c r="D607" s="431" t="s">
        <v>1400</v>
      </c>
      <c r="E607" s="431" t="s">
        <v>1401</v>
      </c>
      <c r="F607" s="434">
        <v>10</v>
      </c>
      <c r="G607" s="434">
        <v>310</v>
      </c>
      <c r="H607" s="434">
        <v>1</v>
      </c>
      <c r="I607" s="434">
        <v>31</v>
      </c>
      <c r="J607" s="434">
        <v>6</v>
      </c>
      <c r="K607" s="434">
        <v>186</v>
      </c>
      <c r="L607" s="434">
        <v>0.6</v>
      </c>
      <c r="M607" s="434">
        <v>31</v>
      </c>
      <c r="N607" s="434">
        <v>24</v>
      </c>
      <c r="O607" s="434">
        <v>744</v>
      </c>
      <c r="P607" s="456">
        <v>2.4</v>
      </c>
      <c r="Q607" s="435">
        <v>31</v>
      </c>
    </row>
    <row r="608" spans="1:17" ht="14.4" customHeight="1" x14ac:dyDescent="0.3">
      <c r="A608" s="430" t="s">
        <v>1540</v>
      </c>
      <c r="B608" s="431" t="s">
        <v>1368</v>
      </c>
      <c r="C608" s="431" t="s">
        <v>1369</v>
      </c>
      <c r="D608" s="431" t="s">
        <v>1402</v>
      </c>
      <c r="E608" s="431" t="s">
        <v>1403</v>
      </c>
      <c r="F608" s="434"/>
      <c r="G608" s="434"/>
      <c r="H608" s="434"/>
      <c r="I608" s="434"/>
      <c r="J608" s="434">
        <v>2</v>
      </c>
      <c r="K608" s="434">
        <v>414</v>
      </c>
      <c r="L608" s="434"/>
      <c r="M608" s="434">
        <v>207</v>
      </c>
      <c r="N608" s="434">
        <v>2</v>
      </c>
      <c r="O608" s="434">
        <v>416</v>
      </c>
      <c r="P608" s="456"/>
      <c r="Q608" s="435">
        <v>208</v>
      </c>
    </row>
    <row r="609" spans="1:17" ht="14.4" customHeight="1" x14ac:dyDescent="0.3">
      <c r="A609" s="430" t="s">
        <v>1540</v>
      </c>
      <c r="B609" s="431" t="s">
        <v>1368</v>
      </c>
      <c r="C609" s="431" t="s">
        <v>1369</v>
      </c>
      <c r="D609" s="431" t="s">
        <v>1404</v>
      </c>
      <c r="E609" s="431" t="s">
        <v>1405</v>
      </c>
      <c r="F609" s="434"/>
      <c r="G609" s="434"/>
      <c r="H609" s="434"/>
      <c r="I609" s="434"/>
      <c r="J609" s="434">
        <v>2</v>
      </c>
      <c r="K609" s="434">
        <v>760</v>
      </c>
      <c r="L609" s="434"/>
      <c r="M609" s="434">
        <v>380</v>
      </c>
      <c r="N609" s="434">
        <v>2</v>
      </c>
      <c r="O609" s="434">
        <v>768</v>
      </c>
      <c r="P609" s="456"/>
      <c r="Q609" s="435">
        <v>384</v>
      </c>
    </row>
    <row r="610" spans="1:17" ht="14.4" customHeight="1" x14ac:dyDescent="0.3">
      <c r="A610" s="430" t="s">
        <v>1540</v>
      </c>
      <c r="B610" s="431" t="s">
        <v>1368</v>
      </c>
      <c r="C610" s="431" t="s">
        <v>1369</v>
      </c>
      <c r="D610" s="431" t="s">
        <v>1408</v>
      </c>
      <c r="E610" s="431" t="s">
        <v>1409</v>
      </c>
      <c r="F610" s="434">
        <v>2</v>
      </c>
      <c r="G610" s="434">
        <v>258</v>
      </c>
      <c r="H610" s="434">
        <v>1</v>
      </c>
      <c r="I610" s="434">
        <v>129</v>
      </c>
      <c r="J610" s="434"/>
      <c r="K610" s="434"/>
      <c r="L610" s="434"/>
      <c r="M610" s="434"/>
      <c r="N610" s="434"/>
      <c r="O610" s="434"/>
      <c r="P610" s="456"/>
      <c r="Q610" s="435"/>
    </row>
    <row r="611" spans="1:17" ht="14.4" customHeight="1" x14ac:dyDescent="0.3">
      <c r="A611" s="430" t="s">
        <v>1540</v>
      </c>
      <c r="B611" s="431" t="s">
        <v>1368</v>
      </c>
      <c r="C611" s="431" t="s">
        <v>1369</v>
      </c>
      <c r="D611" s="431" t="s">
        <v>1414</v>
      </c>
      <c r="E611" s="431" t="s">
        <v>1415</v>
      </c>
      <c r="F611" s="434">
        <v>76</v>
      </c>
      <c r="G611" s="434">
        <v>1216</v>
      </c>
      <c r="H611" s="434">
        <v>1</v>
      </c>
      <c r="I611" s="434">
        <v>16</v>
      </c>
      <c r="J611" s="434">
        <v>54</v>
      </c>
      <c r="K611" s="434">
        <v>864</v>
      </c>
      <c r="L611" s="434">
        <v>0.71052631578947367</v>
      </c>
      <c r="M611" s="434">
        <v>16</v>
      </c>
      <c r="N611" s="434">
        <v>97</v>
      </c>
      <c r="O611" s="434">
        <v>1649</v>
      </c>
      <c r="P611" s="456">
        <v>1.3560855263157894</v>
      </c>
      <c r="Q611" s="435">
        <v>17</v>
      </c>
    </row>
    <row r="612" spans="1:17" ht="14.4" customHeight="1" x14ac:dyDescent="0.3">
      <c r="A612" s="430" t="s">
        <v>1540</v>
      </c>
      <c r="B612" s="431" t="s">
        <v>1368</v>
      </c>
      <c r="C612" s="431" t="s">
        <v>1369</v>
      </c>
      <c r="D612" s="431" t="s">
        <v>1416</v>
      </c>
      <c r="E612" s="431" t="s">
        <v>1417</v>
      </c>
      <c r="F612" s="434">
        <v>4</v>
      </c>
      <c r="G612" s="434">
        <v>536</v>
      </c>
      <c r="H612" s="434">
        <v>1</v>
      </c>
      <c r="I612" s="434">
        <v>134</v>
      </c>
      <c r="J612" s="434"/>
      <c r="K612" s="434"/>
      <c r="L612" s="434"/>
      <c r="M612" s="434"/>
      <c r="N612" s="434"/>
      <c r="O612" s="434"/>
      <c r="P612" s="456"/>
      <c r="Q612" s="435"/>
    </row>
    <row r="613" spans="1:17" ht="14.4" customHeight="1" x14ac:dyDescent="0.3">
      <c r="A613" s="430" t="s">
        <v>1540</v>
      </c>
      <c r="B613" s="431" t="s">
        <v>1368</v>
      </c>
      <c r="C613" s="431" t="s">
        <v>1369</v>
      </c>
      <c r="D613" s="431" t="s">
        <v>1418</v>
      </c>
      <c r="E613" s="431" t="s">
        <v>1419</v>
      </c>
      <c r="F613" s="434">
        <v>18</v>
      </c>
      <c r="G613" s="434">
        <v>1843</v>
      </c>
      <c r="H613" s="434">
        <v>1</v>
      </c>
      <c r="I613" s="434">
        <v>102.38888888888889</v>
      </c>
      <c r="J613" s="434">
        <v>21</v>
      </c>
      <c r="K613" s="434">
        <v>2163</v>
      </c>
      <c r="L613" s="434">
        <v>1.1736299511665762</v>
      </c>
      <c r="M613" s="434">
        <v>103</v>
      </c>
      <c r="N613" s="434">
        <v>17</v>
      </c>
      <c r="O613" s="434">
        <v>1751</v>
      </c>
      <c r="P613" s="456">
        <v>0.95008138903960937</v>
      </c>
      <c r="Q613" s="435">
        <v>103</v>
      </c>
    </row>
    <row r="614" spans="1:17" ht="14.4" customHeight="1" x14ac:dyDescent="0.3">
      <c r="A614" s="430" t="s">
        <v>1540</v>
      </c>
      <c r="B614" s="431" t="s">
        <v>1368</v>
      </c>
      <c r="C614" s="431" t="s">
        <v>1369</v>
      </c>
      <c r="D614" s="431" t="s">
        <v>1424</v>
      </c>
      <c r="E614" s="431" t="s">
        <v>1425</v>
      </c>
      <c r="F614" s="434">
        <v>604</v>
      </c>
      <c r="G614" s="434">
        <v>69162</v>
      </c>
      <c r="H614" s="434">
        <v>1</v>
      </c>
      <c r="I614" s="434">
        <v>114.50662251655629</v>
      </c>
      <c r="J614" s="434">
        <v>657</v>
      </c>
      <c r="K614" s="434">
        <v>76212</v>
      </c>
      <c r="L614" s="434">
        <v>1.1019345883577687</v>
      </c>
      <c r="M614" s="434">
        <v>116</v>
      </c>
      <c r="N614" s="434">
        <v>809</v>
      </c>
      <c r="O614" s="434">
        <v>94653</v>
      </c>
      <c r="P614" s="456">
        <v>1.3685694456493449</v>
      </c>
      <c r="Q614" s="435">
        <v>117</v>
      </c>
    </row>
    <row r="615" spans="1:17" ht="14.4" customHeight="1" x14ac:dyDescent="0.3">
      <c r="A615" s="430" t="s">
        <v>1540</v>
      </c>
      <c r="B615" s="431" t="s">
        <v>1368</v>
      </c>
      <c r="C615" s="431" t="s">
        <v>1369</v>
      </c>
      <c r="D615" s="431" t="s">
        <v>1426</v>
      </c>
      <c r="E615" s="431" t="s">
        <v>1427</v>
      </c>
      <c r="F615" s="434">
        <v>109</v>
      </c>
      <c r="G615" s="434">
        <v>9245</v>
      </c>
      <c r="H615" s="434">
        <v>1</v>
      </c>
      <c r="I615" s="434">
        <v>84.816513761467888</v>
      </c>
      <c r="J615" s="434">
        <v>102</v>
      </c>
      <c r="K615" s="434">
        <v>8670</v>
      </c>
      <c r="L615" s="434">
        <v>0.93780421849648454</v>
      </c>
      <c r="M615" s="434">
        <v>85</v>
      </c>
      <c r="N615" s="434">
        <v>163</v>
      </c>
      <c r="O615" s="434">
        <v>14833</v>
      </c>
      <c r="P615" s="456">
        <v>1.6044348296376421</v>
      </c>
      <c r="Q615" s="435">
        <v>91</v>
      </c>
    </row>
    <row r="616" spans="1:17" ht="14.4" customHeight="1" x14ac:dyDescent="0.3">
      <c r="A616" s="430" t="s">
        <v>1540</v>
      </c>
      <c r="B616" s="431" t="s">
        <v>1368</v>
      </c>
      <c r="C616" s="431" t="s">
        <v>1369</v>
      </c>
      <c r="D616" s="431" t="s">
        <v>1428</v>
      </c>
      <c r="E616" s="431" t="s">
        <v>1429</v>
      </c>
      <c r="F616" s="434">
        <v>2</v>
      </c>
      <c r="G616" s="434">
        <v>194</v>
      </c>
      <c r="H616" s="434">
        <v>1</v>
      </c>
      <c r="I616" s="434">
        <v>97</v>
      </c>
      <c r="J616" s="434"/>
      <c r="K616" s="434"/>
      <c r="L616" s="434"/>
      <c r="M616" s="434"/>
      <c r="N616" s="434">
        <v>2</v>
      </c>
      <c r="O616" s="434">
        <v>198</v>
      </c>
      <c r="P616" s="456">
        <v>1.0206185567010309</v>
      </c>
      <c r="Q616" s="435">
        <v>99</v>
      </c>
    </row>
    <row r="617" spans="1:17" ht="14.4" customHeight="1" x14ac:dyDescent="0.3">
      <c r="A617" s="430" t="s">
        <v>1540</v>
      </c>
      <c r="B617" s="431" t="s">
        <v>1368</v>
      </c>
      <c r="C617" s="431" t="s">
        <v>1369</v>
      </c>
      <c r="D617" s="431" t="s">
        <v>1430</v>
      </c>
      <c r="E617" s="431" t="s">
        <v>1431</v>
      </c>
      <c r="F617" s="434">
        <v>76</v>
      </c>
      <c r="G617" s="434">
        <v>1596</v>
      </c>
      <c r="H617" s="434">
        <v>1</v>
      </c>
      <c r="I617" s="434">
        <v>21</v>
      </c>
      <c r="J617" s="434">
        <v>32</v>
      </c>
      <c r="K617" s="434">
        <v>672</v>
      </c>
      <c r="L617" s="434">
        <v>0.42105263157894735</v>
      </c>
      <c r="M617" s="434">
        <v>21</v>
      </c>
      <c r="N617" s="434">
        <v>28</v>
      </c>
      <c r="O617" s="434">
        <v>588</v>
      </c>
      <c r="P617" s="456">
        <v>0.36842105263157893</v>
      </c>
      <c r="Q617" s="435">
        <v>21</v>
      </c>
    </row>
    <row r="618" spans="1:17" ht="14.4" customHeight="1" x14ac:dyDescent="0.3">
      <c r="A618" s="430" t="s">
        <v>1540</v>
      </c>
      <c r="B618" s="431" t="s">
        <v>1368</v>
      </c>
      <c r="C618" s="431" t="s">
        <v>1369</v>
      </c>
      <c r="D618" s="431" t="s">
        <v>1432</v>
      </c>
      <c r="E618" s="431" t="s">
        <v>1433</v>
      </c>
      <c r="F618" s="434">
        <v>129</v>
      </c>
      <c r="G618" s="434">
        <v>62768</v>
      </c>
      <c r="H618" s="434">
        <v>1</v>
      </c>
      <c r="I618" s="434">
        <v>486.5736434108527</v>
      </c>
      <c r="J618" s="434">
        <v>114</v>
      </c>
      <c r="K618" s="434">
        <v>55518</v>
      </c>
      <c r="L618" s="434">
        <v>0.88449528422125923</v>
      </c>
      <c r="M618" s="434">
        <v>487</v>
      </c>
      <c r="N618" s="434">
        <v>174</v>
      </c>
      <c r="O618" s="434">
        <v>84912</v>
      </c>
      <c r="P618" s="456">
        <v>1.3527912312006118</v>
      </c>
      <c r="Q618" s="435">
        <v>488</v>
      </c>
    </row>
    <row r="619" spans="1:17" ht="14.4" customHeight="1" x14ac:dyDescent="0.3">
      <c r="A619" s="430" t="s">
        <v>1540</v>
      </c>
      <c r="B619" s="431" t="s">
        <v>1368</v>
      </c>
      <c r="C619" s="431" t="s">
        <v>1369</v>
      </c>
      <c r="D619" s="431" t="s">
        <v>1440</v>
      </c>
      <c r="E619" s="431" t="s">
        <v>1441</v>
      </c>
      <c r="F619" s="434">
        <v>42</v>
      </c>
      <c r="G619" s="434">
        <v>1714</v>
      </c>
      <c r="H619" s="434">
        <v>1</v>
      </c>
      <c r="I619" s="434">
        <v>40.80952380952381</v>
      </c>
      <c r="J619" s="434">
        <v>21</v>
      </c>
      <c r="K619" s="434">
        <v>861</v>
      </c>
      <c r="L619" s="434">
        <v>0.50233372228704787</v>
      </c>
      <c r="M619" s="434">
        <v>41</v>
      </c>
      <c r="N619" s="434">
        <v>52</v>
      </c>
      <c r="O619" s="434">
        <v>2132</v>
      </c>
      <c r="P619" s="456">
        <v>1.2438739789964994</v>
      </c>
      <c r="Q619" s="435">
        <v>41</v>
      </c>
    </row>
    <row r="620" spans="1:17" ht="14.4" customHeight="1" x14ac:dyDescent="0.3">
      <c r="A620" s="430" t="s">
        <v>1540</v>
      </c>
      <c r="B620" s="431" t="s">
        <v>1368</v>
      </c>
      <c r="C620" s="431" t="s">
        <v>1369</v>
      </c>
      <c r="D620" s="431" t="s">
        <v>1450</v>
      </c>
      <c r="E620" s="431" t="s">
        <v>1451</v>
      </c>
      <c r="F620" s="434">
        <v>1</v>
      </c>
      <c r="G620" s="434">
        <v>762</v>
      </c>
      <c r="H620" s="434">
        <v>1</v>
      </c>
      <c r="I620" s="434">
        <v>762</v>
      </c>
      <c r="J620" s="434">
        <v>2</v>
      </c>
      <c r="K620" s="434">
        <v>1524</v>
      </c>
      <c r="L620" s="434">
        <v>2</v>
      </c>
      <c r="M620" s="434">
        <v>762</v>
      </c>
      <c r="N620" s="434">
        <v>3</v>
      </c>
      <c r="O620" s="434">
        <v>2289</v>
      </c>
      <c r="P620" s="456">
        <v>3.0039370078740157</v>
      </c>
      <c r="Q620" s="435">
        <v>763</v>
      </c>
    </row>
    <row r="621" spans="1:17" ht="14.4" customHeight="1" x14ac:dyDescent="0.3">
      <c r="A621" s="430" t="s">
        <v>1540</v>
      </c>
      <c r="B621" s="431" t="s">
        <v>1368</v>
      </c>
      <c r="C621" s="431" t="s">
        <v>1369</v>
      </c>
      <c r="D621" s="431" t="s">
        <v>1452</v>
      </c>
      <c r="E621" s="431" t="s">
        <v>1453</v>
      </c>
      <c r="F621" s="434">
        <v>1</v>
      </c>
      <c r="G621" s="434">
        <v>2059</v>
      </c>
      <c r="H621" s="434">
        <v>1</v>
      </c>
      <c r="I621" s="434">
        <v>2059</v>
      </c>
      <c r="J621" s="434">
        <v>1</v>
      </c>
      <c r="K621" s="434">
        <v>2072</v>
      </c>
      <c r="L621" s="434">
        <v>1.0063137445361827</v>
      </c>
      <c r="M621" s="434">
        <v>2072</v>
      </c>
      <c r="N621" s="434">
        <v>2</v>
      </c>
      <c r="O621" s="434">
        <v>4224</v>
      </c>
      <c r="P621" s="456">
        <v>2.0514813016027196</v>
      </c>
      <c r="Q621" s="435">
        <v>2112</v>
      </c>
    </row>
    <row r="622" spans="1:17" ht="14.4" customHeight="1" x14ac:dyDescent="0.3">
      <c r="A622" s="430" t="s">
        <v>1540</v>
      </c>
      <c r="B622" s="431" t="s">
        <v>1368</v>
      </c>
      <c r="C622" s="431" t="s">
        <v>1369</v>
      </c>
      <c r="D622" s="431" t="s">
        <v>1454</v>
      </c>
      <c r="E622" s="431" t="s">
        <v>1455</v>
      </c>
      <c r="F622" s="434">
        <v>129</v>
      </c>
      <c r="G622" s="434">
        <v>78228</v>
      </c>
      <c r="H622" s="434">
        <v>1</v>
      </c>
      <c r="I622" s="434">
        <v>606.41860465116281</v>
      </c>
      <c r="J622" s="434">
        <v>68</v>
      </c>
      <c r="K622" s="434">
        <v>41344</v>
      </c>
      <c r="L622" s="434">
        <v>0.52850641713964308</v>
      </c>
      <c r="M622" s="434">
        <v>608</v>
      </c>
      <c r="N622" s="434">
        <v>114</v>
      </c>
      <c r="O622" s="434">
        <v>69996</v>
      </c>
      <c r="P622" s="456">
        <v>0.89476913637060895</v>
      </c>
      <c r="Q622" s="435">
        <v>614</v>
      </c>
    </row>
    <row r="623" spans="1:17" ht="14.4" customHeight="1" x14ac:dyDescent="0.3">
      <c r="A623" s="430" t="s">
        <v>1540</v>
      </c>
      <c r="B623" s="431" t="s">
        <v>1368</v>
      </c>
      <c r="C623" s="431" t="s">
        <v>1369</v>
      </c>
      <c r="D623" s="431" t="s">
        <v>1458</v>
      </c>
      <c r="E623" s="431" t="s">
        <v>1459</v>
      </c>
      <c r="F623" s="434">
        <v>9</v>
      </c>
      <c r="G623" s="434">
        <v>4560</v>
      </c>
      <c r="H623" s="434">
        <v>1</v>
      </c>
      <c r="I623" s="434">
        <v>506.66666666666669</v>
      </c>
      <c r="J623" s="434">
        <v>2</v>
      </c>
      <c r="K623" s="434">
        <v>1018</v>
      </c>
      <c r="L623" s="434">
        <v>0.22324561403508772</v>
      </c>
      <c r="M623" s="434">
        <v>509</v>
      </c>
      <c r="N623" s="434"/>
      <c r="O623" s="434"/>
      <c r="P623" s="456"/>
      <c r="Q623" s="435"/>
    </row>
    <row r="624" spans="1:17" ht="14.4" customHeight="1" x14ac:dyDescent="0.3">
      <c r="A624" s="430" t="s">
        <v>1540</v>
      </c>
      <c r="B624" s="431" t="s">
        <v>1368</v>
      </c>
      <c r="C624" s="431" t="s">
        <v>1369</v>
      </c>
      <c r="D624" s="431" t="s">
        <v>1472</v>
      </c>
      <c r="E624" s="431" t="s">
        <v>1473</v>
      </c>
      <c r="F624" s="434">
        <v>12</v>
      </c>
      <c r="G624" s="434">
        <v>1824</v>
      </c>
      <c r="H624" s="434">
        <v>1</v>
      </c>
      <c r="I624" s="434">
        <v>152</v>
      </c>
      <c r="J624" s="434"/>
      <c r="K624" s="434"/>
      <c r="L624" s="434"/>
      <c r="M624" s="434"/>
      <c r="N624" s="434"/>
      <c r="O624" s="434"/>
      <c r="P624" s="456"/>
      <c r="Q624" s="435"/>
    </row>
    <row r="625" spans="1:17" ht="14.4" customHeight="1" x14ac:dyDescent="0.3">
      <c r="A625" s="430" t="s">
        <v>1541</v>
      </c>
      <c r="B625" s="431" t="s">
        <v>1368</v>
      </c>
      <c r="C625" s="431" t="s">
        <v>1369</v>
      </c>
      <c r="D625" s="431" t="s">
        <v>1370</v>
      </c>
      <c r="E625" s="431" t="s">
        <v>1371</v>
      </c>
      <c r="F625" s="434">
        <v>1034</v>
      </c>
      <c r="G625" s="434">
        <v>165145</v>
      </c>
      <c r="H625" s="434">
        <v>1</v>
      </c>
      <c r="I625" s="434">
        <v>159.7147001934236</v>
      </c>
      <c r="J625" s="434">
        <v>1031</v>
      </c>
      <c r="K625" s="434">
        <v>165991</v>
      </c>
      <c r="L625" s="434">
        <v>1.0051227708983015</v>
      </c>
      <c r="M625" s="434">
        <v>161</v>
      </c>
      <c r="N625" s="434">
        <v>1051</v>
      </c>
      <c r="O625" s="434">
        <v>181823</v>
      </c>
      <c r="P625" s="456">
        <v>1.1009900390565865</v>
      </c>
      <c r="Q625" s="435">
        <v>173</v>
      </c>
    </row>
    <row r="626" spans="1:17" ht="14.4" customHeight="1" x14ac:dyDescent="0.3">
      <c r="A626" s="430" t="s">
        <v>1541</v>
      </c>
      <c r="B626" s="431" t="s">
        <v>1368</v>
      </c>
      <c r="C626" s="431" t="s">
        <v>1369</v>
      </c>
      <c r="D626" s="431" t="s">
        <v>1384</v>
      </c>
      <c r="E626" s="431" t="s">
        <v>1385</v>
      </c>
      <c r="F626" s="434"/>
      <c r="G626" s="434"/>
      <c r="H626" s="434"/>
      <c r="I626" s="434"/>
      <c r="J626" s="434">
        <v>1</v>
      </c>
      <c r="K626" s="434">
        <v>1169</v>
      </c>
      <c r="L626" s="434"/>
      <c r="M626" s="434">
        <v>1169</v>
      </c>
      <c r="N626" s="434">
        <v>1</v>
      </c>
      <c r="O626" s="434">
        <v>1173</v>
      </c>
      <c r="P626" s="456"/>
      <c r="Q626" s="435">
        <v>1173</v>
      </c>
    </row>
    <row r="627" spans="1:17" ht="14.4" customHeight="1" x14ac:dyDescent="0.3">
      <c r="A627" s="430" t="s">
        <v>1541</v>
      </c>
      <c r="B627" s="431" t="s">
        <v>1368</v>
      </c>
      <c r="C627" s="431" t="s">
        <v>1369</v>
      </c>
      <c r="D627" s="431" t="s">
        <v>1386</v>
      </c>
      <c r="E627" s="431" t="s">
        <v>1387</v>
      </c>
      <c r="F627" s="434">
        <v>94</v>
      </c>
      <c r="G627" s="434">
        <v>3726</v>
      </c>
      <c r="H627" s="434">
        <v>1</v>
      </c>
      <c r="I627" s="434">
        <v>39.638297872340424</v>
      </c>
      <c r="J627" s="434">
        <v>84</v>
      </c>
      <c r="K627" s="434">
        <v>3360</v>
      </c>
      <c r="L627" s="434">
        <v>0.90177133655394526</v>
      </c>
      <c r="M627" s="434">
        <v>40</v>
      </c>
      <c r="N627" s="434">
        <v>27</v>
      </c>
      <c r="O627" s="434">
        <v>1107</v>
      </c>
      <c r="P627" s="456">
        <v>0.29710144927536231</v>
      </c>
      <c r="Q627" s="435">
        <v>41</v>
      </c>
    </row>
    <row r="628" spans="1:17" ht="14.4" customHeight="1" x14ac:dyDescent="0.3">
      <c r="A628" s="430" t="s">
        <v>1541</v>
      </c>
      <c r="B628" s="431" t="s">
        <v>1368</v>
      </c>
      <c r="C628" s="431" t="s">
        <v>1369</v>
      </c>
      <c r="D628" s="431" t="s">
        <v>1388</v>
      </c>
      <c r="E628" s="431" t="s">
        <v>1389</v>
      </c>
      <c r="F628" s="434">
        <v>11</v>
      </c>
      <c r="G628" s="434">
        <v>4210</v>
      </c>
      <c r="H628" s="434">
        <v>1</v>
      </c>
      <c r="I628" s="434">
        <v>382.72727272727275</v>
      </c>
      <c r="J628" s="434">
        <v>8</v>
      </c>
      <c r="K628" s="434">
        <v>3064</v>
      </c>
      <c r="L628" s="434">
        <v>0.72779097387173397</v>
      </c>
      <c r="M628" s="434">
        <v>383</v>
      </c>
      <c r="N628" s="434">
        <v>3</v>
      </c>
      <c r="O628" s="434">
        <v>1152</v>
      </c>
      <c r="P628" s="456">
        <v>0.27363420427553442</v>
      </c>
      <c r="Q628" s="435">
        <v>384</v>
      </c>
    </row>
    <row r="629" spans="1:17" ht="14.4" customHeight="1" x14ac:dyDescent="0.3">
      <c r="A629" s="430" t="s">
        <v>1541</v>
      </c>
      <c r="B629" s="431" t="s">
        <v>1368</v>
      </c>
      <c r="C629" s="431" t="s">
        <v>1369</v>
      </c>
      <c r="D629" s="431" t="s">
        <v>1390</v>
      </c>
      <c r="E629" s="431" t="s">
        <v>1391</v>
      </c>
      <c r="F629" s="434">
        <v>11</v>
      </c>
      <c r="G629" s="434">
        <v>407</v>
      </c>
      <c r="H629" s="434">
        <v>1</v>
      </c>
      <c r="I629" s="434">
        <v>37</v>
      </c>
      <c r="J629" s="434"/>
      <c r="K629" s="434"/>
      <c r="L629" s="434"/>
      <c r="M629" s="434"/>
      <c r="N629" s="434">
        <v>11</v>
      </c>
      <c r="O629" s="434">
        <v>407</v>
      </c>
      <c r="P629" s="456">
        <v>1</v>
      </c>
      <c r="Q629" s="435">
        <v>37</v>
      </c>
    </row>
    <row r="630" spans="1:17" ht="14.4" customHeight="1" x14ac:dyDescent="0.3">
      <c r="A630" s="430" t="s">
        <v>1541</v>
      </c>
      <c r="B630" s="431" t="s">
        <v>1368</v>
      </c>
      <c r="C630" s="431" t="s">
        <v>1369</v>
      </c>
      <c r="D630" s="431" t="s">
        <v>1394</v>
      </c>
      <c r="E630" s="431" t="s">
        <v>1395</v>
      </c>
      <c r="F630" s="434">
        <v>3</v>
      </c>
      <c r="G630" s="434">
        <v>1335</v>
      </c>
      <c r="H630" s="434">
        <v>1</v>
      </c>
      <c r="I630" s="434">
        <v>445</v>
      </c>
      <c r="J630" s="434">
        <v>3</v>
      </c>
      <c r="K630" s="434">
        <v>1335</v>
      </c>
      <c r="L630" s="434">
        <v>1</v>
      </c>
      <c r="M630" s="434">
        <v>445</v>
      </c>
      <c r="N630" s="434">
        <v>6</v>
      </c>
      <c r="O630" s="434">
        <v>2676</v>
      </c>
      <c r="P630" s="456">
        <v>2.0044943820224721</v>
      </c>
      <c r="Q630" s="435">
        <v>446</v>
      </c>
    </row>
    <row r="631" spans="1:17" ht="14.4" customHeight="1" x14ac:dyDescent="0.3">
      <c r="A631" s="430" t="s">
        <v>1541</v>
      </c>
      <c r="B631" s="431" t="s">
        <v>1368</v>
      </c>
      <c r="C631" s="431" t="s">
        <v>1369</v>
      </c>
      <c r="D631" s="431" t="s">
        <v>1396</v>
      </c>
      <c r="E631" s="431" t="s">
        <v>1397</v>
      </c>
      <c r="F631" s="434">
        <v>1</v>
      </c>
      <c r="G631" s="434">
        <v>41</v>
      </c>
      <c r="H631" s="434">
        <v>1</v>
      </c>
      <c r="I631" s="434">
        <v>41</v>
      </c>
      <c r="J631" s="434"/>
      <c r="K631" s="434"/>
      <c r="L631" s="434"/>
      <c r="M631" s="434"/>
      <c r="N631" s="434">
        <v>1</v>
      </c>
      <c r="O631" s="434">
        <v>42</v>
      </c>
      <c r="P631" s="456">
        <v>1.024390243902439</v>
      </c>
      <c r="Q631" s="435">
        <v>42</v>
      </c>
    </row>
    <row r="632" spans="1:17" ht="14.4" customHeight="1" x14ac:dyDescent="0.3">
      <c r="A632" s="430" t="s">
        <v>1541</v>
      </c>
      <c r="B632" s="431" t="s">
        <v>1368</v>
      </c>
      <c r="C632" s="431" t="s">
        <v>1369</v>
      </c>
      <c r="D632" s="431" t="s">
        <v>1398</v>
      </c>
      <c r="E632" s="431" t="s">
        <v>1399</v>
      </c>
      <c r="F632" s="434">
        <v>7</v>
      </c>
      <c r="G632" s="434">
        <v>3435</v>
      </c>
      <c r="H632" s="434">
        <v>1</v>
      </c>
      <c r="I632" s="434">
        <v>490.71428571428572</v>
      </c>
      <c r="J632" s="434">
        <v>9</v>
      </c>
      <c r="K632" s="434">
        <v>4419</v>
      </c>
      <c r="L632" s="434">
        <v>1.28646288209607</v>
      </c>
      <c r="M632" s="434">
        <v>491</v>
      </c>
      <c r="N632" s="434">
        <v>3</v>
      </c>
      <c r="O632" s="434">
        <v>1476</v>
      </c>
      <c r="P632" s="456">
        <v>0.42969432314410483</v>
      </c>
      <c r="Q632" s="435">
        <v>492</v>
      </c>
    </row>
    <row r="633" spans="1:17" ht="14.4" customHeight="1" x14ac:dyDescent="0.3">
      <c r="A633" s="430" t="s">
        <v>1541</v>
      </c>
      <c r="B633" s="431" t="s">
        <v>1368</v>
      </c>
      <c r="C633" s="431" t="s">
        <v>1369</v>
      </c>
      <c r="D633" s="431" t="s">
        <v>1400</v>
      </c>
      <c r="E633" s="431" t="s">
        <v>1401</v>
      </c>
      <c r="F633" s="434">
        <v>26</v>
      </c>
      <c r="G633" s="434">
        <v>806</v>
      </c>
      <c r="H633" s="434">
        <v>1</v>
      </c>
      <c r="I633" s="434">
        <v>31</v>
      </c>
      <c r="J633" s="434">
        <v>30</v>
      </c>
      <c r="K633" s="434">
        <v>930</v>
      </c>
      <c r="L633" s="434">
        <v>1.1538461538461537</v>
      </c>
      <c r="M633" s="434">
        <v>31</v>
      </c>
      <c r="N633" s="434">
        <v>9</v>
      </c>
      <c r="O633" s="434">
        <v>279</v>
      </c>
      <c r="P633" s="456">
        <v>0.34615384615384615</v>
      </c>
      <c r="Q633" s="435">
        <v>31</v>
      </c>
    </row>
    <row r="634" spans="1:17" ht="14.4" customHeight="1" x14ac:dyDescent="0.3">
      <c r="A634" s="430" t="s">
        <v>1541</v>
      </c>
      <c r="B634" s="431" t="s">
        <v>1368</v>
      </c>
      <c r="C634" s="431" t="s">
        <v>1369</v>
      </c>
      <c r="D634" s="431" t="s">
        <v>1402</v>
      </c>
      <c r="E634" s="431" t="s">
        <v>1403</v>
      </c>
      <c r="F634" s="434">
        <v>1</v>
      </c>
      <c r="G634" s="434">
        <v>206</v>
      </c>
      <c r="H634" s="434">
        <v>1</v>
      </c>
      <c r="I634" s="434">
        <v>206</v>
      </c>
      <c r="J634" s="434">
        <v>4</v>
      </c>
      <c r="K634" s="434">
        <v>828</v>
      </c>
      <c r="L634" s="434">
        <v>4.0194174757281553</v>
      </c>
      <c r="M634" s="434">
        <v>207</v>
      </c>
      <c r="N634" s="434">
        <v>5</v>
      </c>
      <c r="O634" s="434">
        <v>1040</v>
      </c>
      <c r="P634" s="456">
        <v>5.0485436893203888</v>
      </c>
      <c r="Q634" s="435">
        <v>208</v>
      </c>
    </row>
    <row r="635" spans="1:17" ht="14.4" customHeight="1" x14ac:dyDescent="0.3">
      <c r="A635" s="430" t="s">
        <v>1541</v>
      </c>
      <c r="B635" s="431" t="s">
        <v>1368</v>
      </c>
      <c r="C635" s="431" t="s">
        <v>1369</v>
      </c>
      <c r="D635" s="431" t="s">
        <v>1404</v>
      </c>
      <c r="E635" s="431" t="s">
        <v>1405</v>
      </c>
      <c r="F635" s="434">
        <v>1</v>
      </c>
      <c r="G635" s="434">
        <v>379</v>
      </c>
      <c r="H635" s="434">
        <v>1</v>
      </c>
      <c r="I635" s="434">
        <v>379</v>
      </c>
      <c r="J635" s="434">
        <v>4</v>
      </c>
      <c r="K635" s="434">
        <v>1520</v>
      </c>
      <c r="L635" s="434">
        <v>4.0105540897097622</v>
      </c>
      <c r="M635" s="434">
        <v>380</v>
      </c>
      <c r="N635" s="434">
        <v>5</v>
      </c>
      <c r="O635" s="434">
        <v>1920</v>
      </c>
      <c r="P635" s="456">
        <v>5.0659630606860162</v>
      </c>
      <c r="Q635" s="435">
        <v>384</v>
      </c>
    </row>
    <row r="636" spans="1:17" ht="14.4" customHeight="1" x14ac:dyDescent="0.3">
      <c r="A636" s="430" t="s">
        <v>1541</v>
      </c>
      <c r="B636" s="431" t="s">
        <v>1368</v>
      </c>
      <c r="C636" s="431" t="s">
        <v>1369</v>
      </c>
      <c r="D636" s="431" t="s">
        <v>1414</v>
      </c>
      <c r="E636" s="431" t="s">
        <v>1415</v>
      </c>
      <c r="F636" s="434">
        <v>27</v>
      </c>
      <c r="G636" s="434">
        <v>432</v>
      </c>
      <c r="H636" s="434">
        <v>1</v>
      </c>
      <c r="I636" s="434">
        <v>16</v>
      </c>
      <c r="J636" s="434">
        <v>21</v>
      </c>
      <c r="K636" s="434">
        <v>336</v>
      </c>
      <c r="L636" s="434">
        <v>0.77777777777777779</v>
      </c>
      <c r="M636" s="434">
        <v>16</v>
      </c>
      <c r="N636" s="434">
        <v>25</v>
      </c>
      <c r="O636" s="434">
        <v>425</v>
      </c>
      <c r="P636" s="456">
        <v>0.98379629629629628</v>
      </c>
      <c r="Q636" s="435">
        <v>17</v>
      </c>
    </row>
    <row r="637" spans="1:17" ht="14.4" customHeight="1" x14ac:dyDescent="0.3">
      <c r="A637" s="430" t="s">
        <v>1541</v>
      </c>
      <c r="B637" s="431" t="s">
        <v>1368</v>
      </c>
      <c r="C637" s="431" t="s">
        <v>1369</v>
      </c>
      <c r="D637" s="431" t="s">
        <v>1416</v>
      </c>
      <c r="E637" s="431" t="s">
        <v>1417</v>
      </c>
      <c r="F637" s="434">
        <v>1</v>
      </c>
      <c r="G637" s="434">
        <v>135</v>
      </c>
      <c r="H637" s="434">
        <v>1</v>
      </c>
      <c r="I637" s="434">
        <v>135</v>
      </c>
      <c r="J637" s="434">
        <v>8</v>
      </c>
      <c r="K637" s="434">
        <v>1088</v>
      </c>
      <c r="L637" s="434">
        <v>8.0592592592592585</v>
      </c>
      <c r="M637" s="434">
        <v>136</v>
      </c>
      <c r="N637" s="434">
        <v>6</v>
      </c>
      <c r="O637" s="434">
        <v>834</v>
      </c>
      <c r="P637" s="456">
        <v>6.177777777777778</v>
      </c>
      <c r="Q637" s="435">
        <v>139</v>
      </c>
    </row>
    <row r="638" spans="1:17" ht="14.4" customHeight="1" x14ac:dyDescent="0.3">
      <c r="A638" s="430" t="s">
        <v>1541</v>
      </c>
      <c r="B638" s="431" t="s">
        <v>1368</v>
      </c>
      <c r="C638" s="431" t="s">
        <v>1369</v>
      </c>
      <c r="D638" s="431" t="s">
        <v>1418</v>
      </c>
      <c r="E638" s="431" t="s">
        <v>1419</v>
      </c>
      <c r="F638" s="434">
        <v>8</v>
      </c>
      <c r="G638" s="434">
        <v>821</v>
      </c>
      <c r="H638" s="434">
        <v>1</v>
      </c>
      <c r="I638" s="434">
        <v>102.625</v>
      </c>
      <c r="J638" s="434">
        <v>2</v>
      </c>
      <c r="K638" s="434">
        <v>206</v>
      </c>
      <c r="L638" s="434">
        <v>0.25091352009744217</v>
      </c>
      <c r="M638" s="434">
        <v>103</v>
      </c>
      <c r="N638" s="434">
        <v>1</v>
      </c>
      <c r="O638" s="434">
        <v>103</v>
      </c>
      <c r="P638" s="456">
        <v>0.12545676004872108</v>
      </c>
      <c r="Q638" s="435">
        <v>103</v>
      </c>
    </row>
    <row r="639" spans="1:17" ht="14.4" customHeight="1" x14ac:dyDescent="0.3">
      <c r="A639" s="430" t="s">
        <v>1541</v>
      </c>
      <c r="B639" s="431" t="s">
        <v>1368</v>
      </c>
      <c r="C639" s="431" t="s">
        <v>1369</v>
      </c>
      <c r="D639" s="431" t="s">
        <v>1424</v>
      </c>
      <c r="E639" s="431" t="s">
        <v>1425</v>
      </c>
      <c r="F639" s="434">
        <v>344</v>
      </c>
      <c r="G639" s="434">
        <v>39332</v>
      </c>
      <c r="H639" s="434">
        <v>1</v>
      </c>
      <c r="I639" s="434">
        <v>114.33720930232558</v>
      </c>
      <c r="J639" s="434">
        <v>528</v>
      </c>
      <c r="K639" s="434">
        <v>61248</v>
      </c>
      <c r="L639" s="434">
        <v>1.5572053289942032</v>
      </c>
      <c r="M639" s="434">
        <v>116</v>
      </c>
      <c r="N639" s="434">
        <v>330</v>
      </c>
      <c r="O639" s="434">
        <v>38610</v>
      </c>
      <c r="P639" s="456">
        <v>0.98164344554052685</v>
      </c>
      <c r="Q639" s="435">
        <v>117</v>
      </c>
    </row>
    <row r="640" spans="1:17" ht="14.4" customHeight="1" x14ac:dyDescent="0.3">
      <c r="A640" s="430" t="s">
        <v>1541</v>
      </c>
      <c r="B640" s="431" t="s">
        <v>1368</v>
      </c>
      <c r="C640" s="431" t="s">
        <v>1369</v>
      </c>
      <c r="D640" s="431" t="s">
        <v>1426</v>
      </c>
      <c r="E640" s="431" t="s">
        <v>1427</v>
      </c>
      <c r="F640" s="434">
        <v>125</v>
      </c>
      <c r="G640" s="434">
        <v>10568</v>
      </c>
      <c r="H640" s="434">
        <v>1</v>
      </c>
      <c r="I640" s="434">
        <v>84.543999999999997</v>
      </c>
      <c r="J640" s="434">
        <v>132</v>
      </c>
      <c r="K640" s="434">
        <v>11220</v>
      </c>
      <c r="L640" s="434">
        <v>1.0616956850870554</v>
      </c>
      <c r="M640" s="434">
        <v>85</v>
      </c>
      <c r="N640" s="434">
        <v>79</v>
      </c>
      <c r="O640" s="434">
        <v>7189</v>
      </c>
      <c r="P640" s="456">
        <v>0.68026116578349738</v>
      </c>
      <c r="Q640" s="435">
        <v>91</v>
      </c>
    </row>
    <row r="641" spans="1:17" ht="14.4" customHeight="1" x14ac:dyDescent="0.3">
      <c r="A641" s="430" t="s">
        <v>1541</v>
      </c>
      <c r="B641" s="431" t="s">
        <v>1368</v>
      </c>
      <c r="C641" s="431" t="s">
        <v>1369</v>
      </c>
      <c r="D641" s="431" t="s">
        <v>1428</v>
      </c>
      <c r="E641" s="431" t="s">
        <v>1429</v>
      </c>
      <c r="F641" s="434"/>
      <c r="G641" s="434"/>
      <c r="H641" s="434"/>
      <c r="I641" s="434"/>
      <c r="J641" s="434">
        <v>2</v>
      </c>
      <c r="K641" s="434">
        <v>196</v>
      </c>
      <c r="L641" s="434"/>
      <c r="M641" s="434">
        <v>98</v>
      </c>
      <c r="N641" s="434"/>
      <c r="O641" s="434"/>
      <c r="P641" s="456"/>
      <c r="Q641" s="435"/>
    </row>
    <row r="642" spans="1:17" ht="14.4" customHeight="1" x14ac:dyDescent="0.3">
      <c r="A642" s="430" t="s">
        <v>1541</v>
      </c>
      <c r="B642" s="431" t="s">
        <v>1368</v>
      </c>
      <c r="C642" s="431" t="s">
        <v>1369</v>
      </c>
      <c r="D642" s="431" t="s">
        <v>1430</v>
      </c>
      <c r="E642" s="431" t="s">
        <v>1431</v>
      </c>
      <c r="F642" s="434">
        <v>58</v>
      </c>
      <c r="G642" s="434">
        <v>1218</v>
      </c>
      <c r="H642" s="434">
        <v>1</v>
      </c>
      <c r="I642" s="434">
        <v>21</v>
      </c>
      <c r="J642" s="434">
        <v>38</v>
      </c>
      <c r="K642" s="434">
        <v>798</v>
      </c>
      <c r="L642" s="434">
        <v>0.65517241379310343</v>
      </c>
      <c r="M642" s="434">
        <v>21</v>
      </c>
      <c r="N642" s="434">
        <v>7</v>
      </c>
      <c r="O642" s="434">
        <v>147</v>
      </c>
      <c r="P642" s="456">
        <v>0.1206896551724138</v>
      </c>
      <c r="Q642" s="435">
        <v>21</v>
      </c>
    </row>
    <row r="643" spans="1:17" ht="14.4" customHeight="1" x14ac:dyDescent="0.3">
      <c r="A643" s="430" t="s">
        <v>1541</v>
      </c>
      <c r="B643" s="431" t="s">
        <v>1368</v>
      </c>
      <c r="C643" s="431" t="s">
        <v>1369</v>
      </c>
      <c r="D643" s="431" t="s">
        <v>1432</v>
      </c>
      <c r="E643" s="431" t="s">
        <v>1433</v>
      </c>
      <c r="F643" s="434">
        <v>7</v>
      </c>
      <c r="G643" s="434">
        <v>3404</v>
      </c>
      <c r="H643" s="434">
        <v>1</v>
      </c>
      <c r="I643" s="434">
        <v>486.28571428571428</v>
      </c>
      <c r="J643" s="434">
        <v>7</v>
      </c>
      <c r="K643" s="434">
        <v>3409</v>
      </c>
      <c r="L643" s="434">
        <v>1.0014688601645123</v>
      </c>
      <c r="M643" s="434">
        <v>487</v>
      </c>
      <c r="N643" s="434">
        <v>27</v>
      </c>
      <c r="O643" s="434">
        <v>13176</v>
      </c>
      <c r="P643" s="456">
        <v>3.8707403055229141</v>
      </c>
      <c r="Q643" s="435">
        <v>488</v>
      </c>
    </row>
    <row r="644" spans="1:17" ht="14.4" customHeight="1" x14ac:dyDescent="0.3">
      <c r="A644" s="430" t="s">
        <v>1541</v>
      </c>
      <c r="B644" s="431" t="s">
        <v>1368</v>
      </c>
      <c r="C644" s="431" t="s">
        <v>1369</v>
      </c>
      <c r="D644" s="431" t="s">
        <v>1440</v>
      </c>
      <c r="E644" s="431" t="s">
        <v>1441</v>
      </c>
      <c r="F644" s="434">
        <v>75</v>
      </c>
      <c r="G644" s="434">
        <v>3052</v>
      </c>
      <c r="H644" s="434">
        <v>1</v>
      </c>
      <c r="I644" s="434">
        <v>40.693333333333335</v>
      </c>
      <c r="J644" s="434">
        <v>57</v>
      </c>
      <c r="K644" s="434">
        <v>2337</v>
      </c>
      <c r="L644" s="434">
        <v>0.76572739187418082</v>
      </c>
      <c r="M644" s="434">
        <v>41</v>
      </c>
      <c r="N644" s="434">
        <v>58</v>
      </c>
      <c r="O644" s="434">
        <v>2378</v>
      </c>
      <c r="P644" s="456">
        <v>0.77916120576671033</v>
      </c>
      <c r="Q644" s="435">
        <v>41</v>
      </c>
    </row>
    <row r="645" spans="1:17" ht="14.4" customHeight="1" x14ac:dyDescent="0.3">
      <c r="A645" s="430" t="s">
        <v>1541</v>
      </c>
      <c r="B645" s="431" t="s">
        <v>1368</v>
      </c>
      <c r="C645" s="431" t="s">
        <v>1369</v>
      </c>
      <c r="D645" s="431" t="s">
        <v>1448</v>
      </c>
      <c r="E645" s="431" t="s">
        <v>1449</v>
      </c>
      <c r="F645" s="434">
        <v>2</v>
      </c>
      <c r="G645" s="434">
        <v>436</v>
      </c>
      <c r="H645" s="434">
        <v>1</v>
      </c>
      <c r="I645" s="434">
        <v>218</v>
      </c>
      <c r="J645" s="434">
        <v>2</v>
      </c>
      <c r="K645" s="434">
        <v>438</v>
      </c>
      <c r="L645" s="434">
        <v>1.0045871559633028</v>
      </c>
      <c r="M645" s="434">
        <v>219</v>
      </c>
      <c r="N645" s="434"/>
      <c r="O645" s="434"/>
      <c r="P645" s="456"/>
      <c r="Q645" s="435"/>
    </row>
    <row r="646" spans="1:17" ht="14.4" customHeight="1" x14ac:dyDescent="0.3">
      <c r="A646" s="430" t="s">
        <v>1541</v>
      </c>
      <c r="B646" s="431" t="s">
        <v>1368</v>
      </c>
      <c r="C646" s="431" t="s">
        <v>1369</v>
      </c>
      <c r="D646" s="431" t="s">
        <v>1454</v>
      </c>
      <c r="E646" s="431" t="s">
        <v>1455</v>
      </c>
      <c r="F646" s="434">
        <v>7</v>
      </c>
      <c r="G646" s="434">
        <v>4246</v>
      </c>
      <c r="H646" s="434">
        <v>1</v>
      </c>
      <c r="I646" s="434">
        <v>606.57142857142856</v>
      </c>
      <c r="J646" s="434">
        <v>6</v>
      </c>
      <c r="K646" s="434">
        <v>3648</v>
      </c>
      <c r="L646" s="434">
        <v>0.85916156382477626</v>
      </c>
      <c r="M646" s="434">
        <v>608</v>
      </c>
      <c r="N646" s="434">
        <v>1</v>
      </c>
      <c r="O646" s="434">
        <v>614</v>
      </c>
      <c r="P646" s="456">
        <v>0.14460668864813941</v>
      </c>
      <c r="Q646" s="435">
        <v>614</v>
      </c>
    </row>
    <row r="647" spans="1:17" ht="14.4" customHeight="1" x14ac:dyDescent="0.3">
      <c r="A647" s="430" t="s">
        <v>1541</v>
      </c>
      <c r="B647" s="431" t="s">
        <v>1368</v>
      </c>
      <c r="C647" s="431" t="s">
        <v>1369</v>
      </c>
      <c r="D647" s="431" t="s">
        <v>1458</v>
      </c>
      <c r="E647" s="431" t="s">
        <v>1459</v>
      </c>
      <c r="F647" s="434">
        <v>3</v>
      </c>
      <c r="G647" s="434">
        <v>1520</v>
      </c>
      <c r="H647" s="434">
        <v>1</v>
      </c>
      <c r="I647" s="434">
        <v>506.66666666666669</v>
      </c>
      <c r="J647" s="434"/>
      <c r="K647" s="434"/>
      <c r="L647" s="434"/>
      <c r="M647" s="434"/>
      <c r="N647" s="434"/>
      <c r="O647" s="434"/>
      <c r="P647" s="456"/>
      <c r="Q647" s="435"/>
    </row>
    <row r="648" spans="1:17" ht="14.4" customHeight="1" x14ac:dyDescent="0.3">
      <c r="A648" s="430" t="s">
        <v>1541</v>
      </c>
      <c r="B648" s="431" t="s">
        <v>1368</v>
      </c>
      <c r="C648" s="431" t="s">
        <v>1369</v>
      </c>
      <c r="D648" s="431" t="s">
        <v>1480</v>
      </c>
      <c r="E648" s="431" t="s">
        <v>1481</v>
      </c>
      <c r="F648" s="434"/>
      <c r="G648" s="434"/>
      <c r="H648" s="434"/>
      <c r="I648" s="434"/>
      <c r="J648" s="434"/>
      <c r="K648" s="434"/>
      <c r="L648" s="434"/>
      <c r="M648" s="434"/>
      <c r="N648" s="434">
        <v>1</v>
      </c>
      <c r="O648" s="434">
        <v>30</v>
      </c>
      <c r="P648" s="456"/>
      <c r="Q648" s="435">
        <v>30</v>
      </c>
    </row>
    <row r="649" spans="1:17" ht="14.4" customHeight="1" x14ac:dyDescent="0.3">
      <c r="A649" s="430" t="s">
        <v>1542</v>
      </c>
      <c r="B649" s="431" t="s">
        <v>1368</v>
      </c>
      <c r="C649" s="431" t="s">
        <v>1369</v>
      </c>
      <c r="D649" s="431" t="s">
        <v>1370</v>
      </c>
      <c r="E649" s="431" t="s">
        <v>1371</v>
      </c>
      <c r="F649" s="434">
        <v>1253</v>
      </c>
      <c r="G649" s="434">
        <v>200191</v>
      </c>
      <c r="H649" s="434">
        <v>1</v>
      </c>
      <c r="I649" s="434">
        <v>159.76935355147646</v>
      </c>
      <c r="J649" s="434">
        <v>1355</v>
      </c>
      <c r="K649" s="434">
        <v>218155</v>
      </c>
      <c r="L649" s="434">
        <v>1.0897343037399283</v>
      </c>
      <c r="M649" s="434">
        <v>161</v>
      </c>
      <c r="N649" s="434">
        <v>1158</v>
      </c>
      <c r="O649" s="434">
        <v>200334</v>
      </c>
      <c r="P649" s="456">
        <v>1.0007143178264757</v>
      </c>
      <c r="Q649" s="435">
        <v>173</v>
      </c>
    </row>
    <row r="650" spans="1:17" ht="14.4" customHeight="1" x14ac:dyDescent="0.3">
      <c r="A650" s="430" t="s">
        <v>1542</v>
      </c>
      <c r="B650" s="431" t="s">
        <v>1368</v>
      </c>
      <c r="C650" s="431" t="s">
        <v>1369</v>
      </c>
      <c r="D650" s="431" t="s">
        <v>1384</v>
      </c>
      <c r="E650" s="431" t="s">
        <v>1385</v>
      </c>
      <c r="F650" s="434">
        <v>54</v>
      </c>
      <c r="G650" s="434">
        <v>62988</v>
      </c>
      <c r="H650" s="434">
        <v>1</v>
      </c>
      <c r="I650" s="434">
        <v>1166.4444444444443</v>
      </c>
      <c r="J650" s="434">
        <v>78</v>
      </c>
      <c r="K650" s="434">
        <v>91182</v>
      </c>
      <c r="L650" s="434">
        <v>1.4476090683939797</v>
      </c>
      <c r="M650" s="434">
        <v>1169</v>
      </c>
      <c r="N650" s="434">
        <v>305</v>
      </c>
      <c r="O650" s="434">
        <v>357765</v>
      </c>
      <c r="P650" s="456">
        <v>5.6798914078872169</v>
      </c>
      <c r="Q650" s="435">
        <v>1173</v>
      </c>
    </row>
    <row r="651" spans="1:17" ht="14.4" customHeight="1" x14ac:dyDescent="0.3">
      <c r="A651" s="430" t="s">
        <v>1542</v>
      </c>
      <c r="B651" s="431" t="s">
        <v>1368</v>
      </c>
      <c r="C651" s="431" t="s">
        <v>1369</v>
      </c>
      <c r="D651" s="431" t="s">
        <v>1386</v>
      </c>
      <c r="E651" s="431" t="s">
        <v>1387</v>
      </c>
      <c r="F651" s="434">
        <v>5101</v>
      </c>
      <c r="G651" s="434">
        <v>202783</v>
      </c>
      <c r="H651" s="434">
        <v>1</v>
      </c>
      <c r="I651" s="434">
        <v>39.753577729856893</v>
      </c>
      <c r="J651" s="434">
        <v>4482</v>
      </c>
      <c r="K651" s="434">
        <v>179280</v>
      </c>
      <c r="L651" s="434">
        <v>0.88409777939965384</v>
      </c>
      <c r="M651" s="434">
        <v>40</v>
      </c>
      <c r="N651" s="434">
        <v>4145</v>
      </c>
      <c r="O651" s="434">
        <v>169945</v>
      </c>
      <c r="P651" s="456">
        <v>0.83806334850554531</v>
      </c>
      <c r="Q651" s="435">
        <v>41</v>
      </c>
    </row>
    <row r="652" spans="1:17" ht="14.4" customHeight="1" x14ac:dyDescent="0.3">
      <c r="A652" s="430" t="s">
        <v>1542</v>
      </c>
      <c r="B652" s="431" t="s">
        <v>1368</v>
      </c>
      <c r="C652" s="431" t="s">
        <v>1369</v>
      </c>
      <c r="D652" s="431" t="s">
        <v>1388</v>
      </c>
      <c r="E652" s="431" t="s">
        <v>1389</v>
      </c>
      <c r="F652" s="434">
        <v>292</v>
      </c>
      <c r="G652" s="434">
        <v>111744</v>
      </c>
      <c r="H652" s="434">
        <v>1</v>
      </c>
      <c r="I652" s="434">
        <v>382.6849315068493</v>
      </c>
      <c r="J652" s="434">
        <v>364</v>
      </c>
      <c r="K652" s="434">
        <v>139412</v>
      </c>
      <c r="L652" s="434">
        <v>1.2476016609392897</v>
      </c>
      <c r="M652" s="434">
        <v>383</v>
      </c>
      <c r="N652" s="434">
        <v>380</v>
      </c>
      <c r="O652" s="434">
        <v>145920</v>
      </c>
      <c r="P652" s="456">
        <v>1.3058419243986255</v>
      </c>
      <c r="Q652" s="435">
        <v>384</v>
      </c>
    </row>
    <row r="653" spans="1:17" ht="14.4" customHeight="1" x14ac:dyDescent="0.3">
      <c r="A653" s="430" t="s">
        <v>1542</v>
      </c>
      <c r="B653" s="431" t="s">
        <v>1368</v>
      </c>
      <c r="C653" s="431" t="s">
        <v>1369</v>
      </c>
      <c r="D653" s="431" t="s">
        <v>1390</v>
      </c>
      <c r="E653" s="431" t="s">
        <v>1391</v>
      </c>
      <c r="F653" s="434">
        <v>2</v>
      </c>
      <c r="G653" s="434">
        <v>74</v>
      </c>
      <c r="H653" s="434">
        <v>1</v>
      </c>
      <c r="I653" s="434">
        <v>37</v>
      </c>
      <c r="J653" s="434">
        <v>17</v>
      </c>
      <c r="K653" s="434">
        <v>629</v>
      </c>
      <c r="L653" s="434">
        <v>8.5</v>
      </c>
      <c r="M653" s="434">
        <v>37</v>
      </c>
      <c r="N653" s="434">
        <v>21</v>
      </c>
      <c r="O653" s="434">
        <v>777</v>
      </c>
      <c r="P653" s="456">
        <v>10.5</v>
      </c>
      <c r="Q653" s="435">
        <v>37</v>
      </c>
    </row>
    <row r="654" spans="1:17" ht="14.4" customHeight="1" x14ac:dyDescent="0.3">
      <c r="A654" s="430" t="s">
        <v>1542</v>
      </c>
      <c r="B654" s="431" t="s">
        <v>1368</v>
      </c>
      <c r="C654" s="431" t="s">
        <v>1369</v>
      </c>
      <c r="D654" s="431" t="s">
        <v>1394</v>
      </c>
      <c r="E654" s="431" t="s">
        <v>1395</v>
      </c>
      <c r="F654" s="434">
        <v>470</v>
      </c>
      <c r="G654" s="434">
        <v>209007</v>
      </c>
      <c r="H654" s="434">
        <v>1</v>
      </c>
      <c r="I654" s="434">
        <v>444.69574468085108</v>
      </c>
      <c r="J654" s="434">
        <v>536</v>
      </c>
      <c r="K654" s="434">
        <v>238520</v>
      </c>
      <c r="L654" s="434">
        <v>1.1412057969350309</v>
      </c>
      <c r="M654" s="434">
        <v>445</v>
      </c>
      <c r="N654" s="434">
        <v>391</v>
      </c>
      <c r="O654" s="434">
        <v>174386</v>
      </c>
      <c r="P654" s="456">
        <v>0.83435483022099743</v>
      </c>
      <c r="Q654" s="435">
        <v>446</v>
      </c>
    </row>
    <row r="655" spans="1:17" ht="14.4" customHeight="1" x14ac:dyDescent="0.3">
      <c r="A655" s="430" t="s">
        <v>1542</v>
      </c>
      <c r="B655" s="431" t="s">
        <v>1368</v>
      </c>
      <c r="C655" s="431" t="s">
        <v>1369</v>
      </c>
      <c r="D655" s="431" t="s">
        <v>1396</v>
      </c>
      <c r="E655" s="431" t="s">
        <v>1397</v>
      </c>
      <c r="F655" s="434">
        <v>74</v>
      </c>
      <c r="G655" s="434">
        <v>3034</v>
      </c>
      <c r="H655" s="434">
        <v>1</v>
      </c>
      <c r="I655" s="434">
        <v>41</v>
      </c>
      <c r="J655" s="434">
        <v>86</v>
      </c>
      <c r="K655" s="434">
        <v>3526</v>
      </c>
      <c r="L655" s="434">
        <v>1.1621621621621621</v>
      </c>
      <c r="M655" s="434">
        <v>41</v>
      </c>
      <c r="N655" s="434">
        <v>64</v>
      </c>
      <c r="O655" s="434">
        <v>2688</v>
      </c>
      <c r="P655" s="456">
        <v>0.88595912986156888</v>
      </c>
      <c r="Q655" s="435">
        <v>42</v>
      </c>
    </row>
    <row r="656" spans="1:17" ht="14.4" customHeight="1" x14ac:dyDescent="0.3">
      <c r="A656" s="430" t="s">
        <v>1542</v>
      </c>
      <c r="B656" s="431" t="s">
        <v>1368</v>
      </c>
      <c r="C656" s="431" t="s">
        <v>1369</v>
      </c>
      <c r="D656" s="431" t="s">
        <v>1398</v>
      </c>
      <c r="E656" s="431" t="s">
        <v>1399</v>
      </c>
      <c r="F656" s="434">
        <v>285</v>
      </c>
      <c r="G656" s="434">
        <v>139880</v>
      </c>
      <c r="H656" s="434">
        <v>1</v>
      </c>
      <c r="I656" s="434">
        <v>490.80701754385967</v>
      </c>
      <c r="J656" s="434">
        <v>616</v>
      </c>
      <c r="K656" s="434">
        <v>302456</v>
      </c>
      <c r="L656" s="434">
        <v>2.1622533600228766</v>
      </c>
      <c r="M656" s="434">
        <v>491</v>
      </c>
      <c r="N656" s="434">
        <v>639</v>
      </c>
      <c r="O656" s="434">
        <v>314388</v>
      </c>
      <c r="P656" s="456">
        <v>2.2475550471833001</v>
      </c>
      <c r="Q656" s="435">
        <v>492</v>
      </c>
    </row>
    <row r="657" spans="1:17" ht="14.4" customHeight="1" x14ac:dyDescent="0.3">
      <c r="A657" s="430" t="s">
        <v>1542</v>
      </c>
      <c r="B657" s="431" t="s">
        <v>1368</v>
      </c>
      <c r="C657" s="431" t="s">
        <v>1369</v>
      </c>
      <c r="D657" s="431" t="s">
        <v>1400</v>
      </c>
      <c r="E657" s="431" t="s">
        <v>1401</v>
      </c>
      <c r="F657" s="434">
        <v>540</v>
      </c>
      <c r="G657" s="434">
        <v>16740</v>
      </c>
      <c r="H657" s="434">
        <v>1</v>
      </c>
      <c r="I657" s="434">
        <v>31</v>
      </c>
      <c r="J657" s="434">
        <v>668</v>
      </c>
      <c r="K657" s="434">
        <v>20708</v>
      </c>
      <c r="L657" s="434">
        <v>1.2370370370370369</v>
      </c>
      <c r="M657" s="434">
        <v>31</v>
      </c>
      <c r="N657" s="434">
        <v>800</v>
      </c>
      <c r="O657" s="434">
        <v>24800</v>
      </c>
      <c r="P657" s="456">
        <v>1.4814814814814814</v>
      </c>
      <c r="Q657" s="435">
        <v>31</v>
      </c>
    </row>
    <row r="658" spans="1:17" ht="14.4" customHeight="1" x14ac:dyDescent="0.3">
      <c r="A658" s="430" t="s">
        <v>1542</v>
      </c>
      <c r="B658" s="431" t="s">
        <v>1368</v>
      </c>
      <c r="C658" s="431" t="s">
        <v>1369</v>
      </c>
      <c r="D658" s="431" t="s">
        <v>1402</v>
      </c>
      <c r="E658" s="431" t="s">
        <v>1403</v>
      </c>
      <c r="F658" s="434">
        <v>10</v>
      </c>
      <c r="G658" s="434">
        <v>2055</v>
      </c>
      <c r="H658" s="434">
        <v>1</v>
      </c>
      <c r="I658" s="434">
        <v>205.5</v>
      </c>
      <c r="J658" s="434">
        <v>7</v>
      </c>
      <c r="K658" s="434">
        <v>1449</v>
      </c>
      <c r="L658" s="434">
        <v>0.70510948905109494</v>
      </c>
      <c r="M658" s="434">
        <v>207</v>
      </c>
      <c r="N658" s="434">
        <v>14</v>
      </c>
      <c r="O658" s="434">
        <v>2912</v>
      </c>
      <c r="P658" s="456">
        <v>1.4170316301703163</v>
      </c>
      <c r="Q658" s="435">
        <v>208</v>
      </c>
    </row>
    <row r="659" spans="1:17" ht="14.4" customHeight="1" x14ac:dyDescent="0.3">
      <c r="A659" s="430" t="s">
        <v>1542</v>
      </c>
      <c r="B659" s="431" t="s">
        <v>1368</v>
      </c>
      <c r="C659" s="431" t="s">
        <v>1369</v>
      </c>
      <c r="D659" s="431" t="s">
        <v>1404</v>
      </c>
      <c r="E659" s="431" t="s">
        <v>1405</v>
      </c>
      <c r="F659" s="434">
        <v>11</v>
      </c>
      <c r="G659" s="434">
        <v>4159</v>
      </c>
      <c r="H659" s="434">
        <v>1</v>
      </c>
      <c r="I659" s="434">
        <v>378.09090909090907</v>
      </c>
      <c r="J659" s="434">
        <v>7</v>
      </c>
      <c r="K659" s="434">
        <v>2660</v>
      </c>
      <c r="L659" s="434">
        <v>0.63957682135128635</v>
      </c>
      <c r="M659" s="434">
        <v>380</v>
      </c>
      <c r="N659" s="434">
        <v>13</v>
      </c>
      <c r="O659" s="434">
        <v>4992</v>
      </c>
      <c r="P659" s="456">
        <v>1.2002885308968503</v>
      </c>
      <c r="Q659" s="435">
        <v>384</v>
      </c>
    </row>
    <row r="660" spans="1:17" ht="14.4" customHeight="1" x14ac:dyDescent="0.3">
      <c r="A660" s="430" t="s">
        <v>1542</v>
      </c>
      <c r="B660" s="431" t="s">
        <v>1368</v>
      </c>
      <c r="C660" s="431" t="s">
        <v>1369</v>
      </c>
      <c r="D660" s="431" t="s">
        <v>1406</v>
      </c>
      <c r="E660" s="431" t="s">
        <v>1407</v>
      </c>
      <c r="F660" s="434">
        <v>1</v>
      </c>
      <c r="G660" s="434">
        <v>231</v>
      </c>
      <c r="H660" s="434">
        <v>1</v>
      </c>
      <c r="I660" s="434">
        <v>231</v>
      </c>
      <c r="J660" s="434">
        <v>1</v>
      </c>
      <c r="K660" s="434">
        <v>234</v>
      </c>
      <c r="L660" s="434">
        <v>1.0129870129870129</v>
      </c>
      <c r="M660" s="434">
        <v>234</v>
      </c>
      <c r="N660" s="434"/>
      <c r="O660" s="434"/>
      <c r="P660" s="456"/>
      <c r="Q660" s="435"/>
    </row>
    <row r="661" spans="1:17" ht="14.4" customHeight="1" x14ac:dyDescent="0.3">
      <c r="A661" s="430" t="s">
        <v>1542</v>
      </c>
      <c r="B661" s="431" t="s">
        <v>1368</v>
      </c>
      <c r="C661" s="431" t="s">
        <v>1369</v>
      </c>
      <c r="D661" s="431" t="s">
        <v>1408</v>
      </c>
      <c r="E661" s="431" t="s">
        <v>1409</v>
      </c>
      <c r="F661" s="434">
        <v>2</v>
      </c>
      <c r="G661" s="434">
        <v>260</v>
      </c>
      <c r="H661" s="434">
        <v>1</v>
      </c>
      <c r="I661" s="434">
        <v>130</v>
      </c>
      <c r="J661" s="434">
        <v>15</v>
      </c>
      <c r="K661" s="434">
        <v>1965</v>
      </c>
      <c r="L661" s="434">
        <v>7.5576923076923075</v>
      </c>
      <c r="M661" s="434">
        <v>131</v>
      </c>
      <c r="N661" s="434">
        <v>6</v>
      </c>
      <c r="O661" s="434">
        <v>822</v>
      </c>
      <c r="P661" s="456">
        <v>3.1615384615384614</v>
      </c>
      <c r="Q661" s="435">
        <v>137</v>
      </c>
    </row>
    <row r="662" spans="1:17" ht="14.4" customHeight="1" x14ac:dyDescent="0.3">
      <c r="A662" s="430" t="s">
        <v>1542</v>
      </c>
      <c r="B662" s="431" t="s">
        <v>1368</v>
      </c>
      <c r="C662" s="431" t="s">
        <v>1369</v>
      </c>
      <c r="D662" s="431" t="s">
        <v>1410</v>
      </c>
      <c r="E662" s="431" t="s">
        <v>1411</v>
      </c>
      <c r="F662" s="434"/>
      <c r="G662" s="434"/>
      <c r="H662" s="434"/>
      <c r="I662" s="434"/>
      <c r="J662" s="434"/>
      <c r="K662" s="434"/>
      <c r="L662" s="434"/>
      <c r="M662" s="434"/>
      <c r="N662" s="434">
        <v>1</v>
      </c>
      <c r="O662" s="434">
        <v>205</v>
      </c>
      <c r="P662" s="456"/>
      <c r="Q662" s="435">
        <v>205</v>
      </c>
    </row>
    <row r="663" spans="1:17" ht="14.4" customHeight="1" x14ac:dyDescent="0.3">
      <c r="A663" s="430" t="s">
        <v>1542</v>
      </c>
      <c r="B663" s="431" t="s">
        <v>1368</v>
      </c>
      <c r="C663" s="431" t="s">
        <v>1369</v>
      </c>
      <c r="D663" s="431" t="s">
        <v>1414</v>
      </c>
      <c r="E663" s="431" t="s">
        <v>1415</v>
      </c>
      <c r="F663" s="434">
        <v>1359</v>
      </c>
      <c r="G663" s="434">
        <v>21744</v>
      </c>
      <c r="H663" s="434">
        <v>1</v>
      </c>
      <c r="I663" s="434">
        <v>16</v>
      </c>
      <c r="J663" s="434">
        <v>1693</v>
      </c>
      <c r="K663" s="434">
        <v>27088</v>
      </c>
      <c r="L663" s="434">
        <v>1.2457689477557028</v>
      </c>
      <c r="M663" s="434">
        <v>16</v>
      </c>
      <c r="N663" s="434">
        <v>1362</v>
      </c>
      <c r="O663" s="434">
        <v>23154</v>
      </c>
      <c r="P663" s="456">
        <v>1.0648454746136866</v>
      </c>
      <c r="Q663" s="435">
        <v>17</v>
      </c>
    </row>
    <row r="664" spans="1:17" ht="14.4" customHeight="1" x14ac:dyDescent="0.3">
      <c r="A664" s="430" t="s">
        <v>1542</v>
      </c>
      <c r="B664" s="431" t="s">
        <v>1368</v>
      </c>
      <c r="C664" s="431" t="s">
        <v>1369</v>
      </c>
      <c r="D664" s="431" t="s">
        <v>1416</v>
      </c>
      <c r="E664" s="431" t="s">
        <v>1417</v>
      </c>
      <c r="F664" s="434">
        <v>4165</v>
      </c>
      <c r="G664" s="434">
        <v>560031</v>
      </c>
      <c r="H664" s="434">
        <v>1</v>
      </c>
      <c r="I664" s="434">
        <v>134.46122448979591</v>
      </c>
      <c r="J664" s="434">
        <v>4133</v>
      </c>
      <c r="K664" s="434">
        <v>562088</v>
      </c>
      <c r="L664" s="434">
        <v>1.0036730109583218</v>
      </c>
      <c r="M664" s="434">
        <v>136</v>
      </c>
      <c r="N664" s="434">
        <v>4273</v>
      </c>
      <c r="O664" s="434">
        <v>593947</v>
      </c>
      <c r="P664" s="456">
        <v>1.0605609332340531</v>
      </c>
      <c r="Q664" s="435">
        <v>139</v>
      </c>
    </row>
    <row r="665" spans="1:17" ht="14.4" customHeight="1" x14ac:dyDescent="0.3">
      <c r="A665" s="430" t="s">
        <v>1542</v>
      </c>
      <c r="B665" s="431" t="s">
        <v>1368</v>
      </c>
      <c r="C665" s="431" t="s">
        <v>1369</v>
      </c>
      <c r="D665" s="431" t="s">
        <v>1418</v>
      </c>
      <c r="E665" s="431" t="s">
        <v>1419</v>
      </c>
      <c r="F665" s="434">
        <v>689</v>
      </c>
      <c r="G665" s="434">
        <v>70780</v>
      </c>
      <c r="H665" s="434">
        <v>1</v>
      </c>
      <c r="I665" s="434">
        <v>102.72859216255442</v>
      </c>
      <c r="J665" s="434">
        <v>644</v>
      </c>
      <c r="K665" s="434">
        <v>66332</v>
      </c>
      <c r="L665" s="434">
        <v>0.93715738909296409</v>
      </c>
      <c r="M665" s="434">
        <v>103</v>
      </c>
      <c r="N665" s="434">
        <v>1170</v>
      </c>
      <c r="O665" s="434">
        <v>120510</v>
      </c>
      <c r="P665" s="456">
        <v>1.7025996044080249</v>
      </c>
      <c r="Q665" s="435">
        <v>103</v>
      </c>
    </row>
    <row r="666" spans="1:17" ht="14.4" customHeight="1" x14ac:dyDescent="0.3">
      <c r="A666" s="430" t="s">
        <v>1542</v>
      </c>
      <c r="B666" s="431" t="s">
        <v>1368</v>
      </c>
      <c r="C666" s="431" t="s">
        <v>1369</v>
      </c>
      <c r="D666" s="431" t="s">
        <v>1424</v>
      </c>
      <c r="E666" s="431" t="s">
        <v>1425</v>
      </c>
      <c r="F666" s="434">
        <v>1857</v>
      </c>
      <c r="G666" s="434">
        <v>212855</v>
      </c>
      <c r="H666" s="434">
        <v>1</v>
      </c>
      <c r="I666" s="434">
        <v>114.6230479267636</v>
      </c>
      <c r="J666" s="434">
        <v>2335</v>
      </c>
      <c r="K666" s="434">
        <v>270860</v>
      </c>
      <c r="L666" s="434">
        <v>1.272509454793169</v>
      </c>
      <c r="M666" s="434">
        <v>116</v>
      </c>
      <c r="N666" s="434">
        <v>2849</v>
      </c>
      <c r="O666" s="434">
        <v>333333</v>
      </c>
      <c r="P666" s="456">
        <v>1.5660097249301168</v>
      </c>
      <c r="Q666" s="435">
        <v>117</v>
      </c>
    </row>
    <row r="667" spans="1:17" ht="14.4" customHeight="1" x14ac:dyDescent="0.3">
      <c r="A667" s="430" t="s">
        <v>1542</v>
      </c>
      <c r="B667" s="431" t="s">
        <v>1368</v>
      </c>
      <c r="C667" s="431" t="s">
        <v>1369</v>
      </c>
      <c r="D667" s="431" t="s">
        <v>1426</v>
      </c>
      <c r="E667" s="431" t="s">
        <v>1427</v>
      </c>
      <c r="F667" s="434">
        <v>233</v>
      </c>
      <c r="G667" s="434">
        <v>19745</v>
      </c>
      <c r="H667" s="434">
        <v>1</v>
      </c>
      <c r="I667" s="434">
        <v>84.742489270386272</v>
      </c>
      <c r="J667" s="434">
        <v>213</v>
      </c>
      <c r="K667" s="434">
        <v>18105</v>
      </c>
      <c r="L667" s="434">
        <v>0.91694099772094206</v>
      </c>
      <c r="M667" s="434">
        <v>85</v>
      </c>
      <c r="N667" s="434">
        <v>192</v>
      </c>
      <c r="O667" s="434">
        <v>17472</v>
      </c>
      <c r="P667" s="456">
        <v>0.88488224867054954</v>
      </c>
      <c r="Q667" s="435">
        <v>91</v>
      </c>
    </row>
    <row r="668" spans="1:17" ht="14.4" customHeight="1" x14ac:dyDescent="0.3">
      <c r="A668" s="430" t="s">
        <v>1542</v>
      </c>
      <c r="B668" s="431" t="s">
        <v>1368</v>
      </c>
      <c r="C668" s="431" t="s">
        <v>1369</v>
      </c>
      <c r="D668" s="431" t="s">
        <v>1428</v>
      </c>
      <c r="E668" s="431" t="s">
        <v>1429</v>
      </c>
      <c r="F668" s="434">
        <v>10</v>
      </c>
      <c r="G668" s="434">
        <v>968</v>
      </c>
      <c r="H668" s="434">
        <v>1</v>
      </c>
      <c r="I668" s="434">
        <v>96.8</v>
      </c>
      <c r="J668" s="434">
        <v>7</v>
      </c>
      <c r="K668" s="434">
        <v>686</v>
      </c>
      <c r="L668" s="434">
        <v>0.70867768595041325</v>
      </c>
      <c r="M668" s="434">
        <v>98</v>
      </c>
      <c r="N668" s="434">
        <v>5</v>
      </c>
      <c r="O668" s="434">
        <v>495</v>
      </c>
      <c r="P668" s="456">
        <v>0.51136363636363635</v>
      </c>
      <c r="Q668" s="435">
        <v>99</v>
      </c>
    </row>
    <row r="669" spans="1:17" ht="14.4" customHeight="1" x14ac:dyDescent="0.3">
      <c r="A669" s="430" t="s">
        <v>1542</v>
      </c>
      <c r="B669" s="431" t="s">
        <v>1368</v>
      </c>
      <c r="C669" s="431" t="s">
        <v>1369</v>
      </c>
      <c r="D669" s="431" t="s">
        <v>1430</v>
      </c>
      <c r="E669" s="431" t="s">
        <v>1431</v>
      </c>
      <c r="F669" s="434">
        <v>277</v>
      </c>
      <c r="G669" s="434">
        <v>5817</v>
      </c>
      <c r="H669" s="434">
        <v>1</v>
      </c>
      <c r="I669" s="434">
        <v>21</v>
      </c>
      <c r="J669" s="434">
        <v>267</v>
      </c>
      <c r="K669" s="434">
        <v>5607</v>
      </c>
      <c r="L669" s="434">
        <v>0.96389891696750907</v>
      </c>
      <c r="M669" s="434">
        <v>21</v>
      </c>
      <c r="N669" s="434">
        <v>332</v>
      </c>
      <c r="O669" s="434">
        <v>6972</v>
      </c>
      <c r="P669" s="456">
        <v>1.1985559566787003</v>
      </c>
      <c r="Q669" s="435">
        <v>21</v>
      </c>
    </row>
    <row r="670" spans="1:17" ht="14.4" customHeight="1" x14ac:dyDescent="0.3">
      <c r="A670" s="430" t="s">
        <v>1542</v>
      </c>
      <c r="B670" s="431" t="s">
        <v>1368</v>
      </c>
      <c r="C670" s="431" t="s">
        <v>1369</v>
      </c>
      <c r="D670" s="431" t="s">
        <v>1432</v>
      </c>
      <c r="E670" s="431" t="s">
        <v>1433</v>
      </c>
      <c r="F670" s="434">
        <v>1419</v>
      </c>
      <c r="G670" s="434">
        <v>690613</v>
      </c>
      <c r="H670" s="434">
        <v>1</v>
      </c>
      <c r="I670" s="434">
        <v>486.68992248062017</v>
      </c>
      <c r="J670" s="434">
        <v>1915</v>
      </c>
      <c r="K670" s="434">
        <v>932605</v>
      </c>
      <c r="L670" s="434">
        <v>1.3504017445370997</v>
      </c>
      <c r="M670" s="434">
        <v>487</v>
      </c>
      <c r="N670" s="434">
        <v>1353</v>
      </c>
      <c r="O670" s="434">
        <v>660264</v>
      </c>
      <c r="P670" s="456">
        <v>0.95605498303680936</v>
      </c>
      <c r="Q670" s="435">
        <v>488</v>
      </c>
    </row>
    <row r="671" spans="1:17" ht="14.4" customHeight="1" x14ac:dyDescent="0.3">
      <c r="A671" s="430" t="s">
        <v>1542</v>
      </c>
      <c r="B671" s="431" t="s">
        <v>1368</v>
      </c>
      <c r="C671" s="431" t="s">
        <v>1369</v>
      </c>
      <c r="D671" s="431" t="s">
        <v>1440</v>
      </c>
      <c r="E671" s="431" t="s">
        <v>1441</v>
      </c>
      <c r="F671" s="434">
        <v>491</v>
      </c>
      <c r="G671" s="434">
        <v>19980</v>
      </c>
      <c r="H671" s="434">
        <v>1</v>
      </c>
      <c r="I671" s="434">
        <v>40.692464358452142</v>
      </c>
      <c r="J671" s="434">
        <v>363</v>
      </c>
      <c r="K671" s="434">
        <v>14883</v>
      </c>
      <c r="L671" s="434">
        <v>0.74489489489489491</v>
      </c>
      <c r="M671" s="434">
        <v>41</v>
      </c>
      <c r="N671" s="434">
        <v>381</v>
      </c>
      <c r="O671" s="434">
        <v>15621</v>
      </c>
      <c r="P671" s="456">
        <v>0.7818318318318318</v>
      </c>
      <c r="Q671" s="435">
        <v>41</v>
      </c>
    </row>
    <row r="672" spans="1:17" ht="14.4" customHeight="1" x14ac:dyDescent="0.3">
      <c r="A672" s="430" t="s">
        <v>1542</v>
      </c>
      <c r="B672" s="431" t="s">
        <v>1368</v>
      </c>
      <c r="C672" s="431" t="s">
        <v>1369</v>
      </c>
      <c r="D672" s="431" t="s">
        <v>1448</v>
      </c>
      <c r="E672" s="431" t="s">
        <v>1449</v>
      </c>
      <c r="F672" s="434">
        <v>14</v>
      </c>
      <c r="G672" s="434">
        <v>3037</v>
      </c>
      <c r="H672" s="434">
        <v>1</v>
      </c>
      <c r="I672" s="434">
        <v>216.92857142857142</v>
      </c>
      <c r="J672" s="434">
        <v>21</v>
      </c>
      <c r="K672" s="434">
        <v>4599</v>
      </c>
      <c r="L672" s="434">
        <v>1.5143233454066514</v>
      </c>
      <c r="M672" s="434">
        <v>219</v>
      </c>
      <c r="N672" s="434">
        <v>17</v>
      </c>
      <c r="O672" s="434">
        <v>3791</v>
      </c>
      <c r="P672" s="456">
        <v>1.248271320381956</v>
      </c>
      <c r="Q672" s="435">
        <v>223</v>
      </c>
    </row>
    <row r="673" spans="1:17" ht="14.4" customHeight="1" x14ac:dyDescent="0.3">
      <c r="A673" s="430" t="s">
        <v>1542</v>
      </c>
      <c r="B673" s="431" t="s">
        <v>1368</v>
      </c>
      <c r="C673" s="431" t="s">
        <v>1369</v>
      </c>
      <c r="D673" s="431" t="s">
        <v>1450</v>
      </c>
      <c r="E673" s="431" t="s">
        <v>1451</v>
      </c>
      <c r="F673" s="434">
        <v>31</v>
      </c>
      <c r="G673" s="434">
        <v>23614</v>
      </c>
      <c r="H673" s="434">
        <v>1</v>
      </c>
      <c r="I673" s="434">
        <v>761.74193548387098</v>
      </c>
      <c r="J673" s="434">
        <v>35</v>
      </c>
      <c r="K673" s="434">
        <v>26670</v>
      </c>
      <c r="L673" s="434">
        <v>1.1294147539595156</v>
      </c>
      <c r="M673" s="434">
        <v>762</v>
      </c>
      <c r="N673" s="434">
        <v>45</v>
      </c>
      <c r="O673" s="434">
        <v>34335</v>
      </c>
      <c r="P673" s="456">
        <v>1.454010332853392</v>
      </c>
      <c r="Q673" s="435">
        <v>763</v>
      </c>
    </row>
    <row r="674" spans="1:17" ht="14.4" customHeight="1" x14ac:dyDescent="0.3">
      <c r="A674" s="430" t="s">
        <v>1542</v>
      </c>
      <c r="B674" s="431" t="s">
        <v>1368</v>
      </c>
      <c r="C674" s="431" t="s">
        <v>1369</v>
      </c>
      <c r="D674" s="431" t="s">
        <v>1452</v>
      </c>
      <c r="E674" s="431" t="s">
        <v>1453</v>
      </c>
      <c r="F674" s="434">
        <v>6</v>
      </c>
      <c r="G674" s="434">
        <v>12204</v>
      </c>
      <c r="H674" s="434">
        <v>1</v>
      </c>
      <c r="I674" s="434">
        <v>2034</v>
      </c>
      <c r="J674" s="434">
        <v>9</v>
      </c>
      <c r="K674" s="434">
        <v>18648</v>
      </c>
      <c r="L674" s="434">
        <v>1.528023598820059</v>
      </c>
      <c r="M674" s="434">
        <v>2072</v>
      </c>
      <c r="N674" s="434">
        <v>6</v>
      </c>
      <c r="O674" s="434">
        <v>12672</v>
      </c>
      <c r="P674" s="456">
        <v>1.0383480825958702</v>
      </c>
      <c r="Q674" s="435">
        <v>2112</v>
      </c>
    </row>
    <row r="675" spans="1:17" ht="14.4" customHeight="1" x14ac:dyDescent="0.3">
      <c r="A675" s="430" t="s">
        <v>1542</v>
      </c>
      <c r="B675" s="431" t="s">
        <v>1368</v>
      </c>
      <c r="C675" s="431" t="s">
        <v>1369</v>
      </c>
      <c r="D675" s="431" t="s">
        <v>1454</v>
      </c>
      <c r="E675" s="431" t="s">
        <v>1455</v>
      </c>
      <c r="F675" s="434">
        <v>382</v>
      </c>
      <c r="G675" s="434">
        <v>231679</v>
      </c>
      <c r="H675" s="434">
        <v>1</v>
      </c>
      <c r="I675" s="434">
        <v>606.48952879581157</v>
      </c>
      <c r="J675" s="434">
        <v>350</v>
      </c>
      <c r="K675" s="434">
        <v>212800</v>
      </c>
      <c r="L675" s="434">
        <v>0.91851225186572805</v>
      </c>
      <c r="M675" s="434">
        <v>608</v>
      </c>
      <c r="N675" s="434">
        <v>356</v>
      </c>
      <c r="O675" s="434">
        <v>218584</v>
      </c>
      <c r="P675" s="456">
        <v>0.94347782923786794</v>
      </c>
      <c r="Q675" s="435">
        <v>614</v>
      </c>
    </row>
    <row r="676" spans="1:17" ht="14.4" customHeight="1" x14ac:dyDescent="0.3">
      <c r="A676" s="430" t="s">
        <v>1542</v>
      </c>
      <c r="B676" s="431" t="s">
        <v>1368</v>
      </c>
      <c r="C676" s="431" t="s">
        <v>1369</v>
      </c>
      <c r="D676" s="431" t="s">
        <v>1456</v>
      </c>
      <c r="E676" s="431" t="s">
        <v>1457</v>
      </c>
      <c r="F676" s="434"/>
      <c r="G676" s="434"/>
      <c r="H676" s="434"/>
      <c r="I676" s="434"/>
      <c r="J676" s="434">
        <v>2</v>
      </c>
      <c r="K676" s="434">
        <v>1924</v>
      </c>
      <c r="L676" s="434"/>
      <c r="M676" s="434">
        <v>962</v>
      </c>
      <c r="N676" s="434"/>
      <c r="O676" s="434"/>
      <c r="P676" s="456"/>
      <c r="Q676" s="435"/>
    </row>
    <row r="677" spans="1:17" ht="14.4" customHeight="1" x14ac:dyDescent="0.3">
      <c r="A677" s="430" t="s">
        <v>1542</v>
      </c>
      <c r="B677" s="431" t="s">
        <v>1368</v>
      </c>
      <c r="C677" s="431" t="s">
        <v>1369</v>
      </c>
      <c r="D677" s="431" t="s">
        <v>1458</v>
      </c>
      <c r="E677" s="431" t="s">
        <v>1459</v>
      </c>
      <c r="F677" s="434">
        <v>239</v>
      </c>
      <c r="G677" s="434">
        <v>121232</v>
      </c>
      <c r="H677" s="434">
        <v>1</v>
      </c>
      <c r="I677" s="434">
        <v>507.24686192468619</v>
      </c>
      <c r="J677" s="434">
        <v>25</v>
      </c>
      <c r="K677" s="434">
        <v>12725</v>
      </c>
      <c r="L677" s="434">
        <v>0.10496403589811271</v>
      </c>
      <c r="M677" s="434">
        <v>509</v>
      </c>
      <c r="N677" s="434">
        <v>27</v>
      </c>
      <c r="O677" s="434">
        <v>13824</v>
      </c>
      <c r="P677" s="456">
        <v>0.11402929919493203</v>
      </c>
      <c r="Q677" s="435">
        <v>512</v>
      </c>
    </row>
    <row r="678" spans="1:17" ht="14.4" customHeight="1" x14ac:dyDescent="0.3">
      <c r="A678" s="430" t="s">
        <v>1542</v>
      </c>
      <c r="B678" s="431" t="s">
        <v>1368</v>
      </c>
      <c r="C678" s="431" t="s">
        <v>1369</v>
      </c>
      <c r="D678" s="431" t="s">
        <v>1466</v>
      </c>
      <c r="E678" s="431" t="s">
        <v>1467</v>
      </c>
      <c r="F678" s="434">
        <v>1</v>
      </c>
      <c r="G678" s="434">
        <v>245</v>
      </c>
      <c r="H678" s="434">
        <v>1</v>
      </c>
      <c r="I678" s="434">
        <v>245</v>
      </c>
      <c r="J678" s="434">
        <v>1</v>
      </c>
      <c r="K678" s="434">
        <v>248</v>
      </c>
      <c r="L678" s="434">
        <v>1.0122448979591836</v>
      </c>
      <c r="M678" s="434">
        <v>248</v>
      </c>
      <c r="N678" s="434"/>
      <c r="O678" s="434"/>
      <c r="P678" s="456"/>
      <c r="Q678" s="435"/>
    </row>
    <row r="679" spans="1:17" ht="14.4" customHeight="1" x14ac:dyDescent="0.3">
      <c r="A679" s="430" t="s">
        <v>1542</v>
      </c>
      <c r="B679" s="431" t="s">
        <v>1368</v>
      </c>
      <c r="C679" s="431" t="s">
        <v>1369</v>
      </c>
      <c r="D679" s="431" t="s">
        <v>1472</v>
      </c>
      <c r="E679" s="431" t="s">
        <v>1473</v>
      </c>
      <c r="F679" s="434">
        <v>164</v>
      </c>
      <c r="G679" s="434">
        <v>24928</v>
      </c>
      <c r="H679" s="434">
        <v>1</v>
      </c>
      <c r="I679" s="434">
        <v>152</v>
      </c>
      <c r="J679" s="434">
        <v>34</v>
      </c>
      <c r="K679" s="434">
        <v>5168</v>
      </c>
      <c r="L679" s="434">
        <v>0.2073170731707317</v>
      </c>
      <c r="M679" s="434">
        <v>152</v>
      </c>
      <c r="N679" s="434"/>
      <c r="O679" s="434"/>
      <c r="P679" s="456"/>
      <c r="Q679" s="435"/>
    </row>
    <row r="680" spans="1:17" ht="14.4" customHeight="1" x14ac:dyDescent="0.3">
      <c r="A680" s="430" t="s">
        <v>1542</v>
      </c>
      <c r="B680" s="431" t="s">
        <v>1368</v>
      </c>
      <c r="C680" s="431" t="s">
        <v>1369</v>
      </c>
      <c r="D680" s="431" t="s">
        <v>1474</v>
      </c>
      <c r="E680" s="431" t="s">
        <v>1475</v>
      </c>
      <c r="F680" s="434">
        <v>1</v>
      </c>
      <c r="G680" s="434">
        <v>27</v>
      </c>
      <c r="H680" s="434">
        <v>1</v>
      </c>
      <c r="I680" s="434">
        <v>27</v>
      </c>
      <c r="J680" s="434">
        <v>1</v>
      </c>
      <c r="K680" s="434">
        <v>27</v>
      </c>
      <c r="L680" s="434">
        <v>1</v>
      </c>
      <c r="M680" s="434">
        <v>27</v>
      </c>
      <c r="N680" s="434">
        <v>2</v>
      </c>
      <c r="O680" s="434">
        <v>54</v>
      </c>
      <c r="P680" s="456">
        <v>2</v>
      </c>
      <c r="Q680" s="435">
        <v>27</v>
      </c>
    </row>
    <row r="681" spans="1:17" ht="14.4" customHeight="1" x14ac:dyDescent="0.3">
      <c r="A681" s="430" t="s">
        <v>1542</v>
      </c>
      <c r="B681" s="431" t="s">
        <v>1368</v>
      </c>
      <c r="C681" s="431" t="s">
        <v>1369</v>
      </c>
      <c r="D681" s="431" t="s">
        <v>1478</v>
      </c>
      <c r="E681" s="431" t="s">
        <v>1479</v>
      </c>
      <c r="F681" s="434">
        <v>6</v>
      </c>
      <c r="G681" s="434">
        <v>1967</v>
      </c>
      <c r="H681" s="434">
        <v>1</v>
      </c>
      <c r="I681" s="434">
        <v>327.83333333333331</v>
      </c>
      <c r="J681" s="434">
        <v>8</v>
      </c>
      <c r="K681" s="434">
        <v>2624</v>
      </c>
      <c r="L681" s="434">
        <v>1.3340111845449925</v>
      </c>
      <c r="M681" s="434">
        <v>328</v>
      </c>
      <c r="N681" s="434">
        <v>11</v>
      </c>
      <c r="O681" s="434">
        <v>3619</v>
      </c>
      <c r="P681" s="456">
        <v>1.8398576512455516</v>
      </c>
      <c r="Q681" s="435">
        <v>329</v>
      </c>
    </row>
    <row r="682" spans="1:17" ht="14.4" customHeight="1" x14ac:dyDescent="0.3">
      <c r="A682" s="430" t="s">
        <v>1542</v>
      </c>
      <c r="B682" s="431" t="s">
        <v>1368</v>
      </c>
      <c r="C682" s="431" t="s">
        <v>1369</v>
      </c>
      <c r="D682" s="431" t="s">
        <v>1480</v>
      </c>
      <c r="E682" s="431" t="s">
        <v>1481</v>
      </c>
      <c r="F682" s="434"/>
      <c r="G682" s="434"/>
      <c r="H682" s="434"/>
      <c r="I682" s="434"/>
      <c r="J682" s="434"/>
      <c r="K682" s="434"/>
      <c r="L682" s="434"/>
      <c r="M682" s="434"/>
      <c r="N682" s="434">
        <v>2</v>
      </c>
      <c r="O682" s="434">
        <v>60</v>
      </c>
      <c r="P682" s="456"/>
      <c r="Q682" s="435">
        <v>30</v>
      </c>
    </row>
    <row r="683" spans="1:17" ht="14.4" customHeight="1" x14ac:dyDescent="0.3">
      <c r="A683" s="430" t="s">
        <v>1543</v>
      </c>
      <c r="B683" s="431" t="s">
        <v>1368</v>
      </c>
      <c r="C683" s="431" t="s">
        <v>1369</v>
      </c>
      <c r="D683" s="431" t="s">
        <v>1370</v>
      </c>
      <c r="E683" s="431" t="s">
        <v>1371</v>
      </c>
      <c r="F683" s="434">
        <v>803</v>
      </c>
      <c r="G683" s="434">
        <v>128245</v>
      </c>
      <c r="H683" s="434">
        <v>1</v>
      </c>
      <c r="I683" s="434">
        <v>159.70734744707349</v>
      </c>
      <c r="J683" s="434">
        <v>875</v>
      </c>
      <c r="K683" s="434">
        <v>140875</v>
      </c>
      <c r="L683" s="434">
        <v>1.0984833716714102</v>
      </c>
      <c r="M683" s="434">
        <v>161</v>
      </c>
      <c r="N683" s="434">
        <v>899</v>
      </c>
      <c r="O683" s="434">
        <v>155527</v>
      </c>
      <c r="P683" s="456">
        <v>1.212733439900191</v>
      </c>
      <c r="Q683" s="435">
        <v>173</v>
      </c>
    </row>
    <row r="684" spans="1:17" ht="14.4" customHeight="1" x14ac:dyDescent="0.3">
      <c r="A684" s="430" t="s">
        <v>1543</v>
      </c>
      <c r="B684" s="431" t="s">
        <v>1368</v>
      </c>
      <c r="C684" s="431" t="s">
        <v>1369</v>
      </c>
      <c r="D684" s="431" t="s">
        <v>1384</v>
      </c>
      <c r="E684" s="431" t="s">
        <v>1385</v>
      </c>
      <c r="F684" s="434"/>
      <c r="G684" s="434"/>
      <c r="H684" s="434"/>
      <c r="I684" s="434"/>
      <c r="J684" s="434">
        <v>7</v>
      </c>
      <c r="K684" s="434">
        <v>8183</v>
      </c>
      <c r="L684" s="434"/>
      <c r="M684" s="434">
        <v>1169</v>
      </c>
      <c r="N684" s="434">
        <v>3</v>
      </c>
      <c r="O684" s="434">
        <v>3519</v>
      </c>
      <c r="P684" s="456"/>
      <c r="Q684" s="435">
        <v>1173</v>
      </c>
    </row>
    <row r="685" spans="1:17" ht="14.4" customHeight="1" x14ac:dyDescent="0.3">
      <c r="A685" s="430" t="s">
        <v>1543</v>
      </c>
      <c r="B685" s="431" t="s">
        <v>1368</v>
      </c>
      <c r="C685" s="431" t="s">
        <v>1369</v>
      </c>
      <c r="D685" s="431" t="s">
        <v>1386</v>
      </c>
      <c r="E685" s="431" t="s">
        <v>1387</v>
      </c>
      <c r="F685" s="434">
        <v>104</v>
      </c>
      <c r="G685" s="434">
        <v>4135</v>
      </c>
      <c r="H685" s="434">
        <v>1</v>
      </c>
      <c r="I685" s="434">
        <v>39.759615384615387</v>
      </c>
      <c r="J685" s="434">
        <v>63</v>
      </c>
      <c r="K685" s="434">
        <v>2520</v>
      </c>
      <c r="L685" s="434">
        <v>0.60943168077388155</v>
      </c>
      <c r="M685" s="434">
        <v>40</v>
      </c>
      <c r="N685" s="434">
        <v>44</v>
      </c>
      <c r="O685" s="434">
        <v>1804</v>
      </c>
      <c r="P685" s="456">
        <v>0.4362756952841596</v>
      </c>
      <c r="Q685" s="435">
        <v>41</v>
      </c>
    </row>
    <row r="686" spans="1:17" ht="14.4" customHeight="1" x14ac:dyDescent="0.3">
      <c r="A686" s="430" t="s">
        <v>1543</v>
      </c>
      <c r="B686" s="431" t="s">
        <v>1368</v>
      </c>
      <c r="C686" s="431" t="s">
        <v>1369</v>
      </c>
      <c r="D686" s="431" t="s">
        <v>1388</v>
      </c>
      <c r="E686" s="431" t="s">
        <v>1389</v>
      </c>
      <c r="F686" s="434">
        <v>9</v>
      </c>
      <c r="G686" s="434">
        <v>3444</v>
      </c>
      <c r="H686" s="434">
        <v>1</v>
      </c>
      <c r="I686" s="434">
        <v>382.66666666666669</v>
      </c>
      <c r="J686" s="434">
        <v>21</v>
      </c>
      <c r="K686" s="434">
        <v>8043</v>
      </c>
      <c r="L686" s="434">
        <v>2.3353658536585367</v>
      </c>
      <c r="M686" s="434">
        <v>383</v>
      </c>
      <c r="N686" s="434">
        <v>13</v>
      </c>
      <c r="O686" s="434">
        <v>4992</v>
      </c>
      <c r="P686" s="456">
        <v>1.4494773519163764</v>
      </c>
      <c r="Q686" s="435">
        <v>384</v>
      </c>
    </row>
    <row r="687" spans="1:17" ht="14.4" customHeight="1" x14ac:dyDescent="0.3">
      <c r="A687" s="430" t="s">
        <v>1543</v>
      </c>
      <c r="B687" s="431" t="s">
        <v>1368</v>
      </c>
      <c r="C687" s="431" t="s">
        <v>1369</v>
      </c>
      <c r="D687" s="431" t="s">
        <v>1390</v>
      </c>
      <c r="E687" s="431" t="s">
        <v>1391</v>
      </c>
      <c r="F687" s="434">
        <v>4</v>
      </c>
      <c r="G687" s="434">
        <v>148</v>
      </c>
      <c r="H687" s="434">
        <v>1</v>
      </c>
      <c r="I687" s="434">
        <v>37</v>
      </c>
      <c r="J687" s="434"/>
      <c r="K687" s="434"/>
      <c r="L687" s="434"/>
      <c r="M687" s="434"/>
      <c r="N687" s="434"/>
      <c r="O687" s="434"/>
      <c r="P687" s="456"/>
      <c r="Q687" s="435"/>
    </row>
    <row r="688" spans="1:17" ht="14.4" customHeight="1" x14ac:dyDescent="0.3">
      <c r="A688" s="430" t="s">
        <v>1543</v>
      </c>
      <c r="B688" s="431" t="s">
        <v>1368</v>
      </c>
      <c r="C688" s="431" t="s">
        <v>1369</v>
      </c>
      <c r="D688" s="431" t="s">
        <v>1394</v>
      </c>
      <c r="E688" s="431" t="s">
        <v>1395</v>
      </c>
      <c r="F688" s="434">
        <v>3</v>
      </c>
      <c r="G688" s="434">
        <v>1335</v>
      </c>
      <c r="H688" s="434">
        <v>1</v>
      </c>
      <c r="I688" s="434">
        <v>445</v>
      </c>
      <c r="J688" s="434">
        <v>6</v>
      </c>
      <c r="K688" s="434">
        <v>2670</v>
      </c>
      <c r="L688" s="434">
        <v>2</v>
      </c>
      <c r="M688" s="434">
        <v>445</v>
      </c>
      <c r="N688" s="434"/>
      <c r="O688" s="434"/>
      <c r="P688" s="456"/>
      <c r="Q688" s="435"/>
    </row>
    <row r="689" spans="1:17" ht="14.4" customHeight="1" x14ac:dyDescent="0.3">
      <c r="A689" s="430" t="s">
        <v>1543</v>
      </c>
      <c r="B689" s="431" t="s">
        <v>1368</v>
      </c>
      <c r="C689" s="431" t="s">
        <v>1369</v>
      </c>
      <c r="D689" s="431" t="s">
        <v>1396</v>
      </c>
      <c r="E689" s="431" t="s">
        <v>1397</v>
      </c>
      <c r="F689" s="434">
        <v>350</v>
      </c>
      <c r="G689" s="434">
        <v>14350</v>
      </c>
      <c r="H689" s="434">
        <v>1</v>
      </c>
      <c r="I689" s="434">
        <v>41</v>
      </c>
      <c r="J689" s="434">
        <v>146</v>
      </c>
      <c r="K689" s="434">
        <v>5986</v>
      </c>
      <c r="L689" s="434">
        <v>0.41714285714285715</v>
      </c>
      <c r="M689" s="434">
        <v>41</v>
      </c>
      <c r="N689" s="434">
        <v>27</v>
      </c>
      <c r="O689" s="434">
        <v>1134</v>
      </c>
      <c r="P689" s="456">
        <v>7.902439024390244E-2</v>
      </c>
      <c r="Q689" s="435">
        <v>42</v>
      </c>
    </row>
    <row r="690" spans="1:17" ht="14.4" customHeight="1" x14ac:dyDescent="0.3">
      <c r="A690" s="430" t="s">
        <v>1543</v>
      </c>
      <c r="B690" s="431" t="s">
        <v>1368</v>
      </c>
      <c r="C690" s="431" t="s">
        <v>1369</v>
      </c>
      <c r="D690" s="431" t="s">
        <v>1398</v>
      </c>
      <c r="E690" s="431" t="s">
        <v>1399</v>
      </c>
      <c r="F690" s="434">
        <v>32</v>
      </c>
      <c r="G690" s="434">
        <v>15699</v>
      </c>
      <c r="H690" s="434">
        <v>1</v>
      </c>
      <c r="I690" s="434">
        <v>490.59375</v>
      </c>
      <c r="J690" s="434">
        <v>60</v>
      </c>
      <c r="K690" s="434">
        <v>29460</v>
      </c>
      <c r="L690" s="434">
        <v>1.8765526466653928</v>
      </c>
      <c r="M690" s="434">
        <v>491</v>
      </c>
      <c r="N690" s="434">
        <v>19</v>
      </c>
      <c r="O690" s="434">
        <v>9348</v>
      </c>
      <c r="P690" s="456">
        <v>0.59545193961398812</v>
      </c>
      <c r="Q690" s="435">
        <v>492</v>
      </c>
    </row>
    <row r="691" spans="1:17" ht="14.4" customHeight="1" x14ac:dyDescent="0.3">
      <c r="A691" s="430" t="s">
        <v>1543</v>
      </c>
      <c r="B691" s="431" t="s">
        <v>1368</v>
      </c>
      <c r="C691" s="431" t="s">
        <v>1369</v>
      </c>
      <c r="D691" s="431" t="s">
        <v>1400</v>
      </c>
      <c r="E691" s="431" t="s">
        <v>1401</v>
      </c>
      <c r="F691" s="434">
        <v>15</v>
      </c>
      <c r="G691" s="434">
        <v>465</v>
      </c>
      <c r="H691" s="434">
        <v>1</v>
      </c>
      <c r="I691" s="434">
        <v>31</v>
      </c>
      <c r="J691" s="434">
        <v>6</v>
      </c>
      <c r="K691" s="434">
        <v>186</v>
      </c>
      <c r="L691" s="434">
        <v>0.4</v>
      </c>
      <c r="M691" s="434">
        <v>31</v>
      </c>
      <c r="N691" s="434">
        <v>22</v>
      </c>
      <c r="O691" s="434">
        <v>682</v>
      </c>
      <c r="P691" s="456">
        <v>1.4666666666666666</v>
      </c>
      <c r="Q691" s="435">
        <v>31</v>
      </c>
    </row>
    <row r="692" spans="1:17" ht="14.4" customHeight="1" x14ac:dyDescent="0.3">
      <c r="A692" s="430" t="s">
        <v>1543</v>
      </c>
      <c r="B692" s="431" t="s">
        <v>1368</v>
      </c>
      <c r="C692" s="431" t="s">
        <v>1369</v>
      </c>
      <c r="D692" s="431" t="s">
        <v>1414</v>
      </c>
      <c r="E692" s="431" t="s">
        <v>1415</v>
      </c>
      <c r="F692" s="434">
        <v>459</v>
      </c>
      <c r="G692" s="434">
        <v>7344</v>
      </c>
      <c r="H692" s="434">
        <v>1</v>
      </c>
      <c r="I692" s="434">
        <v>16</v>
      </c>
      <c r="J692" s="434">
        <v>306</v>
      </c>
      <c r="K692" s="434">
        <v>4896</v>
      </c>
      <c r="L692" s="434">
        <v>0.66666666666666663</v>
      </c>
      <c r="M692" s="434">
        <v>16</v>
      </c>
      <c r="N692" s="434">
        <v>85</v>
      </c>
      <c r="O692" s="434">
        <v>1445</v>
      </c>
      <c r="P692" s="456">
        <v>0.19675925925925927</v>
      </c>
      <c r="Q692" s="435">
        <v>17</v>
      </c>
    </row>
    <row r="693" spans="1:17" ht="14.4" customHeight="1" x14ac:dyDescent="0.3">
      <c r="A693" s="430" t="s">
        <v>1543</v>
      </c>
      <c r="B693" s="431" t="s">
        <v>1368</v>
      </c>
      <c r="C693" s="431" t="s">
        <v>1369</v>
      </c>
      <c r="D693" s="431" t="s">
        <v>1416</v>
      </c>
      <c r="E693" s="431" t="s">
        <v>1417</v>
      </c>
      <c r="F693" s="434">
        <v>6</v>
      </c>
      <c r="G693" s="434">
        <v>808</v>
      </c>
      <c r="H693" s="434">
        <v>1</v>
      </c>
      <c r="I693" s="434">
        <v>134.66666666666666</v>
      </c>
      <c r="J693" s="434">
        <v>4</v>
      </c>
      <c r="K693" s="434">
        <v>544</v>
      </c>
      <c r="L693" s="434">
        <v>0.67326732673267331</v>
      </c>
      <c r="M693" s="434">
        <v>136</v>
      </c>
      <c r="N693" s="434"/>
      <c r="O693" s="434"/>
      <c r="P693" s="456"/>
      <c r="Q693" s="435"/>
    </row>
    <row r="694" spans="1:17" ht="14.4" customHeight="1" x14ac:dyDescent="0.3">
      <c r="A694" s="430" t="s">
        <v>1543</v>
      </c>
      <c r="B694" s="431" t="s">
        <v>1368</v>
      </c>
      <c r="C694" s="431" t="s">
        <v>1369</v>
      </c>
      <c r="D694" s="431" t="s">
        <v>1418</v>
      </c>
      <c r="E694" s="431" t="s">
        <v>1419</v>
      </c>
      <c r="F694" s="434">
        <v>28</v>
      </c>
      <c r="G694" s="434">
        <v>2877</v>
      </c>
      <c r="H694" s="434">
        <v>1</v>
      </c>
      <c r="I694" s="434">
        <v>102.75</v>
      </c>
      <c r="J694" s="434">
        <v>36</v>
      </c>
      <c r="K694" s="434">
        <v>3708</v>
      </c>
      <c r="L694" s="434">
        <v>1.2888425443169969</v>
      </c>
      <c r="M694" s="434">
        <v>103</v>
      </c>
      <c r="N694" s="434">
        <v>6</v>
      </c>
      <c r="O694" s="434">
        <v>618</v>
      </c>
      <c r="P694" s="456">
        <v>0.21480709071949947</v>
      </c>
      <c r="Q694" s="435">
        <v>103</v>
      </c>
    </row>
    <row r="695" spans="1:17" ht="14.4" customHeight="1" x14ac:dyDescent="0.3">
      <c r="A695" s="430" t="s">
        <v>1543</v>
      </c>
      <c r="B695" s="431" t="s">
        <v>1368</v>
      </c>
      <c r="C695" s="431" t="s">
        <v>1369</v>
      </c>
      <c r="D695" s="431" t="s">
        <v>1424</v>
      </c>
      <c r="E695" s="431" t="s">
        <v>1425</v>
      </c>
      <c r="F695" s="434">
        <v>546</v>
      </c>
      <c r="G695" s="434">
        <v>62516</v>
      </c>
      <c r="H695" s="434">
        <v>1</v>
      </c>
      <c r="I695" s="434">
        <v>114.4981684981685</v>
      </c>
      <c r="J695" s="434">
        <v>581</v>
      </c>
      <c r="K695" s="434">
        <v>67396</v>
      </c>
      <c r="L695" s="434">
        <v>1.0780600166357412</v>
      </c>
      <c r="M695" s="434">
        <v>116</v>
      </c>
      <c r="N695" s="434">
        <v>496</v>
      </c>
      <c r="O695" s="434">
        <v>58032</v>
      </c>
      <c r="P695" s="456">
        <v>0.92827436176338862</v>
      </c>
      <c r="Q695" s="435">
        <v>117</v>
      </c>
    </row>
    <row r="696" spans="1:17" ht="14.4" customHeight="1" x14ac:dyDescent="0.3">
      <c r="A696" s="430" t="s">
        <v>1543</v>
      </c>
      <c r="B696" s="431" t="s">
        <v>1368</v>
      </c>
      <c r="C696" s="431" t="s">
        <v>1369</v>
      </c>
      <c r="D696" s="431" t="s">
        <v>1426</v>
      </c>
      <c r="E696" s="431" t="s">
        <v>1427</v>
      </c>
      <c r="F696" s="434">
        <v>167</v>
      </c>
      <c r="G696" s="434">
        <v>14152</v>
      </c>
      <c r="H696" s="434">
        <v>1</v>
      </c>
      <c r="I696" s="434">
        <v>84.742514970059887</v>
      </c>
      <c r="J696" s="434">
        <v>180</v>
      </c>
      <c r="K696" s="434">
        <v>15300</v>
      </c>
      <c r="L696" s="434">
        <v>1.0811192764273601</v>
      </c>
      <c r="M696" s="434">
        <v>85</v>
      </c>
      <c r="N696" s="434">
        <v>163</v>
      </c>
      <c r="O696" s="434">
        <v>14833</v>
      </c>
      <c r="P696" s="456">
        <v>1.04812040700961</v>
      </c>
      <c r="Q696" s="435">
        <v>91</v>
      </c>
    </row>
    <row r="697" spans="1:17" ht="14.4" customHeight="1" x14ac:dyDescent="0.3">
      <c r="A697" s="430" t="s">
        <v>1543</v>
      </c>
      <c r="B697" s="431" t="s">
        <v>1368</v>
      </c>
      <c r="C697" s="431" t="s">
        <v>1369</v>
      </c>
      <c r="D697" s="431" t="s">
        <v>1428</v>
      </c>
      <c r="E697" s="431" t="s">
        <v>1429</v>
      </c>
      <c r="F697" s="434">
        <v>4</v>
      </c>
      <c r="G697" s="434">
        <v>388</v>
      </c>
      <c r="H697" s="434">
        <v>1</v>
      </c>
      <c r="I697" s="434">
        <v>97</v>
      </c>
      <c r="J697" s="434">
        <v>4</v>
      </c>
      <c r="K697" s="434">
        <v>392</v>
      </c>
      <c r="L697" s="434">
        <v>1.0103092783505154</v>
      </c>
      <c r="M697" s="434">
        <v>98</v>
      </c>
      <c r="N697" s="434">
        <v>3</v>
      </c>
      <c r="O697" s="434">
        <v>297</v>
      </c>
      <c r="P697" s="456">
        <v>0.76546391752577314</v>
      </c>
      <c r="Q697" s="435">
        <v>99</v>
      </c>
    </row>
    <row r="698" spans="1:17" ht="14.4" customHeight="1" x14ac:dyDescent="0.3">
      <c r="A698" s="430" t="s">
        <v>1543</v>
      </c>
      <c r="B698" s="431" t="s">
        <v>1368</v>
      </c>
      <c r="C698" s="431" t="s">
        <v>1369</v>
      </c>
      <c r="D698" s="431" t="s">
        <v>1430</v>
      </c>
      <c r="E698" s="431" t="s">
        <v>1431</v>
      </c>
      <c r="F698" s="434">
        <v>69</v>
      </c>
      <c r="G698" s="434">
        <v>1449</v>
      </c>
      <c r="H698" s="434">
        <v>1</v>
      </c>
      <c r="I698" s="434">
        <v>21</v>
      </c>
      <c r="J698" s="434">
        <v>68</v>
      </c>
      <c r="K698" s="434">
        <v>1428</v>
      </c>
      <c r="L698" s="434">
        <v>0.98550724637681164</v>
      </c>
      <c r="M698" s="434">
        <v>21</v>
      </c>
      <c r="N698" s="434">
        <v>39</v>
      </c>
      <c r="O698" s="434">
        <v>819</v>
      </c>
      <c r="P698" s="456">
        <v>0.56521739130434778</v>
      </c>
      <c r="Q698" s="435">
        <v>21</v>
      </c>
    </row>
    <row r="699" spans="1:17" ht="14.4" customHeight="1" x14ac:dyDescent="0.3">
      <c r="A699" s="430" t="s">
        <v>1543</v>
      </c>
      <c r="B699" s="431" t="s">
        <v>1368</v>
      </c>
      <c r="C699" s="431" t="s">
        <v>1369</v>
      </c>
      <c r="D699" s="431" t="s">
        <v>1432</v>
      </c>
      <c r="E699" s="431" t="s">
        <v>1433</v>
      </c>
      <c r="F699" s="434">
        <v>95</v>
      </c>
      <c r="G699" s="434">
        <v>46236</v>
      </c>
      <c r="H699" s="434">
        <v>1</v>
      </c>
      <c r="I699" s="434">
        <v>486.69473684210527</v>
      </c>
      <c r="J699" s="434">
        <v>106</v>
      </c>
      <c r="K699" s="434">
        <v>51622</v>
      </c>
      <c r="L699" s="434">
        <v>1.1164893156847477</v>
      </c>
      <c r="M699" s="434">
        <v>487</v>
      </c>
      <c r="N699" s="434">
        <v>45</v>
      </c>
      <c r="O699" s="434">
        <v>21960</v>
      </c>
      <c r="P699" s="456">
        <v>0.47495458084609393</v>
      </c>
      <c r="Q699" s="435">
        <v>488</v>
      </c>
    </row>
    <row r="700" spans="1:17" ht="14.4" customHeight="1" x14ac:dyDescent="0.3">
      <c r="A700" s="430" t="s">
        <v>1543</v>
      </c>
      <c r="B700" s="431" t="s">
        <v>1368</v>
      </c>
      <c r="C700" s="431" t="s">
        <v>1369</v>
      </c>
      <c r="D700" s="431" t="s">
        <v>1440</v>
      </c>
      <c r="E700" s="431" t="s">
        <v>1441</v>
      </c>
      <c r="F700" s="434">
        <v>85</v>
      </c>
      <c r="G700" s="434">
        <v>3467</v>
      </c>
      <c r="H700" s="434">
        <v>1</v>
      </c>
      <c r="I700" s="434">
        <v>40.788235294117648</v>
      </c>
      <c r="J700" s="434">
        <v>104</v>
      </c>
      <c r="K700" s="434">
        <v>4264</v>
      </c>
      <c r="L700" s="434">
        <v>1.2298817421401789</v>
      </c>
      <c r="M700" s="434">
        <v>41</v>
      </c>
      <c r="N700" s="434">
        <v>69</v>
      </c>
      <c r="O700" s="434">
        <v>2829</v>
      </c>
      <c r="P700" s="456">
        <v>0.8159792327660802</v>
      </c>
      <c r="Q700" s="435">
        <v>41</v>
      </c>
    </row>
    <row r="701" spans="1:17" ht="14.4" customHeight="1" x14ac:dyDescent="0.3">
      <c r="A701" s="430" t="s">
        <v>1543</v>
      </c>
      <c r="B701" s="431" t="s">
        <v>1368</v>
      </c>
      <c r="C701" s="431" t="s">
        <v>1369</v>
      </c>
      <c r="D701" s="431" t="s">
        <v>1448</v>
      </c>
      <c r="E701" s="431" t="s">
        <v>1449</v>
      </c>
      <c r="F701" s="434">
        <v>1</v>
      </c>
      <c r="G701" s="434">
        <v>218</v>
      </c>
      <c r="H701" s="434">
        <v>1</v>
      </c>
      <c r="I701" s="434">
        <v>218</v>
      </c>
      <c r="J701" s="434">
        <v>2</v>
      </c>
      <c r="K701" s="434">
        <v>438</v>
      </c>
      <c r="L701" s="434">
        <v>2.0091743119266057</v>
      </c>
      <c r="M701" s="434">
        <v>219</v>
      </c>
      <c r="N701" s="434">
        <v>3</v>
      </c>
      <c r="O701" s="434">
        <v>669</v>
      </c>
      <c r="P701" s="456">
        <v>3.0688073394495414</v>
      </c>
      <c r="Q701" s="435">
        <v>223</v>
      </c>
    </row>
    <row r="702" spans="1:17" ht="14.4" customHeight="1" x14ac:dyDescent="0.3">
      <c r="A702" s="430" t="s">
        <v>1543</v>
      </c>
      <c r="B702" s="431" t="s">
        <v>1368</v>
      </c>
      <c r="C702" s="431" t="s">
        <v>1369</v>
      </c>
      <c r="D702" s="431" t="s">
        <v>1452</v>
      </c>
      <c r="E702" s="431" t="s">
        <v>1453</v>
      </c>
      <c r="F702" s="434">
        <v>2</v>
      </c>
      <c r="G702" s="434">
        <v>4088</v>
      </c>
      <c r="H702" s="434">
        <v>1</v>
      </c>
      <c r="I702" s="434">
        <v>2044</v>
      </c>
      <c r="J702" s="434"/>
      <c r="K702" s="434"/>
      <c r="L702" s="434"/>
      <c r="M702" s="434"/>
      <c r="N702" s="434"/>
      <c r="O702" s="434"/>
      <c r="P702" s="456"/>
      <c r="Q702" s="435"/>
    </row>
    <row r="703" spans="1:17" ht="14.4" customHeight="1" x14ac:dyDescent="0.3">
      <c r="A703" s="430" t="s">
        <v>1543</v>
      </c>
      <c r="B703" s="431" t="s">
        <v>1368</v>
      </c>
      <c r="C703" s="431" t="s">
        <v>1369</v>
      </c>
      <c r="D703" s="431" t="s">
        <v>1454</v>
      </c>
      <c r="E703" s="431" t="s">
        <v>1455</v>
      </c>
      <c r="F703" s="434">
        <v>6</v>
      </c>
      <c r="G703" s="434">
        <v>3639</v>
      </c>
      <c r="H703" s="434">
        <v>1</v>
      </c>
      <c r="I703" s="434">
        <v>606.5</v>
      </c>
      <c r="J703" s="434">
        <v>8</v>
      </c>
      <c r="K703" s="434">
        <v>4864</v>
      </c>
      <c r="L703" s="434">
        <v>1.3366309425666392</v>
      </c>
      <c r="M703" s="434">
        <v>608</v>
      </c>
      <c r="N703" s="434">
        <v>5</v>
      </c>
      <c r="O703" s="434">
        <v>3070</v>
      </c>
      <c r="P703" s="456">
        <v>0.84363836218741417</v>
      </c>
      <c r="Q703" s="435">
        <v>614</v>
      </c>
    </row>
    <row r="704" spans="1:17" ht="14.4" customHeight="1" x14ac:dyDescent="0.3">
      <c r="A704" s="430" t="s">
        <v>1543</v>
      </c>
      <c r="B704" s="431" t="s">
        <v>1368</v>
      </c>
      <c r="C704" s="431" t="s">
        <v>1369</v>
      </c>
      <c r="D704" s="431" t="s">
        <v>1456</v>
      </c>
      <c r="E704" s="431" t="s">
        <v>1457</v>
      </c>
      <c r="F704" s="434"/>
      <c r="G704" s="434"/>
      <c r="H704" s="434"/>
      <c r="I704" s="434"/>
      <c r="J704" s="434">
        <v>1</v>
      </c>
      <c r="K704" s="434">
        <v>962</v>
      </c>
      <c r="L704" s="434"/>
      <c r="M704" s="434">
        <v>962</v>
      </c>
      <c r="N704" s="434">
        <v>1</v>
      </c>
      <c r="O704" s="434">
        <v>963</v>
      </c>
      <c r="P704" s="456"/>
      <c r="Q704" s="435">
        <v>963</v>
      </c>
    </row>
    <row r="705" spans="1:17" ht="14.4" customHeight="1" x14ac:dyDescent="0.3">
      <c r="A705" s="430" t="s">
        <v>1543</v>
      </c>
      <c r="B705" s="431" t="s">
        <v>1368</v>
      </c>
      <c r="C705" s="431" t="s">
        <v>1369</v>
      </c>
      <c r="D705" s="431" t="s">
        <v>1458</v>
      </c>
      <c r="E705" s="431" t="s">
        <v>1459</v>
      </c>
      <c r="F705" s="434">
        <v>4</v>
      </c>
      <c r="G705" s="434">
        <v>2024</v>
      </c>
      <c r="H705" s="434">
        <v>1</v>
      </c>
      <c r="I705" s="434">
        <v>506</v>
      </c>
      <c r="J705" s="434">
        <v>1</v>
      </c>
      <c r="K705" s="434">
        <v>509</v>
      </c>
      <c r="L705" s="434">
        <v>0.25148221343873517</v>
      </c>
      <c r="M705" s="434">
        <v>509</v>
      </c>
      <c r="N705" s="434"/>
      <c r="O705" s="434"/>
      <c r="P705" s="456"/>
      <c r="Q705" s="435"/>
    </row>
    <row r="706" spans="1:17" ht="14.4" customHeight="1" x14ac:dyDescent="0.3">
      <c r="A706" s="430" t="s">
        <v>1544</v>
      </c>
      <c r="B706" s="431" t="s">
        <v>1368</v>
      </c>
      <c r="C706" s="431" t="s">
        <v>1369</v>
      </c>
      <c r="D706" s="431" t="s">
        <v>1370</v>
      </c>
      <c r="E706" s="431" t="s">
        <v>1371</v>
      </c>
      <c r="F706" s="434">
        <v>1656</v>
      </c>
      <c r="G706" s="434">
        <v>264487</v>
      </c>
      <c r="H706" s="434">
        <v>1</v>
      </c>
      <c r="I706" s="434">
        <v>159.71437198067633</v>
      </c>
      <c r="J706" s="434">
        <v>1803</v>
      </c>
      <c r="K706" s="434">
        <v>290283</v>
      </c>
      <c r="L706" s="434">
        <v>1.097532203851229</v>
      </c>
      <c r="M706" s="434">
        <v>161</v>
      </c>
      <c r="N706" s="434">
        <v>1953</v>
      </c>
      <c r="O706" s="434">
        <v>337869</v>
      </c>
      <c r="P706" s="456">
        <v>1.277450309467006</v>
      </c>
      <c r="Q706" s="435">
        <v>173</v>
      </c>
    </row>
    <row r="707" spans="1:17" ht="14.4" customHeight="1" x14ac:dyDescent="0.3">
      <c r="A707" s="430" t="s">
        <v>1544</v>
      </c>
      <c r="B707" s="431" t="s">
        <v>1368</v>
      </c>
      <c r="C707" s="431" t="s">
        <v>1369</v>
      </c>
      <c r="D707" s="431" t="s">
        <v>1384</v>
      </c>
      <c r="E707" s="431" t="s">
        <v>1385</v>
      </c>
      <c r="F707" s="434">
        <v>4</v>
      </c>
      <c r="G707" s="434">
        <v>4672</v>
      </c>
      <c r="H707" s="434">
        <v>1</v>
      </c>
      <c r="I707" s="434">
        <v>1168</v>
      </c>
      <c r="J707" s="434">
        <v>10</v>
      </c>
      <c r="K707" s="434">
        <v>11690</v>
      </c>
      <c r="L707" s="434">
        <v>2.502140410958904</v>
      </c>
      <c r="M707" s="434">
        <v>1169</v>
      </c>
      <c r="N707" s="434">
        <v>29</v>
      </c>
      <c r="O707" s="434">
        <v>34017</v>
      </c>
      <c r="P707" s="456">
        <v>7.2810359589041092</v>
      </c>
      <c r="Q707" s="435">
        <v>1173</v>
      </c>
    </row>
    <row r="708" spans="1:17" ht="14.4" customHeight="1" x14ac:dyDescent="0.3">
      <c r="A708" s="430" t="s">
        <v>1544</v>
      </c>
      <c r="B708" s="431" t="s">
        <v>1368</v>
      </c>
      <c r="C708" s="431" t="s">
        <v>1369</v>
      </c>
      <c r="D708" s="431" t="s">
        <v>1386</v>
      </c>
      <c r="E708" s="431" t="s">
        <v>1387</v>
      </c>
      <c r="F708" s="434">
        <v>248</v>
      </c>
      <c r="G708" s="434">
        <v>9818</v>
      </c>
      <c r="H708" s="434">
        <v>1</v>
      </c>
      <c r="I708" s="434">
        <v>39.588709677419352</v>
      </c>
      <c r="J708" s="434">
        <v>145</v>
      </c>
      <c r="K708" s="434">
        <v>5800</v>
      </c>
      <c r="L708" s="434">
        <v>0.59075168058667749</v>
      </c>
      <c r="M708" s="434">
        <v>40</v>
      </c>
      <c r="N708" s="434">
        <v>96</v>
      </c>
      <c r="O708" s="434">
        <v>3936</v>
      </c>
      <c r="P708" s="456">
        <v>0.40089631289468325</v>
      </c>
      <c r="Q708" s="435">
        <v>41</v>
      </c>
    </row>
    <row r="709" spans="1:17" ht="14.4" customHeight="1" x14ac:dyDescent="0.3">
      <c r="A709" s="430" t="s">
        <v>1544</v>
      </c>
      <c r="B709" s="431" t="s">
        <v>1368</v>
      </c>
      <c r="C709" s="431" t="s">
        <v>1369</v>
      </c>
      <c r="D709" s="431" t="s">
        <v>1388</v>
      </c>
      <c r="E709" s="431" t="s">
        <v>1389</v>
      </c>
      <c r="F709" s="434">
        <v>29</v>
      </c>
      <c r="G709" s="434">
        <v>11099</v>
      </c>
      <c r="H709" s="434">
        <v>1</v>
      </c>
      <c r="I709" s="434">
        <v>382.72413793103448</v>
      </c>
      <c r="J709" s="434">
        <v>18</v>
      </c>
      <c r="K709" s="434">
        <v>6894</v>
      </c>
      <c r="L709" s="434">
        <v>0.62113703937291653</v>
      </c>
      <c r="M709" s="434">
        <v>383</v>
      </c>
      <c r="N709" s="434">
        <v>17</v>
      </c>
      <c r="O709" s="434">
        <v>6528</v>
      </c>
      <c r="P709" s="456">
        <v>0.58816109559419771</v>
      </c>
      <c r="Q709" s="435">
        <v>384</v>
      </c>
    </row>
    <row r="710" spans="1:17" ht="14.4" customHeight="1" x14ac:dyDescent="0.3">
      <c r="A710" s="430" t="s">
        <v>1544</v>
      </c>
      <c r="B710" s="431" t="s">
        <v>1368</v>
      </c>
      <c r="C710" s="431" t="s">
        <v>1369</v>
      </c>
      <c r="D710" s="431" t="s">
        <v>1390</v>
      </c>
      <c r="E710" s="431" t="s">
        <v>1391</v>
      </c>
      <c r="F710" s="434">
        <v>11</v>
      </c>
      <c r="G710" s="434">
        <v>407</v>
      </c>
      <c r="H710" s="434">
        <v>1</v>
      </c>
      <c r="I710" s="434">
        <v>37</v>
      </c>
      <c r="J710" s="434">
        <v>79</v>
      </c>
      <c r="K710" s="434">
        <v>2923</v>
      </c>
      <c r="L710" s="434">
        <v>7.1818181818181817</v>
      </c>
      <c r="M710" s="434">
        <v>37</v>
      </c>
      <c r="N710" s="434">
        <v>46</v>
      </c>
      <c r="O710" s="434">
        <v>1702</v>
      </c>
      <c r="P710" s="456">
        <v>4.1818181818181817</v>
      </c>
      <c r="Q710" s="435">
        <v>37</v>
      </c>
    </row>
    <row r="711" spans="1:17" ht="14.4" customHeight="1" x14ac:dyDescent="0.3">
      <c r="A711" s="430" t="s">
        <v>1544</v>
      </c>
      <c r="B711" s="431" t="s">
        <v>1368</v>
      </c>
      <c r="C711" s="431" t="s">
        <v>1369</v>
      </c>
      <c r="D711" s="431" t="s">
        <v>1394</v>
      </c>
      <c r="E711" s="431" t="s">
        <v>1395</v>
      </c>
      <c r="F711" s="434">
        <v>24</v>
      </c>
      <c r="G711" s="434">
        <v>10671</v>
      </c>
      <c r="H711" s="434">
        <v>1</v>
      </c>
      <c r="I711" s="434">
        <v>444.625</v>
      </c>
      <c r="J711" s="434">
        <v>15</v>
      </c>
      <c r="K711" s="434">
        <v>6675</v>
      </c>
      <c r="L711" s="434">
        <v>0.62552712960359858</v>
      </c>
      <c r="M711" s="434">
        <v>445</v>
      </c>
      <c r="N711" s="434">
        <v>18</v>
      </c>
      <c r="O711" s="434">
        <v>8028</v>
      </c>
      <c r="P711" s="456">
        <v>0.75231937025583362</v>
      </c>
      <c r="Q711" s="435">
        <v>446</v>
      </c>
    </row>
    <row r="712" spans="1:17" ht="14.4" customHeight="1" x14ac:dyDescent="0.3">
      <c r="A712" s="430" t="s">
        <v>1544</v>
      </c>
      <c r="B712" s="431" t="s">
        <v>1368</v>
      </c>
      <c r="C712" s="431" t="s">
        <v>1369</v>
      </c>
      <c r="D712" s="431" t="s">
        <v>1396</v>
      </c>
      <c r="E712" s="431" t="s">
        <v>1397</v>
      </c>
      <c r="F712" s="434">
        <v>6</v>
      </c>
      <c r="G712" s="434">
        <v>246</v>
      </c>
      <c r="H712" s="434">
        <v>1</v>
      </c>
      <c r="I712" s="434">
        <v>41</v>
      </c>
      <c r="J712" s="434">
        <v>2</v>
      </c>
      <c r="K712" s="434">
        <v>82</v>
      </c>
      <c r="L712" s="434">
        <v>0.33333333333333331</v>
      </c>
      <c r="M712" s="434">
        <v>41</v>
      </c>
      <c r="N712" s="434">
        <v>3</v>
      </c>
      <c r="O712" s="434">
        <v>126</v>
      </c>
      <c r="P712" s="456">
        <v>0.51219512195121952</v>
      </c>
      <c r="Q712" s="435">
        <v>42</v>
      </c>
    </row>
    <row r="713" spans="1:17" ht="14.4" customHeight="1" x14ac:dyDescent="0.3">
      <c r="A713" s="430" t="s">
        <v>1544</v>
      </c>
      <c r="B713" s="431" t="s">
        <v>1368</v>
      </c>
      <c r="C713" s="431" t="s">
        <v>1369</v>
      </c>
      <c r="D713" s="431" t="s">
        <v>1398</v>
      </c>
      <c r="E713" s="431" t="s">
        <v>1399</v>
      </c>
      <c r="F713" s="434">
        <v>26</v>
      </c>
      <c r="G713" s="434">
        <v>12757</v>
      </c>
      <c r="H713" s="434">
        <v>1</v>
      </c>
      <c r="I713" s="434">
        <v>490.65384615384613</v>
      </c>
      <c r="J713" s="434">
        <v>25</v>
      </c>
      <c r="K713" s="434">
        <v>12275</v>
      </c>
      <c r="L713" s="434">
        <v>0.96221682213686599</v>
      </c>
      <c r="M713" s="434">
        <v>491</v>
      </c>
      <c r="N713" s="434">
        <v>32</v>
      </c>
      <c r="O713" s="434">
        <v>15744</v>
      </c>
      <c r="P713" s="456">
        <v>1.2341459590812887</v>
      </c>
      <c r="Q713" s="435">
        <v>492</v>
      </c>
    </row>
    <row r="714" spans="1:17" ht="14.4" customHeight="1" x14ac:dyDescent="0.3">
      <c r="A714" s="430" t="s">
        <v>1544</v>
      </c>
      <c r="B714" s="431" t="s">
        <v>1368</v>
      </c>
      <c r="C714" s="431" t="s">
        <v>1369</v>
      </c>
      <c r="D714" s="431" t="s">
        <v>1400</v>
      </c>
      <c r="E714" s="431" t="s">
        <v>1401</v>
      </c>
      <c r="F714" s="434">
        <v>27</v>
      </c>
      <c r="G714" s="434">
        <v>837</v>
      </c>
      <c r="H714" s="434">
        <v>1</v>
      </c>
      <c r="I714" s="434">
        <v>31</v>
      </c>
      <c r="J714" s="434">
        <v>27</v>
      </c>
      <c r="K714" s="434">
        <v>837</v>
      </c>
      <c r="L714" s="434">
        <v>1</v>
      </c>
      <c r="M714" s="434">
        <v>31</v>
      </c>
      <c r="N714" s="434">
        <v>19</v>
      </c>
      <c r="O714" s="434">
        <v>589</v>
      </c>
      <c r="P714" s="456">
        <v>0.70370370370370372</v>
      </c>
      <c r="Q714" s="435">
        <v>31</v>
      </c>
    </row>
    <row r="715" spans="1:17" ht="14.4" customHeight="1" x14ac:dyDescent="0.3">
      <c r="A715" s="430" t="s">
        <v>1544</v>
      </c>
      <c r="B715" s="431" t="s">
        <v>1368</v>
      </c>
      <c r="C715" s="431" t="s">
        <v>1369</v>
      </c>
      <c r="D715" s="431" t="s">
        <v>1402</v>
      </c>
      <c r="E715" s="431" t="s">
        <v>1403</v>
      </c>
      <c r="F715" s="434">
        <v>5</v>
      </c>
      <c r="G715" s="434">
        <v>1030</v>
      </c>
      <c r="H715" s="434">
        <v>1</v>
      </c>
      <c r="I715" s="434">
        <v>206</v>
      </c>
      <c r="J715" s="434">
        <v>6</v>
      </c>
      <c r="K715" s="434">
        <v>1242</v>
      </c>
      <c r="L715" s="434">
        <v>1.2058252427184466</v>
      </c>
      <c r="M715" s="434">
        <v>207</v>
      </c>
      <c r="N715" s="434">
        <v>6</v>
      </c>
      <c r="O715" s="434">
        <v>1248</v>
      </c>
      <c r="P715" s="456">
        <v>1.2116504854368932</v>
      </c>
      <c r="Q715" s="435">
        <v>208</v>
      </c>
    </row>
    <row r="716" spans="1:17" ht="14.4" customHeight="1" x14ac:dyDescent="0.3">
      <c r="A716" s="430" t="s">
        <v>1544</v>
      </c>
      <c r="B716" s="431" t="s">
        <v>1368</v>
      </c>
      <c r="C716" s="431" t="s">
        <v>1369</v>
      </c>
      <c r="D716" s="431" t="s">
        <v>1404</v>
      </c>
      <c r="E716" s="431" t="s">
        <v>1405</v>
      </c>
      <c r="F716" s="434">
        <v>5</v>
      </c>
      <c r="G716" s="434">
        <v>1895</v>
      </c>
      <c r="H716" s="434">
        <v>1</v>
      </c>
      <c r="I716" s="434">
        <v>379</v>
      </c>
      <c r="J716" s="434">
        <v>6</v>
      </c>
      <c r="K716" s="434">
        <v>2280</v>
      </c>
      <c r="L716" s="434">
        <v>1.2031662269129288</v>
      </c>
      <c r="M716" s="434">
        <v>380</v>
      </c>
      <c r="N716" s="434">
        <v>6</v>
      </c>
      <c r="O716" s="434">
        <v>2304</v>
      </c>
      <c r="P716" s="456">
        <v>1.2158311345646438</v>
      </c>
      <c r="Q716" s="435">
        <v>384</v>
      </c>
    </row>
    <row r="717" spans="1:17" ht="14.4" customHeight="1" x14ac:dyDescent="0.3">
      <c r="A717" s="430" t="s">
        <v>1544</v>
      </c>
      <c r="B717" s="431" t="s">
        <v>1368</v>
      </c>
      <c r="C717" s="431" t="s">
        <v>1369</v>
      </c>
      <c r="D717" s="431" t="s">
        <v>1406</v>
      </c>
      <c r="E717" s="431" t="s">
        <v>1407</v>
      </c>
      <c r="F717" s="434"/>
      <c r="G717" s="434"/>
      <c r="H717" s="434"/>
      <c r="I717" s="434"/>
      <c r="J717" s="434">
        <v>2</v>
      </c>
      <c r="K717" s="434">
        <v>468</v>
      </c>
      <c r="L717" s="434"/>
      <c r="M717" s="434">
        <v>234</v>
      </c>
      <c r="N717" s="434"/>
      <c r="O717" s="434"/>
      <c r="P717" s="456"/>
      <c r="Q717" s="435"/>
    </row>
    <row r="718" spans="1:17" ht="14.4" customHeight="1" x14ac:dyDescent="0.3">
      <c r="A718" s="430" t="s">
        <v>1544</v>
      </c>
      <c r="B718" s="431" t="s">
        <v>1368</v>
      </c>
      <c r="C718" s="431" t="s">
        <v>1369</v>
      </c>
      <c r="D718" s="431" t="s">
        <v>1414</v>
      </c>
      <c r="E718" s="431" t="s">
        <v>1415</v>
      </c>
      <c r="F718" s="434">
        <v>107</v>
      </c>
      <c r="G718" s="434">
        <v>1712</v>
      </c>
      <c r="H718" s="434">
        <v>1</v>
      </c>
      <c r="I718" s="434">
        <v>16</v>
      </c>
      <c r="J718" s="434">
        <v>106</v>
      </c>
      <c r="K718" s="434">
        <v>1696</v>
      </c>
      <c r="L718" s="434">
        <v>0.99065420560747663</v>
      </c>
      <c r="M718" s="434">
        <v>16</v>
      </c>
      <c r="N718" s="434">
        <v>116</v>
      </c>
      <c r="O718" s="434">
        <v>1972</v>
      </c>
      <c r="P718" s="456">
        <v>1.1518691588785046</v>
      </c>
      <c r="Q718" s="435">
        <v>17</v>
      </c>
    </row>
    <row r="719" spans="1:17" ht="14.4" customHeight="1" x14ac:dyDescent="0.3">
      <c r="A719" s="430" t="s">
        <v>1544</v>
      </c>
      <c r="B719" s="431" t="s">
        <v>1368</v>
      </c>
      <c r="C719" s="431" t="s">
        <v>1369</v>
      </c>
      <c r="D719" s="431" t="s">
        <v>1416</v>
      </c>
      <c r="E719" s="431" t="s">
        <v>1417</v>
      </c>
      <c r="F719" s="434">
        <v>8</v>
      </c>
      <c r="G719" s="434">
        <v>1076</v>
      </c>
      <c r="H719" s="434">
        <v>1</v>
      </c>
      <c r="I719" s="434">
        <v>134.5</v>
      </c>
      <c r="J719" s="434">
        <v>4</v>
      </c>
      <c r="K719" s="434">
        <v>544</v>
      </c>
      <c r="L719" s="434">
        <v>0.50557620817843862</v>
      </c>
      <c r="M719" s="434">
        <v>136</v>
      </c>
      <c r="N719" s="434">
        <v>6</v>
      </c>
      <c r="O719" s="434">
        <v>834</v>
      </c>
      <c r="P719" s="456">
        <v>0.77509293680297398</v>
      </c>
      <c r="Q719" s="435">
        <v>139</v>
      </c>
    </row>
    <row r="720" spans="1:17" ht="14.4" customHeight="1" x14ac:dyDescent="0.3">
      <c r="A720" s="430" t="s">
        <v>1544</v>
      </c>
      <c r="B720" s="431" t="s">
        <v>1368</v>
      </c>
      <c r="C720" s="431" t="s">
        <v>1369</v>
      </c>
      <c r="D720" s="431" t="s">
        <v>1418</v>
      </c>
      <c r="E720" s="431" t="s">
        <v>1419</v>
      </c>
      <c r="F720" s="434">
        <v>117</v>
      </c>
      <c r="G720" s="434">
        <v>12023</v>
      </c>
      <c r="H720" s="434">
        <v>1</v>
      </c>
      <c r="I720" s="434">
        <v>102.76068376068376</v>
      </c>
      <c r="J720" s="434">
        <v>114</v>
      </c>
      <c r="K720" s="434">
        <v>11742</v>
      </c>
      <c r="L720" s="434">
        <v>0.97662812941861432</v>
      </c>
      <c r="M720" s="434">
        <v>103</v>
      </c>
      <c r="N720" s="434">
        <v>36</v>
      </c>
      <c r="O720" s="434">
        <v>3708</v>
      </c>
      <c r="P720" s="456">
        <v>0.30840888297429925</v>
      </c>
      <c r="Q720" s="435">
        <v>103</v>
      </c>
    </row>
    <row r="721" spans="1:17" ht="14.4" customHeight="1" x14ac:dyDescent="0.3">
      <c r="A721" s="430" t="s">
        <v>1544</v>
      </c>
      <c r="B721" s="431" t="s">
        <v>1368</v>
      </c>
      <c r="C721" s="431" t="s">
        <v>1369</v>
      </c>
      <c r="D721" s="431" t="s">
        <v>1424</v>
      </c>
      <c r="E721" s="431" t="s">
        <v>1425</v>
      </c>
      <c r="F721" s="434">
        <v>1122</v>
      </c>
      <c r="G721" s="434">
        <v>128416</v>
      </c>
      <c r="H721" s="434">
        <v>1</v>
      </c>
      <c r="I721" s="434">
        <v>114.45276292335116</v>
      </c>
      <c r="J721" s="434">
        <v>1307</v>
      </c>
      <c r="K721" s="434">
        <v>151612</v>
      </c>
      <c r="L721" s="434">
        <v>1.1806316969847994</v>
      </c>
      <c r="M721" s="434">
        <v>116</v>
      </c>
      <c r="N721" s="434">
        <v>1358</v>
      </c>
      <c r="O721" s="434">
        <v>158886</v>
      </c>
      <c r="P721" s="456">
        <v>1.2372757288811362</v>
      </c>
      <c r="Q721" s="435">
        <v>117</v>
      </c>
    </row>
    <row r="722" spans="1:17" ht="14.4" customHeight="1" x14ac:dyDescent="0.3">
      <c r="A722" s="430" t="s">
        <v>1544</v>
      </c>
      <c r="B722" s="431" t="s">
        <v>1368</v>
      </c>
      <c r="C722" s="431" t="s">
        <v>1369</v>
      </c>
      <c r="D722" s="431" t="s">
        <v>1426</v>
      </c>
      <c r="E722" s="431" t="s">
        <v>1427</v>
      </c>
      <c r="F722" s="434">
        <v>680</v>
      </c>
      <c r="G722" s="434">
        <v>57609</v>
      </c>
      <c r="H722" s="434">
        <v>1</v>
      </c>
      <c r="I722" s="434">
        <v>84.719117647058823</v>
      </c>
      <c r="J722" s="434">
        <v>751</v>
      </c>
      <c r="K722" s="434">
        <v>63835</v>
      </c>
      <c r="L722" s="434">
        <v>1.1080733913103855</v>
      </c>
      <c r="M722" s="434">
        <v>85</v>
      </c>
      <c r="N722" s="434">
        <v>785</v>
      </c>
      <c r="O722" s="434">
        <v>71435</v>
      </c>
      <c r="P722" s="456">
        <v>1.2399972226561822</v>
      </c>
      <c r="Q722" s="435">
        <v>91</v>
      </c>
    </row>
    <row r="723" spans="1:17" ht="14.4" customHeight="1" x14ac:dyDescent="0.3">
      <c r="A723" s="430" t="s">
        <v>1544</v>
      </c>
      <c r="B723" s="431" t="s">
        <v>1368</v>
      </c>
      <c r="C723" s="431" t="s">
        <v>1369</v>
      </c>
      <c r="D723" s="431" t="s">
        <v>1428</v>
      </c>
      <c r="E723" s="431" t="s">
        <v>1429</v>
      </c>
      <c r="F723" s="434">
        <v>2</v>
      </c>
      <c r="G723" s="434">
        <v>194</v>
      </c>
      <c r="H723" s="434">
        <v>1</v>
      </c>
      <c r="I723" s="434">
        <v>97</v>
      </c>
      <c r="J723" s="434">
        <v>6</v>
      </c>
      <c r="K723" s="434">
        <v>588</v>
      </c>
      <c r="L723" s="434">
        <v>3.0309278350515463</v>
      </c>
      <c r="M723" s="434">
        <v>98</v>
      </c>
      <c r="N723" s="434">
        <v>1</v>
      </c>
      <c r="O723" s="434">
        <v>99</v>
      </c>
      <c r="P723" s="456">
        <v>0.51030927835051543</v>
      </c>
      <c r="Q723" s="435">
        <v>99</v>
      </c>
    </row>
    <row r="724" spans="1:17" ht="14.4" customHeight="1" x14ac:dyDescent="0.3">
      <c r="A724" s="430" t="s">
        <v>1544</v>
      </c>
      <c r="B724" s="431" t="s">
        <v>1368</v>
      </c>
      <c r="C724" s="431" t="s">
        <v>1369</v>
      </c>
      <c r="D724" s="431" t="s">
        <v>1430</v>
      </c>
      <c r="E724" s="431" t="s">
        <v>1431</v>
      </c>
      <c r="F724" s="434">
        <v>104</v>
      </c>
      <c r="G724" s="434">
        <v>2184</v>
      </c>
      <c r="H724" s="434">
        <v>1</v>
      </c>
      <c r="I724" s="434">
        <v>21</v>
      </c>
      <c r="J724" s="434">
        <v>197</v>
      </c>
      <c r="K724" s="434">
        <v>4137</v>
      </c>
      <c r="L724" s="434">
        <v>1.8942307692307692</v>
      </c>
      <c r="M724" s="434">
        <v>21</v>
      </c>
      <c r="N724" s="434">
        <v>77</v>
      </c>
      <c r="O724" s="434">
        <v>1617</v>
      </c>
      <c r="P724" s="456">
        <v>0.74038461538461542</v>
      </c>
      <c r="Q724" s="435">
        <v>21</v>
      </c>
    </row>
    <row r="725" spans="1:17" ht="14.4" customHeight="1" x14ac:dyDescent="0.3">
      <c r="A725" s="430" t="s">
        <v>1544</v>
      </c>
      <c r="B725" s="431" t="s">
        <v>1368</v>
      </c>
      <c r="C725" s="431" t="s">
        <v>1369</v>
      </c>
      <c r="D725" s="431" t="s">
        <v>1432</v>
      </c>
      <c r="E725" s="431" t="s">
        <v>1433</v>
      </c>
      <c r="F725" s="434">
        <v>82</v>
      </c>
      <c r="G725" s="434">
        <v>39913</v>
      </c>
      <c r="H725" s="434">
        <v>1</v>
      </c>
      <c r="I725" s="434">
        <v>486.7439024390244</v>
      </c>
      <c r="J725" s="434">
        <v>114</v>
      </c>
      <c r="K725" s="434">
        <v>55518</v>
      </c>
      <c r="L725" s="434">
        <v>1.3909753714328665</v>
      </c>
      <c r="M725" s="434">
        <v>487</v>
      </c>
      <c r="N725" s="434">
        <v>141</v>
      </c>
      <c r="O725" s="434">
        <v>68808</v>
      </c>
      <c r="P725" s="456">
        <v>1.7239495903590309</v>
      </c>
      <c r="Q725" s="435">
        <v>488</v>
      </c>
    </row>
    <row r="726" spans="1:17" ht="14.4" customHeight="1" x14ac:dyDescent="0.3">
      <c r="A726" s="430" t="s">
        <v>1544</v>
      </c>
      <c r="B726" s="431" t="s">
        <v>1368</v>
      </c>
      <c r="C726" s="431" t="s">
        <v>1369</v>
      </c>
      <c r="D726" s="431" t="s">
        <v>1440</v>
      </c>
      <c r="E726" s="431" t="s">
        <v>1441</v>
      </c>
      <c r="F726" s="434">
        <v>174</v>
      </c>
      <c r="G726" s="434">
        <v>7089</v>
      </c>
      <c r="H726" s="434">
        <v>1</v>
      </c>
      <c r="I726" s="434">
        <v>40.741379310344826</v>
      </c>
      <c r="J726" s="434">
        <v>239</v>
      </c>
      <c r="K726" s="434">
        <v>9799</v>
      </c>
      <c r="L726" s="434">
        <v>1.3822824093666244</v>
      </c>
      <c r="M726" s="434">
        <v>41</v>
      </c>
      <c r="N726" s="434">
        <v>163</v>
      </c>
      <c r="O726" s="434">
        <v>6683</v>
      </c>
      <c r="P726" s="456">
        <v>0.94272817040485257</v>
      </c>
      <c r="Q726" s="435">
        <v>41</v>
      </c>
    </row>
    <row r="727" spans="1:17" ht="14.4" customHeight="1" x14ac:dyDescent="0.3">
      <c r="A727" s="430" t="s">
        <v>1544</v>
      </c>
      <c r="B727" s="431" t="s">
        <v>1368</v>
      </c>
      <c r="C727" s="431" t="s">
        <v>1369</v>
      </c>
      <c r="D727" s="431" t="s">
        <v>1448</v>
      </c>
      <c r="E727" s="431" t="s">
        <v>1449</v>
      </c>
      <c r="F727" s="434"/>
      <c r="G727" s="434"/>
      <c r="H727" s="434"/>
      <c r="I727" s="434"/>
      <c r="J727" s="434">
        <v>4</v>
      </c>
      <c r="K727" s="434">
        <v>876</v>
      </c>
      <c r="L727" s="434"/>
      <c r="M727" s="434">
        <v>219</v>
      </c>
      <c r="N727" s="434">
        <v>11</v>
      </c>
      <c r="O727" s="434">
        <v>2453</v>
      </c>
      <c r="P727" s="456"/>
      <c r="Q727" s="435">
        <v>223</v>
      </c>
    </row>
    <row r="728" spans="1:17" ht="14.4" customHeight="1" x14ac:dyDescent="0.3">
      <c r="A728" s="430" t="s">
        <v>1544</v>
      </c>
      <c r="B728" s="431" t="s">
        <v>1368</v>
      </c>
      <c r="C728" s="431" t="s">
        <v>1369</v>
      </c>
      <c r="D728" s="431" t="s">
        <v>1452</v>
      </c>
      <c r="E728" s="431" t="s">
        <v>1453</v>
      </c>
      <c r="F728" s="434">
        <v>1</v>
      </c>
      <c r="G728" s="434">
        <v>2059</v>
      </c>
      <c r="H728" s="434">
        <v>1</v>
      </c>
      <c r="I728" s="434">
        <v>2059</v>
      </c>
      <c r="J728" s="434">
        <v>1</v>
      </c>
      <c r="K728" s="434">
        <v>2072</v>
      </c>
      <c r="L728" s="434">
        <v>1.0063137445361827</v>
      </c>
      <c r="M728" s="434">
        <v>2072</v>
      </c>
      <c r="N728" s="434">
        <v>1</v>
      </c>
      <c r="O728" s="434">
        <v>2112</v>
      </c>
      <c r="P728" s="456">
        <v>1.0257406508013598</v>
      </c>
      <c r="Q728" s="435">
        <v>2112</v>
      </c>
    </row>
    <row r="729" spans="1:17" ht="14.4" customHeight="1" x14ac:dyDescent="0.3">
      <c r="A729" s="430" t="s">
        <v>1544</v>
      </c>
      <c r="B729" s="431" t="s">
        <v>1368</v>
      </c>
      <c r="C729" s="431" t="s">
        <v>1369</v>
      </c>
      <c r="D729" s="431" t="s">
        <v>1454</v>
      </c>
      <c r="E729" s="431" t="s">
        <v>1455</v>
      </c>
      <c r="F729" s="434">
        <v>22</v>
      </c>
      <c r="G729" s="434">
        <v>13327</v>
      </c>
      <c r="H729" s="434">
        <v>1</v>
      </c>
      <c r="I729" s="434">
        <v>605.77272727272725</v>
      </c>
      <c r="J729" s="434">
        <v>23</v>
      </c>
      <c r="K729" s="434">
        <v>13984</v>
      </c>
      <c r="L729" s="434">
        <v>1.0492984167479553</v>
      </c>
      <c r="M729" s="434">
        <v>608</v>
      </c>
      <c r="N729" s="434">
        <v>23</v>
      </c>
      <c r="O729" s="434">
        <v>14122</v>
      </c>
      <c r="P729" s="456">
        <v>1.0596533353342839</v>
      </c>
      <c r="Q729" s="435">
        <v>614</v>
      </c>
    </row>
    <row r="730" spans="1:17" ht="14.4" customHeight="1" x14ac:dyDescent="0.3">
      <c r="A730" s="430" t="s">
        <v>1544</v>
      </c>
      <c r="B730" s="431" t="s">
        <v>1368</v>
      </c>
      <c r="C730" s="431" t="s">
        <v>1369</v>
      </c>
      <c r="D730" s="431" t="s">
        <v>1456</v>
      </c>
      <c r="E730" s="431" t="s">
        <v>1457</v>
      </c>
      <c r="F730" s="434">
        <v>1</v>
      </c>
      <c r="G730" s="434">
        <v>962</v>
      </c>
      <c r="H730" s="434">
        <v>1</v>
      </c>
      <c r="I730" s="434">
        <v>962</v>
      </c>
      <c r="J730" s="434">
        <v>2</v>
      </c>
      <c r="K730" s="434">
        <v>1924</v>
      </c>
      <c r="L730" s="434">
        <v>2</v>
      </c>
      <c r="M730" s="434">
        <v>962</v>
      </c>
      <c r="N730" s="434"/>
      <c r="O730" s="434"/>
      <c r="P730" s="456"/>
      <c r="Q730" s="435"/>
    </row>
    <row r="731" spans="1:17" ht="14.4" customHeight="1" x14ac:dyDescent="0.3">
      <c r="A731" s="430" t="s">
        <v>1544</v>
      </c>
      <c r="B731" s="431" t="s">
        <v>1368</v>
      </c>
      <c r="C731" s="431" t="s">
        <v>1369</v>
      </c>
      <c r="D731" s="431" t="s">
        <v>1458</v>
      </c>
      <c r="E731" s="431" t="s">
        <v>1459</v>
      </c>
      <c r="F731" s="434">
        <v>67</v>
      </c>
      <c r="G731" s="434">
        <v>33982</v>
      </c>
      <c r="H731" s="434">
        <v>1</v>
      </c>
      <c r="I731" s="434">
        <v>507.19402985074629</v>
      </c>
      <c r="J731" s="434">
        <v>2</v>
      </c>
      <c r="K731" s="434">
        <v>1018</v>
      </c>
      <c r="L731" s="434">
        <v>2.9957036077923608E-2</v>
      </c>
      <c r="M731" s="434">
        <v>509</v>
      </c>
      <c r="N731" s="434"/>
      <c r="O731" s="434"/>
      <c r="P731" s="456"/>
      <c r="Q731" s="435"/>
    </row>
    <row r="732" spans="1:17" ht="14.4" customHeight="1" x14ac:dyDescent="0.3">
      <c r="A732" s="430" t="s">
        <v>1544</v>
      </c>
      <c r="B732" s="431" t="s">
        <v>1368</v>
      </c>
      <c r="C732" s="431" t="s">
        <v>1369</v>
      </c>
      <c r="D732" s="431" t="s">
        <v>1460</v>
      </c>
      <c r="E732" s="431" t="s">
        <v>1461</v>
      </c>
      <c r="F732" s="434"/>
      <c r="G732" s="434"/>
      <c r="H732" s="434"/>
      <c r="I732" s="434"/>
      <c r="J732" s="434"/>
      <c r="K732" s="434"/>
      <c r="L732" s="434"/>
      <c r="M732" s="434"/>
      <c r="N732" s="434">
        <v>2</v>
      </c>
      <c r="O732" s="434">
        <v>3520</v>
      </c>
      <c r="P732" s="456"/>
      <c r="Q732" s="435">
        <v>1760</v>
      </c>
    </row>
    <row r="733" spans="1:17" ht="14.4" customHeight="1" x14ac:dyDescent="0.3">
      <c r="A733" s="430" t="s">
        <v>1544</v>
      </c>
      <c r="B733" s="431" t="s">
        <v>1368</v>
      </c>
      <c r="C733" s="431" t="s">
        <v>1369</v>
      </c>
      <c r="D733" s="431" t="s">
        <v>1466</v>
      </c>
      <c r="E733" s="431" t="s">
        <v>1467</v>
      </c>
      <c r="F733" s="434"/>
      <c r="G733" s="434"/>
      <c r="H733" s="434"/>
      <c r="I733" s="434"/>
      <c r="J733" s="434">
        <v>2</v>
      </c>
      <c r="K733" s="434">
        <v>496</v>
      </c>
      <c r="L733" s="434"/>
      <c r="M733" s="434">
        <v>248</v>
      </c>
      <c r="N733" s="434"/>
      <c r="O733" s="434"/>
      <c r="P733" s="456"/>
      <c r="Q733" s="435"/>
    </row>
    <row r="734" spans="1:17" ht="14.4" customHeight="1" x14ac:dyDescent="0.3">
      <c r="A734" s="430" t="s">
        <v>1544</v>
      </c>
      <c r="B734" s="431" t="s">
        <v>1368</v>
      </c>
      <c r="C734" s="431" t="s">
        <v>1369</v>
      </c>
      <c r="D734" s="431" t="s">
        <v>1474</v>
      </c>
      <c r="E734" s="431" t="s">
        <v>1475</v>
      </c>
      <c r="F734" s="434"/>
      <c r="G734" s="434"/>
      <c r="H734" s="434"/>
      <c r="I734" s="434"/>
      <c r="J734" s="434">
        <v>1</v>
      </c>
      <c r="K734" s="434">
        <v>27</v>
      </c>
      <c r="L734" s="434"/>
      <c r="M734" s="434">
        <v>27</v>
      </c>
      <c r="N734" s="434"/>
      <c r="O734" s="434"/>
      <c r="P734" s="456"/>
      <c r="Q734" s="435"/>
    </row>
    <row r="735" spans="1:17" ht="14.4" customHeight="1" thickBot="1" x14ac:dyDescent="0.35">
      <c r="A735" s="436" t="s">
        <v>1544</v>
      </c>
      <c r="B735" s="437" t="s">
        <v>1368</v>
      </c>
      <c r="C735" s="437" t="s">
        <v>1369</v>
      </c>
      <c r="D735" s="437" t="s">
        <v>1478</v>
      </c>
      <c r="E735" s="437" t="s">
        <v>1479</v>
      </c>
      <c r="F735" s="440"/>
      <c r="G735" s="440"/>
      <c r="H735" s="440"/>
      <c r="I735" s="440"/>
      <c r="J735" s="440">
        <v>1</v>
      </c>
      <c r="K735" s="440">
        <v>328</v>
      </c>
      <c r="L735" s="440"/>
      <c r="M735" s="440">
        <v>328</v>
      </c>
      <c r="N735" s="440">
        <v>5</v>
      </c>
      <c r="O735" s="440">
        <v>1645</v>
      </c>
      <c r="P735" s="448"/>
      <c r="Q735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2016-11-26T15:13:28Z</dcterms:modified>
</cp:coreProperties>
</file>