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8835A4C-78D4-43BB-9202-56999579FC7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MŽ Detail" sheetId="403" r:id="rId7"/>
    <sheet name="Osobní náklady" sheetId="431" r:id="rId8"/>
    <sheet name="ON Data" sheetId="432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_xlnm._FilterDatabase" localSheetId="6" hidden="1">'MŽ Detail'!$A$4:$K$4</definedName>
    <definedName name="doměsíce">#REF!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F10" i="431"/>
  <c r="Q11" i="431"/>
  <c r="F12" i="431"/>
  <c r="N12" i="431"/>
  <c r="F13" i="431"/>
  <c r="N13" i="431"/>
  <c r="H11" i="431"/>
  <c r="C13" i="431"/>
  <c r="E11" i="431"/>
  <c r="G9" i="431"/>
  <c r="H12" i="431"/>
  <c r="J10" i="431"/>
  <c r="K13" i="431"/>
  <c r="M11" i="431"/>
  <c r="O9" i="431"/>
  <c r="P12" i="431"/>
  <c r="D9" i="431"/>
  <c r="E12" i="431"/>
  <c r="G10" i="431"/>
  <c r="H13" i="431"/>
  <c r="J11" i="431"/>
  <c r="L9" i="431"/>
  <c r="M12" i="431"/>
  <c r="O10" i="431"/>
  <c r="P13" i="431"/>
  <c r="P11" i="431"/>
  <c r="D10" i="431"/>
  <c r="E13" i="431"/>
  <c r="G11" i="431"/>
  <c r="I9" i="431"/>
  <c r="J12" i="431"/>
  <c r="L10" i="431"/>
  <c r="M13" i="431"/>
  <c r="O11" i="431"/>
  <c r="Q9" i="431"/>
  <c r="D12" i="431"/>
  <c r="G13" i="431"/>
  <c r="K9" i="431"/>
  <c r="N10" i="431"/>
  <c r="D13" i="431"/>
  <c r="F11" i="431"/>
  <c r="I12" i="431"/>
  <c r="L13" i="431"/>
  <c r="P9" i="431"/>
  <c r="E9" i="431"/>
  <c r="I13" i="431"/>
  <c r="M9" i="431"/>
  <c r="Q13" i="431"/>
  <c r="C12" i="431"/>
  <c r="K12" i="431"/>
  <c r="D11" i="431"/>
  <c r="F9" i="431"/>
  <c r="G12" i="431"/>
  <c r="I10" i="431"/>
  <c r="J13" i="431"/>
  <c r="L11" i="431"/>
  <c r="N9" i="431"/>
  <c r="O12" i="431"/>
  <c r="Q10" i="431"/>
  <c r="C9" i="431"/>
  <c r="I11" i="431"/>
  <c r="L12" i="431"/>
  <c r="O13" i="431"/>
  <c r="C10" i="431"/>
  <c r="H9" i="431"/>
  <c r="K10" i="431"/>
  <c r="N11" i="431"/>
  <c r="Q12" i="431"/>
  <c r="C11" i="431"/>
  <c r="H10" i="431"/>
  <c r="K11" i="431"/>
  <c r="P10" i="431"/>
  <c r="E10" i="431"/>
  <c r="J9" i="431"/>
  <c r="M10" i="431"/>
  <c r="R12" i="431" l="1"/>
  <c r="S12" i="431"/>
  <c r="R10" i="431"/>
  <c r="S10" i="431"/>
  <c r="S13" i="431"/>
  <c r="R13" i="431"/>
  <c r="R9" i="431"/>
  <c r="S9" i="431"/>
  <c r="S11" i="431"/>
  <c r="R11" i="431"/>
  <c r="N8" i="431"/>
  <c r="I8" i="431"/>
  <c r="J8" i="431"/>
  <c r="P8" i="431"/>
  <c r="K8" i="431"/>
  <c r="M8" i="431"/>
  <c r="H8" i="431"/>
  <c r="E8" i="431"/>
  <c r="Q8" i="431"/>
  <c r="F8" i="431"/>
  <c r="D8" i="431"/>
  <c r="C8" i="431"/>
  <c r="L8" i="431"/>
  <c r="O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12" i="414"/>
  <c r="C15" i="414"/>
  <c r="C12" i="414"/>
  <c r="D15" i="414"/>
  <c r="D4" i="414"/>
  <c r="C11" i="414" l="1"/>
  <c r="C7" i="414"/>
  <c r="E11" i="414" l="1"/>
  <c r="E7" i="414"/>
  <c r="K3" i="403" l="1"/>
  <c r="J3" i="403"/>
  <c r="I3" i="403" s="1"/>
  <c r="E12" i="339" l="1"/>
  <c r="C12" i="339"/>
  <c r="F12" i="339" s="1"/>
  <c r="B12" i="339"/>
  <c r="J12" i="339" s="1"/>
  <c r="D16" i="414"/>
  <c r="C16" i="414"/>
  <c r="I12" i="339" l="1"/>
  <c r="I13" i="339" s="1"/>
  <c r="F13" i="339"/>
  <c r="H13" i="339" s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G15" i="339"/>
  <c r="H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<sst xmlns="http://schemas.openxmlformats.org/spreadsheetml/2006/main" count="13109" uniqueCount="3085">
  <si>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</si>
  <si>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</si>
  <si>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</si>
  <si>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</si>
  <si>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</si>
  <si>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</si>
  <si>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</si>
  <si>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</si>
  <si>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</si>
  <si>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</si>
  <si>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</si>
  <si>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</si>
  <si>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</si>
  <si>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</si>
  <si>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</si>
  <si>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</si>
  <si>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</si>
  <si>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</si>
  <si>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</si>
  <si>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</si>
  <si>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</si>
  <si>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</si>
  <si>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</si>
  <si>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</si>
  <si>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</si>
  <si>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</si>
  <si>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</si>
  <si>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</si>
  <si>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</si>
  <si>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</si>
  <si>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</si>
  <si>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</si>
  <si>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</si>
  <si>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</si>
  <si>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</si>
  <si>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</si>
  <si>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</si>
  <si>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</si>
  <si>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</si>
  <si>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</si>
  <si>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</si>
  <si>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</si>
  <si>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</si>
  <si>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</si>
  <si>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</si>
  <si>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</si>
  <si>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</si>
  <si>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</si>
  <si>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</si>
  <si>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</si>
  <si>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</si>
  <si>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</si>
  <si>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</si>
  <si>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</si>
  <si>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</si>
  <si>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</si>
  <si>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</si>
  <si>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</si>
  <si>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</si>
  <si>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</si>
  <si>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</si>
  <si>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</si>
  <si>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</si>
  <si>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</si>
  <si>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</si>
  <si>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</si>
  <si>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</si>
  <si>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</si>
  <si>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</si>
  <si>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</si>
  <si>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</si>
  <si>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</si>
  <si>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</si>
  <si>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</si>
  <si>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</si>
  <si>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</si>
  <si>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</si>
  <si>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</si>
  <si>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</si>
  <si>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</si>
  <si>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</si>
  <si>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</si>
  <si>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</si>
  <si>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</si>
  <si>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</si>
  <si>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</si>
  <si>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</si>
  <si>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</si>
  <si>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</si>
  <si>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</si>
  <si>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</si>
  <si>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</si>
  <si>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</si>
  <si>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</si>
  <si>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</si>
  <si>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</si>
  <si>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</si>
  <si>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</si>
  <si>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</si>
  <si>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</si>
  <si>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</si>
  <si>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</si>
  <si>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</si>
  <si>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</si>
  <si>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</si>
  <si>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</si>
  <si>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</si>
  <si>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</si>
  <si>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</si>
  <si>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</si>
  <si>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</si>
  <si>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</si>
  <si>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</si>
  <si>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</si>
  <si>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</si>
  <si>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</si>
  <si>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</si>
  <si>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</si>
  <si>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</si>
  <si>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</si>
  <si>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</si>
  <si>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</si>
  <si>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</si>
  <si>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</si>
  <si>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</si>
  <si>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</si>
  <si>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</si>
  <si>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</si>
  <si>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</si>
  <si>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</si>
  <si>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</si>
  <si>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</si>
  <si>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</si>
  <si>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</si>
  <si>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</si>
  <si>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</si>
  <si>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</si>
  <si>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</si>
  <si>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</si>
  <si>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</si>
  <si>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</si>
  <si>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</si>
  <si>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</si>
  <si>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</si>
  <si>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</si>
  <si>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</si>
  <si>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</si>
  <si>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</si>
  <si>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</si>
  <si>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</si>
  <si>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</si>
  <si>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</si>
  <si>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</si>
  <si>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</si>
  <si>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</si>
  <si>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</si>
  <si>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</si>
  <si>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</si>
  <si>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</si>
  <si>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</si>
  <si>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</si>
  <si>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</si>
  <si>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</si>
  <si>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</si>
  <si>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</si>
  <si>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</si>
  <si>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</si>
  <si>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</si>
  <si>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</si>
  <si>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</si>
  <si>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</si>
  <si>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</si>
  <si>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Transplantační centrum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</si>
  <si>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</si>
  <si>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</si>
  <si>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</si>
  <si>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</si>
  <si>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</si>
  <si>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50112     PHM</t>
  </si>
  <si>
    <t xml:space="preserve">                    50112001     Automobilový benzín</t>
  </si>
  <si>
    <t xml:space="preserve">               50115     Zdravotnické prostředky</t>
  </si>
  <si>
    <t xml:space="preserve">                    50115011     IUTN - ostat.nákl.PZT (Z515)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</si>
  <si>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</si>
  <si>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</si>
  <si>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</si>
  <si>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</si>
  <si>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</si>
  <si>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</si>
  <si>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</si>
  <si>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</si>
  <si>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50118007     ND - doprava (sk.A50)</t>
  </si>
  <si>
    <t xml:space="preserve">               50119     DDHM a textil</t>
  </si>
  <si>
    <t xml:space="preserve">                    50119100     Jednorázové ochranné pomůcky (sk.T18A)</t>
  </si>
  <si>
    <t xml:space="preserve">          502     Spotřeba energie</t>
  </si>
  <si>
    <t xml:space="preserve">               50210     Spotřeba energie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</si>
  <si>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</si>
  <si>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</si>
  <si>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</si>
  <si>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</si>
  <si>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</si>
  <si>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51102025     Opravy - hl.energetik</t>
  </si>
  <si>
    <t xml:space="preserve">                    51102027     Opravy a údržba vozového parku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</si>
  <si>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</si>
  <si>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</si>
  <si>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</si>
  <si>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</si>
  <si>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</si>
  <si>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</si>
  <si>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</si>
  <si>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</si>
  <si>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</si>
  <si>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</si>
  <si>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</si>
  <si>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51808     Revize a smluvní servisy majetku</t>
  </si>
  <si>
    <t xml:space="preserve">                    51808011     Revize, sml.servis - doprava</t>
  </si>
  <si>
    <t xml:space="preserve">                    51808020     Smluvní servis 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</si>
  <si>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</si>
  <si>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</si>
  <si>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</si>
  <si>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</si>
  <si>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</si>
  <si>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</si>
  <si>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</si>
  <si>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</si>
  <si>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</si>
  <si>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</si>
  <si>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</si>
  <si>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</si>
  <si>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</si>
  <si>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</si>
  <si>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</si>
  <si>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</si>
  <si>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</si>
  <si>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</si>
  <si>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</si>
  <si>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</si>
  <si>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531     Daň silniční</t>
  </si>
  <si>
    <t xml:space="preserve">               53100     Daň silniční</t>
  </si>
  <si>
    <t xml:space="preserve">                    53100001     Daň silniční</t>
  </si>
  <si>
    <t xml:space="preserve">          538     Ostatní daně a poplatky</t>
  </si>
  <si>
    <t xml:space="preserve">               53801     Poplatky</t>
  </si>
  <si>
    <t xml:space="preserve">                    53801006     Poplatky za užívání dálnic a rychl.silnic, mýtné</t>
  </si>
  <si>
    <t xml:space="preserve">     54     Jiné provozní náklady</t>
  </si>
  <si>
    <t xml:space="preserve">          542     Jiné pokuty a penále</t>
  </si>
  <si>
    <t xml:space="preserve">               54201     Jiné pokuty a penále(dle dokladů)</t>
  </si>
  <si>
    <t xml:space="preserve">                    54201013     Ostatní pokuty a penále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</si>
  <si>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</si>
  <si>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</si>
  <si>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</si>
  <si>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54911     Pojištění (sml.418/2006)</t>
  </si>
  <si>
    <t xml:space="preserve">                    54911003     Pojištění - vozidla(zák., havar.) (C,D 9402)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</si>
  <si>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</si>
  <si>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</si>
  <si>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</si>
  <si>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</si>
  <si>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</si>
  <si>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</si>
  <si>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</si>
  <si>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</si>
  <si>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</si>
  <si>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</si>
  <si>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</si>
  <si>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</si>
  <si>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</si>
  <si>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</si>
  <si>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</si>
  <si>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79903     VPN - doprava</t>
  </si>
  <si>
    <t xml:space="preserve">                    79903002     Doprava - osobní</t>
  </si>
  <si>
    <t xml:space="preserve">               79910     VPN - informační technologie</t>
  </si>
  <si>
    <t xml:space="preserve">                    79910001     Výkony IT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</si>
  <si>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</si>
  <si>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</si>
  <si>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</si>
  <si>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89950     VPV - správní režie</t>
  </si>
  <si>
    <t xml:space="preserve">                    89950001     Rozúčtování režie HTS</t>
  </si>
  <si>
    <t>46</t>
  </si>
  <si>
    <t>TC: Transplantační centrum</t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</si>
  <si>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</si>
  <si>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</si>
  <si>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</si>
  <si>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</si>
  <si>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</si>
  <si>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</si>
  <si>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</si>
  <si>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</si>
  <si>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38</t>
  </si>
  <si>
    <t>SOUD: Ústav soudního lékařství a medicín. práva</t>
  </si>
  <si>
    <t>3841</t>
  </si>
  <si>
    <t>SOUD: soudní lékařství - laboratoř</t>
  </si>
  <si>
    <t>50115067</t>
  </si>
  <si>
    <t>ZPr - rukavice (Z532)</t>
  </si>
  <si>
    <t>ZP946</t>
  </si>
  <si>
    <t>Rukavice vyšetřovací nitril basic bez pudru modré S bal. á 200 ks 44750</t>
  </si>
  <si>
    <t>39</t>
  </si>
  <si>
    <t>OKPSY: Oddělení klinické psychologie</t>
  </si>
  <si>
    <t>3921</t>
  </si>
  <si>
    <t>OKPSY: ambulance - odborná poradna</t>
  </si>
  <si>
    <t>50115050</t>
  </si>
  <si>
    <t>obvazový materiál (Z502)</t>
  </si>
  <si>
    <t>ZB404</t>
  </si>
  <si>
    <t>NĂˇplast cosmos 8 cm x 1 m 5403353</t>
  </si>
  <si>
    <t>40</t>
  </si>
  <si>
    <t>MIKRO: Ústav mikrobiologie</t>
  </si>
  <si>
    <t>4041</t>
  </si>
  <si>
    <t>MIKRO: mikrobiologie - laboratoř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</si>
  <si>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</si>
  <si>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</si>
  <si>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</si>
  <si>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</si>
  <si>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</si>
  <si>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</si>
  <si>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DI465</t>
  </si>
  <si>
    <t>4425 Streptococcus pyogenes</t>
  </si>
  <si>
    <t>DI466</t>
  </si>
  <si>
    <t>4496 Staphylococcus cohnii subsp. urealyticum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</si>
  <si>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</si>
  <si>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</si>
  <si>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</si>
  <si>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</si>
  <si>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</si>
  <si>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</si>
  <si>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</si>
  <si>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</si>
  <si>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</si>
  <si>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</si>
  <si>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</si>
  <si>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</si>
  <si>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</si>
  <si>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</si>
  <si>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</si>
  <si>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</si>
  <si>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</si>
  <si>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</si>
  <si>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</si>
  <si>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</si>
  <si>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</si>
  <si>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</si>
  <si>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</si>
  <si>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</si>
  <si>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</si>
  <si>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</si>
  <si>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</si>
  <si>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</si>
  <si>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</si>
  <si>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</si>
  <si>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</si>
  <si>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</si>
  <si>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</si>
  <si>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</si>
  <si>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</si>
  <si>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</si>
  <si>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</si>
  <si>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</si>
  <si>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</si>
  <si>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</si>
  <si>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</si>
  <si>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</si>
  <si>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</si>
  <si>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</si>
  <si>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</si>
  <si>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</si>
  <si>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</si>
  <si>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</si>
  <si>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</si>
  <si>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</si>
  <si>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</si>
  <si>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</si>
  <si>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</si>
  <si>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</si>
  <si>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</si>
  <si>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</si>
  <si>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</si>
  <si>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</si>
  <si>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DC905</t>
  </si>
  <si>
    <t>ANAEROTEST FUER DIE MIKRO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</si>
  <si>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</si>
  <si>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</si>
  <si>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</si>
  <si>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</si>
  <si>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</si>
  <si>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</si>
  <si>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</si>
  <si>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</si>
  <si>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</si>
  <si>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</si>
  <si>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</si>
  <si>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</si>
  <si>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</si>
  <si>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</si>
  <si>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</si>
  <si>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</si>
  <si>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</si>
  <si>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</si>
  <si>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</si>
  <si>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</si>
  <si>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</si>
  <si>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</si>
  <si>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</si>
  <si>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</si>
  <si>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</si>
  <si>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</si>
  <si>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</si>
  <si>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</si>
  <si>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</si>
  <si>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</si>
  <si>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</si>
  <si>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</si>
  <si>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</si>
  <si>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</si>
  <si>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</si>
  <si>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</si>
  <si>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</si>
  <si>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</si>
  <si>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</si>
  <si>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</si>
  <si>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</si>
  <si>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</si>
  <si>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</si>
  <si>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</si>
  <si>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</si>
  <si>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</si>
  <si>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</si>
  <si>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</si>
  <si>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</si>
  <si>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</si>
  <si>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</si>
  <si>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</si>
  <si>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</si>
  <si>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</si>
  <si>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</si>
  <si>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</si>
  <si>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</si>
  <si>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</si>
  <si>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</si>
  <si>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</si>
  <si>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</si>
  <si>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</si>
  <si>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</si>
  <si>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</si>
  <si>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</si>
  <si>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</si>
  <si>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</si>
  <si>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</si>
  <si>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</si>
  <si>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</si>
  <si>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</si>
  <si>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</si>
  <si>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</si>
  <si>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</si>
  <si>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</si>
  <si>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</si>
  <si>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</si>
  <si>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</si>
  <si>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</si>
  <si>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</si>
  <si>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</si>
  <si>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</si>
  <si>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</si>
  <si>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</si>
  <si>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</si>
  <si>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</si>
  <si>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</si>
  <si>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</si>
  <si>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testĹŻ)</t>
  </si>
  <si>
    <t>CEFOTAXIME CT 256 (30 testů)</t>
  </si>
  <si>
    <t>DC063</t>
  </si>
  <si>
    <t>CEFOXITIN</t>
  </si>
  <si>
    <t>DC909</t>
  </si>
  <si>
    <t>Cefoxitin sodium</t>
  </si>
  <si>
    <t>DC819</t>
  </si>
  <si>
    <t>Ceftaroline  (30 testĹŻ)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</si>
  <si>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</si>
  <si>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</si>
  <si>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</si>
  <si>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</si>
  <si>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</si>
  <si>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</si>
  <si>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</si>
  <si>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</si>
  <si>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</si>
  <si>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</si>
  <si>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</si>
  <si>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</si>
  <si>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</si>
  <si>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</si>
  <si>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</si>
  <si>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</si>
  <si>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</si>
  <si>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</si>
  <si>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</si>
  <si>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</si>
  <si>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</si>
  <si>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</si>
  <si>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</si>
  <si>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</si>
  <si>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</si>
  <si>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</si>
  <si>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</si>
  <si>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</si>
  <si>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</si>
  <si>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</si>
  <si>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</si>
  <si>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</si>
  <si>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</si>
  <si>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</si>
  <si>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</si>
  <si>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</si>
  <si>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</si>
  <si>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</si>
  <si>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</si>
  <si>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</si>
  <si>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</si>
  <si>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</si>
  <si>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</si>
  <si>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</si>
  <si>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</si>
  <si>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</si>
  <si>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</si>
  <si>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</si>
  <si>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</si>
  <si>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</si>
  <si>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</si>
  <si>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</si>
  <si>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</si>
  <si>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</si>
  <si>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</si>
  <si>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</si>
  <si>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</si>
  <si>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</si>
  <si>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</si>
  <si>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</si>
  <si>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</si>
  <si>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</si>
  <si>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</si>
  <si>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</si>
  <si>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</si>
  <si>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</si>
  <si>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</si>
  <si>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</si>
  <si>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DE974</t>
  </si>
  <si>
    <t>DropStand with DropStick RAL</t>
  </si>
  <si>
    <t>DF954</t>
  </si>
  <si>
    <t>Dryspot Pneumo Latex Test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</si>
  <si>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</si>
  <si>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</si>
  <si>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</si>
  <si>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</si>
  <si>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</si>
  <si>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</si>
  <si>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</si>
  <si>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</si>
  <si>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</si>
  <si>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</si>
  <si>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</si>
  <si>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</si>
  <si>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</si>
  <si>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</si>
  <si>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</si>
  <si>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</si>
  <si>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</si>
  <si>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</si>
  <si>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</si>
  <si>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</si>
  <si>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</si>
  <si>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</si>
  <si>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</si>
  <si>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</si>
  <si>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</si>
  <si>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</si>
  <si>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</si>
  <si>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</si>
  <si>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</si>
  <si>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</si>
  <si>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</si>
  <si>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</si>
  <si>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</si>
  <si>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</si>
  <si>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</si>
  <si>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</si>
  <si>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</si>
  <si>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</si>
  <si>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</si>
  <si>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</si>
  <si>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</si>
  <si>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</si>
  <si>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</si>
  <si>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</si>
  <si>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</si>
  <si>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</si>
  <si>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</si>
  <si>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</si>
  <si>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</si>
  <si>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</si>
  <si>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</si>
  <si>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</si>
  <si>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</si>
  <si>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</si>
  <si>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</si>
  <si>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</si>
  <si>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</si>
  <si>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</si>
  <si>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</si>
  <si>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</si>
  <si>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</si>
  <si>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</si>
  <si>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</si>
  <si>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</si>
  <si>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</si>
  <si>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</si>
  <si>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</si>
  <si>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</si>
  <si>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</si>
  <si>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</si>
  <si>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FLUCONAZOLE FL 256 WW F30 (30 testů)</t>
  </si>
  <si>
    <t>DI806</t>
  </si>
  <si>
    <t>Formic acid 98% ( 500ml)</t>
  </si>
  <si>
    <t>DG700</t>
  </si>
  <si>
    <t>Francisella tularensis 50 vyĹˇetĹ™.</t>
  </si>
  <si>
    <t>Francisella tularensis 50 vyšetř.</t>
  </si>
  <si>
    <t>DB196</t>
  </si>
  <si>
    <t>Furantoin 100ug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</si>
  <si>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</si>
  <si>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</si>
  <si>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</si>
  <si>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</si>
  <si>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</si>
  <si>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</si>
  <si>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</si>
  <si>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</si>
  <si>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</si>
  <si>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</si>
  <si>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</si>
  <si>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</si>
  <si>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</si>
  <si>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</si>
  <si>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</si>
  <si>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</si>
  <si>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</si>
  <si>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</si>
  <si>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</si>
  <si>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</si>
  <si>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DE830</t>
  </si>
  <si>
    <t>Genesig Real-Time PCR COVID-19 Kit (CE), 96 testĹŻ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</si>
  <si>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</si>
  <si>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</si>
  <si>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</si>
  <si>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</si>
  <si>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</si>
  <si>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</si>
  <si>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</si>
  <si>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</si>
  <si>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</si>
  <si>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</si>
  <si>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</si>
  <si>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</si>
  <si>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</si>
  <si>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</si>
  <si>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</si>
  <si>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</si>
  <si>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</si>
  <si>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</si>
  <si>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reakcĂ­</t>
  </si>
  <si>
    <t>HCV-genotype-FRT (55 reakcí</t>
  </si>
  <si>
    <t>DG162</t>
  </si>
  <si>
    <t>HYDROXID DRASELNY P.A.</t>
  </si>
  <si>
    <t>DG163</t>
  </si>
  <si>
    <t>HYDROXID SODNY P.A.</t>
  </si>
  <si>
    <t>DI598</t>
  </si>
  <si>
    <t>Chlamydia elisa IgA</t>
  </si>
  <si>
    <t>DI599</t>
  </si>
  <si>
    <t>Chlamydia elisa IgG</t>
  </si>
  <si>
    <t>DI600</t>
  </si>
  <si>
    <t>Chlamydia elisa IGM</t>
  </si>
  <si>
    <t>DB748</t>
  </si>
  <si>
    <t>CHLAMYDIEN  ELISA IGA</t>
  </si>
  <si>
    <t>DB746</t>
  </si>
  <si>
    <t>CHLAMYDIEN  ELISA IGG</t>
  </si>
  <si>
    <t>DB747</t>
  </si>
  <si>
    <t>CHLAMYDIEN  ELISA IGM</t>
  </si>
  <si>
    <t>DC425</t>
  </si>
  <si>
    <t>CHLORID DRASELNY P.A</t>
  </si>
  <si>
    <t>DG167</t>
  </si>
  <si>
    <t>CHLORID SODNY P.A.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</si>
  <si>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</si>
  <si>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</si>
  <si>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</si>
  <si>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</si>
  <si>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</si>
  <si>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</si>
  <si>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</si>
  <si>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</si>
  <si>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</si>
  <si>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</si>
  <si>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</si>
  <si>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</si>
  <si>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</si>
  <si>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</si>
  <si>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</si>
  <si>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</si>
  <si>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</si>
  <si>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</si>
  <si>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</si>
  <si>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</si>
  <si>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</si>
  <si>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</si>
  <si>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</si>
  <si>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</si>
  <si>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</si>
  <si>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</si>
  <si>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</si>
  <si>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</si>
  <si>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</si>
  <si>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</si>
  <si>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</si>
  <si>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</si>
  <si>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</si>
  <si>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</si>
  <si>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</si>
  <si>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</si>
  <si>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</si>
  <si>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</si>
  <si>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</si>
  <si>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</si>
  <si>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</si>
  <si>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</si>
  <si>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</si>
  <si>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</si>
  <si>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</si>
  <si>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</si>
  <si>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</si>
  <si>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</si>
  <si>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</si>
  <si>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</si>
  <si>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</si>
  <si>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</si>
  <si>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</si>
  <si>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</si>
  <si>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</si>
  <si>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</si>
  <si>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</si>
  <si>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</si>
  <si>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</si>
  <si>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</si>
  <si>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</si>
  <si>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</si>
  <si>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</si>
  <si>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</si>
  <si>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</si>
  <si>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</si>
  <si>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</si>
  <si>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</si>
  <si>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</si>
  <si>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DF923</t>
  </si>
  <si>
    <t>LIAISON Control SARS-CoV-2 S1/S2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</si>
  <si>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</si>
  <si>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</si>
  <si>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</si>
  <si>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</si>
  <si>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</si>
  <si>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</si>
  <si>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</si>
  <si>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</si>
  <si>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</si>
  <si>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</si>
  <si>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</si>
  <si>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</si>
  <si>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</si>
  <si>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</si>
  <si>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</si>
  <si>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</si>
  <si>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</si>
  <si>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</si>
  <si>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</si>
  <si>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</si>
  <si>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</si>
  <si>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</si>
  <si>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</si>
  <si>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</si>
  <si>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</si>
  <si>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</si>
  <si>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</si>
  <si>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</si>
  <si>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</si>
  <si>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</si>
  <si>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</si>
  <si>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</si>
  <si>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</si>
  <si>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</si>
  <si>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</si>
  <si>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</si>
  <si>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</si>
  <si>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</si>
  <si>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</si>
  <si>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</si>
  <si>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</si>
  <si>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</si>
  <si>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</si>
  <si>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</si>
  <si>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</si>
  <si>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</si>
  <si>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</si>
  <si>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</si>
  <si>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</si>
  <si>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</si>
  <si>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</si>
  <si>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</si>
  <si>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</si>
  <si>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</si>
  <si>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</si>
  <si>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</si>
  <si>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</si>
  <si>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</si>
  <si>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</si>
  <si>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</si>
  <si>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</si>
  <si>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</si>
  <si>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</si>
  <si>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</si>
  <si>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</si>
  <si>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</si>
  <si>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</si>
  <si>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</si>
  <si>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</si>
  <si>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</si>
  <si>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</si>
  <si>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</si>
  <si>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</si>
  <si>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</si>
  <si>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</si>
  <si>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</si>
  <si>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</si>
  <si>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</si>
  <si>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</si>
  <si>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</si>
  <si>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</si>
  <si>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</si>
  <si>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</si>
  <si>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</si>
  <si>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</si>
  <si>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</si>
  <si>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</si>
  <si>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</si>
  <si>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</si>
  <si>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</si>
  <si>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</si>
  <si>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DC540</t>
  </si>
  <si>
    <t>Linezolid 10ug (balenĂ­ 4x50</t>
  </si>
  <si>
    <t>Linezolid 10ug (balení 4x50</t>
  </si>
  <si>
    <t>DA779</t>
  </si>
  <si>
    <t>LINEZOLID LZ 256 (30 testĹŻ)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</si>
  <si>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</si>
  <si>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</si>
  <si>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</si>
  <si>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</si>
  <si>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</si>
  <si>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</si>
  <si>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</si>
  <si>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</si>
  <si>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</si>
  <si>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</si>
  <si>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</si>
  <si>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</si>
  <si>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</si>
  <si>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</si>
  <si>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</si>
  <si>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</si>
  <si>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</si>
  <si>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</si>
  <si>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</si>
  <si>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</si>
  <si>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</si>
  <si>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DD642</t>
  </si>
  <si>
    <t>Mikafungin</t>
  </si>
  <si>
    <t>DE708</t>
  </si>
  <si>
    <t>MIU</t>
  </si>
  <si>
    <t>DG676</t>
  </si>
  <si>
    <t>Mixture HL</t>
  </si>
  <si>
    <t>DF799</t>
  </si>
  <si>
    <t>Monovalent E Coli (0111:B4)</t>
  </si>
  <si>
    <t>DF803</t>
  </si>
  <si>
    <t>Monovalent E Coli (0119:B14)</t>
  </si>
  <si>
    <t>DF805</t>
  </si>
  <si>
    <t>Monovalent E coli (0126:B16)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</si>
  <si>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</si>
  <si>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</si>
  <si>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</si>
  <si>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</si>
  <si>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</si>
  <si>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</si>
  <si>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</si>
  <si>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</si>
  <si>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DI681</t>
  </si>
  <si>
    <t>MSTALEX MRSA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</si>
  <si>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</si>
  <si>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</si>
  <si>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</si>
  <si>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</si>
  <si>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</si>
  <si>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</si>
  <si>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</si>
  <si>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</si>
  <si>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</si>
  <si>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</si>
  <si>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</si>
  <si>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</si>
  <si>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</si>
  <si>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</si>
  <si>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</si>
  <si>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</si>
  <si>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</si>
  <si>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</si>
  <si>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</si>
  <si>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</si>
  <si>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</si>
  <si>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</si>
  <si>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</si>
  <si>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</si>
  <si>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</si>
  <si>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</si>
  <si>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</si>
  <si>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</si>
  <si>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</si>
  <si>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Nitrocefin - diagnostics (50 proužků )</t>
  </si>
  <si>
    <t>DD183</t>
  </si>
  <si>
    <t>NMIC-402</t>
  </si>
  <si>
    <t>DI789</t>
  </si>
  <si>
    <t>NX-48 Viral NA Kit (96 testĹŻ)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</si>
  <si>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</si>
  <si>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</si>
  <si>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</si>
  <si>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</si>
  <si>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</si>
  <si>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</si>
  <si>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</si>
  <si>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</si>
  <si>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</si>
  <si>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</si>
  <si>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</si>
  <si>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</si>
  <si>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</si>
  <si>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</si>
  <si>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</si>
  <si>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</si>
  <si>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</si>
  <si>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</si>
  <si>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</si>
  <si>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</si>
  <si>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</si>
  <si>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</si>
  <si>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</si>
  <si>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</si>
  <si>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</si>
  <si>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</si>
  <si>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DH336</t>
  </si>
  <si>
    <t>Proteinase K (Serva) 10ml</t>
  </si>
  <si>
    <t>804197</t>
  </si>
  <si>
    <t>-Pufr na sputa (MIK) 1000 ml</t>
  </si>
  <si>
    <t>DG826</t>
  </si>
  <si>
    <t>Pufr.fyziologickĂ˝ roztok 2ml</t>
  </si>
  <si>
    <t>Pufr.fyziologický roztok 2ml</t>
  </si>
  <si>
    <t>DF713</t>
  </si>
  <si>
    <t>PURIFIED AGAR 500 grams</t>
  </si>
  <si>
    <t>DH680</t>
  </si>
  <si>
    <t>QI Calibrator kit MGIT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</si>
  <si>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</si>
  <si>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</si>
  <si>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</si>
  <si>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</si>
  <si>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</si>
  <si>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</si>
  <si>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</si>
  <si>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</si>
  <si>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</si>
  <si>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</si>
  <si>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DF716</t>
  </si>
  <si>
    <t>QIAGEN Proteinase K 10ml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</si>
  <si>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</si>
  <si>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</si>
  <si>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</si>
  <si>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</si>
  <si>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</si>
  <si>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</si>
  <si>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</si>
  <si>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</si>
  <si>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</si>
  <si>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</si>
  <si>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</si>
  <si>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</si>
  <si>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</si>
  <si>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reakcĂ­)</t>
  </si>
  <si>
    <t>RealStar HEV RT-PCR Kit (48 reakcí)</t>
  </si>
  <si>
    <t>DF525</t>
  </si>
  <si>
    <t>RealStar JCV PCR kit 1.0 (96reakcĂ­)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</si>
  <si>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</si>
  <si>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</si>
  <si>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</si>
  <si>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</si>
  <si>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</si>
  <si>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</si>
  <si>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</si>
  <si>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DD709</t>
  </si>
  <si>
    <t>RIFAMPICIN RI 32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</si>
  <si>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</si>
  <si>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</si>
  <si>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</si>
  <si>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</si>
  <si>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</si>
  <si>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</si>
  <si>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</si>
  <si>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</si>
  <si>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</si>
  <si>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</si>
  <si>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</si>
  <si>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DE576</t>
  </si>
  <si>
    <t>S.SALMO AGGL.O.MONO 9</t>
  </si>
  <si>
    <t>DF423</t>
  </si>
  <si>
    <t>S.SALMO ANTI H 2</t>
  </si>
  <si>
    <t>DF424</t>
  </si>
  <si>
    <t>S.SALMO ANTI H 5</t>
  </si>
  <si>
    <t>DF425</t>
  </si>
  <si>
    <t>S.SALMO ANTI H 6</t>
  </si>
  <si>
    <t>DF426</t>
  </si>
  <si>
    <t>S.SALMO ANTI H 7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</si>
  <si>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</si>
  <si>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</si>
  <si>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</si>
  <si>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</si>
  <si>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</si>
  <si>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</si>
  <si>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</si>
  <si>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</si>
  <si>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</si>
  <si>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</si>
  <si>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</si>
  <si>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</si>
  <si>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</si>
  <si>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</si>
  <si>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</si>
  <si>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</si>
  <si>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</si>
  <si>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</si>
  <si>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</si>
  <si>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</si>
  <si>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</si>
  <si>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</si>
  <si>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</si>
  <si>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</si>
  <si>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</si>
  <si>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</si>
  <si>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</si>
  <si>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</si>
  <si>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</si>
  <si>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</si>
  <si>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</si>
  <si>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</si>
  <si>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</si>
  <si>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</si>
  <si>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</si>
  <si>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</si>
  <si>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</si>
  <si>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</si>
  <si>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</si>
  <si>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</si>
  <si>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</si>
  <si>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</si>
  <si>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DI682</t>
  </si>
  <si>
    <t>Salmonella He,h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</si>
  <si>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</si>
  <si>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</si>
  <si>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</si>
  <si>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</si>
  <si>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</si>
  <si>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</si>
  <si>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</si>
  <si>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</si>
  <si>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</si>
  <si>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</si>
  <si>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</si>
  <si>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</si>
  <si>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DF860</t>
  </si>
  <si>
    <t>SelenitovĂ˝ bujon (WASP)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</si>
  <si>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</si>
  <si>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</si>
  <si>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</si>
  <si>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</si>
  <si>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</si>
  <si>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</si>
  <si>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</si>
  <si>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</si>
  <si>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</si>
  <si>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</si>
  <si>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</si>
  <si>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</si>
  <si>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</si>
  <si>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</si>
  <si>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</si>
  <si>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</si>
  <si>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</si>
  <si>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</si>
  <si>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</si>
  <si>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</si>
  <si>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</si>
  <si>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</si>
  <si>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</si>
  <si>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</si>
  <si>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</si>
  <si>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</si>
  <si>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</si>
  <si>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</si>
  <si>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DC904</t>
  </si>
  <si>
    <t>TB COLOR KARBOL-FUCHSIN 2,5 l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</si>
  <si>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</si>
  <si>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</si>
  <si>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</si>
  <si>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</si>
  <si>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</si>
  <si>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</si>
  <si>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</si>
  <si>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</si>
  <si>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</si>
  <si>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</si>
  <si>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</si>
  <si>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</si>
  <si>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</si>
  <si>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</si>
  <si>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</si>
  <si>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DI458</t>
  </si>
  <si>
    <t>Toxoplasma gondii RT PCR kit (25 reakcĂ­)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</si>
  <si>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</si>
  <si>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</si>
  <si>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</si>
  <si>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</si>
  <si>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</si>
  <si>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</si>
  <si>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</si>
  <si>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</si>
  <si>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</si>
  <si>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</si>
  <si>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</si>
  <si>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</si>
  <si>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</si>
  <si>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</si>
  <si>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</si>
  <si>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</si>
  <si>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</si>
  <si>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VANCOMICINA VA 256 (30 testů)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</si>
  <si>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</si>
  <si>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</si>
  <si>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</si>
  <si>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</si>
  <si>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</si>
  <si>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</si>
  <si>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</si>
  <si>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</si>
  <si>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</si>
  <si>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</si>
  <si>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</si>
  <si>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</si>
  <si>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</si>
  <si>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</si>
  <si>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</si>
  <si>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</si>
  <si>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</si>
  <si>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DI692</t>
  </si>
  <si>
    <t>WATER LC-MS CHROMASOLV 1 l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</si>
  <si>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</si>
  <si>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</si>
  <si>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</si>
  <si>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</si>
  <si>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</si>
  <si>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</si>
  <si>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</si>
  <si>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</si>
  <si>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</si>
  <si>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</si>
  <si>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</si>
  <si>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</si>
  <si>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</si>
  <si>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</si>
  <si>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DH794</t>
  </si>
  <si>
    <t>Yersinia selective agar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</si>
  <si>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</si>
  <si>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</si>
  <si>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</si>
  <si>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</si>
  <si>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</si>
  <si>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</si>
  <si>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</si>
  <si>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</si>
  <si>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</si>
  <si>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</si>
  <si>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</si>
  <si>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</si>
  <si>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</si>
  <si>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</si>
  <si>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</si>
  <si>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</si>
  <si>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</si>
  <si>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</si>
  <si>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</si>
  <si>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</si>
  <si>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</si>
  <si>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</si>
  <si>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</si>
  <si>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</si>
  <si>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</si>
  <si>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</si>
  <si>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</si>
  <si>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</si>
  <si>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</si>
  <si>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</si>
  <si>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</si>
  <si>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Ĺ piÄŤka pipetovacĂ­ epDualfilter Tips 200 ul bal. Ăˇ 960 ks 0030077555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</si>
  <si>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</si>
  <si>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</si>
  <si>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</si>
  <si>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</si>
  <si>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</si>
  <si>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</si>
  <si>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</si>
  <si>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500 ks 70.760.002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</si>
  <si>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</si>
  <si>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</si>
  <si>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</si>
  <si>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</si>
  <si>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</si>
  <si>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</si>
  <si>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</si>
  <si>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</si>
  <si>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</si>
  <si>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</si>
  <si>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</si>
  <si>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</si>
  <si>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</si>
  <si>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</si>
  <si>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</si>
  <si>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ks. (CN2602057427) 631-1550</t>
  </si>
  <si>
    <t>Sklo podloĹľnĂ­ Ĺ™ezanĂ© mytĂ© Hanson 76 x 26 mm bal. Ăˇ 50 ks. 631-1550</t>
  </si>
  <si>
    <t>ZC831</t>
  </si>
  <si>
    <t>Sklo podloĹľnĂ­ mat. okraj bal. Ăˇ 50 ks AA00000112E (2501)</t>
  </si>
  <si>
    <t>Sklo podložní mat. okraj bal. á 50 ks AA00000112E (2501)</t>
  </si>
  <si>
    <t>Sklo podložní řezané myté Hanson 76 x 26 mm bal. á 50 ks. 631-1550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</si>
  <si>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</si>
  <si>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</si>
  <si>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</si>
  <si>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</si>
  <si>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</si>
  <si>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</si>
  <si>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</si>
  <si>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</t>
  </si>
  <si>
    <t>Strip PCR Tube Strips-Flat cup strips bal. Ăˇ 10x12 strip.TCS0803 - cen. nabĂ­dka CZ-19-0074/LSG</t>
  </si>
  <si>
    <t>Strip PCR Tube Strips-Flat cup strips bal. Ăˇ 10x12 strip.TCS0803 - cen. nabĂ­dka CZ-20-0124/LSG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</si>
  <si>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</si>
  <si>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</si>
  <si>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</si>
  <si>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</si>
  <si>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</si>
  <si>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</si>
  <si>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</si>
  <si>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</si>
  <si>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</si>
  <si>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</si>
  <si>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</si>
  <si>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</si>
  <si>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</si>
  <si>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</si>
  <si>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</si>
  <si>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</si>
  <si>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</si>
  <si>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</si>
  <si>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</si>
  <si>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</si>
  <si>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Zkumavka sample tubes 2 ml CB bal. Ăˇ 1000 ks 990382</t>
  </si>
  <si>
    <t>ZR226</t>
  </si>
  <si>
    <t>Kompresa gĂˇza 7,5 x 7,5 cm/100 ks nesterilnĂ­ 13493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</si>
  <si>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</si>
  <si>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</si>
  <si>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</si>
  <si>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</si>
  <si>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</si>
  <si>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</si>
  <si>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</si>
  <si>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</si>
  <si>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</si>
  <si>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</si>
  <si>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</si>
  <si>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</si>
  <si>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</si>
  <si>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</si>
  <si>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</si>
  <si>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</si>
  <si>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</si>
  <si>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</si>
  <si>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</si>
  <si>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</si>
  <si>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</si>
  <si>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</si>
  <si>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</si>
  <si>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</si>
  <si>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</si>
  <si>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</si>
  <si>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</si>
  <si>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ZB771</t>
  </si>
  <si>
    <t>DrĹľĂˇk jehly zĂˇkladnĂ­ 450201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</si>
  <si>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</si>
  <si>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</si>
  <si>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</si>
  <si>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</si>
  <si>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</si>
  <si>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</si>
  <si>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</si>
  <si>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</si>
  <si>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</si>
  <si>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</si>
  <si>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</si>
  <si>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</si>
  <si>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</si>
  <si>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</si>
  <si>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</si>
  <si>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</si>
  <si>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</si>
  <si>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</si>
  <si>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NĹŻĹľky chirurgickĂ© rovnĂ© hrotnatotupĂ© 150 mm TK-AJ 024-15</t>
  </si>
  <si>
    <t>Nůžky chirurgické rovné hrotnatotupé 150 mm TK-AJ 024-15</t>
  </si>
  <si>
    <t>ZA751</t>
  </si>
  <si>
    <t>PapĂ­r filtraÄŤnĂ­ archy 50 x 50 cm bal. 12,5 kg PPER2R/80G/50X50</t>
  </si>
  <si>
    <t>Papír filtrační archy 50 x 50 cm bal. 12,5 kg PPER2R/80G/50X50</t>
  </si>
  <si>
    <t>ZB931</t>
  </si>
  <si>
    <t>Parafilm M 38 m/10 cm (291-1213) BRND701605</t>
  </si>
  <si>
    <t>ZQ143</t>
  </si>
  <si>
    <t>Pinzeta anatomickĂˇ rovnĂˇ ĂşzkĂˇ 145 mm TK-BA 100-14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</si>
  <si>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</si>
  <si>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</si>
  <si>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</si>
  <si>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</si>
  <si>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</si>
  <si>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</si>
  <si>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</si>
  <si>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</si>
  <si>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</si>
  <si>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</si>
  <si>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</si>
  <si>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</si>
  <si>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</si>
  <si>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</si>
  <si>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</si>
  <si>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</si>
  <si>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</si>
  <si>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</si>
  <si>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</si>
  <si>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</si>
  <si>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</si>
  <si>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</si>
  <si>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ZJ214</t>
  </si>
  <si>
    <t>StĹ™iÄŤka PE barevnĂ˝ ĹˇroubovĂ˝ uzĂˇvÄ›r - ĹˇirokohrdlĂˇ barva ĹľlutĂˇ 500 ml 331852191638</t>
  </si>
  <si>
    <t>ZA787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</si>
  <si>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</si>
  <si>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</si>
  <si>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</si>
  <si>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ZD012</t>
  </si>
  <si>
    <t>VĂˇlec odmÄ›rnĂ˝ 100 ml vysokĂ˝ sklo VTRB632432151130</t>
  </si>
  <si>
    <t>ZB789</t>
  </si>
  <si>
    <t>VĂ­ÄŤko k mikrotitr.destiÄŤce 400921</t>
  </si>
  <si>
    <t>VĂ­ÄŤko k mikrotitr.destiÄŤce bal. Ăˇ 100 ks 400921</t>
  </si>
  <si>
    <t>ZF005</t>
  </si>
  <si>
    <t>VaniÄŤka promĂ˝vacĂ­ pro profiblot 48 MG-21040</t>
  </si>
  <si>
    <t>Vanička promývací pro profiblot 48 MG-21040</t>
  </si>
  <si>
    <t>Víčko k mikrotitr.destičce 400921</t>
  </si>
  <si>
    <t>ZB762</t>
  </si>
  <si>
    <t>Zkumavka ÄŤervenĂˇ 6 ml 456092</t>
  </si>
  <si>
    <t>ZI720</t>
  </si>
  <si>
    <t>Zkumavka PS 15 ml sterilnĂ­ Ăˇ 1200 ks 400915 S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</si>
  <si>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</si>
  <si>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</si>
  <si>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</si>
  <si>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</si>
  <si>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</si>
  <si>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</si>
  <si>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</si>
  <si>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</si>
  <si>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</si>
  <si>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</si>
  <si>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</si>
  <si>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</si>
  <si>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</si>
  <si>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</si>
  <si>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</si>
  <si>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</si>
  <si>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</si>
  <si>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</si>
  <si>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</si>
  <si>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</si>
  <si>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</si>
  <si>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Rukavice vyšetřovací nitril basic bez pudru modré L bal. á 200 ks 44752</t>
  </si>
  <si>
    <t>Rukavice vyšetřovací nitril basic bez pudru modré M bal. á 200 ks 44751</t>
  </si>
  <si>
    <t>41</t>
  </si>
  <si>
    <t>IMUNO: Ústav imunologie</t>
  </si>
  <si>
    <t>4141</t>
  </si>
  <si>
    <t>IMUNO: imunologie - laboratoř</t>
  </si>
  <si>
    <t>DI290</t>
  </si>
  <si>
    <t>48.48 Access Array Loading Reagent Kit with Control Line Fluid10 IFCs</t>
  </si>
  <si>
    <t>DH328</t>
  </si>
  <si>
    <t>96 MaxiSorp nunc-immuno plate</t>
  </si>
  <si>
    <t>DH539</t>
  </si>
  <si>
    <t>Adsorb out, 50 µl - 25 tests</t>
  </si>
  <si>
    <t>DC965</t>
  </si>
  <si>
    <t>AGAROSE SERVA FOR DNA ELECTROPHORESIS</t>
  </si>
  <si>
    <t>DA944</t>
  </si>
  <si>
    <t>Agencourt AMPure XP 5 ml kit</t>
  </si>
  <si>
    <t>DI509</t>
  </si>
  <si>
    <t>Alex kit</t>
  </si>
  <si>
    <t>DI626</t>
  </si>
  <si>
    <t>Alexa FluorÂ® 700 anti-human CD11b Antibody</t>
  </si>
  <si>
    <t>DI594</t>
  </si>
  <si>
    <t>AlignCheck Particles, SONY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</si>
  <si>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</si>
  <si>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</si>
  <si>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</si>
  <si>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</si>
  <si>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</si>
  <si>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</si>
  <si>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</si>
  <si>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</si>
  <si>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</si>
  <si>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</si>
  <si>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</si>
  <si>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</si>
  <si>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</si>
  <si>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</si>
  <si>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</si>
  <si>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</si>
  <si>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</si>
  <si>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</si>
  <si>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</si>
  <si>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</si>
  <si>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</si>
  <si>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DA882</t>
  </si>
  <si>
    <t>Anti AB Neutralising Reagent</t>
  </si>
  <si>
    <t>DD752</t>
  </si>
  <si>
    <t>Anti CD42d (anti V)</t>
  </si>
  <si>
    <t>DA635</t>
  </si>
  <si>
    <t>ANTI-dsDNA IgG</t>
  </si>
  <si>
    <t>DB997</t>
  </si>
  <si>
    <t>ANTI-EINZELSTRANG DNA</t>
  </si>
  <si>
    <t>DF247</t>
  </si>
  <si>
    <t>Anti-Hu CD38 Pacific Orange™</t>
  </si>
  <si>
    <t>DF370</t>
  </si>
  <si>
    <t>Anti-human (kappa chain specific),F(abÂ´)2 fragment-biotin antibody</t>
  </si>
  <si>
    <t>DF324</t>
  </si>
  <si>
    <t>Anti-human (lambda chain specific)F(abÂ´)2 fragment-peroxidase antibody</t>
  </si>
  <si>
    <t>DI621</t>
  </si>
  <si>
    <t>Anti-human CD3 FITC/(CD16+CD56) PE Cocktail</t>
  </si>
  <si>
    <t>DC554</t>
  </si>
  <si>
    <t>Anti-IgE ImmunoCAPĹ› f. UNICAP</t>
  </si>
  <si>
    <t>Anti-IgE ImmunoCAPś f. UNICAP</t>
  </si>
  <si>
    <t>DD731</t>
  </si>
  <si>
    <t>Anti-Lymphocyte IgG1 ml</t>
  </si>
  <si>
    <t>DD732</t>
  </si>
  <si>
    <t>Anti-Lymphocyte IgM 1 ml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</si>
  <si>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</si>
  <si>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</si>
  <si>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</si>
  <si>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</si>
  <si>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</si>
  <si>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</si>
  <si>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</si>
  <si>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</si>
  <si>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</si>
  <si>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</si>
  <si>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DI625</t>
  </si>
  <si>
    <t>APC anti-human HLA-DR</t>
  </si>
  <si>
    <t>DI627</t>
  </si>
  <si>
    <t>APC/Cy7 anti-human CD64 Antibody</t>
  </si>
  <si>
    <t>DF772</t>
  </si>
  <si>
    <t>Arrow DNA Blood kit 500, 96preps</t>
  </si>
  <si>
    <t>DD402</t>
  </si>
  <si>
    <t>ASCA - A</t>
  </si>
  <si>
    <t>DF961</t>
  </si>
  <si>
    <t>AZD1480 5 mg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</si>
  <si>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</si>
  <si>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</si>
  <si>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</si>
  <si>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</si>
  <si>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</si>
  <si>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</si>
  <si>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</si>
  <si>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</si>
  <si>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</si>
  <si>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</si>
  <si>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DI620</t>
  </si>
  <si>
    <t>Brilliant Stain Buffer 100Tst</t>
  </si>
  <si>
    <t>DI628</t>
  </si>
  <si>
    <t>Brilliant Violet 421â„˘ anti-human CD25 Antibody</t>
  </si>
  <si>
    <t>DI629</t>
  </si>
  <si>
    <t>Brilliant Violet 421â„˘ anti-human CD45 Antibody</t>
  </si>
  <si>
    <t>DI635</t>
  </si>
  <si>
    <t>Brilliant Violet 421â„˘ anti-human CD64</t>
  </si>
  <si>
    <t>DF164</t>
  </si>
  <si>
    <t>Brilliant Violet 421™ anti-human CD199 (CCR9) Antibody</t>
  </si>
  <si>
    <t>DF165</t>
  </si>
  <si>
    <t>Brilliant Violet 510™ anti-human IgD Antibody</t>
  </si>
  <si>
    <t>DI630</t>
  </si>
  <si>
    <t>Brilliant Violet 605â„˘ anti-human CD15 (SSEA-1) Antibody</t>
  </si>
  <si>
    <t>DF246</t>
  </si>
  <si>
    <t>Brilliant Violet 605™ anti-human IgM Antibody</t>
  </si>
  <si>
    <t>DI636</t>
  </si>
  <si>
    <t>Brilliant Violet 650â„˘ anti-human CD16</t>
  </si>
  <si>
    <t>DI815</t>
  </si>
  <si>
    <t>Brilliant Violet 650â„˘ anti-human CD38 Antibody</t>
  </si>
  <si>
    <t>DI631</t>
  </si>
  <si>
    <t>Brilliant Violet 650â„˘ anti-human CD4</t>
  </si>
  <si>
    <t>DI632</t>
  </si>
  <si>
    <t>Brilliant Violet 711â„˘ anti-human CD14</t>
  </si>
  <si>
    <t>DF245</t>
  </si>
  <si>
    <t>Brilliant Violet 711™ anti-human CD138 (Syndecan-1) Antibody</t>
  </si>
  <si>
    <t>DI637</t>
  </si>
  <si>
    <t>Brilliant Violet 785 anti-human CD3</t>
  </si>
  <si>
    <t>DI633</t>
  </si>
  <si>
    <t>Brilliant Violet 785â„˘ anti-human CD8 Antibody</t>
  </si>
  <si>
    <t>DC417</t>
  </si>
  <si>
    <t>BSA 22%</t>
  </si>
  <si>
    <t>DI515</t>
  </si>
  <si>
    <t>BV650 Mouse Anti-Human IgG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</si>
  <si>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</si>
  <si>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</si>
  <si>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</si>
  <si>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</si>
  <si>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</si>
  <si>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</si>
  <si>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</si>
  <si>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</si>
  <si>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</si>
  <si>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</si>
  <si>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DI722</t>
  </si>
  <si>
    <t>CD183 (CXCR3) PeRCP-Cy5.5</t>
  </si>
  <si>
    <t>DB613</t>
  </si>
  <si>
    <t>CD19 APC</t>
  </si>
  <si>
    <t>DB441</t>
  </si>
  <si>
    <t>CD19 Monoclonal Antibody (HIB19), eFluor 506</t>
  </si>
  <si>
    <t>DB963</t>
  </si>
  <si>
    <t>CD19 Monoclonal Antibody (SJ25-C1), PE-Alexa Fluor 610</t>
  </si>
  <si>
    <t>DC228</t>
  </si>
  <si>
    <t>CD197 (CCR7) Monoclonal Antibody (3D12), Super Bright 780, eBioscience</t>
  </si>
  <si>
    <t>DB723</t>
  </si>
  <si>
    <t>CD2 APC</t>
  </si>
  <si>
    <t>DC363</t>
  </si>
  <si>
    <t>CD25 APC</t>
  </si>
  <si>
    <t>DI813</t>
  </si>
  <si>
    <t>CD27 Monoclonal Antibody (O323), PE-Cyanine7, eBioscienceâ„˘</t>
  </si>
  <si>
    <t>DB448</t>
  </si>
  <si>
    <t>CD29 (Integrin beta 1) Monoclonal Antibody (TS2/16), PE-eFluor 610, eBioscience™</t>
  </si>
  <si>
    <t>DB215</t>
  </si>
  <si>
    <t>CD3/CD16+CD56</t>
  </si>
  <si>
    <t>DI325</t>
  </si>
  <si>
    <t>CD3-APC</t>
  </si>
  <si>
    <t>DF098</t>
  </si>
  <si>
    <t>CD3-FITC/CD16+56-PE/CD45-PerCP/CD19-APC Reagent (1mLĂ—1)</t>
  </si>
  <si>
    <t>DI324</t>
  </si>
  <si>
    <t>CD3-FITC/CD19-PE</t>
  </si>
  <si>
    <t>DF097</t>
  </si>
  <si>
    <t>CD3-FITC/CD8-PE/CD45-PerCP/ CD4-APC Reagent (1mLĂ—1)</t>
  </si>
  <si>
    <t>DI320</t>
  </si>
  <si>
    <t>CD3FITC/HLA-DR PE, 50 testů, CE-IVD</t>
  </si>
  <si>
    <t>DC101</t>
  </si>
  <si>
    <t>CD4/CD8</t>
  </si>
  <si>
    <t>DI794</t>
  </si>
  <si>
    <t>CD42d Antibody (G-11)</t>
  </si>
  <si>
    <t>DI717</t>
  </si>
  <si>
    <t>CD45 PECy7</t>
  </si>
  <si>
    <t>DC913</t>
  </si>
  <si>
    <t>CD49B VLA2 PURIF.</t>
  </si>
  <si>
    <t>DI718</t>
  </si>
  <si>
    <t>CD49d APC</t>
  </si>
  <si>
    <t>DI323</t>
  </si>
  <si>
    <t>CD4-FITC/CD8-PE</t>
  </si>
  <si>
    <t>DI719</t>
  </si>
  <si>
    <t>CD56 PerCP-Cy5.5</t>
  </si>
  <si>
    <t>DI720</t>
  </si>
  <si>
    <t>CD62L APC</t>
  </si>
  <si>
    <t>DG813</t>
  </si>
  <si>
    <t>Cleaner SCS</t>
  </si>
  <si>
    <t>DE682</t>
  </si>
  <si>
    <t>Conditioning Reagent, 3500 Series</t>
  </si>
  <si>
    <t>DI716</t>
  </si>
  <si>
    <t>COUNTBRIGHT ABSOLUTE COUNTING, 5 ml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</si>
  <si>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</si>
  <si>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</si>
  <si>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</si>
  <si>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</si>
  <si>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</si>
  <si>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</si>
  <si>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</si>
  <si>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</si>
  <si>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</si>
  <si>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Sol. (6x100 Det.)</t>
  </si>
  <si>
    <t>Development Soln. (6x100 Det.)</t>
  </si>
  <si>
    <t>DB971</t>
  </si>
  <si>
    <t>DILUENS 5000 ML</t>
  </si>
  <si>
    <t>DI669</t>
  </si>
  <si>
    <t>DILUENS 5000 ML (IMU)</t>
  </si>
  <si>
    <t>DH123</t>
  </si>
  <si>
    <t>Direct-zolâ„˘ RNA MiniPrep (200 Preps)</t>
  </si>
  <si>
    <t>DF535</t>
  </si>
  <si>
    <t>DMSO 50 ml</t>
  </si>
  <si>
    <t>DA770</t>
  </si>
  <si>
    <t>DNase I roztok (1 mg / ml)</t>
  </si>
  <si>
    <t>DG381</t>
  </si>
  <si>
    <t>Doprava 0%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</si>
  <si>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</si>
  <si>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</si>
  <si>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</si>
  <si>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</si>
  <si>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</si>
  <si>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</si>
  <si>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</si>
  <si>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</si>
  <si>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</si>
  <si>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</si>
  <si>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</si>
  <si>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</si>
  <si>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</si>
  <si>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</si>
  <si>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</si>
  <si>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</si>
  <si>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</si>
  <si>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</si>
  <si>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</si>
  <si>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</si>
  <si>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</si>
  <si>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</si>
  <si>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</si>
  <si>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</si>
  <si>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</si>
  <si>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</si>
  <si>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</si>
  <si>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</si>
  <si>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DD044</t>
  </si>
  <si>
    <t>EasySep Negative Human T Cell, Kit</t>
  </si>
  <si>
    <t>DC457</t>
  </si>
  <si>
    <t>EDTA MOLECULAR BIOLOGY REAG2NA</t>
  </si>
  <si>
    <t>DG097</t>
  </si>
  <si>
    <t>EDTA, 100g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</si>
  <si>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</si>
  <si>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</si>
  <si>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</si>
  <si>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</si>
  <si>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</si>
  <si>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</si>
  <si>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</si>
  <si>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</si>
  <si>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</si>
  <si>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</si>
  <si>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DI378</t>
  </si>
  <si>
    <t>Ethanol eurodenatured â‰Ą96%, TechnoSolv (1:1:1), 5L</t>
  </si>
  <si>
    <t>DC678</t>
  </si>
  <si>
    <t>ETHIDIUM BROMID, 5x1 ml</t>
  </si>
  <si>
    <t>DI663</t>
  </si>
  <si>
    <t>Evans Blue 10 g</t>
  </si>
  <si>
    <t>DH126</t>
  </si>
  <si>
    <t>EXOSAP-IT for PCR Product Cleanup 100r</t>
  </si>
  <si>
    <t>DB895</t>
  </si>
  <si>
    <t>F1 EGG WHITE</t>
  </si>
  <si>
    <t>DE177</t>
  </si>
  <si>
    <t>F10 SESAME SEED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</si>
  <si>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</si>
  <si>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</si>
  <si>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</si>
  <si>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</si>
  <si>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</si>
  <si>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</si>
  <si>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</si>
  <si>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</si>
  <si>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</si>
  <si>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</si>
  <si>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</si>
  <si>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</si>
  <si>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</si>
  <si>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</si>
  <si>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</si>
  <si>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</si>
  <si>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</si>
  <si>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</si>
  <si>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</si>
  <si>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</si>
  <si>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</si>
  <si>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</si>
  <si>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</si>
  <si>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</si>
  <si>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</si>
  <si>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</si>
  <si>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</si>
  <si>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</si>
  <si>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</si>
  <si>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</si>
  <si>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</si>
  <si>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</si>
  <si>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</si>
  <si>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</si>
  <si>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</si>
  <si>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</si>
  <si>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</si>
  <si>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</si>
  <si>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</si>
  <si>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</si>
  <si>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</si>
  <si>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</si>
  <si>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</si>
  <si>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</si>
  <si>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</si>
  <si>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</si>
  <si>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</si>
  <si>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</si>
  <si>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</si>
  <si>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</si>
  <si>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</si>
  <si>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</si>
  <si>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</si>
  <si>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</si>
  <si>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</si>
  <si>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</si>
  <si>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</si>
  <si>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</si>
  <si>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</si>
  <si>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</si>
  <si>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</si>
  <si>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</si>
  <si>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</si>
  <si>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</si>
  <si>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</si>
  <si>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</si>
  <si>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</si>
  <si>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</si>
  <si>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</si>
  <si>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</si>
  <si>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</si>
  <si>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</si>
  <si>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</si>
  <si>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</si>
  <si>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</si>
  <si>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</si>
  <si>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</si>
  <si>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</si>
  <si>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</si>
  <si>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</si>
  <si>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</si>
  <si>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</si>
  <si>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</si>
  <si>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</si>
  <si>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</si>
  <si>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</si>
  <si>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</si>
  <si>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</si>
  <si>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DB901</t>
  </si>
  <si>
    <t>F9 RICE</t>
  </si>
  <si>
    <t>DD935</t>
  </si>
  <si>
    <t>F92* BANANA</t>
  </si>
  <si>
    <t>DB911</t>
  </si>
  <si>
    <t>F93 COCOA</t>
  </si>
  <si>
    <t>DD440</t>
  </si>
  <si>
    <t>F95*PEACH</t>
  </si>
  <si>
    <t>DE510</t>
  </si>
  <si>
    <t>FACS clean solution</t>
  </si>
  <si>
    <t>DC085</t>
  </si>
  <si>
    <t>FACS Flow sheath fluid</t>
  </si>
  <si>
    <t>DI690</t>
  </si>
  <si>
    <t>FACSDiva CST IVD BD 150 tests</t>
  </si>
  <si>
    <t>DF145</t>
  </si>
  <si>
    <t>FBS 500 ml</t>
  </si>
  <si>
    <t>DH332</t>
  </si>
  <si>
    <t>Fetal Bovine Serum, qualified, EU approved</t>
  </si>
  <si>
    <t>DE573</t>
  </si>
  <si>
    <t>Fetal Cell Count Kit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</si>
  <si>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</si>
  <si>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</si>
  <si>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</si>
  <si>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</si>
  <si>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</si>
  <si>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</si>
  <si>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</si>
  <si>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</si>
  <si>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</si>
  <si>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</si>
  <si>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</si>
  <si>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</si>
  <si>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DH577</t>
  </si>
  <si>
    <t>Formaldehyd 36-38% p.a., 1 L</t>
  </si>
  <si>
    <t>DA805</t>
  </si>
  <si>
    <t>Formamide 100ml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</si>
  <si>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</si>
  <si>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</si>
  <si>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</si>
  <si>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</si>
  <si>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</si>
  <si>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</si>
  <si>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</si>
  <si>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</si>
  <si>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</si>
  <si>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</si>
  <si>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</si>
  <si>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</si>
  <si>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</si>
  <si>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</si>
  <si>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</si>
  <si>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</si>
  <si>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</si>
  <si>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</si>
  <si>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</si>
  <si>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</si>
  <si>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</si>
  <si>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</si>
  <si>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</si>
  <si>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</si>
  <si>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DC728</t>
  </si>
  <si>
    <t>GENOVISION A*30</t>
  </si>
  <si>
    <t>DB790</t>
  </si>
  <si>
    <t>GENOVISION A*32</t>
  </si>
  <si>
    <t>DC550</t>
  </si>
  <si>
    <t>GENOVISION B*08</t>
  </si>
  <si>
    <t>DE884</t>
  </si>
  <si>
    <t>GENOVISION B*37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</si>
  <si>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</si>
  <si>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</si>
  <si>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</si>
  <si>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</si>
  <si>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</si>
  <si>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</si>
  <si>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</si>
  <si>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</si>
  <si>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</si>
  <si>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</si>
  <si>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</si>
  <si>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</si>
  <si>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</si>
  <si>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</si>
  <si>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</si>
  <si>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</si>
  <si>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</si>
  <si>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</si>
  <si>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</si>
  <si>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</si>
  <si>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</si>
  <si>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</si>
  <si>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</si>
  <si>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</si>
  <si>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</si>
  <si>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</si>
  <si>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</si>
  <si>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</si>
  <si>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</si>
  <si>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</si>
  <si>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</si>
  <si>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</si>
  <si>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DB777</t>
  </si>
  <si>
    <t>GENOVISION HLA DRB1*11</t>
  </si>
  <si>
    <t>DC276</t>
  </si>
  <si>
    <t>GENOVISION HLA-A LOW</t>
  </si>
  <si>
    <t>DB795</t>
  </si>
  <si>
    <t>GENOVISION HLA-A11</t>
  </si>
  <si>
    <t>DF120</t>
  </si>
  <si>
    <t>GENOVISION HLA-A2</t>
  </si>
  <si>
    <t>DB792</t>
  </si>
  <si>
    <t>GENOVISION HLA-A3</t>
  </si>
  <si>
    <t>DB797</t>
  </si>
  <si>
    <t>GENOVISION HLA-A68</t>
  </si>
  <si>
    <t>DC277</t>
  </si>
  <si>
    <t>GENOVISION HLA-B LOW</t>
  </si>
  <si>
    <t>DB819</t>
  </si>
  <si>
    <t>GENOVISION HLA-b*39</t>
  </si>
  <si>
    <t>DB801</t>
  </si>
  <si>
    <t>GENOVISION HLA-B13</t>
  </si>
  <si>
    <t>DB802</t>
  </si>
  <si>
    <t>GENOVISION HLA-B14</t>
  </si>
  <si>
    <t>DB806</t>
  </si>
  <si>
    <t>GENOVISION HLA-B18</t>
  </si>
  <si>
    <t>DE581</t>
  </si>
  <si>
    <t>GENOVISION HLA-B27</t>
  </si>
  <si>
    <t>DB793</t>
  </si>
  <si>
    <t>GENOVISION HLA-B38</t>
  </si>
  <si>
    <t>DB798</t>
  </si>
  <si>
    <t>GENOVISION HLA-B51</t>
  </si>
  <si>
    <t>DB807</t>
  </si>
  <si>
    <t>GENOVISION HLA-B55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</si>
  <si>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</si>
  <si>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</si>
  <si>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</si>
  <si>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</si>
  <si>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</si>
  <si>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</si>
  <si>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</si>
  <si>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</si>
  <si>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</si>
  <si>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</si>
  <si>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</si>
  <si>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</si>
  <si>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</si>
  <si>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</si>
  <si>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</si>
  <si>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</si>
  <si>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</si>
  <si>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</si>
  <si>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</si>
  <si>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</si>
  <si>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</si>
  <si>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</si>
  <si>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</si>
  <si>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</si>
  <si>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DE486</t>
  </si>
  <si>
    <t>GOAT ANTI HUMAN  IgG 1,0 ml</t>
  </si>
  <si>
    <t>DD522</t>
  </si>
  <si>
    <t>GOAT ANTI MOUSE IgG</t>
  </si>
  <si>
    <t>DE532</t>
  </si>
  <si>
    <t>Goodpasture (GBM), 24t</t>
  </si>
  <si>
    <t>GTX Blood 500 Extraction Kit, 96 extrakcĂ­ DNA</t>
  </si>
  <si>
    <t>GTX Blood 500 Extraction Kit, 96 extrakcí DNA</t>
  </si>
  <si>
    <t>DB869</t>
  </si>
  <si>
    <t>GX1 /G3,4,5,6,8/</t>
  </si>
  <si>
    <t>DB875</t>
  </si>
  <si>
    <t>H1 GREER LABS.INC.</t>
  </si>
  <si>
    <t>DB459</t>
  </si>
  <si>
    <t>HEMASOL</t>
  </si>
  <si>
    <t>DA233</t>
  </si>
  <si>
    <t>HighFidelity PCR system</t>
  </si>
  <si>
    <t>DG870</t>
  </si>
  <si>
    <t>HISTOPAQUE-1077 HYBRI-MAX, 6x100 ml</t>
  </si>
  <si>
    <t>DF592</t>
  </si>
  <si>
    <t>HLA C*14</t>
  </si>
  <si>
    <t>DA557</t>
  </si>
  <si>
    <t>HLA Wipe test</t>
  </si>
  <si>
    <t>DB357</t>
  </si>
  <si>
    <t>HLA-A*01 excl. Taq (24)</t>
  </si>
  <si>
    <t>DB675</t>
  </si>
  <si>
    <t>HLA-A*24 excl. Taq (24)</t>
  </si>
  <si>
    <t>DB779</t>
  </si>
  <si>
    <t>HLA-B*07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</si>
  <si>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</si>
  <si>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</si>
  <si>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</si>
  <si>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</si>
  <si>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</si>
  <si>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</si>
  <si>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</si>
  <si>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</si>
  <si>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</si>
  <si>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</si>
  <si>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</si>
  <si>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</si>
  <si>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</si>
  <si>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</si>
  <si>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</si>
  <si>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DH653</t>
  </si>
  <si>
    <t>HLA-Ready Gene DR Low</t>
  </si>
  <si>
    <t>DF763</t>
  </si>
  <si>
    <t>Holotype HLA 24/7 - Configuration A1 v2</t>
  </si>
  <si>
    <t>DC114</t>
  </si>
  <si>
    <t>HUMAN C1 INACTIVATOR-NL-RID</t>
  </si>
  <si>
    <t>DH828</t>
  </si>
  <si>
    <t>Chip cleaning kit-RA for MultiNA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</si>
  <si>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</si>
  <si>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</si>
  <si>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</si>
  <si>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</si>
  <si>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</si>
  <si>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</si>
  <si>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</si>
  <si>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</si>
  <si>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</si>
  <si>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</si>
  <si>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</si>
  <si>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</si>
  <si>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</si>
  <si>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</si>
  <si>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DF150</t>
  </si>
  <si>
    <t>IgA/IgG Calibrator ImmunoCAP´s</t>
  </si>
  <si>
    <t>IgA/IgG Calibrator ImmunoCAPÂ´s</t>
  </si>
  <si>
    <t>DI723</t>
  </si>
  <si>
    <t>IgG1 AF700</t>
  </si>
  <si>
    <t>DE952</t>
  </si>
  <si>
    <t>IgG1 APC</t>
  </si>
  <si>
    <t>DE455</t>
  </si>
  <si>
    <t>IgG1 FITC/IgG1 PE Isotypic control</t>
  </si>
  <si>
    <t>DI724</t>
  </si>
  <si>
    <t>IgG2a BV711</t>
  </si>
  <si>
    <t>DI469</t>
  </si>
  <si>
    <t>ImmuGlo anti GBM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</si>
  <si>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</si>
  <si>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</si>
  <si>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</si>
  <si>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</si>
  <si>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</si>
  <si>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</si>
  <si>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</si>
  <si>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</si>
  <si>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</si>
  <si>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</si>
  <si>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</si>
  <si>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</si>
  <si>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DH119</t>
  </si>
  <si>
    <t>ImmunoCap Allergen f420</t>
  </si>
  <si>
    <t>DH120</t>
  </si>
  <si>
    <t>ImmunoCap Allergen f421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</si>
  <si>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</si>
  <si>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</si>
  <si>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</si>
  <si>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</si>
  <si>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</si>
  <si>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</si>
  <si>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</si>
  <si>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</si>
  <si>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</si>
  <si>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</si>
  <si>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</si>
  <si>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</si>
  <si>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</si>
  <si>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</si>
  <si>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</si>
  <si>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</si>
  <si>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</si>
  <si>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</si>
  <si>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</si>
  <si>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</si>
  <si>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</si>
  <si>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</si>
  <si>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DH109</t>
  </si>
  <si>
    <t>ImmunoCap Allergen f439</t>
  </si>
  <si>
    <t>DH108</t>
  </si>
  <si>
    <t>ImmunoCap Allergen f440</t>
  </si>
  <si>
    <t>DH116</t>
  </si>
  <si>
    <t>ImmunoCap Allergen f441</t>
  </si>
  <si>
    <t>DH117</t>
  </si>
  <si>
    <t>ImmunoCap Allergen f442</t>
  </si>
  <si>
    <t>DE852</t>
  </si>
  <si>
    <t>ImmunoCAP Allergen i217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</si>
  <si>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</si>
  <si>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</si>
  <si>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</si>
  <si>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</si>
  <si>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</si>
  <si>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</si>
  <si>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</si>
  <si>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</si>
  <si>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</si>
  <si>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</si>
  <si>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</si>
  <si>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</si>
  <si>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</si>
  <si>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</si>
  <si>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</si>
  <si>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</si>
  <si>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</si>
  <si>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</si>
  <si>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</si>
  <si>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</si>
  <si>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</si>
  <si>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</si>
  <si>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DG670</t>
  </si>
  <si>
    <t>Immunocap Specific IgA/IgG SD</t>
  </si>
  <si>
    <t>DI214</t>
  </si>
  <si>
    <t>ImmunoCAP Specific IgE Calibrators (UniCAP100)</t>
  </si>
  <si>
    <t>DI213</t>
  </si>
  <si>
    <t>ImmunoCAP Specific IgE Control H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</si>
  <si>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</si>
  <si>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</si>
  <si>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</si>
  <si>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</si>
  <si>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</si>
  <si>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</si>
  <si>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</si>
  <si>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</si>
  <si>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</si>
  <si>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</si>
  <si>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DB676</t>
  </si>
  <si>
    <t>Integrin beta 7 Monoclonal Antibody (FIB504), FITC, eBioscience</t>
  </si>
  <si>
    <t>DI135</t>
  </si>
  <si>
    <t>Isopropyl alcohol â‰Ą99.7%, FCC, FG 1kg</t>
  </si>
  <si>
    <t>DG230</t>
  </si>
  <si>
    <t>ISOPROPYLALKOHOL P.A.</t>
  </si>
  <si>
    <t>DI564</t>
  </si>
  <si>
    <t>k75 Isocyanate TDI</t>
  </si>
  <si>
    <t>DI563</t>
  </si>
  <si>
    <t>k76 Isocyanate MDI</t>
  </si>
  <si>
    <t>DI562</t>
  </si>
  <si>
    <t>k77 Isocyanate HDI</t>
  </si>
  <si>
    <t>DC573</t>
  </si>
  <si>
    <t>K80 FORMALDEHYDE/FORMALIN</t>
  </si>
  <si>
    <t>DD026</t>
  </si>
  <si>
    <t>K82*LATEX,HEVEA BRAZILIENSIS</t>
  </si>
  <si>
    <t>DE178</t>
  </si>
  <si>
    <t>K84 SUNFLOWER SEED</t>
  </si>
  <si>
    <t>DI798</t>
  </si>
  <si>
    <t>Kappa Light Chain Antibody(MEM-09)</t>
  </si>
  <si>
    <t>DI754</t>
  </si>
  <si>
    <t>krĂˇliÄŤĂ­ komplement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</si>
  <si>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</si>
  <si>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</si>
  <si>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</si>
  <si>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</si>
  <si>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</si>
  <si>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</si>
  <si>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</si>
  <si>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</si>
  <si>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DH560</t>
  </si>
  <si>
    <t>LABType SSO Class I A Locus Typing Test</t>
  </si>
  <si>
    <t>DH561</t>
  </si>
  <si>
    <t>LABType SSO Class I B Locus Typing Test</t>
  </si>
  <si>
    <t>DH562</t>
  </si>
  <si>
    <t>LABType SSO DRB1 Typing Test</t>
  </si>
  <si>
    <t>DI797</t>
  </si>
  <si>
    <t>Lambda Light Chain Antibody [TRITC]</t>
  </si>
  <si>
    <t>DI688</t>
  </si>
  <si>
    <t>Library Quantification Kit (for RocheÂ® LightCycler 480), Kit Code: KK4854, 500 x 20 ÂµL</t>
  </si>
  <si>
    <t>DI801</t>
  </si>
  <si>
    <t>LinkSeq HLA-ABCDRDQB1 384 kit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</si>
  <si>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</si>
  <si>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</si>
  <si>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</si>
  <si>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</si>
  <si>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</si>
  <si>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</si>
  <si>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</si>
  <si>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</si>
  <si>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</si>
  <si>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</si>
  <si>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</si>
  <si>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</si>
  <si>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</si>
  <si>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</si>
  <si>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</si>
  <si>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</si>
  <si>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</si>
  <si>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</si>
  <si>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</si>
  <si>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</si>
  <si>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</si>
  <si>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</si>
  <si>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</si>
  <si>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</si>
  <si>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</si>
  <si>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</si>
  <si>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</si>
  <si>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</si>
  <si>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DA943</t>
  </si>
  <si>
    <t>MiSeq Reag. cartr. Nano Kit v2, 300 cycl Illumina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</si>
  <si>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</si>
  <si>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</si>
  <si>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</si>
  <si>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</si>
  <si>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</si>
  <si>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</si>
  <si>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</si>
  <si>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</si>
  <si>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</si>
  <si>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</si>
  <si>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</si>
  <si>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</si>
  <si>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</si>
  <si>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</si>
  <si>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</si>
  <si>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</si>
  <si>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DF339</t>
  </si>
  <si>
    <t>N Latex RF Kit 4x75</t>
  </si>
  <si>
    <t>DH023</t>
  </si>
  <si>
    <t>N Latex SAA</t>
  </si>
  <si>
    <t>DB970</t>
  </si>
  <si>
    <t>N REAKTION BUFFER 5000 ML</t>
  </si>
  <si>
    <t>DI670</t>
  </si>
  <si>
    <t>N REAKTION BUFFER 5000 ML (IMU)</t>
  </si>
  <si>
    <t>DB563</t>
  </si>
  <si>
    <t>N RHEUMA STANDARD SL</t>
  </si>
  <si>
    <t>DI671</t>
  </si>
  <si>
    <t>N RHEUMA STANDARD SL (IMU)</t>
  </si>
  <si>
    <t>DB565</t>
  </si>
  <si>
    <t>N SUPPLEMENTARY REAGENT</t>
  </si>
  <si>
    <t>DB562</t>
  </si>
  <si>
    <t>N Supplementary Reagent / Precipitation 5ML</t>
  </si>
  <si>
    <t>DI672</t>
  </si>
  <si>
    <t>N Supplementary Reagent / Precipitation 5ML (IMU)</t>
  </si>
  <si>
    <t>DG003</t>
  </si>
  <si>
    <t>N/T Rheumatology Control SL/1</t>
  </si>
  <si>
    <t>DI673</t>
  </si>
  <si>
    <t>N/T Rheumatology Control SL/1 (IMU)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</si>
  <si>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</si>
  <si>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</si>
  <si>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</si>
  <si>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</si>
  <si>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</si>
  <si>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</si>
  <si>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</si>
  <si>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</si>
  <si>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</si>
  <si>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</t>
  </si>
  <si>
    <t>N-C3c 1x5 ml (IMU)</t>
  </si>
  <si>
    <t>DG943</t>
  </si>
  <si>
    <t>N-C4 1x5 ml</t>
  </si>
  <si>
    <t>N-C4 1x5 ml (IMU)</t>
  </si>
  <si>
    <t>DC971</t>
  </si>
  <si>
    <t>NegativnĂ­ kontr.pol., AB serum 10 ml</t>
  </si>
  <si>
    <t>DC761</t>
  </si>
  <si>
    <t>NEODISHER GK</t>
  </si>
  <si>
    <t>DE862</t>
  </si>
  <si>
    <t>Newborn calf serum 100 ml</t>
  </si>
  <si>
    <t>DI616</t>
  </si>
  <si>
    <t>NextSeq 500/550 Mid Output Kit v2.5 (300 Cycles)</t>
  </si>
  <si>
    <t>DB561</t>
  </si>
  <si>
    <t>N-HIGH SENSITIVITY-CRP</t>
  </si>
  <si>
    <t>DD057</t>
  </si>
  <si>
    <t>N-IGA 5 ML</t>
  </si>
  <si>
    <t>DD310</t>
  </si>
  <si>
    <t>N-IgG 5 ML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</si>
  <si>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</si>
  <si>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</si>
  <si>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</si>
  <si>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</si>
  <si>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</si>
  <si>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</si>
  <si>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</si>
  <si>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</si>
  <si>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</si>
  <si>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</si>
  <si>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</si>
  <si>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</si>
  <si>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</si>
  <si>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</si>
  <si>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</si>
  <si>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</si>
  <si>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</si>
  <si>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</si>
  <si>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</si>
  <si>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</si>
  <si>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</si>
  <si>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DH216</t>
  </si>
  <si>
    <t>Olerup SSP HLA-A*66</t>
  </si>
  <si>
    <t>DC870</t>
  </si>
  <si>
    <t>O-PHENYLENEDIAMINE FREE BASE 50 TBL</t>
  </si>
  <si>
    <t>DI814</t>
  </si>
  <si>
    <t>Pacific Blue anti-human Ig light chain lambda antibody, Biolegend</t>
  </si>
  <si>
    <t>DI595</t>
  </si>
  <si>
    <t>PE anti-human/mouse integrin Ăź7, 100testu, SONY</t>
  </si>
  <si>
    <t>DI624</t>
  </si>
  <si>
    <t>PE/Cy7 anti-human CD279 (PD-1) Antibody</t>
  </si>
  <si>
    <t>DF241</t>
  </si>
  <si>
    <t>PE-Conj Goat anti Human, 1ml</t>
  </si>
  <si>
    <t>DI514</t>
  </si>
  <si>
    <t>PE-Cy™5 Mouse Anti-Human CD49d a4 integrin</t>
  </si>
  <si>
    <t>DI622</t>
  </si>
  <si>
    <t>PE-Dazzle 594 anti-human CD45RO Antibody</t>
  </si>
  <si>
    <t>DD748</t>
  </si>
  <si>
    <t>PENICILLIN-STREPTOMYCIN SOL. 100 ML</t>
  </si>
  <si>
    <t>DI623</t>
  </si>
  <si>
    <t>PerCP/Cy5.5 anti-human CD127 (IL-7RÎ±) Antibody</t>
  </si>
  <si>
    <t>DI634</t>
  </si>
  <si>
    <t>PerCP/Cy5.5 anti-human CD303 (BDCA-2) Antibody</t>
  </si>
  <si>
    <t>DI516</t>
  </si>
  <si>
    <t>PerCP-Cy™5.5 Mouse Anti-Human CCR10</t>
  </si>
  <si>
    <t>DG338</t>
  </si>
  <si>
    <t>Phix control kit v3</t>
  </si>
  <si>
    <t>DH934</t>
  </si>
  <si>
    <t>POP-6â„˘ Polymer for 3500/3500xL Genetic Analyzers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</si>
  <si>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</si>
  <si>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</si>
  <si>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</si>
  <si>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</si>
  <si>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</si>
  <si>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DI725</t>
  </si>
  <si>
    <t>Propidium Iodine Solution</t>
  </si>
  <si>
    <t>DA510</t>
  </si>
  <si>
    <t>Proteinase K - 100 mg (Macherey-Nagel)</t>
  </si>
  <si>
    <t>DA213</t>
  </si>
  <si>
    <t>Pufr DURACAL pH 4,01/7,00/10,01 3 x 500 ml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</si>
  <si>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</si>
  <si>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</si>
  <si>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</si>
  <si>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</si>
  <si>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</si>
  <si>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</si>
  <si>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</si>
  <si>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</si>
  <si>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</si>
  <si>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</si>
  <si>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DG588</t>
  </si>
  <si>
    <t>Qubit dsDNA BR Assay kit 500r</t>
  </si>
  <si>
    <t>DH146</t>
  </si>
  <si>
    <t>Qubit dsDNA HS Assay Kit 500r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</si>
  <si>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</si>
  <si>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</si>
  <si>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</si>
  <si>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</si>
  <si>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</si>
  <si>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</si>
  <si>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</si>
  <si>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</si>
  <si>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</si>
  <si>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</si>
  <si>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</si>
  <si>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</si>
  <si>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</si>
  <si>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</si>
  <si>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</si>
  <si>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</si>
  <si>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</si>
  <si>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</si>
  <si>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</si>
  <si>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</si>
  <si>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sklíčka Anti-Phospholipase A2 receptor</t>
  </si>
  <si>
    <t>DI683</t>
  </si>
  <si>
    <t>Sodium hydroxide solution Volumetric, 1.0 M NaOH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</si>
  <si>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</si>
  <si>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</si>
  <si>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</si>
  <si>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</si>
  <si>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</si>
  <si>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</si>
  <si>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</si>
  <si>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</si>
  <si>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DB800</t>
  </si>
  <si>
    <t>SSP kit B*52</t>
  </si>
  <si>
    <t>DF962</t>
  </si>
  <si>
    <t>Stattic 25 mg</t>
  </si>
  <si>
    <t>DH288</t>
  </si>
  <si>
    <t>Sterile water 1000 ml PP</t>
  </si>
  <si>
    <t>DE426</t>
  </si>
  <si>
    <t>Stop Soln. (6x100 Det.)</t>
  </si>
  <si>
    <t>Stop Solution (6x100 Det.)</t>
  </si>
  <si>
    <t>DC112</t>
  </si>
  <si>
    <t>Streptavidin, Alexa Fluor™ 532 conjugate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</si>
  <si>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</si>
  <si>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</si>
  <si>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</si>
  <si>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</si>
  <si>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</si>
  <si>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</si>
  <si>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</si>
  <si>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</si>
  <si>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</si>
  <si>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</si>
  <si>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</si>
  <si>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</si>
  <si>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</si>
  <si>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</si>
  <si>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</si>
  <si>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</si>
  <si>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</si>
  <si>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</si>
  <si>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</si>
  <si>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</si>
  <si>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</si>
  <si>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</si>
  <si>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</si>
  <si>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</si>
  <si>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DE809</t>
  </si>
  <si>
    <t>Transcriptor First Strand cDNA Synthesis Kit</t>
  </si>
  <si>
    <t>DI721</t>
  </si>
  <si>
    <t>TRC Îł/Î´ PE-Cy7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</si>
  <si>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</si>
  <si>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</si>
  <si>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</si>
  <si>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</si>
  <si>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</si>
  <si>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</si>
  <si>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</si>
  <si>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</si>
  <si>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</si>
  <si>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</si>
  <si>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</si>
  <si>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</si>
  <si>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</si>
  <si>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</si>
  <si>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DA658</t>
  </si>
  <si>
    <t>Tween 20, 25ml</t>
  </si>
  <si>
    <t>DG808</t>
  </si>
  <si>
    <t>Tween 20, 500ml</t>
  </si>
  <si>
    <t>DC253</t>
  </si>
  <si>
    <t>UltraComp eBeads™ Compensation  Beads</t>
  </si>
  <si>
    <t>DD700</t>
  </si>
  <si>
    <t>UniCAP ECP Calibrators</t>
  </si>
  <si>
    <t>DE179</t>
  </si>
  <si>
    <t>W1 AMBROSIA ELATIOR</t>
  </si>
  <si>
    <t>DH898</t>
  </si>
  <si>
    <t>w19 Parietaria officinalis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</si>
  <si>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</si>
  <si>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</si>
  <si>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</si>
  <si>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</si>
  <si>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</si>
  <si>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</si>
  <si>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</si>
  <si>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</si>
  <si>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</si>
  <si>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</si>
  <si>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</si>
  <si>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7,00Â±0,01/25Â°C 500 ml</t>
  </si>
  <si>
    <t>DH213</t>
  </si>
  <si>
    <t>XS Instruments Green Line pufr pH 4,00Â±0,01/25Â°C 500 ml</t>
  </si>
  <si>
    <t>DG722</t>
  </si>
  <si>
    <t>Zymo Genomic DNA Clean &amp; Concentrator (100 preps)</t>
  </si>
  <si>
    <t>DH413</t>
  </si>
  <si>
    <t>Zymo Research Quick-gDNA MiniPrep (50 preps.)</t>
  </si>
  <si>
    <t>ZI002</t>
  </si>
  <si>
    <t>ABgene R Adhesive PCR Foil 100 sheets AB-0626</t>
  </si>
  <si>
    <t>ZO380</t>
  </si>
  <si>
    <t>AnalyzĂˇtor genetickĂ˝ ABI3500-8-Capillary Array 50cm bal. Ăˇ 1 ks 4404685</t>
  </si>
  <si>
    <t>ZC036</t>
  </si>
  <si>
    <t>BaĹka erlenmeyera ĹˇirokohrdlĂˇ 250 ml VTRB632417106250</t>
  </si>
  <si>
    <t>ZF243</t>
  </si>
  <si>
    <t>DestiÄŤka ABgene 96-wel PCR plate non skirted AB-0600</t>
  </si>
  <si>
    <t>ZR866</t>
  </si>
  <si>
    <t>DestiÄŤka PCR  Aluminium BioPointe 384-well  plate sealing foil, 125,4 x 82,5 mm, bal. Ăˇ 100 ks SPOSFCR-LAL</t>
  </si>
  <si>
    <t>ZR840</t>
  </si>
  <si>
    <t>DestiÄŤka PCR  THERMO-FAST, k NGS, 96 jamek ÄŤirĂˇ s ÄŤernĂ˝mi popisy bal. Ăˇ 25 ks AB1400L</t>
  </si>
  <si>
    <t>ZR864</t>
  </si>
  <si>
    <t>DestiÄŤka PCR BioPointe 96 well plates, full-skirt, low-profile, natural, bal. Ăˇ 10 ks SPCP096-FS-LP</t>
  </si>
  <si>
    <t>ZR863</t>
  </si>
  <si>
    <t>DestiÄŤka PCR BioPointe, PCR 96s well plates, no-skirt, natural, bal. Ăˇ 10 ks SPCP096-NS-SP</t>
  </si>
  <si>
    <t>ZR839</t>
  </si>
  <si>
    <t>DestiÄŤka PCR FrameStar  F-0951 pro LC 480, 96 jamek, ÄŤĂˇsteÄŤnĂ˝ lem, bĂ­lĂ© jamky, nĂ­zkĂ˝ profil 0,1 ml + adhezivnĂ­ qPCR folie F-0560, bal. Ăˇ 50 ks destiÄŤek +50 ks foliĂ­ F-0952</t>
  </si>
  <si>
    <t>ZO337</t>
  </si>
  <si>
    <t>DestiÄŤka pro PCR vÄŤetnÄ› krycĂ­ folie k analyzĂˇtoru LUMINEX  OneLabda PCR tray/seal bundle bal. Ăˇ 25 ks OL-PCRTRAC</t>
  </si>
  <si>
    <t>ZO336</t>
  </si>
  <si>
    <t>Destička 96 jamek k analyzátoru ABI3500 MicroAmp Optical 96 well Reaction Plate bal. á 20 ks 4306737</t>
  </si>
  <si>
    <t>Destička ABgene 96-wel PCR plate non skirted AB-0600</t>
  </si>
  <si>
    <t>ZC066</t>
  </si>
  <si>
    <t>KĂˇdinka nĂ­zkĂˇ s vĂ˝levkou sklo 100 ml (213-1045) VTRB632417010100</t>
  </si>
  <si>
    <t>ZD003</t>
  </si>
  <si>
    <t>KĂˇdinka nĂ­zkĂˇ sklo 5000 ml (213-1054) VTRB632411010956</t>
  </si>
  <si>
    <t>ZF220</t>
  </si>
  <si>
    <t>Ĺ piÄŤka 50-1000ul FLME28053</t>
  </si>
  <si>
    <t>ZI770</t>
  </si>
  <si>
    <t>Ĺ piÄŤka Capp ExpellPlus 10ul FT bal. 10 x 96 ks 5030030</t>
  </si>
  <si>
    <t>ZI457</t>
  </si>
  <si>
    <t>Ĺ piÄŤka Capp Expellplus 1200ul s filtrem bal. Ăˇ 768 ks 5130150(5130123)</t>
  </si>
  <si>
    <t>ZH571</t>
  </si>
  <si>
    <t>Ĺ piÄŤka DF1000ST 100-1000ul bal. 10 x 96 ks F171703</t>
  </si>
  <si>
    <t>ZE179</t>
  </si>
  <si>
    <t>Ĺ piÄŤka eppendorf 50-1250 ul bal. Ăˇ 1000 ks 0030000935</t>
  </si>
  <si>
    <t>ZE821</t>
  </si>
  <si>
    <t>Ĺ piÄŤka eppendorf Tips 50-1000 ul Ăˇ 2 x 500 ks 0030000919</t>
  </si>
  <si>
    <t>ZE262</t>
  </si>
  <si>
    <t>Ĺ piÄŤka ĹľlutĂˇ 1-200ul bal. Ăˇ 1000 ks FLME28052</t>
  </si>
  <si>
    <t>ZB605</t>
  </si>
  <si>
    <t>Ĺ piÄŤka modrĂˇ krĂˇtkĂˇ manĹľeta 1108</t>
  </si>
  <si>
    <t>ZH305</t>
  </si>
  <si>
    <t>Ĺ piÄŤka pipetovacĂ­ 1000-10000ul Ăˇ 200 ks 36001</t>
  </si>
  <si>
    <t>ZR732</t>
  </si>
  <si>
    <t>Ĺ piÄŤka pipetovacĂ­ BioPointe 1000Âµl  filtrovanĂˇ, nĂ­zko retenÄŤnĂ­, pĹ™edsterilizovanĂˇ, bal. Ăˇ 960 ks 361-4150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</si>
  <si>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</si>
  <si>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</si>
  <si>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</si>
  <si>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</si>
  <si>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ZR731</t>
  </si>
  <si>
    <t>Ĺ piÄŤka pipetovacĂ­ BioPointe 200Âµl  filtrovanĂˇ, nĂ­zko retenÄŤnĂ­, pĹ™edsterilizovanĂˇ, bal. Ăˇ 960 ks 348-4150</t>
  </si>
  <si>
    <t>Ĺ piÄŤka pipetovacĂ­ Capp ExpellPlus 10ul FT bal. 10 x 96 ks 5030030</t>
  </si>
  <si>
    <t>ZI392</t>
  </si>
  <si>
    <t>Ĺ piÄŤka pipetovacĂ­ Capp ExpellPlus 10ul FT long, bal. 10 x 96 ks 5030060</t>
  </si>
  <si>
    <t>Ĺ piÄŤka pipetovacĂ­ Capp Expellplus 1200ul s filtrem bal. Ăˇ 768 ks 5130150(5130123)</t>
  </si>
  <si>
    <t>ZI772</t>
  </si>
  <si>
    <t>Ĺ piÄŤka pipetovacĂ­ Capp ExpellPlus 200ul FT bal. 10 x 96 ks 5030090</t>
  </si>
  <si>
    <t>ZB261</t>
  </si>
  <si>
    <t>Ĺ piÄŤka pipetovacĂ­ epDualfilter Tips 50-1000 ul bal. Ăˇ 960 ks 0030077571</t>
  </si>
  <si>
    <t>ZE198</t>
  </si>
  <si>
    <t>Ĺ piÄŤka pipetovacĂ­ eppendorf Tips 100-5000 ul bal. Ăˇ 500 ks 0030000978</t>
  </si>
  <si>
    <t>Ĺ piÄŤka pipetovacĂ­ ĹľlutĂˇ 1-200ul bal. Ăˇ 1000 ks FLME28052</t>
  </si>
  <si>
    <t>Ĺ piÄŤka pipetovacĂ­ modrĂˇ krĂˇtkĂˇ manĹľeta 1108</t>
  </si>
  <si>
    <t>ZI127</t>
  </si>
  <si>
    <t>Ĺ piÄŤka pipetovacĂ­ s filtrem 05-10 ul 12 krabiÄŤek Ăˇ 1152 ks ZP1015S</t>
  </si>
  <si>
    <t>ZO908</t>
  </si>
  <si>
    <t>Ĺ piÄŤka pipetovacĂ­ Sartorius Biohit 50-1200ul 10 x 96 ks nesterilnĂ­ single tray PP 4059.9017</t>
  </si>
  <si>
    <t>ZB861</t>
  </si>
  <si>
    <t>Ĺ piÄŤka pipetovacĂ­ standard Tips 0,1-10 ul bal. Ăˇ 1000 ks 0030000811</t>
  </si>
  <si>
    <t>ZR726</t>
  </si>
  <si>
    <t>Ĺ piÄŤka pipetovacĂ­ univerzĂˇlnĂ­ NEST 200 Âµl , ĹľlutĂˇ, v sĂˇÄŤku, nesterilnĂ­, bal. Ăˇ 1 000 ks 302106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</si>
  <si>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</si>
  <si>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</si>
  <si>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</si>
  <si>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á 1000 ks 72.690.001</t>
  </si>
  <si>
    <t>Mikrozkumavka eppendorf 1,5 ml bal. Ăˇ 1000 ks 72.690.001</t>
  </si>
  <si>
    <t>ZG223</t>
  </si>
  <si>
    <t>Mikrozkumavka ĹˇroubovacĂ­ 1,5 ml bal. Ăˇ 500 ks U221000</t>
  </si>
  <si>
    <t>ZR725</t>
  </si>
  <si>
    <t>Mikrozkumavka NEST 2 ml , ÄŤirĂˇ, kulatĂ© dno, Lock cap, bal. Ăˇ 500 ks 620011</t>
  </si>
  <si>
    <t>ZR865</t>
  </si>
  <si>
    <t>Mikrozkumavka PCR 8-tube strip 0,2ml w/individually attached flat optically clear RT caps, bal. Ăˇ 120 ks PCTS02-IAFOC-08</t>
  </si>
  <si>
    <t>ZE423</t>
  </si>
  <si>
    <t>Mikrozkumavka v prouĹľku po 8 s pĹ™ipevnÄ›nĂ˝mi jednotlivĂ˝mi plochĂ˝mi vĂ­ÄŤky bal. Ăˇ 125 prouĹľkĹŻ tj. 1000 ks P003202</t>
  </si>
  <si>
    <t>ZC046</t>
  </si>
  <si>
    <t>Miska petri sklo 100 mm (391-2730) VTRB632492003100</t>
  </si>
  <si>
    <t>ZI130</t>
  </si>
  <si>
    <t>NĂˇlevka s krĂˇtkĂ˝m stonkem pr. 55 mm (221-1723) VTRB632413001055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</si>
  <si>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</si>
  <si>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</si>
  <si>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</si>
  <si>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</si>
  <si>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ZC080</t>
  </si>
  <si>
    <t>Sklo krycĂ­ 24 x 24 mm, Ăˇ 1000 ks BD2424</t>
  </si>
  <si>
    <t>ZA455</t>
  </si>
  <si>
    <t>Sklo krycĂ­ 24 x 60 mm, Ăˇ 1000 ks 2576</t>
  </si>
  <si>
    <t>Sklo krycí 24 x 24 mm, á 1000 ks BD2424</t>
  </si>
  <si>
    <t>Špička eppendorf 50-1250 ul bal. á 1000 ks 0030000935</t>
  </si>
  <si>
    <t>ZP122</t>
  </si>
  <si>
    <t>Špička Eppendorf Tips Standard objem 0,1 - 20 ul bal. á 1000 ks 613-3501</t>
  </si>
  <si>
    <t>Špička modrá krátká manžeta 1108</t>
  </si>
  <si>
    <t>ZP443</t>
  </si>
  <si>
    <t>Špička pipetovací SARSTEDT 10 µl bezbarvá typ E bal. á 1000 ks 70.1130</t>
  </si>
  <si>
    <t>ZH749</t>
  </si>
  <si>
    <t>Špička pipetovací SARSTEDT 1000 µl; modrá typ B bal. á 250 ks 70.762.010</t>
  </si>
  <si>
    <t>Špička pipetovací standard Tips 0,1-10 ul 0030000811</t>
  </si>
  <si>
    <t>Špička žlutá 1-200ul bal. á 1000 ks FLME28052</t>
  </si>
  <si>
    <t>ZC054</t>
  </si>
  <si>
    <t>VĂˇlec odmÄ›rnĂ˝ vysokĂ˝ sklo 100 ml d713880</t>
  </si>
  <si>
    <t>ZF195</t>
  </si>
  <si>
    <t>VĂˇlec odmÄ›rnĂ˝ vysokĂ˝ sklo 250 ml VTRB632432111238</t>
  </si>
  <si>
    <t>ZN844</t>
  </si>
  <si>
    <t>VĂ­ÄŤko ÄŤirĂ© na ĹˇroubovacĂ­ eppendorfky bal. 500 ks U201100.N</t>
  </si>
  <si>
    <t>ZM940</t>
  </si>
  <si>
    <t>VĂ­ÄŤko bĂ­lĂ© na ĹˇroubovacĂ­ eppendorfky bal. 500 ks U201100.B</t>
  </si>
  <si>
    <t>ZJ071</t>
  </si>
  <si>
    <t>Vialka 10 ml SNAPCAP 50 x 22 mm bal. á 200 ks (548-0621) VWRI548-0621</t>
  </si>
  <si>
    <t>Vialka 10 ml SNAPCAP 50 x 22 mm bal. Ăˇ 200 ks (548-0621) VWRI548-0621</t>
  </si>
  <si>
    <t>ZJ070</t>
  </si>
  <si>
    <t>Vialka s krimplovacĂ­m vĂ­ÄŤkem 5 ml 40 x 20 mm bal. Ăˇ 200 ks (548-0555) VWRI548-0555</t>
  </si>
  <si>
    <t>Vialka s krimplovacím víčkem 5 ml 40 x 20 mm bal. á 200 ks (548-0555) VWRI548-0555</t>
  </si>
  <si>
    <t>ZG971</t>
  </si>
  <si>
    <t>Zkumavka 0,2 ml PCR 12 x 8 stripĹŻ bal. Ăˇ 960 ks AB-1112</t>
  </si>
  <si>
    <t>Zkumavka 0,2 ml PCR 12 x 8 stripů bal. á 960 ks AB-1112</t>
  </si>
  <si>
    <t>ZF178</t>
  </si>
  <si>
    <t>Zkumavka 2 ml bal.á 500 ks U346500.N</t>
  </si>
  <si>
    <t>Zkumavka 2 ml bal.Ăˇ 500 ks U346500.N</t>
  </si>
  <si>
    <t>ZC590</t>
  </si>
  <si>
    <t>Zkumavka centrifugaÄŤnĂ­ 50 ml Ăˇ 360 ks 91050</t>
  </si>
  <si>
    <t>ZR723</t>
  </si>
  <si>
    <t>Zkumavka centrifugaÄŤnĂ­ NEST 50 ml  sterilnĂ­, premium, v sĂˇÄŤku, bal. Ăˇ 500 ks 602002</t>
  </si>
  <si>
    <t>ZD093</t>
  </si>
  <si>
    <t>Zkumavka falcon 5 ml nesterilnĂ­ 12 x 75 mm bal. Ăˇ 1000 ks 352008</t>
  </si>
  <si>
    <t>Zkumavka falcon 5 ml nesterilní 12 x 75 mm bal. á 1000 ks 352008</t>
  </si>
  <si>
    <t>ZN439</t>
  </si>
  <si>
    <t>Zkumavka mikrocentrifugaÄŤnĂ­ 1,7 ml bez vĂ­ÄŤka superClear biol-proof bal. Ăˇ 500 ks 211-0032</t>
  </si>
  <si>
    <t>ZI675</t>
  </si>
  <si>
    <t>Zkumavka odběrová se šroubovacím víčkem 12 ml sterilní á 500 ks K005601</t>
  </si>
  <si>
    <t>ZB366</t>
  </si>
  <si>
    <t>Zkumavka PS 10 ml nesterilnĂ­ Ăˇ 2000 ks 400912</t>
  </si>
  <si>
    <t>Zkumavka PS 10 ml nesterilní á 2000 ks 400912</t>
  </si>
  <si>
    <t>ZA815</t>
  </si>
  <si>
    <t>Zkumavka PS 15 ml nesterilnĂ­ bal. Ăˇ 1200 ks 400913</t>
  </si>
  <si>
    <t>Zkumavka PS 15 ml nesterilní bal. á 1200 ks 400913</t>
  </si>
  <si>
    <t>ZI765</t>
  </si>
  <si>
    <t>Zkumavka PS 15 ml sterilnĂ­ se zĂˇtkou s kulatĂ˝m dnem bal. Ăˇ 20 ks Z1331000020115</t>
  </si>
  <si>
    <t>Zkumavka PS 15 ml sterilní se zátkou s kulatým dnem bal. á 20 ks Z1331000020115</t>
  </si>
  <si>
    <t>ZC796</t>
  </si>
  <si>
    <t>Zkumavka zamraĹľovacĂ­ 2 ml stoj. vnÄ›jĹˇĂ­ Ăˇ 100 ks R529231</t>
  </si>
  <si>
    <t>Zkumavka zamražovací 2 ml stoj. vnější á 100 ks R529231</t>
  </si>
  <si>
    <t>ZR227</t>
  </si>
  <si>
    <t>Kompresa gĂˇza 10 x 10 cm/100 ks nesterilnĂ­ 13494</t>
  </si>
  <si>
    <t>Kompresa gĂˇza 10 x 10 cm/100 ks nesterilnĂ­ 13494 - bez nĂˇhradnĂ­ho plnÄ›nĂ­</t>
  </si>
  <si>
    <t>ZA413</t>
  </si>
  <si>
    <t>Kompresa gáza 10 x 10 cm/100 ks nesterilní 06003</t>
  </si>
  <si>
    <t>ZA443</t>
  </si>
  <si>
    <t>Ĺ Ăˇtek trojcĂ­pĂ˝ NT 136 x 96 x 96 cm 20002</t>
  </si>
  <si>
    <t>ZA562</t>
  </si>
  <si>
    <t>NĂˇplast cosmopor i. v. 6 x 8 cm bal. Ăˇ 50 ks 9008054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</si>
  <si>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</si>
  <si>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</si>
  <si>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</si>
  <si>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</si>
  <si>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ZA338</t>
  </si>
  <si>
    <t>Obinadlo hydrofilnĂ­   6 cm x   5 m 13005</t>
  </si>
  <si>
    <t>ZL997</t>
  </si>
  <si>
    <t>Obinadlo hyrofilnĂ­ sterilnĂ­ 10 cm x 5 m  004310174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</si>
  <si>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</si>
  <si>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</si>
  <si>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</si>
  <si>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</si>
  <si>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ZF965</t>
  </si>
  <si>
    <t>Box ĂşloĹľnĂ˝ odklĂˇpÄ›cĂ­ vĂ­ko 10 x 10 PP ĹľlutĂ˝ 93.877.410</t>
  </si>
  <si>
    <t>ZF959</t>
  </si>
  <si>
    <t>Box ĂşloĹľnĂ˝ odklĂˇpÄ›cĂ­ vĂ­ko 10 x 10 PP prĹŻhlednĂ˝ 93.877</t>
  </si>
  <si>
    <t>ZF975</t>
  </si>
  <si>
    <t>Box ĂşloĹľnĂ˝ odklĂˇpÄ›cĂ­ vĂ­ko 10 x 10 PP zelenĂ˝ 93.877.510</t>
  </si>
  <si>
    <t>ZH997</t>
  </si>
  <si>
    <t>DestiÄŤka PCR-TWIN. tec. PCR Plate 96 skirted bezbarvĂ© Ăˇ 25 ks 0030128648</t>
  </si>
  <si>
    <t>ZB455</t>
  </si>
  <si>
    <t>DestiÄŤka terasakiho  bal. Ăˇ 200 ks 400919</t>
  </si>
  <si>
    <t>Destička PCR-TWIN. tec. PCR Plate 96 skirted bezbarvé á 25 ks 0030128648</t>
  </si>
  <si>
    <t>Destička terasakiho  bal. á 200 ks 400919</t>
  </si>
  <si>
    <t>ZD001</t>
  </si>
  <si>
    <t>Kyveta Ĺ™edĂ­cĂ­ OVIC11</t>
  </si>
  <si>
    <t>ZB844</t>
  </si>
  <si>
    <t>Ĺ krtidlo Esmarch - pryĹľovĂ© obinadlo 60 x 1250 KVS 06125</t>
  </si>
  <si>
    <t>ZE951</t>
  </si>
  <si>
    <t>Ĺ tĂ­tky CRYO 32 x 13 mm R267271</t>
  </si>
  <si>
    <t>ZB118</t>
  </si>
  <si>
    <t>Microwell plates NUN 269620</t>
  </si>
  <si>
    <t>ZC604</t>
  </si>
  <si>
    <t>Mikroampule 0,2 ml reaction tubes, 8 x 125 ks N8010580</t>
  </si>
  <si>
    <t>ZE836</t>
  </si>
  <si>
    <t>Miska petri plast bal. Ăˇ 960 ks GAMA400927</t>
  </si>
  <si>
    <t>ZB351</t>
  </si>
  <si>
    <t>Miska petri UH pr. 60 mm á 20 ks 400927</t>
  </si>
  <si>
    <t>ZF192</t>
  </si>
  <si>
    <t>NĂˇdoba na kontaminovanĂ˝ odpad 4 l 15-0004</t>
  </si>
  <si>
    <t>ZK726</t>
  </si>
  <si>
    <t>NĂˇdoba na kontaminovanĂ˝ odpad PBS 12 l 2041300431302 (I003501400)</t>
  </si>
  <si>
    <t>Nádoba na kontaminovaný odpad 4 l 15-0004</t>
  </si>
  <si>
    <t>Nádoba na kontaminovaný odpad PBS 12 l 2041300431302 (I003501400)</t>
  </si>
  <si>
    <t>ZE837</t>
  </si>
  <si>
    <t>Pipeta pasteurova 3 ml nesterilnĂ­ bal. Ăˇ 500 ks 331690270550</t>
  </si>
  <si>
    <t>Pipeta pasteurova 3 ml nesterilní bal. á 500 ks 331690270550</t>
  </si>
  <si>
    <t>ZB862</t>
  </si>
  <si>
    <t>Pipeta serologickĂˇ 10 ml Ăˇ 200 ks 94010</t>
  </si>
  <si>
    <t>ZD285</t>
  </si>
  <si>
    <t>PlatĂ­ÄŤko Elisa 96 jamek Ăˇ 40 ks microlon plochĂ© dno 655061</t>
  </si>
  <si>
    <t>ZA749</t>
  </si>
  <si>
    <t>StĹ™Ă­kaÄŤka injekÄŤnĂ­ 3-dĂ­lnĂˇ 50 ml LL Omnifix Solo 4617509F</t>
  </si>
  <si>
    <t>ZG222</t>
  </si>
  <si>
    <t>Stojan na mikrozkumavky blokové R377522</t>
  </si>
  <si>
    <t>ZC002</t>
  </si>
  <si>
    <t>Stojan na zkumavky PP o prĹŻmÄ›ru 13 - 16 mm, pro 40 ks zkumavek ELISA metoda (212-8332) NALG5930-0016</t>
  </si>
  <si>
    <t>ZN092</t>
  </si>
  <si>
    <t>Stojan na zkumavky stupĹovitĂ˝ prĹŻmÄ›r 17 mm 60 otvorĹŻ IBSA331039239000</t>
  </si>
  <si>
    <t>ZG234</t>
  </si>
  <si>
    <t>Stojan na zkumavky typ Z zelený B3 184084</t>
  </si>
  <si>
    <t>ZF091</t>
  </si>
  <si>
    <t>ZĂˇtka k plastovĂ˝m zkumavkĂˇm FLME21301</t>
  </si>
  <si>
    <t>ZE091</t>
  </si>
  <si>
    <t>ZĂˇtka k plastovĂ˝m zkumavkĂˇm FLME21341</t>
  </si>
  <si>
    <t>ZH774</t>
  </si>
  <si>
    <t>ZĂˇtka PE s lamelou pr. 11/12 mm BSA062</t>
  </si>
  <si>
    <t>Zátka k plastovým zkumavkám FLME21301</t>
  </si>
  <si>
    <t>Zátka k plastovým zkumavkám FLME21341</t>
  </si>
  <si>
    <t>ZP077</t>
  </si>
  <si>
    <t>Zkumavka 15 ml PP 101/16,5 mm bĂ­lĂ˝ ĹˇroubovĂ˝ uzĂˇvÄ›r sterilnĂ­ jednotlivÄ› balenĂˇ, tekutĂ˝ materiĂˇl na bakteriolog. vyĹˇetĹ™enĂ­ 10362/MO/SG/CS</t>
  </si>
  <si>
    <t>ZB368</t>
  </si>
  <si>
    <t>Zkumavka 50 ml PP 114 x 28 mm 62.548.004</t>
  </si>
  <si>
    <t>ZB758</t>
  </si>
  <si>
    <t>Zkumavka 9 ml K3 edta NR 455036</t>
  </si>
  <si>
    <t>ZC915</t>
  </si>
  <si>
    <t>Zkumavka 9 ml LI-H 02.1065</t>
  </si>
  <si>
    <t>ZB759</t>
  </si>
  <si>
    <t>Zkumavka ÄŤervenĂˇ 8 ml gel 455071</t>
  </si>
  <si>
    <t>ZB763</t>
  </si>
  <si>
    <t>Zkumavka ÄŤervenĂˇ 9 ml 455092</t>
  </si>
  <si>
    <t>Zkumavka červená 8 ml gel 455071</t>
  </si>
  <si>
    <t>Zkumavka červená 9 ml 455092</t>
  </si>
  <si>
    <t>ZK695</t>
  </si>
  <si>
    <t>Zkumavka jednorĂˇzovĂˇ PP 5 ml bal. Ăˇ 250 ks bez uzĂˇvÄ›ru FLME21010</t>
  </si>
  <si>
    <t>ZK696</t>
  </si>
  <si>
    <t>Zkumavka jednorĂˇzovĂˇ PS 5 ml 13 x 75 mm nesterilnĂ­ bal. Ăˇ 500 ks bez uzĂˇvÄ›ru FLME21057</t>
  </si>
  <si>
    <t>Zkumavka jednorázová PP 5 ml bal. á 250 ks bez uzávěru FLME21010</t>
  </si>
  <si>
    <t>Zkumavka jednorázová PS 5 ml 13 x 75 mm nesterilní bal. á 500 ks bez uzávěru FLME21057</t>
  </si>
  <si>
    <t>ZO939</t>
  </si>
  <si>
    <t>Zkumavka liquor PP 10 ml 15,3 x 92 ml šroubovací víčko sterilní s popisem bal.á 100 ks 62.610.018</t>
  </si>
  <si>
    <t>Zkumavka PS 15 ml sterilní á 1200 ks 400915 S</t>
  </si>
  <si>
    <t>ZK560</t>
  </si>
  <si>
    <t>Zkumavka sekundĂˇrnĂ­ 13 x 75 mm PS bal. Ăˇ 2000 ks 55.475</t>
  </si>
  <si>
    <t>ZB764</t>
  </si>
  <si>
    <t>Zkumavka zelená 4 ml 454051</t>
  </si>
  <si>
    <t>ZB766</t>
  </si>
  <si>
    <t>Zkumavka zelená 9 ml Lith.-hepar. 455084</t>
  </si>
  <si>
    <t>Zkumavka zelenĂˇ 4 ml 454051</t>
  </si>
  <si>
    <t>Zkumavka zelenĂˇ 9 ml Lith.-hepar. 455084</t>
  </si>
  <si>
    <t>ZP950</t>
  </si>
  <si>
    <t>Rukavice vyĹˇetĹ™ovacĂ­ nitril basic bez pudru modrĂ© XS bal. Ăˇ 200 ks 44749</t>
  </si>
  <si>
    <t>44</t>
  </si>
  <si>
    <t>LEM: LEM</t>
  </si>
  <si>
    <t>4441</t>
  </si>
  <si>
    <t>LEM: LEM - laboratoř experimentální medicíny</t>
  </si>
  <si>
    <t>DE808</t>
  </si>
  <si>
    <t>*Recomb.RNASIN RIBONUCLEASE INHIBITOR</t>
  </si>
  <si>
    <t>DF411</t>
  </si>
  <si>
    <t>Agilent DNA 1000 kit</t>
  </si>
  <si>
    <t>DI785</t>
  </si>
  <si>
    <t>Assay E_Sarbeco 100</t>
  </si>
  <si>
    <t>DI786</t>
  </si>
  <si>
    <t>Assay RdRP_SARSr 100</t>
  </si>
  <si>
    <t>DG231</t>
  </si>
  <si>
    <t>Ethanol 99,8% UV spektroskopie, 1L</t>
  </si>
  <si>
    <t>Ethanol eurodenatured ?96%, TechnoSolv (1:1:1), 5L</t>
  </si>
  <si>
    <t>DI787</t>
  </si>
  <si>
    <t>gb OneStep IPC Elite RT-qPCR Kit 500</t>
  </si>
  <si>
    <t>DG146</t>
  </si>
  <si>
    <t>kyselina OCTOVA 99,8%  P.A. - ledova</t>
  </si>
  <si>
    <t>DF533</t>
  </si>
  <si>
    <t>Light Cycler Multiplex RNA Virus master</t>
  </si>
  <si>
    <t>DF610</t>
  </si>
  <si>
    <t>LIGHTCYCLER 480 QC Kit</t>
  </si>
  <si>
    <t>DD657</t>
  </si>
  <si>
    <t>LightCycler-FastStart DNA M 96 test</t>
  </si>
  <si>
    <t>DF470</t>
  </si>
  <si>
    <t>LSI 19q13(Orange), 20 assays</t>
  </si>
  <si>
    <t>DF469</t>
  </si>
  <si>
    <t>LSI 1p36.3(Orange), 20 assays</t>
  </si>
  <si>
    <t>DF357</t>
  </si>
  <si>
    <t>LSI 9p21.3(Orange), 20 assays</t>
  </si>
  <si>
    <t>DF493</t>
  </si>
  <si>
    <t>MagNA Pure 96 DNA and Viral NA SV Kit</t>
  </si>
  <si>
    <t>DD868</t>
  </si>
  <si>
    <t>MagNA Pure 96 External Lysis Buffer</t>
  </si>
  <si>
    <t>DD869</t>
  </si>
  <si>
    <t>Magna Pure DNA NA large Volume kit</t>
  </si>
  <si>
    <t>DB372</t>
  </si>
  <si>
    <t>MagNa Pure Sealing foil</t>
  </si>
  <si>
    <t>DA903</t>
  </si>
  <si>
    <t>Mounting medium (Antifade pro ředění DAPI counterstain)</t>
  </si>
  <si>
    <t>DI791</t>
  </si>
  <si>
    <t>QIAamp Viral Mini kit 250</t>
  </si>
  <si>
    <t>DI706</t>
  </si>
  <si>
    <t>QX Size Marker 50bp - 800bp (50 Âµl) v2.0</t>
  </si>
  <si>
    <t>DC734</t>
  </si>
  <si>
    <t>Random primers</t>
  </si>
  <si>
    <t>DH836</t>
  </si>
  <si>
    <t>RNA Isolation Kit (Paramagnetic Beads Column)</t>
  </si>
  <si>
    <t>DF609</t>
  </si>
  <si>
    <t>RNA Process Control Detection kit</t>
  </si>
  <si>
    <t>DD893</t>
  </si>
  <si>
    <t>RNA Process Control Kit</t>
  </si>
  <si>
    <t>ZS149</t>
  </si>
  <si>
    <t>Sada testovacĂ­ Disposable Virus Specimen Collection Tube VS202012S</t>
  </si>
  <si>
    <t>ZN399</t>
  </si>
  <si>
    <t>DestiÄŤka PCR tenkostÄ›nnĂˇ 96 x 0,2 ml pĹ™Ă­rodnĂ­ bal. Ăˇ 25 ks B70501</t>
  </si>
  <si>
    <t>ZS128</t>
  </si>
  <si>
    <t>DestiÄŤka PCR, 96 jamek, MagNA Pure96 Output Plate, bal. Ăˇ 60 ks</t>
  </si>
  <si>
    <t>ZQ872</t>
  </si>
  <si>
    <t>FĂłlie PCR Microseal 'B' pro skladovĂˇnĂ­ a pĹ™epravu destiÄŤek  - 96 jamek 10Âµl nebo 384 jamek 5 Âµl, do -40Â°C,  adhesivnĂ­, ÄŤirĂˇ, bez DNase, RNase, a lidskĂ© DNA, cca 127 x 85 mm, bal. Ăˇ 100 ks MSB1001</t>
  </si>
  <si>
    <t>ZS129</t>
  </si>
  <si>
    <t>Kazeta MagNA Pure 96 Proccesing, bal. Ăˇ 36 ksÂ 06241603001Â Â Â Â Â </t>
  </si>
  <si>
    <t>ZP994</t>
  </si>
  <si>
    <t>Ĺ piÄŤka pipetovacĂ­ CO-RE 1000 ÎĽl stojan na 96, bal. Ăˇ 3 840 ks 4639642001</t>
  </si>
  <si>
    <t>ZE157</t>
  </si>
  <si>
    <t>Ĺ piÄŤka pipetovacĂ­ epDualfilter Tips 0,1-10 ul M bal. Ăˇ 960 ks 0030077512</t>
  </si>
  <si>
    <t>ZA768</t>
  </si>
  <si>
    <t>Ĺ piÄŤka pipetovacĂ­ epDualfilter Tips 0,1-10 ul S bal. Ăˇ 960 ks 0030077504</t>
  </si>
  <si>
    <t>ZD637</t>
  </si>
  <si>
    <t>Ĺ piÄŤka pipetovacĂ­ epDualfilter Tips 2,0-20 ul bal. Ăˇ 960 ks 0030077539</t>
  </si>
  <si>
    <t>ZD594</t>
  </si>
  <si>
    <t>Ĺ piÄŤka pipetovacĂ­ epDualfilter Tips 2-100ul bal. Ăˇ 960 ks 0030077547</t>
  </si>
  <si>
    <t>ZS130</t>
  </si>
  <si>
    <t>Ĺ piÄŤka pipetovacĂ­ s filtrem MagNA Pure Filter TipsÂ Â 1000 Âµl, bal. Ăˇ 40 x 96 ks 06241620001Â Â Â Â Â Â Â </t>
  </si>
  <si>
    <t>ZS142</t>
  </si>
  <si>
    <t>Ĺ piÄŤka pipetovacĂ­ s filtrem Starlab Aeroseal "Quality", 1000Âµl, XL, sterilnĂ­, bal. Ăˇ 1000 ks I1026-7810</t>
  </si>
  <si>
    <t>ZS143</t>
  </si>
  <si>
    <t>Ĺ piÄŤka pipetovacĂ­ s filtrem Starlab Aeroseal "Quality", 200Âµl, XL, sterilnĂ­, bal. Ăˇ 1632 ks I1011-0830</t>
  </si>
  <si>
    <t>ZS168</t>
  </si>
  <si>
    <t>Ĺ piÄŤka pipetovacĂ­ s filtrem TECAN  LIHA DITI robotic, 50 Âµl, SBS formĂˇt, pure, bal. Ăˇ 24 x 96 ks 30057813</t>
  </si>
  <si>
    <t>ZS167</t>
  </si>
  <si>
    <t>Ĺ piÄŤka pipetovacĂ­ s filtrem TECAN MCA 96 DITI robotic, 150 Âµl, SBS formĂˇt, sterilnĂ­, bal. Ăˇ 40 x 96 ks 30038618</t>
  </si>
  <si>
    <t>ZS166</t>
  </si>
  <si>
    <t>Ĺ piÄŤka pipetovacĂ­ s filtrem TECAN MCA 96 DITI robotic, 500 Âµl, SBS formĂˇt, sterilnĂ­, bal. Ăˇ 50 x 96 ks 30046342</t>
  </si>
  <si>
    <t>ZI956</t>
  </si>
  <si>
    <t>FĂłlie tÄ›snĂ­cĂ­ na PCR destiÄŤky SEAL 157300</t>
  </si>
  <si>
    <t>ZF037</t>
  </si>
  <si>
    <t>Ĺ piÄŤka pipetovacĂ­ EPPENDORF T.I.P.S. Standard, PP, bez filtru, 2 â€“ 200 Âµl, dĂ©lka 53 mm,  oznaÄŤenĂ­ - ĹľlutĂˇ, ĹˇpiÄŤka ĹľlutĂˇ, nesterilnĂ­, bal. Ăˇ  1 000 ks (2 Ă— 500 ks)</t>
  </si>
  <si>
    <t>Ĺ piÄŤka pipetovacĂ­ ĹľlutĂˇ eppendorf Tips 2-200ul bal. Ăˇ 1000 ks 0030000870</t>
  </si>
  <si>
    <t>ZB533</t>
  </si>
  <si>
    <t>Zkumavka na kovy 6 ml 456080</t>
  </si>
  <si>
    <t>ZI180</t>
  </si>
  <si>
    <t>Zkumavka s mediem+ flovakovanĂ˝ tampon eSwab minitip oranĹľovĂ˝ (oko,ucho,krk,nos,dutiny,urogenitĂˇlnĂ­ tra) 491CE.A</t>
  </si>
  <si>
    <t>ZI179</t>
  </si>
  <si>
    <t>Zkumavka s mediem+ flovakovanĂ˝ tampon eSwab rĹŻĹľovĂ˝ (nos,krk,vagina,koneÄŤnĂ­k,rĂˇny,fekĂˇlnĂ­ vzo) 490CE.A</t>
  </si>
  <si>
    <t>4442</t>
  </si>
  <si>
    <t>LEM: LEM - referenční diagnostika</t>
  </si>
  <si>
    <t>DF007</t>
  </si>
  <si>
    <t>Accugreen High Sensitivity dsDNA Quantitation kit</t>
  </si>
  <si>
    <t>DF036</t>
  </si>
  <si>
    <t>AccuGreen Range dsDNA Quantification kit 500</t>
  </si>
  <si>
    <t>DF583</t>
  </si>
  <si>
    <t>ALK (2p23.2) Break apart FISH probe</t>
  </si>
  <si>
    <t>DI647</t>
  </si>
  <si>
    <t>ALK IQFISH Break-Apart Probe</t>
  </si>
  <si>
    <t>DE924</t>
  </si>
  <si>
    <t>Amphotericin B solution</t>
  </si>
  <si>
    <t>DF354</t>
  </si>
  <si>
    <t>CEP17(green)/LSI Her-2/neu (orange), 20 assays</t>
  </si>
  <si>
    <t>DF747</t>
  </si>
  <si>
    <t>CEP7 (green)/c-Met (Orange) 20 assays</t>
  </si>
  <si>
    <t>DF356</t>
  </si>
  <si>
    <t>CEP7(Green)/EGFR1(Orange)/ 20 assays</t>
  </si>
  <si>
    <t>DF825</t>
  </si>
  <si>
    <t>cobas 4800 HPV amplification/detection kit</t>
  </si>
  <si>
    <t>DF824</t>
  </si>
  <si>
    <t>cobas 4800 HPV control kits</t>
  </si>
  <si>
    <t>DD644</t>
  </si>
  <si>
    <t>Cobas cfDNA Sample Preparation Kit</t>
  </si>
  <si>
    <t>DA231</t>
  </si>
  <si>
    <t>Cobas DNA Sample Preparation Kit</t>
  </si>
  <si>
    <t>DH532</t>
  </si>
  <si>
    <t>Cobas EGFR Mutation test v2</t>
  </si>
  <si>
    <t>DE045</t>
  </si>
  <si>
    <t>Combi PPP Master Mix, 1000 reakcí</t>
  </si>
  <si>
    <t>DB572</t>
  </si>
  <si>
    <t>Counterstain DAPI 1ug/1ml</t>
  </si>
  <si>
    <t>DG640</t>
  </si>
  <si>
    <t>CYTOSCAN HD ARRAY AND REAGENT KIT BUNDLE</t>
  </si>
  <si>
    <t>DH884</t>
  </si>
  <si>
    <t>CYTOSCAN Optima Kit,Arrays/24 Reaktions</t>
  </si>
  <si>
    <t>DD581</t>
  </si>
  <si>
    <t>dHSACP2000020 ddPCR mut assay EGFR wt for T790M</t>
  </si>
  <si>
    <t>DA689</t>
  </si>
  <si>
    <t>DNA-ExitusPlus 1000 ml refill</t>
  </si>
  <si>
    <t>DE877</t>
  </si>
  <si>
    <t>DNA-ExitusPlus 500 ml</t>
  </si>
  <si>
    <t>DA021</t>
  </si>
  <si>
    <t>DreamTaq polymerase 5x500U</t>
  </si>
  <si>
    <t>DH789</t>
  </si>
  <si>
    <t>ERBB2, Her-2-neu(17q12)/SE17</t>
  </si>
  <si>
    <t>DI352</t>
  </si>
  <si>
    <t>EWSR1 (22q12.2) Break Apart FISH Probe Kit</t>
  </si>
  <si>
    <t>DF448</t>
  </si>
  <si>
    <t>FISH - hybridization Buffer (CHB) -100ul</t>
  </si>
  <si>
    <t>DF197</t>
  </si>
  <si>
    <t>FISHgrade Cot, 500 Âµg</t>
  </si>
  <si>
    <t>DD176</t>
  </si>
  <si>
    <t>Go Taq MDx Hot Start Polymerase 500U</t>
  </si>
  <si>
    <t>DE923</t>
  </si>
  <si>
    <t>Hanksâ€™ Balanced Salt solution</t>
  </si>
  <si>
    <t>DD894</t>
  </si>
  <si>
    <t>HighPure Viral Nucleic Acid Kit</t>
  </si>
  <si>
    <t>DH565</t>
  </si>
  <si>
    <t>HiSeq rapid PE Cluster kit V2</t>
  </si>
  <si>
    <t>DI252</t>
  </si>
  <si>
    <t>HiSeq rapid SBS kit v2 (200 cycles)</t>
  </si>
  <si>
    <t>DA842</t>
  </si>
  <si>
    <t>Hiseq Rapid SBS kit v2 (50 cycles)</t>
  </si>
  <si>
    <t>DI591</t>
  </si>
  <si>
    <t>HoTaq DNA Polymerase (hot start) 2 500 IU</t>
  </si>
  <si>
    <t>DG669</t>
  </si>
  <si>
    <t>HotStarTaq DNA Polymerase (1000 U) -DYNEX</t>
  </si>
  <si>
    <t>DG598</t>
  </si>
  <si>
    <t>Illumina MiSeq reagent kit v3 (150 cycles)</t>
  </si>
  <si>
    <t>DF538</t>
  </si>
  <si>
    <t>Light Mix modular EAV RNA Extraction Control</t>
  </si>
  <si>
    <t>DF532</t>
  </si>
  <si>
    <t>LightMix Modular sarbecovirus E-gene</t>
  </si>
  <si>
    <t>DF517</t>
  </si>
  <si>
    <t>LightMix modular SARS and Wuhan CoV N-gene</t>
  </si>
  <si>
    <t>DF516</t>
  </si>
  <si>
    <t>LIGHTMIX modular SARS and WUHAN CoV N-gene</t>
  </si>
  <si>
    <t>DF515</t>
  </si>
  <si>
    <t>LightMixModular WuhanCoVRdRP-gene530</t>
  </si>
  <si>
    <t>DF358</t>
  </si>
  <si>
    <t>LSI 10p11.1(Orange), 20 assays</t>
  </si>
  <si>
    <t>DF945</t>
  </si>
  <si>
    <t>LSI ALK(Orange) / LSI EML 4 (Green)</t>
  </si>
  <si>
    <t>DH800</t>
  </si>
  <si>
    <t>LSI Cyclin D1( Orange)/ CEP 11, Green, 20assays</t>
  </si>
  <si>
    <t>DF471</t>
  </si>
  <si>
    <t>LSI MDM2(Orange), 20 assays</t>
  </si>
  <si>
    <t>DG717</t>
  </si>
  <si>
    <t>LSI ROS1 (Orange)/ (Green) break apart probe</t>
  </si>
  <si>
    <t>DF355</t>
  </si>
  <si>
    <t>LSI TOP 2A(Orange)/ 20 assays</t>
  </si>
  <si>
    <t>DF539</t>
  </si>
  <si>
    <t>MagnaPure 96 System Fluid internal</t>
  </si>
  <si>
    <t>DI377</t>
  </si>
  <si>
    <t>Medium 199, Hanks' Balanced Salts, powder</t>
  </si>
  <si>
    <t>DH205</t>
  </si>
  <si>
    <t>miRNeasy Mini Kit (50)</t>
  </si>
  <si>
    <t>DG637</t>
  </si>
  <si>
    <t>MiSeq Reagent Kit v3 (150 cycles)</t>
  </si>
  <si>
    <t>DC252</t>
  </si>
  <si>
    <t>Modul core 12 FISH lung ROS1/ALK</t>
  </si>
  <si>
    <t>DC251</t>
  </si>
  <si>
    <t>Modul core 9 FISH breast HER-2</t>
  </si>
  <si>
    <t>DB671</t>
  </si>
  <si>
    <t>NEBNext Direct BRCA/BRCA2 panel -24 test</t>
  </si>
  <si>
    <t>DH443</t>
  </si>
  <si>
    <t>Nutrient Mixture F-12 Ham, 6x500 ml</t>
  </si>
  <si>
    <t>DA055</t>
  </si>
  <si>
    <t>ON ALK(2p23)Break-10T</t>
  </si>
  <si>
    <t>DG066</t>
  </si>
  <si>
    <t>ON p53 (17p13)/SE17 (fortissue)</t>
  </si>
  <si>
    <t>DE971</t>
  </si>
  <si>
    <t>QIAamp DNA FFPE Tissue Kit</t>
  </si>
  <si>
    <t>DG577</t>
  </si>
  <si>
    <t>QIAamp DSP Virus spin kit</t>
  </si>
  <si>
    <t>DI508</t>
  </si>
  <si>
    <t>QIAseq 12-index I (48)</t>
  </si>
  <si>
    <t>DI506</t>
  </si>
  <si>
    <t>QIAseq MSI Booster Panel (96)</t>
  </si>
  <si>
    <t>DI507</t>
  </si>
  <si>
    <t>QIAseq Targeted DNA IO Panel TMB (12)</t>
  </si>
  <si>
    <t>DB666</t>
  </si>
  <si>
    <t>QIAseq Targeted DNA Panel - Human Breast Cancer Panel (12)</t>
  </si>
  <si>
    <t>DI753</t>
  </si>
  <si>
    <t>QIAseq Targeted RNAscan panel Human Oncology Panel (12)</t>
  </si>
  <si>
    <t>DA347</t>
  </si>
  <si>
    <t>QIAxcel DNA High Resolution kit</t>
  </si>
  <si>
    <t>DI705</t>
  </si>
  <si>
    <t>QX Alignment Marker 15 bp/10 kb (1.5 ml)</t>
  </si>
  <si>
    <t>DI704</t>
  </si>
  <si>
    <t>QX Alignment Marker 50bp/1 kb</t>
  </si>
  <si>
    <t>DI708</t>
  </si>
  <si>
    <t>QX DNA dilution Buffer</t>
  </si>
  <si>
    <t>DI707</t>
  </si>
  <si>
    <t>QX Separation Buffer (40 ml)</t>
  </si>
  <si>
    <t>DB475</t>
  </si>
  <si>
    <t>QX Size Marker 250 bp-8 kb</t>
  </si>
  <si>
    <t>DI648</t>
  </si>
  <si>
    <t>ROS1 IQFISH Break-Apart Probe</t>
  </si>
  <si>
    <t>DI453</t>
  </si>
  <si>
    <t>DH428</t>
  </si>
  <si>
    <t>RPMI-1640 medium,w glutamine and sodium bicarbonate 6x500ml</t>
  </si>
  <si>
    <t>DD472</t>
  </si>
  <si>
    <t>Set dATP, dCTP, dGTP, dTTP</t>
  </si>
  <si>
    <t>DI703</t>
  </si>
  <si>
    <t>Size Marker 100bp-2,5 kb</t>
  </si>
  <si>
    <t>DI353</t>
  </si>
  <si>
    <t>SS18 (18q11.2) Break Apart FISH Probe Kit</t>
  </si>
  <si>
    <t>DI531</t>
  </si>
  <si>
    <t>SureFISH 13q14.2 RB1 522kb RD</t>
  </si>
  <si>
    <t>DI530</t>
  </si>
  <si>
    <t>SureFISH 17p13.1 TP53 120 kb RD</t>
  </si>
  <si>
    <t>DI295</t>
  </si>
  <si>
    <t>TaqManTM  Advanced miRNA cDNA Synthesis Kit: 1 x 50 reaction</t>
  </si>
  <si>
    <t>DI296</t>
  </si>
  <si>
    <t>TaqManTM Fast Advanced Master Mix: 1 x 5 ml</t>
  </si>
  <si>
    <t>DD712</t>
  </si>
  <si>
    <t>TPMT*2 light SNiP rs 1800462 Ĺ™eÄŹ 20x</t>
  </si>
  <si>
    <t>DB282</t>
  </si>
  <si>
    <t>Tryple Expres 1x</t>
  </si>
  <si>
    <t>Tryple Expres 1x, 5l</t>
  </si>
  <si>
    <t>DI423</t>
  </si>
  <si>
    <t>ViewRNA cell plus probe Set Assay ID VM1-37048-VCP</t>
  </si>
  <si>
    <t>DI417</t>
  </si>
  <si>
    <t>ViewRNA ISH Tissue Assay Kit (2.plex)</t>
  </si>
  <si>
    <t>ZS133</t>
  </si>
  <si>
    <t>DestiÄŤka PCR 384 jamek, LightCycler 480 Multiwell, bĂ­lĂˇ, vÄŤetnÄ› fĂłlie, bal. Ăˇ 50 ks 04729749001</t>
  </si>
  <si>
    <t>ZS132</t>
  </si>
  <si>
    <t>DestiÄŤka PCR 96 jamek LightCycler 480 Multiwell, bĂ­lĂˇ, vÄŤetnÄ› fĂłlie, bal. Ăˇ 50 ks 04729692001</t>
  </si>
  <si>
    <t>ZL112</t>
  </si>
  <si>
    <t>DestiÄŤka PCR bĂ­lĂˇ 96 x 0,3 ml pro analyzĂˇtor cobas z480+zateplovacĂ­ folie 05232724</t>
  </si>
  <si>
    <t>Destička PCR bílá 96 x 0,3 ml pro analyzátor cobas z480+zateplovací folie 05232724</t>
  </si>
  <si>
    <t>ZQ873</t>
  </si>
  <si>
    <t>Destička PCR Hard-Shell Low Profile Thin- Wall, 96 jamek, do cycléru Bio-Rad, 127,76 x 85,48 mm, bal. á 50 ks HSP9601</t>
  </si>
  <si>
    <t>Fólie PCR Microseal 'B' pro skladování a přepravu destiček  - 96 jamek 10µl nebo 384 jamek 5 µl, do -40°C,  adhesivní, čirá, bez DNase, RNase, a lidské DNA, cca 127 x 85 mm, bal. á 100 ks MSB1001</t>
  </si>
  <si>
    <t>ZS131</t>
  </si>
  <si>
    <t>Folie tÄ›snĂ­cĂ­ MagNA Pure Sealing Foil, bal. Ăˇ 100 ksÂ Â 06241638001</t>
  </si>
  <si>
    <t>ZQ506</t>
  </si>
  <si>
    <t>Kryozkumavka se šroubovacími bezbarvými uzávěry včetně silikon. těsnícího kroužku,  2,0 ml, PP, kónické, sterilní, autoklávovatelná, bal. á 500 ks 81-7203</t>
  </si>
  <si>
    <t>Ĺ piÄŤka epDualfilter Tips 0,1-10 ul M bal. Ăˇ 960 ks 0030077512</t>
  </si>
  <si>
    <t>Ĺ piÄŤka epDualfilter Tips 0,1-10 ul S bal. Ăˇ 960 ks 0030077504</t>
  </si>
  <si>
    <t>Ĺ piÄŤka epDualfilter Tips 2,0-20 ul bal. Ăˇ 960 ks 0030077539</t>
  </si>
  <si>
    <t>Ĺ piÄŤka epDualfilter Tips 2-100ul bal. Ăˇ 960 ks 0030077547</t>
  </si>
  <si>
    <t>Ĺ piÄŤka epDualfilter Tips 50-1000 ul bal. Ăˇ 960 ks 0030077571</t>
  </si>
  <si>
    <t>Ĺ piÄŤka pipetovacĂ­ eppendorf Tips 50-1000 ul Ăˇ 2 x 500 ks 0030000919</t>
  </si>
  <si>
    <t>ZS127</t>
  </si>
  <si>
    <t>Ĺ piÄŤka pipetovacĂ­ s filtrem MCA Tecan, 50 Âµl, SBS formĂˇt, sterilnĂ­, bal. Ăˇ 40 x 96 ks 30038608</t>
  </si>
  <si>
    <t>Ĺ piÄŤka pipetovacĂ­ standard Tips 0,1-10 ul 0030000811</t>
  </si>
  <si>
    <t>ZS150</t>
  </si>
  <si>
    <t>Ĺ tĂ­tek popisovacĂ­ CRYO - Babies, 24 x 13 mm, mikrozkumavky 0,5 ml, samolepĂ­cĂ­, na plast. nĂˇdobky, odolnĂ© vroucĂ­ vodnĂ­ lĂˇzni a zamrazovĂˇnĂ­ v tekut. dusĂ­ku, role Ăˇ 1000 ĹˇtĂ­tkĹŻ I875621</t>
  </si>
  <si>
    <t>ZB125</t>
  </si>
  <si>
    <t>LĂˇhev kultivaÄŤnĂ­   25 cm2 Ăˇ 360 ks 90026</t>
  </si>
  <si>
    <t>ZH765</t>
  </si>
  <si>
    <t>LĂˇhev kultivaÄŤnĂ­   75 cm2 Ăˇ 100 ks 90076</t>
  </si>
  <si>
    <t>LĂˇhev kultivaÄŤnĂ­ 75 cm2 Ăˇ 100 ks 90076</t>
  </si>
  <si>
    <t>Láhev kultivační   25 cm2 á 360 ks 90026</t>
  </si>
  <si>
    <t>Láhev kultivační   75 cm2 á 100 ks 90076</t>
  </si>
  <si>
    <t>ZG366</t>
  </si>
  <si>
    <t>Mikrozkumavka eppendorf 2,0 ml bal. á 100 ks 0030108132</t>
  </si>
  <si>
    <t>Mikrozkumavka eppendorf 2,0 ml bal. Ăˇ 100 ks 0030108132</t>
  </si>
  <si>
    <t>ZF212</t>
  </si>
  <si>
    <t>Mikrozkumavka eppendorf 3810X 1,5 ml s vĂ­ÄŤkem bal. Ăˇ 1000 ks 0030125150</t>
  </si>
  <si>
    <t>Mikrozkumavka eppendorf 3810X 1,5 ml s víčkem bal. á 1000 ks 0030125150</t>
  </si>
  <si>
    <t>Mikrozkumavka eppendorf DNA LoBind Tubes 1,5 ml plochĂ© vĂ­ÄŤko bal. Ăˇ 250 ks 0030108051</t>
  </si>
  <si>
    <t>ZD574</t>
  </si>
  <si>
    <t>Mikrozkumavka PCR 0,2 ml flat cap tubes bal. á 1000 ks AB-0620</t>
  </si>
  <si>
    <t>ZQ020</t>
  </si>
  <si>
    <t>Mikrozkumavka s vĂ­ÄŤkem 1,7 ml Axygen Maxymum RecoveryÂ® graduovanĂˇ se zĂˇmkem PP ÄŤirĂˇ varuodolnĂˇ nesterilnĂ­ bal. Ăˇ 250 ks 525-0231</t>
  </si>
  <si>
    <t>Mikrozkumavka s víčkem 1,7 ml Axygen Maxymum Recovery® graduovaná se zámkem PP čirá varuodolná nesterilní bal. á 250 ks 525-0231</t>
  </si>
  <si>
    <t>ZS154</t>
  </si>
  <si>
    <t>PopisovaÄŤ laboratornĂ­ Edding kulatĂ˝, extra jemnĂ˝, vodÄ›odolnĂ˝, stabilnĂ­ (â’183Â°C aĹľ +500Â°C), hrot 0,75 mm, barva ÄŤernĂˇ, bal. Ăˇ 10 ks R.HPE1.2</t>
  </si>
  <si>
    <t>ZS153</t>
  </si>
  <si>
    <t>PopisovaÄŤ laboratornĂ­ Edding kulatĂ˝, jemnĂ˝, vodÄ›odolnĂ˝, stabilnĂ­ (â’183Â°C aĹľ +500Â°C), hrot 1 mm, barva ÄŤernĂˇ, bal. Ăˇ 10 ks R.HPE1.1</t>
  </si>
  <si>
    <t>ZS151</t>
  </si>
  <si>
    <t>Sada stojĂˇnkĹŻ a pĹ™ihrĂˇdek s magnetickĂ˝m Ăşchytem MagLabTM, 522 x 112 x 102 mm,obsahuje 1 x stojĂˇnek na centrifugaÄŤnĂ­ zkumavky, 1 x stojĂˇnek na mikropipety,  1 x box na ubrousky, 1 x pĹ™ihrĂˇdku na drobnĂ© pĹ™edmÄ›ty R.ACL6.9</t>
  </si>
  <si>
    <t>ZS152</t>
  </si>
  <si>
    <t>Stojan na mikrozkumavky  ""2 v 1"" oboustrannĂ˝ pro 96 (8 Ă— 12) mikrozkumavek,   0,5ml a 1,5/2ml,  s alfanumeric. popisem pozic, prĹŻhlenĂ© vĂ­ÄŤko, stojan modrĂ˝ R021671.M</t>
  </si>
  <si>
    <t>Špička epDualfilter Tips 0,1-10 ul M bal. á 960 ks 0030077512</t>
  </si>
  <si>
    <t>Špička epDualfilter Tips 0,1-10 ul S bal. á 960 ks 0030077504</t>
  </si>
  <si>
    <t>Špička epDualfilter Tips 2,0-20 ul bal. á 960 ks 0030077539</t>
  </si>
  <si>
    <t>Špička epDualfilter Tips 2-100ul bal. á 960 ks 0030077547</t>
  </si>
  <si>
    <t>Špička epDualfilter Tips 50-1000 ul bal. á 960 ks 0030077571</t>
  </si>
  <si>
    <t>Špička eppendorf Tips 50-1000 ul á 2 x 500 ks 0030000919</t>
  </si>
  <si>
    <t>Špička pipetovací eppendorf Tips 100-5000 ul bal. á 500 ks 0030000978</t>
  </si>
  <si>
    <t>ZB225</t>
  </si>
  <si>
    <t>Zkumavka centrifugaÄŤnĂ­ 15 ml bal. Ăˇ 800 ks 91015</t>
  </si>
  <si>
    <t>Zkumavka centrifugační 15 ml bal. á 800 ks 91015</t>
  </si>
  <si>
    <t>Zkumavka centrifugační 50 ml á 360 ks 91050</t>
  </si>
  <si>
    <t>ZI957</t>
  </si>
  <si>
    <t>Destička čirá PCR Eu 96 plate Roche 480 I-II natural B17480</t>
  </si>
  <si>
    <t>ZF370</t>
  </si>
  <si>
    <t>Filtr stĹ™Ă­kaÄŤkovĂ˝ 0,22 um, pr. 33 mm PES, sterilnĂ­, jednotlivÄ› balenĂ˝ bal. Ăˇ 200 ks 99722</t>
  </si>
  <si>
    <t>Filtr syringe 0,22 um, pr. 33 mm á 200 ks 99722</t>
  </si>
  <si>
    <t>Filtr syringe 0,22 um, pr. 33 mm Ăˇ 200 ks 99722</t>
  </si>
  <si>
    <t>ZE323</t>
  </si>
  <si>
    <t>Filtr top 500 ml bal. á 21 ks 99505</t>
  </si>
  <si>
    <t>Filtr top 500 ml bal. Ăˇ 21 ks 99505</t>
  </si>
  <si>
    <t>ZP870</t>
  </si>
  <si>
    <t>HadiÄŤka spojovacĂ­ silikonovĂˇ k peristaltickĂ© pumpÄ› GENE CHIP Fluid Station 450 AF-400110</t>
  </si>
  <si>
    <t>Ĺ piÄŤka ĹľlutĂˇ eppendorf Tips 2-200ul bal. Ăˇ 1000 ks 0030000870</t>
  </si>
  <si>
    <t>Ĺ tĂ­tek popisovacĂ­ CRYO - Babies, 33 x 13 mm, mikrozkumavky 1,5 a 2,0 ml, samolepĂ­cĂ­, na plast. nĂˇdobky, odolnĂ© vroucĂ­ vodnĂ­ lĂˇzni a zamrazovĂˇnĂ­ v tekut. dusĂ­ku, role Ăˇ 1000 ĹˇtĂ­tkĹŻ R267271</t>
  </si>
  <si>
    <t>ZD675</t>
  </si>
  <si>
    <t>LĂˇhev kultivaÄŤnĂ­ 150 cm2 Ăˇ 36 ks 90151</t>
  </si>
  <si>
    <t>Láhev kultivační 150 cm2 á 36 ks 90151</t>
  </si>
  <si>
    <t>ZN946</t>
  </si>
  <si>
    <t>Mikrozkumavka 0,5 ml safe Lock micro test tubes cooureless sterilnĂ­ bal. Ăˇ 500 ks 0030123301</t>
  </si>
  <si>
    <t>ZO949</t>
  </si>
  <si>
    <t>Mikrozkumavka eppendorf DNA LoBind Tubes 2,0 ml plochĂ© vĂ­ÄŤko bal. Ăˇ 250 ks 0030108078</t>
  </si>
  <si>
    <t>Pipeta serologická 10 ml á 200 ks 94010</t>
  </si>
  <si>
    <t>ZM089</t>
  </si>
  <si>
    <t>Pipeta serologická 25 ml á 100 ks 94024</t>
  </si>
  <si>
    <t>Pipeta serologickĂˇ 25 ml Ăˇ 100 ks 94024</t>
  </si>
  <si>
    <t>ZC589</t>
  </si>
  <si>
    <t>Plato testovací 96 jamkové á 108 ks 92696</t>
  </si>
  <si>
    <t>ZD678</t>
  </si>
  <si>
    <t>Sigmaware lab.tape-white bal. á 5 ks L-8394</t>
  </si>
  <si>
    <t>Sigmaware lab.tape-white bal. Ăˇ 5 ks L-8394</t>
  </si>
  <si>
    <t>ZO024</t>
  </si>
  <si>
    <t>Skalpel kovovĂ˝ pro vĂ˝mÄ›n.noĹľe typ 10-17 R360751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</si>
  <si>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</si>
  <si>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</si>
  <si>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</si>
  <si>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</si>
  <si>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</si>
  <si>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20 ml L Inject Solo 4606205V - povoleno pouze pro NOVOROZENECKĂ‰ ODD.</t>
  </si>
  <si>
    <t>ZI963</t>
  </si>
  <si>
    <t>Strip 8-zkumavkovĂ˝ EU 0,2mil thin wall 8 tuibe strip B72811</t>
  </si>
  <si>
    <t>Strip 8-zkumavkový EU 0,2mil thin wall 8 tuibe strip B72811</t>
  </si>
  <si>
    <t>Stříkačka injekční 2-dílná 20 ml L Inject Solo 4606205V</t>
  </si>
  <si>
    <t>ZD676</t>
  </si>
  <si>
    <t>Systém filtrační rapid á 10 ks 99500</t>
  </si>
  <si>
    <t>Špička žlutá eppendorf Tips 2-200ul bal. á 1000 ks 0030000870</t>
  </si>
  <si>
    <t>ZC136</t>
  </si>
  <si>
    <t>Tampon odbÄ›rovĂ˝ plastovĂˇ tyÄŤinka na bukĂˇlnĂ­ stÄ›r bal. Ăˇ 100 ks 552C (1648)</t>
  </si>
  <si>
    <t>ZB756</t>
  </si>
  <si>
    <t>Zkumavka 3 ml K3 edta fialovĂˇ 454086</t>
  </si>
  <si>
    <t>ZB757</t>
  </si>
  <si>
    <t>Zkumavka 6 ml K3 edta fialovĂˇ 456036</t>
  </si>
  <si>
    <t>ZA999</t>
  </si>
  <si>
    <t>Jehla injekÄŤnĂ­ 0,5 x 16 mm oranĹľovĂˇ 4657853</t>
  </si>
  <si>
    <t>4443</t>
  </si>
  <si>
    <t xml:space="preserve">LEM: LEM - laboratoř kardiogenomiky </t>
  </si>
  <si>
    <t>DB155</t>
  </si>
  <si>
    <t>AIM V medium, liquid 500 ml</t>
  </si>
  <si>
    <t>DE556</t>
  </si>
  <si>
    <t>Blue/Orange 6x loading Dye</t>
  </si>
  <si>
    <t>DB104</t>
  </si>
  <si>
    <t>DNA remover 250ml spray bottle</t>
  </si>
  <si>
    <t>DB153</t>
  </si>
  <si>
    <t>Leucosep tube 14 ml, sterile w Ficoll-Pacque</t>
  </si>
  <si>
    <t>DG973</t>
  </si>
  <si>
    <t>Molecular genetics No 777</t>
  </si>
  <si>
    <t>DG971</t>
  </si>
  <si>
    <t>Molecular genetics VIII/No 775</t>
  </si>
  <si>
    <t>DA696</t>
  </si>
  <si>
    <t>Proteinase K 100mg, Amresco</t>
  </si>
  <si>
    <t>DB142</t>
  </si>
  <si>
    <t>RNase AWAY roztok 1000 ml</t>
  </si>
  <si>
    <t>DB154</t>
  </si>
  <si>
    <t>RPMI 1640,Gibco,w L-Glutamine,Phenol red, 500 ml</t>
  </si>
  <si>
    <t>DC197</t>
  </si>
  <si>
    <t>DA190</t>
  </si>
  <si>
    <t>T-Spot.TB 8 Kit</t>
  </si>
  <si>
    <t>ZQ459</t>
  </si>
  <si>
    <t>Zkumavka Eppendorf Safe-Lock PCR, 1.5 ml ÄŤirĂˇ s vĂ­ÄŤkem se zĂˇmkem bal. Ăˇ 1000 ks 0030123328</t>
  </si>
  <si>
    <t>ZA833</t>
  </si>
  <si>
    <t>Jehla injekÄŤnĂ­ 0,8 x 40 mm zelenĂˇ 4657527</t>
  </si>
  <si>
    <t>45</t>
  </si>
  <si>
    <t>SOC: Sociální oddělení</t>
  </si>
  <si>
    <t>4598</t>
  </si>
  <si>
    <t>SOC: sociální oddělení</t>
  </si>
  <si>
    <t>ZC854</t>
  </si>
  <si>
    <t>Kompresa NT 7,5 x 7,5 cm/2 ks sterilní 26510</t>
  </si>
  <si>
    <t>50115011</t>
  </si>
  <si>
    <t>IUTN - ostat.nákl.PZT (Z515)</t>
  </si>
  <si>
    <t>ZQ853</t>
  </si>
  <si>
    <t>Stentgraft perif. samoexpandabilnĂ­ s bioakt. Heparin. povrchem Viabahn, 7 mm x 10 cm D-120 cm PAHR071002E</t>
  </si>
  <si>
    <t>Spotřeba zdravotnického materiálu - orientační přehled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</si>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</sst>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1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3" fillId="0" borderId="0" xfId="1" applyFont="1"/>
    <xf numFmtId="0" fontId="59" fillId="0" borderId="0" xfId="0" applyFont="1"/>
    <xf numFmtId="3" fontId="33" fillId="10" borderId="92" xfId="82" applyNumberFormat="1" applyFont="1" applyFill="1" applyBorder="1" applyAlignment="1">
      <alignment horizontal="right" vertical="top"/>
    </xf>
    <xf numFmtId="3" fontId="33" fillId="10" borderId="93" xfId="82" applyNumberFormat="1" applyFont="1" applyFill="1" applyBorder="1" applyAlignment="1">
      <alignment horizontal="right" vertical="top"/>
    </xf>
    <xf numFmtId="9" fontId="33" fillId="10" borderId="94" xfId="82" applyFont="1" applyFill="1" applyBorder="1" applyAlignment="1">
      <alignment horizontal="right" vertical="top"/>
    </xf>
    <xf numFmtId="9" fontId="33" fillId="10" borderId="95" xfId="82" applyFont="1" applyFill="1" applyBorder="1" applyAlignment="1">
      <alignment horizontal="right" vertical="top"/>
    </xf>
    <xf numFmtId="3" fontId="33" fillId="11" borderId="91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1" xfId="53" applyNumberFormat="1" applyFont="1" applyFill="1" applyBorder="1" applyAlignment="1">
      <alignment horizontal="left"/>
    </xf>
    <xf numFmtId="164" fontId="31" fillId="2" borderId="96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8" tableBorderDxfId="57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8" totalsRowShown="0">
  <autoFilter ref="C3:S3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1" t="s">
        <v>58</v>
      </c>
      <c r="B1" s="241"/>
    </row>
    <row r="2" spans="1:3" ht="14.45" customHeight="1" thickBot="1" x14ac:dyDescent="0.25">
      <c r="A2" s="316" t="s">
        <v>172</v>
      </c>
      <c r="B2" s="41"/>
    </row>
    <row r="3" spans="1:3" ht="14.45" customHeight="1" thickBot="1" x14ac:dyDescent="0.25">
      <c r="A3" s="237" t="s">
        <v>71</v>
      </c>
      <c r="B3" s="238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66</v>
      </c>
      <c r="C4" s="42" t="s">
        <v>67</v>
      </c>
    </row>
    <row r="5" spans="1:3" ht="14.45" customHeight="1" x14ac:dyDescent="0.2">
      <c r="A5" s="109" t="str">
        <f t="shared" si="0"/>
        <v>HI</v>
      </c>
      <c r="B5" s="62" t="s">
        <v>69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174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39" t="s">
        <v>59</v>
      </c>
      <c r="B9" s="238"/>
    </row>
    <row r="10" spans="1:3" ht="14.45" customHeight="1" x14ac:dyDescent="0.2">
      <c r="A10" s="112" t="str">
        <f t="shared" ref="A10" si="1">HYPERLINK("#'"&amp;C10&amp;"'!A1",C10)</f>
        <v>Materiál Žádanky</v>
      </c>
      <c r="B10" s="63" t="s">
        <v>70</v>
      </c>
      <c r="C10" s="42" t="s">
        <v>63</v>
      </c>
    </row>
    <row r="11" spans="1:3" ht="14.45" customHeight="1" x14ac:dyDescent="0.2">
      <c r="A11" s="110" t="str">
        <f t="shared" ref="A11:A12" si="2">HYPERLINK("#'"&amp;C11&amp;"'!A1",C11)</f>
        <v>MŽ Detail</v>
      </c>
      <c r="B11" s="63" t="s">
        <v>3073</v>
      </c>
      <c r="C11" s="42" t="s">
        <v>64</v>
      </c>
    </row>
    <row r="12" spans="1:3" ht="14.45" customHeight="1" thickBot="1" x14ac:dyDescent="0.25">
      <c r="A12" s="112" t="str">
        <f t="shared" si="2"/>
        <v>Osobní náklady</v>
      </c>
      <c r="B12" s="63" t="s">
        <v>56</v>
      </c>
      <c r="C12" s="42" t="s">
        <v>65</v>
      </c>
    </row>
    <row r="13" spans="1:3" ht="14.45" customHeight="1" thickBot="1" x14ac:dyDescent="0.25">
      <c r="A13" s="66"/>
      <c r="B13" s="66"/>
    </row>
    <row r="14" spans="1:3" ht="14.45" customHeight="1" thickBot="1" x14ac:dyDescent="0.25">
      <c r="A14" s="240" t="s">
        <v>60</v>
      </c>
      <c r="B14" s="238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 xr:uid="{12406415-278A-49BA-8FFF-B954BF3B7735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1" t="s">
        <v>66</v>
      </c>
      <c r="B1" s="241"/>
      <c r="C1" s="242"/>
      <c r="D1" s="242"/>
      <c r="E1" s="242"/>
    </row>
    <row r="2" spans="1:5" ht="14.45" customHeight="1" thickBot="1" x14ac:dyDescent="0.25">
      <c r="A2" s="316" t="s">
        <v>172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1357.9642200000001</v>
      </c>
      <c r="E4" s="124">
        <f ca="1">IF(C4=0,0,D4/C4)</f>
        <v>0</v>
      </c>
    </row>
    <row r="5" spans="1:5" ht="14.45" customHeight="1" x14ac:dyDescent="0.2">
      <c r="A5" s="125" t="s">
        <v>74</v>
      </c>
      <c r="B5" s="126"/>
      <c r="C5" s="127"/>
      <c r="D5" s="127"/>
      <c r="E5" s="128"/>
    </row>
    <row r="6" spans="1:5" ht="14.45" customHeight="1" x14ac:dyDescent="0.2">
      <c r="A6" s="129" t="s">
        <v>79</v>
      </c>
      <c r="B6" s="130"/>
      <c r="C6" s="131"/>
      <c r="D6" s="131"/>
      <c r="E6" s="128"/>
    </row>
    <row r="7" spans="1:5" ht="14.45" customHeight="1" x14ac:dyDescent="0.25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1" si="0">IF(C7=0,0,D7/C7)</f>
        <v>0</v>
      </c>
    </row>
    <row r="8" spans="1:5" ht="14.45" customHeight="1" x14ac:dyDescent="0.2">
      <c r="A8" s="132" t="s">
        <v>75</v>
      </c>
      <c r="B8" s="130"/>
      <c r="C8" s="131"/>
      <c r="D8" s="131"/>
      <c r="E8" s="128"/>
    </row>
    <row r="9" spans="1:5" ht="14.45" customHeight="1" x14ac:dyDescent="0.2">
      <c r="A9" s="132" t="s">
        <v>76</v>
      </c>
      <c r="B9" s="130"/>
      <c r="C9" s="131"/>
      <c r="D9" s="131"/>
      <c r="E9" s="128"/>
    </row>
    <row r="10" spans="1:5" ht="14.45" customHeight="1" x14ac:dyDescent="0.2">
      <c r="A10" s="133" t="s">
        <v>80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61</v>
      </c>
      <c r="C11" s="131">
        <f>IF(ISERROR(HI!F6),"",HI!F6)</f>
        <v>0</v>
      </c>
      <c r="D11" s="131">
        <f>IF(ISERROR(HI!E6),"",HI!E6)</f>
        <v>0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0</v>
      </c>
      <c r="D12" s="127">
        <f ca="1">IF(ISERROR(VLOOKUP("Osobní náklady (Kč) *",INDIRECT("HI!$A:$G"),5,0)),0,VLOOKUP("Osobní náklady (Kč) *",INDIRECT("HI!$A:$G"),5,0))</f>
        <v>1313.7274600000003</v>
      </c>
      <c r="E12" s="128">
        <f ca="1">IF(C12=0,0,D12/C12)</f>
        <v>0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9" t="s">
        <v>77</v>
      </c>
      <c r="B17" s="136"/>
      <c r="C17" s="137"/>
      <c r="D17" s="137"/>
      <c r="E17" s="138"/>
    </row>
    <row r="18" spans="1:5" ht="14.45" customHeight="1" thickBot="1" x14ac:dyDescent="0.25">
      <c r="A18" s="150"/>
      <c r="B18" s="151"/>
      <c r="C18" s="152"/>
      <c r="D18" s="152"/>
      <c r="E18" s="153"/>
    </row>
    <row r="19" spans="1:5" ht="14.45" customHeight="1" thickBot="1" x14ac:dyDescent="0.25">
      <c r="A19" s="154" t="s">
        <v>78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789ED07-58AC-4637-B7F7-478836BD710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2" t="s">
        <v>69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14.45" customHeight="1" thickBot="1" x14ac:dyDescent="0.25">
      <c r="A2" s="316" t="s">
        <v>172</v>
      </c>
      <c r="B2" s="77"/>
      <c r="C2" s="77"/>
      <c r="D2" s="77"/>
      <c r="E2" s="77"/>
      <c r="F2" s="77"/>
    </row>
    <row r="3" spans="1:10" ht="14.45" customHeight="1" x14ac:dyDescent="0.2">
      <c r="A3" s="243"/>
      <c r="B3" s="73">
        <v>2018</v>
      </c>
      <c r="C3" s="40">
        <v>2019</v>
      </c>
      <c r="D3" s="7"/>
      <c r="E3" s="247">
        <v>2020</v>
      </c>
      <c r="F3" s="248"/>
      <c r="G3" s="248"/>
      <c r="H3" s="249"/>
      <c r="I3" s="250">
        <v>2017</v>
      </c>
      <c r="J3" s="251"/>
    </row>
    <row r="4" spans="1:10" ht="14.45" customHeight="1" thickBot="1" x14ac:dyDescent="0.25">
      <c r="A4" s="244"/>
      <c r="B4" s="245" t="s">
        <v>50</v>
      </c>
      <c r="C4" s="246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85" t="s">
        <v>170</v>
      </c>
      <c r="J4" s="186" t="s">
        <v>171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4">
        <v>0</v>
      </c>
      <c r="F6" s="30">
        <v>0</v>
      </c>
      <c r="G6" s="85">
        <f>E6-F6</f>
        <v>0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1223.5993599999999</v>
      </c>
      <c r="C7" s="31">
        <v>1295.99577</v>
      </c>
      <c r="D7" s="8"/>
      <c r="E7" s="84">
        <v>1313.7274600000003</v>
      </c>
      <c r="F7" s="30">
        <v>0</v>
      </c>
      <c r="G7" s="85">
        <f>E7-F7</f>
        <v>1313.7274600000003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73.57131000000004</v>
      </c>
      <c r="C8" s="33">
        <v>79.964529999999968</v>
      </c>
      <c r="D8" s="8"/>
      <c r="E8" s="86">
        <v>44.236759999999776</v>
      </c>
      <c r="F8" s="32">
        <v>0</v>
      </c>
      <c r="G8" s="87">
        <f>E8-F8</f>
        <v>44.236759999999776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1297.17067</v>
      </c>
      <c r="C9" s="35">
        <v>1375.9603</v>
      </c>
      <c r="D9" s="8"/>
      <c r="E9" s="3">
        <v>1357.9642200000001</v>
      </c>
      <c r="F9" s="34">
        <v>0</v>
      </c>
      <c r="G9" s="34">
        <f>E9-F9</f>
        <v>1357.9642200000001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82</v>
      </c>
    </row>
    <row r="18" spans="1:8" ht="14.45" customHeight="1" x14ac:dyDescent="0.25">
      <c r="A18" s="172" t="s">
        <v>107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106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115</v>
      </c>
    </row>
    <row r="21" spans="1:8" ht="14.45" customHeight="1" x14ac:dyDescent="0.2">
      <c r="A21" s="80" t="s">
        <v>83</v>
      </c>
    </row>
    <row r="22" spans="1:8" ht="14.45" customHeight="1" x14ac:dyDescent="0.2">
      <c r="A22" s="81" t="s">
        <v>149</v>
      </c>
    </row>
    <row r="23" spans="1:8" ht="14.45" customHeight="1" x14ac:dyDescent="0.2">
      <c r="A23" s="81" t="s">
        <v>84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D74C5811-C098-476B-AA7E-B8BF90DD33A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53" t="s">
        <v>174</v>
      </c>
      <c r="B1" s="253"/>
      <c r="C1" s="253"/>
      <c r="D1" s="253"/>
      <c r="E1" s="253"/>
      <c r="F1" s="253"/>
      <c r="G1" s="253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s="158" customFormat="1" ht="14.45" customHeight="1" thickBot="1" x14ac:dyDescent="0.25">
      <c r="A2" s="316" t="s">
        <v>172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54" t="s">
        <v>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3"/>
      <c r="Q3" s="105"/>
    </row>
    <row r="4" spans="1:17" ht="14.45" customHeight="1" x14ac:dyDescent="0.2">
      <c r="A4" s="59"/>
      <c r="B4" s="20">
        <v>2020</v>
      </c>
      <c r="C4" s="104" t="s">
        <v>10</v>
      </c>
      <c r="D4" s="184" t="s">
        <v>150</v>
      </c>
      <c r="E4" s="184" t="s">
        <v>151</v>
      </c>
      <c r="F4" s="184" t="s">
        <v>152</v>
      </c>
      <c r="G4" s="184" t="s">
        <v>153</v>
      </c>
      <c r="H4" s="184" t="s">
        <v>154</v>
      </c>
      <c r="I4" s="184" t="s">
        <v>155</v>
      </c>
      <c r="J4" s="184" t="s">
        <v>156</v>
      </c>
      <c r="K4" s="184" t="s">
        <v>157</v>
      </c>
      <c r="L4" s="184" t="s">
        <v>158</v>
      </c>
      <c r="M4" s="184" t="s">
        <v>159</v>
      </c>
      <c r="N4" s="184" t="s">
        <v>160</v>
      </c>
      <c r="O4" s="184" t="s">
        <v>161</v>
      </c>
      <c r="P4" s="256" t="s">
        <v>2</v>
      </c>
      <c r="Q4" s="257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173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173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173</v>
      </c>
    </row>
    <row r="9" spans="1:17" ht="14.45" customHeight="1" x14ac:dyDescent="0.2">
      <c r="A9" s="15" t="s">
        <v>17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8">
        <v>0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173</v>
      </c>
    </row>
    <row r="11" spans="1:17" ht="14.45" customHeight="1" x14ac:dyDescent="0.2">
      <c r="A11" s="15" t="s">
        <v>19</v>
      </c>
      <c r="B11" s="46">
        <v>13.288744699999999</v>
      </c>
      <c r="C11" s="47">
        <v>1.1073953916666666</v>
      </c>
      <c r="D11" s="47">
        <v>0</v>
      </c>
      <c r="E11" s="47">
        <v>0.55409000000000008</v>
      </c>
      <c r="F11" s="47">
        <v>1.1368499999999999</v>
      </c>
      <c r="G11" s="47">
        <v>0.34441000000000005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2.0353499999999998</v>
      </c>
      <c r="Q11" s="68">
        <v>0.15316345117232932</v>
      </c>
    </row>
    <row r="12" spans="1:17" ht="14.45" customHeight="1" x14ac:dyDescent="0.2">
      <c r="A12" s="15" t="s">
        <v>20</v>
      </c>
      <c r="B12" s="46">
        <v>5.0748818</v>
      </c>
      <c r="C12" s="47">
        <v>0.42290681666666669</v>
      </c>
      <c r="D12" s="47">
        <v>0</v>
      </c>
      <c r="E12" s="47">
        <v>0</v>
      </c>
      <c r="F12" s="47">
        <v>0</v>
      </c>
      <c r="G12" s="47">
        <v>9.1480000000000006E-2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9.1480000000000006E-2</v>
      </c>
      <c r="Q12" s="68">
        <v>1.8026035601459725E-2</v>
      </c>
    </row>
    <row r="13" spans="1:17" ht="14.45" customHeight="1" x14ac:dyDescent="0.2">
      <c r="A13" s="15" t="s">
        <v>21</v>
      </c>
      <c r="B13" s="46">
        <v>0</v>
      </c>
      <c r="C13" s="47">
        <v>0</v>
      </c>
      <c r="D13" s="47">
        <v>0</v>
      </c>
      <c r="E13" s="47">
        <v>0</v>
      </c>
      <c r="F13" s="47">
        <v>7.2599999999999998E-2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7.2599999999999998E-2</v>
      </c>
      <c r="Q13" s="68" t="s">
        <v>173</v>
      </c>
    </row>
    <row r="14" spans="1:17" ht="14.45" customHeight="1" x14ac:dyDescent="0.2">
      <c r="A14" s="15" t="s">
        <v>22</v>
      </c>
      <c r="B14" s="46">
        <v>23.7630321</v>
      </c>
      <c r="C14" s="47">
        <v>1.980252675</v>
      </c>
      <c r="D14" s="47">
        <v>3.282</v>
      </c>
      <c r="E14" s="47">
        <v>2.4060000000000001</v>
      </c>
      <c r="F14" s="47">
        <v>2.3889999999999998</v>
      </c>
      <c r="G14" s="47">
        <v>1.8260000000000001</v>
      </c>
      <c r="H14" s="47">
        <v>1.623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11.526</v>
      </c>
      <c r="Q14" s="68">
        <v>0.48503911249608589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173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173</v>
      </c>
    </row>
    <row r="17" spans="1:17" ht="14.45" customHeight="1" x14ac:dyDescent="0.2">
      <c r="A17" s="15" t="s">
        <v>25</v>
      </c>
      <c r="B17" s="46">
        <v>25.6869938</v>
      </c>
      <c r="C17" s="47">
        <v>2.1405828166666665</v>
      </c>
      <c r="D17" s="47">
        <v>0.1799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0.1799</v>
      </c>
      <c r="Q17" s="68">
        <v>7.0035443384581664E-3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0.63700000000000001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0.63700000000000001</v>
      </c>
      <c r="Q18" s="68" t="s">
        <v>173</v>
      </c>
    </row>
    <row r="19" spans="1:17" ht="14.45" customHeight="1" x14ac:dyDescent="0.2">
      <c r="A19" s="15" t="s">
        <v>27</v>
      </c>
      <c r="B19" s="46">
        <v>11.425646500000001</v>
      </c>
      <c r="C19" s="47">
        <v>0.95213720833333337</v>
      </c>
      <c r="D19" s="47">
        <v>1.415</v>
      </c>
      <c r="E19" s="47">
        <v>1.5187999999999999</v>
      </c>
      <c r="F19" s="47">
        <v>1.5977999999999999</v>
      </c>
      <c r="G19" s="47">
        <v>-0.43042999999999998</v>
      </c>
      <c r="H19" s="47">
        <v>2.8778999999999999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6.9790699999999983</v>
      </c>
      <c r="Q19" s="68">
        <v>0.61082495419405791</v>
      </c>
    </row>
    <row r="20" spans="1:17" ht="14.45" customHeight="1" x14ac:dyDescent="0.2">
      <c r="A20" s="15" t="s">
        <v>28</v>
      </c>
      <c r="B20" s="46">
        <v>3286.1151367000002</v>
      </c>
      <c r="C20" s="47">
        <v>273.84292805833337</v>
      </c>
      <c r="D20" s="47">
        <v>261.11925000000002</v>
      </c>
      <c r="E20" s="47">
        <v>255.87664999999998</v>
      </c>
      <c r="F20" s="47">
        <v>264.32290999999998</v>
      </c>
      <c r="G20" s="47">
        <v>261.35771</v>
      </c>
      <c r="H20" s="47">
        <v>271.05094000000003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1313.7274600000001</v>
      </c>
      <c r="Q20" s="68">
        <v>0.39978132394937271</v>
      </c>
    </row>
    <row r="21" spans="1:17" ht="14.45" customHeight="1" x14ac:dyDescent="0.2">
      <c r="A21" s="16" t="s">
        <v>29</v>
      </c>
      <c r="B21" s="46">
        <v>30.8664126</v>
      </c>
      <c r="C21" s="47">
        <v>2.5722010499999999</v>
      </c>
      <c r="D21" s="47">
        <v>2.4342700000000002</v>
      </c>
      <c r="E21" s="47">
        <v>2.4342700000000002</v>
      </c>
      <c r="F21" s="47">
        <v>2.4342700000000002</v>
      </c>
      <c r="G21" s="47">
        <v>2.4342700000000002</v>
      </c>
      <c r="H21" s="47">
        <v>2.43418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12.17126</v>
      </c>
      <c r="Q21" s="68">
        <v>0.39432052430997444</v>
      </c>
    </row>
    <row r="22" spans="1:17" ht="14.45" customHeight="1" x14ac:dyDescent="0.2">
      <c r="A22" s="15" t="s">
        <v>30</v>
      </c>
      <c r="B22" s="46">
        <v>10.495414199999999</v>
      </c>
      <c r="C22" s="47">
        <v>0.87461784999999992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173</v>
      </c>
    </row>
    <row r="24" spans="1:17" ht="14.45" customHeight="1" x14ac:dyDescent="0.2">
      <c r="A24" s="16" t="s">
        <v>32</v>
      </c>
      <c r="B24" s="46">
        <v>33.394776299999648</v>
      </c>
      <c r="C24" s="47">
        <v>2.7828980249999709</v>
      </c>
      <c r="D24" s="47">
        <v>5.5382999999999356</v>
      </c>
      <c r="E24" s="47">
        <v>0</v>
      </c>
      <c r="F24" s="47">
        <v>1.4247999999999479</v>
      </c>
      <c r="G24" s="47">
        <v>2.970799999999997</v>
      </c>
      <c r="H24" s="47">
        <v>0.61019999999990659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10.544099999999787</v>
      </c>
      <c r="Q24" s="68">
        <v>0.31574099809136613</v>
      </c>
    </row>
    <row r="25" spans="1:17" ht="14.45" customHeight="1" x14ac:dyDescent="0.2">
      <c r="A25" s="17" t="s">
        <v>33</v>
      </c>
      <c r="B25" s="49">
        <v>3545.1110386999999</v>
      </c>
      <c r="C25" s="50">
        <v>295.42591989166664</v>
      </c>
      <c r="D25" s="50">
        <v>273.96871999999996</v>
      </c>
      <c r="E25" s="50">
        <v>263.42680999999999</v>
      </c>
      <c r="F25" s="50">
        <v>273.37822999999997</v>
      </c>
      <c r="G25" s="50">
        <v>268.59424000000001</v>
      </c>
      <c r="H25" s="50">
        <v>278.59621999999996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1357.9642199999998</v>
      </c>
      <c r="Q25" s="69">
        <v>0.38305266187035097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6.5487500000000001</v>
      </c>
      <c r="E26" s="47">
        <v>2.9632399999999999</v>
      </c>
      <c r="F26" s="47">
        <v>2.5996999999999999</v>
      </c>
      <c r="G26" s="47">
        <v>2.5133400000000004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14.625030000000002</v>
      </c>
      <c r="Q26" s="68" t="s">
        <v>173</v>
      </c>
    </row>
    <row r="27" spans="1:17" ht="14.45" customHeight="1" x14ac:dyDescent="0.2">
      <c r="A27" s="18" t="s">
        <v>35</v>
      </c>
      <c r="B27" s="49">
        <v>3545.1110386999999</v>
      </c>
      <c r="C27" s="50">
        <v>295.42591989166664</v>
      </c>
      <c r="D27" s="50">
        <v>280.51746999999995</v>
      </c>
      <c r="E27" s="50">
        <v>266.39004999999997</v>
      </c>
      <c r="F27" s="50">
        <v>275.97792999999996</v>
      </c>
      <c r="G27" s="50">
        <v>271.10758000000004</v>
      </c>
      <c r="H27" s="50">
        <v>278.59621999999996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1372.58925</v>
      </c>
      <c r="Q27" s="69">
        <v>0.3871780700283316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173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173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173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173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82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148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4A21D74-D3DF-4F3A-9459-94E14EAFBC5F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53" t="s">
        <v>41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3" s="55" customFormat="1" ht="14.45" customHeight="1" thickBot="1" x14ac:dyDescent="0.25">
      <c r="A2" s="316" t="s">
        <v>172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54" t="s">
        <v>42</v>
      </c>
      <c r="C3" s="255"/>
      <c r="D3" s="255"/>
      <c r="E3" s="255"/>
      <c r="F3" s="261" t="s">
        <v>43</v>
      </c>
      <c r="G3" s="255"/>
      <c r="H3" s="255"/>
      <c r="I3" s="255"/>
      <c r="J3" s="255"/>
      <c r="K3" s="262"/>
    </row>
    <row r="4" spans="1:13" ht="14.45" customHeight="1" x14ac:dyDescent="0.2">
      <c r="A4" s="59"/>
      <c r="B4" s="259"/>
      <c r="C4" s="260"/>
      <c r="D4" s="260"/>
      <c r="E4" s="260"/>
      <c r="F4" s="263" t="s">
        <v>166</v>
      </c>
      <c r="G4" s="265" t="s">
        <v>44</v>
      </c>
      <c r="H4" s="106" t="s">
        <v>72</v>
      </c>
      <c r="I4" s="263" t="s">
        <v>45</v>
      </c>
      <c r="J4" s="265" t="s">
        <v>168</v>
      </c>
      <c r="K4" s="266" t="s">
        <v>169</v>
      </c>
    </row>
    <row r="5" spans="1:13" ht="39" thickBot="1" x14ac:dyDescent="0.25">
      <c r="A5" s="60"/>
      <c r="B5" s="24" t="s">
        <v>162</v>
      </c>
      <c r="C5" s="25" t="s">
        <v>163</v>
      </c>
      <c r="D5" s="26" t="s">
        <v>164</v>
      </c>
      <c r="E5" s="26" t="s">
        <v>165</v>
      </c>
      <c r="F5" s="264"/>
      <c r="G5" s="264"/>
      <c r="H5" s="25" t="s">
        <v>167</v>
      </c>
      <c r="I5" s="264"/>
      <c r="J5" s="264"/>
      <c r="K5" s="267"/>
    </row>
    <row r="6" spans="1:13" ht="14.45" customHeight="1" x14ac:dyDescent="0.2">
      <c r="A6" s="322" t="s">
        <v>46</v>
      </c>
      <c r="B6" s="318">
        <v>-3311.9421669999997</v>
      </c>
      <c r="C6" s="319">
        <v>5.8207660913467396E-14</v>
      </c>
      <c r="D6" s="319">
        <v>3311.9421669999997</v>
      </c>
      <c r="E6" s="320">
        <v>-1.7575083735895261E-17</v>
      </c>
      <c r="F6" s="318">
        <v>-3545.1110386999999</v>
      </c>
      <c r="G6" s="319">
        <v>-1477.1295994583331</v>
      </c>
      <c r="H6" s="319">
        <v>-5.8207660913467396E-14</v>
      </c>
      <c r="I6" s="319">
        <v>-1.74622982740402E-13</v>
      </c>
      <c r="J6" s="319">
        <v>1477.1295994583329</v>
      </c>
      <c r="K6" s="321">
        <v>4.925740853647186E-17</v>
      </c>
      <c r="L6" s="113"/>
      <c r="M6" s="31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22" t="s">
        <v>175</v>
      </c>
      <c r="B7" s="318">
        <v>3311.9421669999997</v>
      </c>
      <c r="C7" s="319">
        <v>3444.5083</v>
      </c>
      <c r="D7" s="319">
        <v>132.56613300000026</v>
      </c>
      <c r="E7" s="320">
        <v>1.0400267052730816</v>
      </c>
      <c r="F7" s="318">
        <v>3545.1110386999999</v>
      </c>
      <c r="G7" s="319">
        <v>1477.1295994583331</v>
      </c>
      <c r="H7" s="319">
        <v>278.59621999999996</v>
      </c>
      <c r="I7" s="319">
        <v>1357.9642200000001</v>
      </c>
      <c r="J7" s="319">
        <v>-119.16537945833306</v>
      </c>
      <c r="K7" s="321">
        <v>0.38305266187035103</v>
      </c>
      <c r="L7" s="113"/>
      <c r="M7" s="317" t="str">
        <f t="shared" si="0"/>
        <v/>
      </c>
    </row>
    <row r="8" spans="1:13" ht="14.45" customHeight="1" x14ac:dyDescent="0.2">
      <c r="A8" s="322" t="s">
        <v>176</v>
      </c>
      <c r="B8" s="318">
        <v>159.921761</v>
      </c>
      <c r="C8" s="319">
        <v>144.20132999999998</v>
      </c>
      <c r="D8" s="319">
        <v>-15.720431000000019</v>
      </c>
      <c r="E8" s="320">
        <v>0.90169923779165972</v>
      </c>
      <c r="F8" s="318">
        <v>162.3136733</v>
      </c>
      <c r="G8" s="319">
        <v>67.630697208333331</v>
      </c>
      <c r="H8" s="319">
        <v>2.2331999999999996</v>
      </c>
      <c r="I8" s="319">
        <v>16.67953</v>
      </c>
      <c r="J8" s="319">
        <v>-50.951167208333331</v>
      </c>
      <c r="K8" s="321">
        <v>0.10276109006030362</v>
      </c>
      <c r="L8" s="113"/>
      <c r="M8" s="317" t="str">
        <f t="shared" si="0"/>
        <v/>
      </c>
    </row>
    <row r="9" spans="1:13" ht="14.45" customHeight="1" x14ac:dyDescent="0.2">
      <c r="A9" s="322" t="s">
        <v>177</v>
      </c>
      <c r="B9" s="318">
        <v>135.96139499999998</v>
      </c>
      <c r="C9" s="319">
        <v>121.19333</v>
      </c>
      <c r="D9" s="319">
        <v>-14.768064999999979</v>
      </c>
      <c r="E9" s="320">
        <v>0.89138045398842825</v>
      </c>
      <c r="F9" s="318">
        <v>138.5506412</v>
      </c>
      <c r="G9" s="319">
        <v>57.729433833333339</v>
      </c>
      <c r="H9" s="319">
        <v>0.61020000000000008</v>
      </c>
      <c r="I9" s="319">
        <v>5.1535299999999999</v>
      </c>
      <c r="J9" s="319">
        <v>-52.575903833333342</v>
      </c>
      <c r="K9" s="321">
        <v>3.7196002525609388E-2</v>
      </c>
      <c r="L9" s="113"/>
      <c r="M9" s="317" t="str">
        <f t="shared" si="0"/>
        <v/>
      </c>
    </row>
    <row r="10" spans="1:13" ht="14.45" customHeight="1" x14ac:dyDescent="0.2">
      <c r="A10" s="322" t="s">
        <v>178</v>
      </c>
      <c r="B10" s="318">
        <v>15</v>
      </c>
      <c r="C10" s="319">
        <v>12.780670000000001</v>
      </c>
      <c r="D10" s="319">
        <v>-2.2193299999999994</v>
      </c>
      <c r="E10" s="320">
        <v>0.85204466666666667</v>
      </c>
      <c r="F10" s="318">
        <v>15.187014699999999</v>
      </c>
      <c r="G10" s="319">
        <v>6.3279227916666656</v>
      </c>
      <c r="H10" s="319">
        <v>0.61020000000000008</v>
      </c>
      <c r="I10" s="319">
        <v>2.9540999999999999</v>
      </c>
      <c r="J10" s="319">
        <v>-3.3738227916666657</v>
      </c>
      <c r="K10" s="321">
        <v>0.19451485748545436</v>
      </c>
      <c r="L10" s="113"/>
      <c r="M10" s="317" t="str">
        <f t="shared" si="0"/>
        <v>X</v>
      </c>
    </row>
    <row r="11" spans="1:13" ht="14.45" customHeight="1" x14ac:dyDescent="0.2">
      <c r="A11" s="322" t="s">
        <v>179</v>
      </c>
      <c r="B11" s="318">
        <v>15</v>
      </c>
      <c r="C11" s="319">
        <v>12.780670000000001</v>
      </c>
      <c r="D11" s="319">
        <v>-2.2193299999999994</v>
      </c>
      <c r="E11" s="320">
        <v>0.85204466666666667</v>
      </c>
      <c r="F11" s="318">
        <v>15.187014699999999</v>
      </c>
      <c r="G11" s="319">
        <v>6.3279227916666656</v>
      </c>
      <c r="H11" s="319">
        <v>0.61020000000000008</v>
      </c>
      <c r="I11" s="319">
        <v>2.9540999999999999</v>
      </c>
      <c r="J11" s="319">
        <v>-3.3738227916666657</v>
      </c>
      <c r="K11" s="321">
        <v>0.19451485748545436</v>
      </c>
      <c r="L11" s="113"/>
      <c r="M11" s="317" t="str">
        <f t="shared" si="0"/>
        <v/>
      </c>
    </row>
    <row r="12" spans="1:13" ht="14.45" customHeight="1" x14ac:dyDescent="0.2">
      <c r="A12" s="322" t="s">
        <v>180</v>
      </c>
      <c r="B12" s="318">
        <v>105</v>
      </c>
      <c r="C12" s="319">
        <v>92.905100000000004</v>
      </c>
      <c r="D12" s="319">
        <v>-12.094899999999996</v>
      </c>
      <c r="E12" s="320">
        <v>0.88481047619047626</v>
      </c>
      <c r="F12" s="318">
        <v>105</v>
      </c>
      <c r="G12" s="319">
        <v>43.75</v>
      </c>
      <c r="H12" s="319">
        <v>0</v>
      </c>
      <c r="I12" s="319">
        <v>0</v>
      </c>
      <c r="J12" s="319">
        <v>-43.75</v>
      </c>
      <c r="K12" s="321">
        <v>0</v>
      </c>
      <c r="L12" s="113"/>
      <c r="M12" s="317" t="str">
        <f t="shared" si="0"/>
        <v>X</v>
      </c>
    </row>
    <row r="13" spans="1:13" ht="14.45" customHeight="1" x14ac:dyDescent="0.2">
      <c r="A13" s="322" t="s">
        <v>181</v>
      </c>
      <c r="B13" s="318">
        <v>105</v>
      </c>
      <c r="C13" s="319">
        <v>92.905100000000004</v>
      </c>
      <c r="D13" s="319">
        <v>-12.094899999999996</v>
      </c>
      <c r="E13" s="320">
        <v>0.88481047619047626</v>
      </c>
      <c r="F13" s="318">
        <v>105</v>
      </c>
      <c r="G13" s="319">
        <v>43.75</v>
      </c>
      <c r="H13" s="319">
        <v>0</v>
      </c>
      <c r="I13" s="319">
        <v>0</v>
      </c>
      <c r="J13" s="319">
        <v>-43.75</v>
      </c>
      <c r="K13" s="321">
        <v>0</v>
      </c>
      <c r="L13" s="113"/>
      <c r="M13" s="317" t="str">
        <f t="shared" si="0"/>
        <v/>
      </c>
    </row>
    <row r="14" spans="1:13" ht="14.45" customHeight="1" x14ac:dyDescent="0.2">
      <c r="A14" s="322" t="s">
        <v>182</v>
      </c>
      <c r="B14" s="318">
        <v>12.961395</v>
      </c>
      <c r="C14" s="319">
        <v>14.418559999999999</v>
      </c>
      <c r="D14" s="319">
        <v>1.4571649999999998</v>
      </c>
      <c r="E14" s="320">
        <v>1.1124234698502746</v>
      </c>
      <c r="F14" s="318">
        <v>13.288744699999999</v>
      </c>
      <c r="G14" s="319">
        <v>5.5369769583333328</v>
      </c>
      <c r="H14" s="319">
        <v>0</v>
      </c>
      <c r="I14" s="319">
        <v>2.0353499999999998</v>
      </c>
      <c r="J14" s="319">
        <v>-3.501626958333333</v>
      </c>
      <c r="K14" s="321">
        <v>0.15316345117232932</v>
      </c>
      <c r="L14" s="113"/>
      <c r="M14" s="317" t="str">
        <f t="shared" si="0"/>
        <v>X</v>
      </c>
    </row>
    <row r="15" spans="1:13" ht="14.45" customHeight="1" x14ac:dyDescent="0.2">
      <c r="A15" s="322" t="s">
        <v>183</v>
      </c>
      <c r="B15" s="318">
        <v>1</v>
      </c>
      <c r="C15" s="319">
        <v>0</v>
      </c>
      <c r="D15" s="319">
        <v>-1</v>
      </c>
      <c r="E15" s="320">
        <v>0</v>
      </c>
      <c r="F15" s="318">
        <v>0.99999959999999999</v>
      </c>
      <c r="G15" s="319">
        <v>0.4166665</v>
      </c>
      <c r="H15" s="319">
        <v>0</v>
      </c>
      <c r="I15" s="319">
        <v>7.3760000000000006E-2</v>
      </c>
      <c r="J15" s="319">
        <v>-0.3429065</v>
      </c>
      <c r="K15" s="321">
        <v>7.3760029504011809E-2</v>
      </c>
      <c r="L15" s="113"/>
      <c r="M15" s="317" t="str">
        <f t="shared" si="0"/>
        <v/>
      </c>
    </row>
    <row r="16" spans="1:13" ht="14.45" customHeight="1" x14ac:dyDescent="0.2">
      <c r="A16" s="322" t="s">
        <v>184</v>
      </c>
      <c r="B16" s="318">
        <v>5</v>
      </c>
      <c r="C16" s="319">
        <v>3.5154099999999997</v>
      </c>
      <c r="D16" s="319">
        <v>-1.4845900000000003</v>
      </c>
      <c r="E16" s="320">
        <v>0.70308199999999998</v>
      </c>
      <c r="F16" s="318">
        <v>6.0000001000000003</v>
      </c>
      <c r="G16" s="319">
        <v>2.5000000416666666</v>
      </c>
      <c r="H16" s="319">
        <v>0</v>
      </c>
      <c r="I16" s="319">
        <v>1.2667999999999999</v>
      </c>
      <c r="J16" s="319">
        <v>-1.2332000416666666</v>
      </c>
      <c r="K16" s="321">
        <v>0.21113332981444449</v>
      </c>
      <c r="L16" s="113"/>
      <c r="M16" s="317" t="str">
        <f t="shared" si="0"/>
        <v/>
      </c>
    </row>
    <row r="17" spans="1:13" ht="14.45" customHeight="1" x14ac:dyDescent="0.2">
      <c r="A17" s="322" t="s">
        <v>185</v>
      </c>
      <c r="B17" s="318">
        <v>4.9613959999999997</v>
      </c>
      <c r="C17" s="319">
        <v>3.5061</v>
      </c>
      <c r="D17" s="319">
        <v>-1.4552959999999997</v>
      </c>
      <c r="E17" s="320">
        <v>0.70667610487048405</v>
      </c>
      <c r="F17" s="318">
        <v>3.288745</v>
      </c>
      <c r="G17" s="319">
        <v>1.3703104166666666</v>
      </c>
      <c r="H17" s="319">
        <v>0</v>
      </c>
      <c r="I17" s="319">
        <v>0.15125</v>
      </c>
      <c r="J17" s="319">
        <v>-1.2190604166666668</v>
      </c>
      <c r="K17" s="321">
        <v>4.5990187746389577E-2</v>
      </c>
      <c r="L17" s="113"/>
      <c r="M17" s="317" t="str">
        <f t="shared" si="0"/>
        <v/>
      </c>
    </row>
    <row r="18" spans="1:13" ht="14.45" customHeight="1" x14ac:dyDescent="0.2">
      <c r="A18" s="322" t="s">
        <v>186</v>
      </c>
      <c r="B18" s="318">
        <v>0</v>
      </c>
      <c r="C18" s="319">
        <v>5.7503299999999999</v>
      </c>
      <c r="D18" s="319">
        <v>5.7503299999999999</v>
      </c>
      <c r="E18" s="320">
        <v>0</v>
      </c>
      <c r="F18" s="318">
        <v>0</v>
      </c>
      <c r="G18" s="319">
        <v>0</v>
      </c>
      <c r="H18" s="319">
        <v>0</v>
      </c>
      <c r="I18" s="319">
        <v>0</v>
      </c>
      <c r="J18" s="319">
        <v>0</v>
      </c>
      <c r="K18" s="321">
        <v>0</v>
      </c>
      <c r="L18" s="113"/>
      <c r="M18" s="317" t="str">
        <f t="shared" si="0"/>
        <v/>
      </c>
    </row>
    <row r="19" spans="1:13" ht="14.45" customHeight="1" x14ac:dyDescent="0.2">
      <c r="A19" s="322" t="s">
        <v>187</v>
      </c>
      <c r="B19" s="318">
        <v>1.9999990000000001</v>
      </c>
      <c r="C19" s="319">
        <v>1.64672</v>
      </c>
      <c r="D19" s="319">
        <v>-0.35327900000000012</v>
      </c>
      <c r="E19" s="320">
        <v>0.82336041168020579</v>
      </c>
      <c r="F19" s="318">
        <v>3</v>
      </c>
      <c r="G19" s="319">
        <v>1.25</v>
      </c>
      <c r="H19" s="319">
        <v>0</v>
      </c>
      <c r="I19" s="319">
        <v>0.54353999999999991</v>
      </c>
      <c r="J19" s="319">
        <v>-0.70646000000000009</v>
      </c>
      <c r="K19" s="321">
        <v>0.18117999999999998</v>
      </c>
      <c r="L19" s="113"/>
      <c r="M19" s="317" t="str">
        <f t="shared" si="0"/>
        <v/>
      </c>
    </row>
    <row r="20" spans="1:13" ht="14.45" customHeight="1" x14ac:dyDescent="0.2">
      <c r="A20" s="322" t="s">
        <v>188</v>
      </c>
      <c r="B20" s="318">
        <v>3</v>
      </c>
      <c r="C20" s="319">
        <v>1.089</v>
      </c>
      <c r="D20" s="319">
        <v>-1.911</v>
      </c>
      <c r="E20" s="320">
        <v>0.36299999999999999</v>
      </c>
      <c r="F20" s="318">
        <v>5.0748818</v>
      </c>
      <c r="G20" s="319">
        <v>2.1145340833333335</v>
      </c>
      <c r="H20" s="319">
        <v>0</v>
      </c>
      <c r="I20" s="319">
        <v>9.1480000000000006E-2</v>
      </c>
      <c r="J20" s="319">
        <v>-2.0230540833333333</v>
      </c>
      <c r="K20" s="321">
        <v>1.8026035601459725E-2</v>
      </c>
      <c r="L20" s="113"/>
      <c r="M20" s="317" t="str">
        <f t="shared" si="0"/>
        <v>X</v>
      </c>
    </row>
    <row r="21" spans="1:13" ht="14.45" customHeight="1" x14ac:dyDescent="0.2">
      <c r="A21" s="322" t="s">
        <v>189</v>
      </c>
      <c r="B21" s="318">
        <v>0</v>
      </c>
      <c r="C21" s="319">
        <v>1.089</v>
      </c>
      <c r="D21" s="319">
        <v>1.089</v>
      </c>
      <c r="E21" s="320">
        <v>0</v>
      </c>
      <c r="F21" s="318">
        <v>5.0748818</v>
      </c>
      <c r="G21" s="319">
        <v>2.1145340833333335</v>
      </c>
      <c r="H21" s="319">
        <v>0</v>
      </c>
      <c r="I21" s="319">
        <v>0</v>
      </c>
      <c r="J21" s="319">
        <v>-2.1145340833333335</v>
      </c>
      <c r="K21" s="321">
        <v>0</v>
      </c>
      <c r="L21" s="113"/>
      <c r="M21" s="317" t="str">
        <f t="shared" si="0"/>
        <v/>
      </c>
    </row>
    <row r="22" spans="1:13" ht="14.45" customHeight="1" x14ac:dyDescent="0.2">
      <c r="A22" s="322" t="s">
        <v>190</v>
      </c>
      <c r="B22" s="318">
        <v>3</v>
      </c>
      <c r="C22" s="319">
        <v>0</v>
      </c>
      <c r="D22" s="319">
        <v>-3</v>
      </c>
      <c r="E22" s="320">
        <v>0</v>
      </c>
      <c r="F22" s="318">
        <v>0</v>
      </c>
      <c r="G22" s="319">
        <v>0</v>
      </c>
      <c r="H22" s="319">
        <v>0</v>
      </c>
      <c r="I22" s="319">
        <v>9.1480000000000006E-2</v>
      </c>
      <c r="J22" s="319">
        <v>9.1480000000000006E-2</v>
      </c>
      <c r="K22" s="321">
        <v>0</v>
      </c>
      <c r="L22" s="113"/>
      <c r="M22" s="317" t="str">
        <f t="shared" si="0"/>
        <v/>
      </c>
    </row>
    <row r="23" spans="1:13" ht="14.45" customHeight="1" x14ac:dyDescent="0.2">
      <c r="A23" s="322" t="s">
        <v>191</v>
      </c>
      <c r="B23" s="318">
        <v>0</v>
      </c>
      <c r="C23" s="319">
        <v>0</v>
      </c>
      <c r="D23" s="319">
        <v>0</v>
      </c>
      <c r="E23" s="320">
        <v>0</v>
      </c>
      <c r="F23" s="318">
        <v>0</v>
      </c>
      <c r="G23" s="319">
        <v>0</v>
      </c>
      <c r="H23" s="319">
        <v>0</v>
      </c>
      <c r="I23" s="319">
        <v>7.2599999999999998E-2</v>
      </c>
      <c r="J23" s="319">
        <v>7.2599999999999998E-2</v>
      </c>
      <c r="K23" s="321">
        <v>0</v>
      </c>
      <c r="L23" s="113"/>
      <c r="M23" s="317" t="str">
        <f t="shared" si="0"/>
        <v>X</v>
      </c>
    </row>
    <row r="24" spans="1:13" ht="14.45" customHeight="1" x14ac:dyDescent="0.2">
      <c r="A24" s="322" t="s">
        <v>192</v>
      </c>
      <c r="B24" s="318">
        <v>0</v>
      </c>
      <c r="C24" s="319">
        <v>0</v>
      </c>
      <c r="D24" s="319">
        <v>0</v>
      </c>
      <c r="E24" s="320">
        <v>0</v>
      </c>
      <c r="F24" s="318">
        <v>0</v>
      </c>
      <c r="G24" s="319">
        <v>0</v>
      </c>
      <c r="H24" s="319">
        <v>0</v>
      </c>
      <c r="I24" s="319">
        <v>7.2599999999999998E-2</v>
      </c>
      <c r="J24" s="319">
        <v>7.2599999999999998E-2</v>
      </c>
      <c r="K24" s="321">
        <v>0</v>
      </c>
      <c r="L24" s="113"/>
      <c r="M24" s="317" t="str">
        <f t="shared" si="0"/>
        <v/>
      </c>
    </row>
    <row r="25" spans="1:13" ht="14.45" customHeight="1" x14ac:dyDescent="0.2">
      <c r="A25" s="322" t="s">
        <v>193</v>
      </c>
      <c r="B25" s="318">
        <v>23.960366</v>
      </c>
      <c r="C25" s="319">
        <v>23.007999999999999</v>
      </c>
      <c r="D25" s="319">
        <v>-0.95236600000000138</v>
      </c>
      <c r="E25" s="320">
        <v>0.96025244355616268</v>
      </c>
      <c r="F25" s="318">
        <v>23.7630321</v>
      </c>
      <c r="G25" s="319">
        <v>9.9012633749999992</v>
      </c>
      <c r="H25" s="319">
        <v>1.623</v>
      </c>
      <c r="I25" s="319">
        <v>11.526</v>
      </c>
      <c r="J25" s="319">
        <v>1.6247366250000006</v>
      </c>
      <c r="K25" s="321">
        <v>0.48503911249608589</v>
      </c>
      <c r="L25" s="113"/>
      <c r="M25" s="317" t="str">
        <f t="shared" si="0"/>
        <v/>
      </c>
    </row>
    <row r="26" spans="1:13" ht="14.45" customHeight="1" x14ac:dyDescent="0.2">
      <c r="A26" s="322" t="s">
        <v>194</v>
      </c>
      <c r="B26" s="318">
        <v>23.960366</v>
      </c>
      <c r="C26" s="319">
        <v>23.007999999999999</v>
      </c>
      <c r="D26" s="319">
        <v>-0.95236600000000138</v>
      </c>
      <c r="E26" s="320">
        <v>0.96025244355616268</v>
      </c>
      <c r="F26" s="318">
        <v>23.7630321</v>
      </c>
      <c r="G26" s="319">
        <v>9.9012633749999992</v>
      </c>
      <c r="H26" s="319">
        <v>1.623</v>
      </c>
      <c r="I26" s="319">
        <v>11.526</v>
      </c>
      <c r="J26" s="319">
        <v>1.6247366250000006</v>
      </c>
      <c r="K26" s="321">
        <v>0.48503911249608589</v>
      </c>
      <c r="L26" s="113"/>
      <c r="M26" s="317" t="str">
        <f t="shared" si="0"/>
        <v>X</v>
      </c>
    </row>
    <row r="27" spans="1:13" ht="14.45" customHeight="1" x14ac:dyDescent="0.2">
      <c r="A27" s="322" t="s">
        <v>195</v>
      </c>
      <c r="B27" s="318">
        <v>5.2544399999999998</v>
      </c>
      <c r="C27" s="319">
        <v>4.9989999999999997</v>
      </c>
      <c r="D27" s="319">
        <v>-0.25544000000000011</v>
      </c>
      <c r="E27" s="320">
        <v>0.95138587556428467</v>
      </c>
      <c r="F27" s="318">
        <v>5.4433622999999995</v>
      </c>
      <c r="G27" s="319">
        <v>2.2680676249999996</v>
      </c>
      <c r="H27" s="319">
        <v>0.41099999999999998</v>
      </c>
      <c r="I27" s="319">
        <v>2.1280000000000001</v>
      </c>
      <c r="J27" s="319">
        <v>-0.14006762499999947</v>
      </c>
      <c r="K27" s="321">
        <v>0.39093484554573932</v>
      </c>
      <c r="L27" s="113"/>
      <c r="M27" s="317" t="str">
        <f t="shared" si="0"/>
        <v/>
      </c>
    </row>
    <row r="28" spans="1:13" ht="14.45" customHeight="1" x14ac:dyDescent="0.2">
      <c r="A28" s="322" t="s">
        <v>196</v>
      </c>
      <c r="B28" s="318">
        <v>18.705925999999998</v>
      </c>
      <c r="C28" s="319">
        <v>18.009</v>
      </c>
      <c r="D28" s="319">
        <v>-0.69692599999999771</v>
      </c>
      <c r="E28" s="320">
        <v>0.96274303661844929</v>
      </c>
      <c r="F28" s="318">
        <v>18.3196698</v>
      </c>
      <c r="G28" s="319">
        <v>7.6331957500000005</v>
      </c>
      <c r="H28" s="319">
        <v>1.212</v>
      </c>
      <c r="I28" s="319">
        <v>9.3979999999999997</v>
      </c>
      <c r="J28" s="319">
        <v>1.7648042499999992</v>
      </c>
      <c r="K28" s="321">
        <v>0.51300051270574754</v>
      </c>
      <c r="L28" s="113"/>
      <c r="M28" s="317" t="str">
        <f t="shared" si="0"/>
        <v/>
      </c>
    </row>
    <row r="29" spans="1:13" ht="14.45" customHeight="1" x14ac:dyDescent="0.2">
      <c r="A29" s="322" t="s">
        <v>197</v>
      </c>
      <c r="B29" s="318">
        <v>32.441532000000002</v>
      </c>
      <c r="C29" s="319">
        <v>49.487780000000001</v>
      </c>
      <c r="D29" s="319">
        <v>17.046247999999999</v>
      </c>
      <c r="E29" s="320">
        <v>1.5254452225005897</v>
      </c>
      <c r="F29" s="318">
        <v>37.112640300000002</v>
      </c>
      <c r="G29" s="319">
        <v>15.463600125000001</v>
      </c>
      <c r="H29" s="319">
        <v>2.8778999999999999</v>
      </c>
      <c r="I29" s="319">
        <v>7.7959700000000005</v>
      </c>
      <c r="J29" s="319">
        <v>-7.6676301250000005</v>
      </c>
      <c r="K29" s="321">
        <v>0.21006239213866981</v>
      </c>
      <c r="L29" s="113"/>
      <c r="M29" s="317" t="str">
        <f t="shared" si="0"/>
        <v/>
      </c>
    </row>
    <row r="30" spans="1:13" ht="14.45" customHeight="1" x14ac:dyDescent="0.2">
      <c r="A30" s="322" t="s">
        <v>198</v>
      </c>
      <c r="B30" s="318">
        <v>20.461500000000001</v>
      </c>
      <c r="C30" s="319">
        <v>26.014939999999999</v>
      </c>
      <c r="D30" s="319">
        <v>5.5534399999999984</v>
      </c>
      <c r="E30" s="320">
        <v>1.2714092319722405</v>
      </c>
      <c r="F30" s="318">
        <v>25.6869938</v>
      </c>
      <c r="G30" s="319">
        <v>10.702914083333333</v>
      </c>
      <c r="H30" s="319">
        <v>0</v>
      </c>
      <c r="I30" s="319">
        <v>0.1799</v>
      </c>
      <c r="J30" s="319">
        <v>-10.523014083333333</v>
      </c>
      <c r="K30" s="321">
        <v>7.0035443384581656E-3</v>
      </c>
      <c r="L30" s="113"/>
      <c r="M30" s="317" t="str">
        <f t="shared" si="0"/>
        <v/>
      </c>
    </row>
    <row r="31" spans="1:13" ht="14.45" customHeight="1" x14ac:dyDescent="0.2">
      <c r="A31" s="322" t="s">
        <v>199</v>
      </c>
      <c r="B31" s="318">
        <v>20.461500000000001</v>
      </c>
      <c r="C31" s="319">
        <v>26.014939999999999</v>
      </c>
      <c r="D31" s="319">
        <v>5.5534399999999984</v>
      </c>
      <c r="E31" s="320">
        <v>1.2714092319722405</v>
      </c>
      <c r="F31" s="318">
        <v>25.6869938</v>
      </c>
      <c r="G31" s="319">
        <v>10.702914083333333</v>
      </c>
      <c r="H31" s="319">
        <v>0</v>
      </c>
      <c r="I31" s="319">
        <v>0.1799</v>
      </c>
      <c r="J31" s="319">
        <v>-10.523014083333333</v>
      </c>
      <c r="K31" s="321">
        <v>7.0035443384581656E-3</v>
      </c>
      <c r="L31" s="113"/>
      <c r="M31" s="317" t="str">
        <f t="shared" si="0"/>
        <v>X</v>
      </c>
    </row>
    <row r="32" spans="1:13" ht="14.45" customHeight="1" x14ac:dyDescent="0.2">
      <c r="A32" s="322" t="s">
        <v>200</v>
      </c>
      <c r="B32" s="318">
        <v>0.46149599999999996</v>
      </c>
      <c r="C32" s="319">
        <v>0.67403999999999997</v>
      </c>
      <c r="D32" s="319">
        <v>0.21254400000000001</v>
      </c>
      <c r="E32" s="320">
        <v>1.4605543710021323</v>
      </c>
      <c r="F32" s="318">
        <v>0.60071209999999997</v>
      </c>
      <c r="G32" s="319">
        <v>0.25029670833333334</v>
      </c>
      <c r="H32" s="319">
        <v>0</v>
      </c>
      <c r="I32" s="319">
        <v>0</v>
      </c>
      <c r="J32" s="319">
        <v>-0.25029670833333334</v>
      </c>
      <c r="K32" s="321">
        <v>0</v>
      </c>
      <c r="L32" s="113"/>
      <c r="M32" s="317" t="str">
        <f t="shared" si="0"/>
        <v/>
      </c>
    </row>
    <row r="33" spans="1:13" ht="14.45" customHeight="1" x14ac:dyDescent="0.2">
      <c r="A33" s="322" t="s">
        <v>201</v>
      </c>
      <c r="B33" s="318">
        <v>20.000004000000001</v>
      </c>
      <c r="C33" s="319">
        <v>25.340900000000001</v>
      </c>
      <c r="D33" s="319">
        <v>5.3408960000000008</v>
      </c>
      <c r="E33" s="320">
        <v>1.2670447465910508</v>
      </c>
      <c r="F33" s="318">
        <v>25.086281700000001</v>
      </c>
      <c r="G33" s="319">
        <v>10.452617374999999</v>
      </c>
      <c r="H33" s="319">
        <v>0</v>
      </c>
      <c r="I33" s="319">
        <v>0.1799</v>
      </c>
      <c r="J33" s="319">
        <v>-10.272717374999999</v>
      </c>
      <c r="K33" s="321">
        <v>7.1712500940304758E-3</v>
      </c>
      <c r="L33" s="113"/>
      <c r="M33" s="317" t="str">
        <f t="shared" si="0"/>
        <v/>
      </c>
    </row>
    <row r="34" spans="1:13" ht="14.45" customHeight="1" x14ac:dyDescent="0.2">
      <c r="A34" s="322" t="s">
        <v>202</v>
      </c>
      <c r="B34" s="318">
        <v>0</v>
      </c>
      <c r="C34" s="319">
        <v>13.311</v>
      </c>
      <c r="D34" s="319">
        <v>13.311</v>
      </c>
      <c r="E34" s="320">
        <v>0</v>
      </c>
      <c r="F34" s="318">
        <v>0</v>
      </c>
      <c r="G34" s="319">
        <v>0</v>
      </c>
      <c r="H34" s="319">
        <v>0</v>
      </c>
      <c r="I34" s="319">
        <v>0.63700000000000001</v>
      </c>
      <c r="J34" s="319">
        <v>0.63700000000000001</v>
      </c>
      <c r="K34" s="321">
        <v>0</v>
      </c>
      <c r="L34" s="113"/>
      <c r="M34" s="317" t="str">
        <f t="shared" si="0"/>
        <v/>
      </c>
    </row>
    <row r="35" spans="1:13" ht="14.45" customHeight="1" x14ac:dyDescent="0.2">
      <c r="A35" s="322" t="s">
        <v>203</v>
      </c>
      <c r="B35" s="318">
        <v>0</v>
      </c>
      <c r="C35" s="319">
        <v>13.311</v>
      </c>
      <c r="D35" s="319">
        <v>13.311</v>
      </c>
      <c r="E35" s="320">
        <v>0</v>
      </c>
      <c r="F35" s="318">
        <v>0</v>
      </c>
      <c r="G35" s="319">
        <v>0</v>
      </c>
      <c r="H35" s="319">
        <v>0</v>
      </c>
      <c r="I35" s="319">
        <v>0.63700000000000001</v>
      </c>
      <c r="J35" s="319">
        <v>0.63700000000000001</v>
      </c>
      <c r="K35" s="321">
        <v>0</v>
      </c>
      <c r="L35" s="113"/>
      <c r="M35" s="317" t="str">
        <f t="shared" si="0"/>
        <v>X</v>
      </c>
    </row>
    <row r="36" spans="1:13" ht="14.45" customHeight="1" x14ac:dyDescent="0.2">
      <c r="A36" s="322" t="s">
        <v>204</v>
      </c>
      <c r="B36" s="318">
        <v>0</v>
      </c>
      <c r="C36" s="319">
        <v>13.311</v>
      </c>
      <c r="D36" s="319">
        <v>13.311</v>
      </c>
      <c r="E36" s="320">
        <v>0</v>
      </c>
      <c r="F36" s="318">
        <v>0</v>
      </c>
      <c r="G36" s="319">
        <v>0</v>
      </c>
      <c r="H36" s="319">
        <v>0</v>
      </c>
      <c r="I36" s="319">
        <v>0.63700000000000001</v>
      </c>
      <c r="J36" s="319">
        <v>0.63700000000000001</v>
      </c>
      <c r="K36" s="321">
        <v>0</v>
      </c>
      <c r="L36" s="113"/>
      <c r="M36" s="317" t="str">
        <f t="shared" si="0"/>
        <v/>
      </c>
    </row>
    <row r="37" spans="1:13" ht="14.45" customHeight="1" x14ac:dyDescent="0.2">
      <c r="A37" s="322" t="s">
        <v>205</v>
      </c>
      <c r="B37" s="318">
        <v>11.980032</v>
      </c>
      <c r="C37" s="319">
        <v>10.16184</v>
      </c>
      <c r="D37" s="319">
        <v>-1.8181919999999998</v>
      </c>
      <c r="E37" s="320">
        <v>0.84823145714468873</v>
      </c>
      <c r="F37" s="318">
        <v>11.425646500000001</v>
      </c>
      <c r="G37" s="319">
        <v>4.7606860416666672</v>
      </c>
      <c r="H37" s="319">
        <v>2.8778999999999999</v>
      </c>
      <c r="I37" s="319">
        <v>6.9790700000000001</v>
      </c>
      <c r="J37" s="319">
        <v>2.2183839583333329</v>
      </c>
      <c r="K37" s="321">
        <v>0.61082495419405802</v>
      </c>
      <c r="L37" s="113"/>
      <c r="M37" s="317" t="str">
        <f t="shared" si="0"/>
        <v/>
      </c>
    </row>
    <row r="38" spans="1:13" ht="14.45" customHeight="1" x14ac:dyDescent="0.2">
      <c r="A38" s="322" t="s">
        <v>206</v>
      </c>
      <c r="B38" s="318">
        <v>1.4792609999999999</v>
      </c>
      <c r="C38" s="319">
        <v>3.2404000000000002</v>
      </c>
      <c r="D38" s="319">
        <v>1.7611390000000002</v>
      </c>
      <c r="E38" s="320">
        <v>2.1905532559839003</v>
      </c>
      <c r="F38" s="318">
        <v>3.4555021000000004</v>
      </c>
      <c r="G38" s="319">
        <v>1.4397925416666668</v>
      </c>
      <c r="H38" s="319">
        <v>0.32858999999999999</v>
      </c>
      <c r="I38" s="319">
        <v>1.44197</v>
      </c>
      <c r="J38" s="319">
        <v>2.1774583333331599E-3</v>
      </c>
      <c r="K38" s="321">
        <v>0.4172968090512808</v>
      </c>
      <c r="L38" s="113"/>
      <c r="M38" s="317" t="str">
        <f t="shared" si="0"/>
        <v>X</v>
      </c>
    </row>
    <row r="39" spans="1:13" ht="14.45" customHeight="1" x14ac:dyDescent="0.2">
      <c r="A39" s="322" t="s">
        <v>207</v>
      </c>
      <c r="B39" s="318">
        <v>0</v>
      </c>
      <c r="C39" s="319">
        <v>0.78100000000000003</v>
      </c>
      <c r="D39" s="319">
        <v>0.78100000000000003</v>
      </c>
      <c r="E39" s="320">
        <v>0</v>
      </c>
      <c r="F39" s="318">
        <v>0.79167759999999998</v>
      </c>
      <c r="G39" s="319">
        <v>0.32986566666666667</v>
      </c>
      <c r="H39" s="319">
        <v>0.14560000000000001</v>
      </c>
      <c r="I39" s="319">
        <v>0.53510000000000002</v>
      </c>
      <c r="J39" s="319">
        <v>0.20523433333333335</v>
      </c>
      <c r="K39" s="321">
        <v>0.6759064548498025</v>
      </c>
      <c r="L39" s="113"/>
      <c r="M39" s="317" t="str">
        <f t="shared" si="0"/>
        <v/>
      </c>
    </row>
    <row r="40" spans="1:13" ht="14.45" customHeight="1" x14ac:dyDescent="0.2">
      <c r="A40" s="322" t="s">
        <v>208</v>
      </c>
      <c r="B40" s="318">
        <v>1.4792609999999999</v>
      </c>
      <c r="C40" s="319">
        <v>2.4594</v>
      </c>
      <c r="D40" s="319">
        <v>0.98013900000000009</v>
      </c>
      <c r="E40" s="320">
        <v>1.662586926850637</v>
      </c>
      <c r="F40" s="318">
        <v>2.6638245</v>
      </c>
      <c r="G40" s="319">
        <v>1.109926875</v>
      </c>
      <c r="H40" s="319">
        <v>0.18299000000000001</v>
      </c>
      <c r="I40" s="319">
        <v>0.90686999999999995</v>
      </c>
      <c r="J40" s="319">
        <v>-0.20305687500000003</v>
      </c>
      <c r="K40" s="321">
        <v>0.34043909424213192</v>
      </c>
      <c r="L40" s="113"/>
      <c r="M40" s="317" t="str">
        <f t="shared" si="0"/>
        <v/>
      </c>
    </row>
    <row r="41" spans="1:13" ht="14.45" customHeight="1" x14ac:dyDescent="0.2">
      <c r="A41" s="322" t="s">
        <v>209</v>
      </c>
      <c r="B41" s="318">
        <v>4.5007709999999994</v>
      </c>
      <c r="C41" s="319">
        <v>4.3223599999999998</v>
      </c>
      <c r="D41" s="319">
        <v>-0.17841099999999965</v>
      </c>
      <c r="E41" s="320">
        <v>0.96035990278110139</v>
      </c>
      <c r="F41" s="318">
        <v>4.7183472000000002</v>
      </c>
      <c r="G41" s="319">
        <v>1.9659780000000002</v>
      </c>
      <c r="H41" s="319">
        <v>2.3327199999999997</v>
      </c>
      <c r="I41" s="319">
        <v>3.8865500000000002</v>
      </c>
      <c r="J41" s="319">
        <v>1.9205719999999999</v>
      </c>
      <c r="K41" s="321">
        <v>0.82371004829826855</v>
      </c>
      <c r="L41" s="113"/>
      <c r="M41" s="317" t="str">
        <f t="shared" si="0"/>
        <v>X</v>
      </c>
    </row>
    <row r="42" spans="1:13" ht="14.45" customHeight="1" x14ac:dyDescent="0.2">
      <c r="A42" s="322" t="s">
        <v>210</v>
      </c>
      <c r="B42" s="318">
        <v>4.3252839999999999</v>
      </c>
      <c r="C42" s="319">
        <v>4.3223599999999998</v>
      </c>
      <c r="D42" s="319">
        <v>-2.9240000000001487E-3</v>
      </c>
      <c r="E42" s="320">
        <v>0.99932397502684212</v>
      </c>
      <c r="F42" s="318">
        <v>4.7183472000000002</v>
      </c>
      <c r="G42" s="319">
        <v>1.9659780000000002</v>
      </c>
      <c r="H42" s="319">
        <v>0.39626</v>
      </c>
      <c r="I42" s="319">
        <v>1.9500899999999999</v>
      </c>
      <c r="J42" s="319">
        <v>-1.5888000000000346E-2</v>
      </c>
      <c r="K42" s="321">
        <v>0.41329938585274095</v>
      </c>
      <c r="L42" s="113"/>
      <c r="M42" s="317" t="str">
        <f t="shared" si="0"/>
        <v/>
      </c>
    </row>
    <row r="43" spans="1:13" ht="14.45" customHeight="1" x14ac:dyDescent="0.2">
      <c r="A43" s="322" t="s">
        <v>211</v>
      </c>
      <c r="B43" s="318">
        <v>0</v>
      </c>
      <c r="C43" s="319">
        <v>0</v>
      </c>
      <c r="D43" s="319">
        <v>0</v>
      </c>
      <c r="E43" s="320">
        <v>0</v>
      </c>
      <c r="F43" s="318">
        <v>0</v>
      </c>
      <c r="G43" s="319">
        <v>0</v>
      </c>
      <c r="H43" s="319">
        <v>1.9364600000000001</v>
      </c>
      <c r="I43" s="319">
        <v>1.9364600000000001</v>
      </c>
      <c r="J43" s="319">
        <v>1.9364600000000001</v>
      </c>
      <c r="K43" s="321">
        <v>0</v>
      </c>
      <c r="L43" s="113"/>
      <c r="M43" s="317" t="str">
        <f t="shared" si="0"/>
        <v/>
      </c>
    </row>
    <row r="44" spans="1:13" ht="14.45" customHeight="1" x14ac:dyDescent="0.2">
      <c r="A44" s="322" t="s">
        <v>212</v>
      </c>
      <c r="B44" s="318">
        <v>0.175487</v>
      </c>
      <c r="C44" s="319">
        <v>0</v>
      </c>
      <c r="D44" s="319">
        <v>-0.175487</v>
      </c>
      <c r="E44" s="320">
        <v>0</v>
      </c>
      <c r="F44" s="318">
        <v>0</v>
      </c>
      <c r="G44" s="319">
        <v>0</v>
      </c>
      <c r="H44" s="319">
        <v>0</v>
      </c>
      <c r="I44" s="319">
        <v>0</v>
      </c>
      <c r="J44" s="319">
        <v>0</v>
      </c>
      <c r="K44" s="321">
        <v>0</v>
      </c>
      <c r="L44" s="113"/>
      <c r="M44" s="317" t="str">
        <f t="shared" si="0"/>
        <v/>
      </c>
    </row>
    <row r="45" spans="1:13" ht="14.45" customHeight="1" x14ac:dyDescent="0.2">
      <c r="A45" s="322" t="s">
        <v>213</v>
      </c>
      <c r="B45" s="318">
        <v>6</v>
      </c>
      <c r="C45" s="319">
        <v>2.5990799999999998</v>
      </c>
      <c r="D45" s="319">
        <v>-3.4009200000000002</v>
      </c>
      <c r="E45" s="320">
        <v>0.43317999999999995</v>
      </c>
      <c r="F45" s="318">
        <v>3.2517971999999999</v>
      </c>
      <c r="G45" s="319">
        <v>1.3549154999999999</v>
      </c>
      <c r="H45" s="319">
        <v>0.21659</v>
      </c>
      <c r="I45" s="319">
        <v>1.65055</v>
      </c>
      <c r="J45" s="319">
        <v>0.29563450000000002</v>
      </c>
      <c r="K45" s="321">
        <v>0.50758085405818054</v>
      </c>
      <c r="L45" s="113"/>
      <c r="M45" s="317" t="str">
        <f t="shared" si="0"/>
        <v>X</v>
      </c>
    </row>
    <row r="46" spans="1:13" ht="14.45" customHeight="1" x14ac:dyDescent="0.2">
      <c r="A46" s="322" t="s">
        <v>214</v>
      </c>
      <c r="B46" s="318">
        <v>6</v>
      </c>
      <c r="C46" s="319">
        <v>2.5990799999999998</v>
      </c>
      <c r="D46" s="319">
        <v>-3.4009200000000002</v>
      </c>
      <c r="E46" s="320">
        <v>0.43317999999999995</v>
      </c>
      <c r="F46" s="318">
        <v>3.2517971999999999</v>
      </c>
      <c r="G46" s="319">
        <v>1.3549154999999999</v>
      </c>
      <c r="H46" s="319">
        <v>0.21659</v>
      </c>
      <c r="I46" s="319">
        <v>1.0829500000000001</v>
      </c>
      <c r="J46" s="319">
        <v>-0.27196549999999986</v>
      </c>
      <c r="K46" s="321">
        <v>0.33303122347236169</v>
      </c>
      <c r="L46" s="113"/>
      <c r="M46" s="317" t="str">
        <f t="shared" si="0"/>
        <v/>
      </c>
    </row>
    <row r="47" spans="1:13" ht="14.45" customHeight="1" x14ac:dyDescent="0.2">
      <c r="A47" s="322" t="s">
        <v>215</v>
      </c>
      <c r="B47" s="318">
        <v>0</v>
      </c>
      <c r="C47" s="319">
        <v>0</v>
      </c>
      <c r="D47" s="319">
        <v>0</v>
      </c>
      <c r="E47" s="320">
        <v>0</v>
      </c>
      <c r="F47" s="318">
        <v>0</v>
      </c>
      <c r="G47" s="319">
        <v>0</v>
      </c>
      <c r="H47" s="319">
        <v>0</v>
      </c>
      <c r="I47" s="319">
        <v>0.56759999999999999</v>
      </c>
      <c r="J47" s="319">
        <v>0.56759999999999999</v>
      </c>
      <c r="K47" s="321">
        <v>0</v>
      </c>
      <c r="L47" s="113"/>
      <c r="M47" s="317" t="str">
        <f t="shared" si="0"/>
        <v/>
      </c>
    </row>
    <row r="48" spans="1:13" ht="14.45" customHeight="1" x14ac:dyDescent="0.2">
      <c r="A48" s="322" t="s">
        <v>216</v>
      </c>
      <c r="B48" s="318">
        <v>3078.8040619999997</v>
      </c>
      <c r="C48" s="319">
        <v>3194.2447999999999</v>
      </c>
      <c r="D48" s="319">
        <v>115.44073800000024</v>
      </c>
      <c r="E48" s="320">
        <v>1.0374953182064499</v>
      </c>
      <c r="F48" s="318">
        <v>3286.1151367000002</v>
      </c>
      <c r="G48" s="319">
        <v>1369.2146402916669</v>
      </c>
      <c r="H48" s="319">
        <v>271.05094000000003</v>
      </c>
      <c r="I48" s="319">
        <v>1313.7274600000001</v>
      </c>
      <c r="J48" s="319">
        <v>-55.487180291666846</v>
      </c>
      <c r="K48" s="321">
        <v>0.39978132394937271</v>
      </c>
      <c r="L48" s="113"/>
      <c r="M48" s="317" t="str">
        <f t="shared" si="0"/>
        <v/>
      </c>
    </row>
    <row r="49" spans="1:13" ht="14.45" customHeight="1" x14ac:dyDescent="0.2">
      <c r="A49" s="322" t="s">
        <v>217</v>
      </c>
      <c r="B49" s="318">
        <v>2267.5</v>
      </c>
      <c r="C49" s="319">
        <v>2362.355</v>
      </c>
      <c r="D49" s="319">
        <v>94.855000000000018</v>
      </c>
      <c r="E49" s="320">
        <v>1.041832414553473</v>
      </c>
      <c r="F49" s="318">
        <v>2413.9401072000001</v>
      </c>
      <c r="G49" s="319">
        <v>1005.8083779999999</v>
      </c>
      <c r="H49" s="319">
        <v>200.21199999999999</v>
      </c>
      <c r="I49" s="319">
        <v>972.56600000000003</v>
      </c>
      <c r="J49" s="319">
        <v>-33.242377999999917</v>
      </c>
      <c r="K49" s="321">
        <v>0.40289566302790664</v>
      </c>
      <c r="L49" s="113"/>
      <c r="M49" s="317" t="str">
        <f t="shared" si="0"/>
        <v/>
      </c>
    </row>
    <row r="50" spans="1:13" ht="14.45" customHeight="1" x14ac:dyDescent="0.2">
      <c r="A50" s="322" t="s">
        <v>218</v>
      </c>
      <c r="B50" s="318">
        <v>1802.02</v>
      </c>
      <c r="C50" s="319">
        <v>1868.7280000000001</v>
      </c>
      <c r="D50" s="319">
        <v>66.708000000000084</v>
      </c>
      <c r="E50" s="320">
        <v>1.0370184570648495</v>
      </c>
      <c r="F50" s="318">
        <v>1930.4633796000001</v>
      </c>
      <c r="G50" s="319">
        <v>804.35974150000004</v>
      </c>
      <c r="H50" s="319">
        <v>158.423</v>
      </c>
      <c r="I50" s="319">
        <v>778.83500000000004</v>
      </c>
      <c r="J50" s="319">
        <v>-25.524741500000005</v>
      </c>
      <c r="K50" s="321">
        <v>0.40344458653309334</v>
      </c>
      <c r="L50" s="113"/>
      <c r="M50" s="317" t="str">
        <f t="shared" si="0"/>
        <v>X</v>
      </c>
    </row>
    <row r="51" spans="1:13" ht="14.45" customHeight="1" x14ac:dyDescent="0.2">
      <c r="A51" s="322" t="s">
        <v>219</v>
      </c>
      <c r="B51" s="318">
        <v>1802.02</v>
      </c>
      <c r="C51" s="319">
        <v>1868.7280000000001</v>
      </c>
      <c r="D51" s="319">
        <v>66.708000000000084</v>
      </c>
      <c r="E51" s="320">
        <v>1.0370184570648495</v>
      </c>
      <c r="F51" s="318">
        <v>1930.4633796000001</v>
      </c>
      <c r="G51" s="319">
        <v>804.35974150000004</v>
      </c>
      <c r="H51" s="319">
        <v>158.423</v>
      </c>
      <c r="I51" s="319">
        <v>778.83500000000004</v>
      </c>
      <c r="J51" s="319">
        <v>-25.524741500000005</v>
      </c>
      <c r="K51" s="321">
        <v>0.40344458653309334</v>
      </c>
      <c r="L51" s="113"/>
      <c r="M51" s="317" t="str">
        <f t="shared" si="0"/>
        <v/>
      </c>
    </row>
    <row r="52" spans="1:13" ht="14.45" customHeight="1" x14ac:dyDescent="0.2">
      <c r="A52" s="322" t="s">
        <v>220</v>
      </c>
      <c r="B52" s="318">
        <v>450.48</v>
      </c>
      <c r="C52" s="319">
        <v>493.62700000000001</v>
      </c>
      <c r="D52" s="319">
        <v>43.146999999999991</v>
      </c>
      <c r="E52" s="320">
        <v>1.0957800568282721</v>
      </c>
      <c r="F52" s="318">
        <v>483.4767276</v>
      </c>
      <c r="G52" s="319">
        <v>201.44863650000002</v>
      </c>
      <c r="H52" s="319">
        <v>41.789000000000001</v>
      </c>
      <c r="I52" s="319">
        <v>193.73099999999999</v>
      </c>
      <c r="J52" s="319">
        <v>-7.717636500000026</v>
      </c>
      <c r="K52" s="321">
        <v>0.40070387867827539</v>
      </c>
      <c r="L52" s="113"/>
      <c r="M52" s="317" t="str">
        <f t="shared" si="0"/>
        <v>X</v>
      </c>
    </row>
    <row r="53" spans="1:13" ht="14.45" customHeight="1" x14ac:dyDescent="0.2">
      <c r="A53" s="322" t="s">
        <v>221</v>
      </c>
      <c r="B53" s="318">
        <v>450.48</v>
      </c>
      <c r="C53" s="319">
        <v>493.62700000000001</v>
      </c>
      <c r="D53" s="319">
        <v>43.146999999999991</v>
      </c>
      <c r="E53" s="320">
        <v>1.0957800568282721</v>
      </c>
      <c r="F53" s="318">
        <v>483.4767276</v>
      </c>
      <c r="G53" s="319">
        <v>201.44863650000002</v>
      </c>
      <c r="H53" s="319">
        <v>41.789000000000001</v>
      </c>
      <c r="I53" s="319">
        <v>193.73099999999999</v>
      </c>
      <c r="J53" s="319">
        <v>-7.717636500000026</v>
      </c>
      <c r="K53" s="321">
        <v>0.40070387867827539</v>
      </c>
      <c r="L53" s="113"/>
      <c r="M53" s="317" t="str">
        <f t="shared" si="0"/>
        <v/>
      </c>
    </row>
    <row r="54" spans="1:13" ht="14.45" customHeight="1" x14ac:dyDescent="0.2">
      <c r="A54" s="322" t="s">
        <v>222</v>
      </c>
      <c r="B54" s="318">
        <v>15</v>
      </c>
      <c r="C54" s="319">
        <v>0</v>
      </c>
      <c r="D54" s="319">
        <v>-15</v>
      </c>
      <c r="E54" s="320">
        <v>0</v>
      </c>
      <c r="F54" s="318">
        <v>0</v>
      </c>
      <c r="G54" s="319">
        <v>0</v>
      </c>
      <c r="H54" s="319">
        <v>0</v>
      </c>
      <c r="I54" s="319">
        <v>0</v>
      </c>
      <c r="J54" s="319">
        <v>0</v>
      </c>
      <c r="K54" s="321">
        <v>0</v>
      </c>
      <c r="L54" s="113"/>
      <c r="M54" s="317" t="str">
        <f t="shared" si="0"/>
        <v>X</v>
      </c>
    </row>
    <row r="55" spans="1:13" ht="14.45" customHeight="1" x14ac:dyDescent="0.2">
      <c r="A55" s="322" t="s">
        <v>223</v>
      </c>
      <c r="B55" s="318">
        <v>15</v>
      </c>
      <c r="C55" s="319">
        <v>0</v>
      </c>
      <c r="D55" s="319">
        <v>-15</v>
      </c>
      <c r="E55" s="320">
        <v>0</v>
      </c>
      <c r="F55" s="318">
        <v>0</v>
      </c>
      <c r="G55" s="319">
        <v>0</v>
      </c>
      <c r="H55" s="319">
        <v>0</v>
      </c>
      <c r="I55" s="319">
        <v>0</v>
      </c>
      <c r="J55" s="319">
        <v>0</v>
      </c>
      <c r="K55" s="321">
        <v>0</v>
      </c>
      <c r="L55" s="113"/>
      <c r="M55" s="317" t="str">
        <f t="shared" si="0"/>
        <v/>
      </c>
    </row>
    <row r="56" spans="1:13" ht="14.45" customHeight="1" x14ac:dyDescent="0.2">
      <c r="A56" s="322" t="s">
        <v>224</v>
      </c>
      <c r="B56" s="318">
        <v>757.04</v>
      </c>
      <c r="C56" s="319">
        <v>794.51131999999996</v>
      </c>
      <c r="D56" s="319">
        <v>37.471319999999992</v>
      </c>
      <c r="E56" s="320">
        <v>1.0494971467822043</v>
      </c>
      <c r="F56" s="318">
        <v>815.91175600000008</v>
      </c>
      <c r="G56" s="319">
        <v>339.96323166666673</v>
      </c>
      <c r="H56" s="319">
        <v>67.671059999999997</v>
      </c>
      <c r="I56" s="319">
        <v>325.58221000000003</v>
      </c>
      <c r="J56" s="319">
        <v>-14.381021666666697</v>
      </c>
      <c r="K56" s="321">
        <v>0.39904095952258839</v>
      </c>
      <c r="L56" s="113"/>
      <c r="M56" s="317" t="str">
        <f t="shared" si="0"/>
        <v/>
      </c>
    </row>
    <row r="57" spans="1:13" ht="14.45" customHeight="1" x14ac:dyDescent="0.2">
      <c r="A57" s="322" t="s">
        <v>225</v>
      </c>
      <c r="B57" s="318">
        <v>201.2</v>
      </c>
      <c r="C57" s="319">
        <v>210.95140000000001</v>
      </c>
      <c r="D57" s="319">
        <v>9.7514000000000181</v>
      </c>
      <c r="E57" s="320">
        <v>1.0484662027833003</v>
      </c>
      <c r="F57" s="318">
        <v>217.25460999999999</v>
      </c>
      <c r="G57" s="319">
        <v>90.522754166666658</v>
      </c>
      <c r="H57" s="319">
        <v>18.0185</v>
      </c>
      <c r="I57" s="319">
        <v>86.692300000000003</v>
      </c>
      <c r="J57" s="319">
        <v>-3.8304541666666552</v>
      </c>
      <c r="K57" s="321">
        <v>0.399035491122605</v>
      </c>
      <c r="L57" s="113"/>
      <c r="M57" s="317" t="str">
        <f t="shared" si="0"/>
        <v>X</v>
      </c>
    </row>
    <row r="58" spans="1:13" ht="14.45" customHeight="1" x14ac:dyDescent="0.2">
      <c r="A58" s="322" t="s">
        <v>226</v>
      </c>
      <c r="B58" s="318">
        <v>201.2</v>
      </c>
      <c r="C58" s="319">
        <v>210.95140000000001</v>
      </c>
      <c r="D58" s="319">
        <v>9.7514000000000181</v>
      </c>
      <c r="E58" s="320">
        <v>1.0484662027833003</v>
      </c>
      <c r="F58" s="318">
        <v>217.25460999999999</v>
      </c>
      <c r="G58" s="319">
        <v>90.522754166666658</v>
      </c>
      <c r="H58" s="319">
        <v>18.0185</v>
      </c>
      <c r="I58" s="319">
        <v>86.692300000000003</v>
      </c>
      <c r="J58" s="319">
        <v>-3.8304541666666552</v>
      </c>
      <c r="K58" s="321">
        <v>0.399035491122605</v>
      </c>
      <c r="L58" s="113"/>
      <c r="M58" s="317" t="str">
        <f t="shared" si="0"/>
        <v/>
      </c>
    </row>
    <row r="59" spans="1:13" ht="14.45" customHeight="1" x14ac:dyDescent="0.2">
      <c r="A59" s="322" t="s">
        <v>227</v>
      </c>
      <c r="B59" s="318">
        <v>555.84</v>
      </c>
      <c r="C59" s="319">
        <v>583.55992000000003</v>
      </c>
      <c r="D59" s="319">
        <v>27.719920000000002</v>
      </c>
      <c r="E59" s="320">
        <v>1.0498703223949337</v>
      </c>
      <c r="F59" s="318">
        <v>598.6571459999999</v>
      </c>
      <c r="G59" s="319">
        <v>249.44047749999996</v>
      </c>
      <c r="H59" s="319">
        <v>49.652560000000001</v>
      </c>
      <c r="I59" s="319">
        <v>238.88991000000001</v>
      </c>
      <c r="J59" s="319">
        <v>-10.550567499999943</v>
      </c>
      <c r="K59" s="321">
        <v>0.39904294402258761</v>
      </c>
      <c r="L59" s="113"/>
      <c r="M59" s="317" t="str">
        <f t="shared" si="0"/>
        <v>X</v>
      </c>
    </row>
    <row r="60" spans="1:13" ht="14.45" customHeight="1" x14ac:dyDescent="0.2">
      <c r="A60" s="322" t="s">
        <v>228</v>
      </c>
      <c r="B60" s="318">
        <v>555.84</v>
      </c>
      <c r="C60" s="319">
        <v>583.55992000000003</v>
      </c>
      <c r="D60" s="319">
        <v>27.719920000000002</v>
      </c>
      <c r="E60" s="320">
        <v>1.0498703223949337</v>
      </c>
      <c r="F60" s="318">
        <v>598.6571459999999</v>
      </c>
      <c r="G60" s="319">
        <v>249.44047749999996</v>
      </c>
      <c r="H60" s="319">
        <v>49.652560000000001</v>
      </c>
      <c r="I60" s="319">
        <v>238.88991000000001</v>
      </c>
      <c r="J60" s="319">
        <v>-10.550567499999943</v>
      </c>
      <c r="K60" s="321">
        <v>0.39904294402258761</v>
      </c>
      <c r="L60" s="113"/>
      <c r="M60" s="317" t="str">
        <f t="shared" si="0"/>
        <v/>
      </c>
    </row>
    <row r="61" spans="1:13" ht="14.45" customHeight="1" x14ac:dyDescent="0.2">
      <c r="A61" s="322" t="s">
        <v>229</v>
      </c>
      <c r="B61" s="318">
        <v>7.8040620000000001</v>
      </c>
      <c r="C61" s="319">
        <v>0</v>
      </c>
      <c r="D61" s="319">
        <v>-7.8040620000000001</v>
      </c>
      <c r="E61" s="320">
        <v>0</v>
      </c>
      <c r="F61" s="318">
        <v>7.9844719</v>
      </c>
      <c r="G61" s="319">
        <v>3.3268632916666667</v>
      </c>
      <c r="H61" s="319">
        <v>0</v>
      </c>
      <c r="I61" s="319">
        <v>0</v>
      </c>
      <c r="J61" s="319">
        <v>-3.3268632916666667</v>
      </c>
      <c r="K61" s="321">
        <v>0</v>
      </c>
      <c r="L61" s="113"/>
      <c r="M61" s="317" t="str">
        <f t="shared" si="0"/>
        <v/>
      </c>
    </row>
    <row r="62" spans="1:13" ht="14.45" customHeight="1" x14ac:dyDescent="0.2">
      <c r="A62" s="322" t="s">
        <v>230</v>
      </c>
      <c r="B62" s="318">
        <v>7.8040620000000001</v>
      </c>
      <c r="C62" s="319">
        <v>0</v>
      </c>
      <c r="D62" s="319">
        <v>-7.8040620000000001</v>
      </c>
      <c r="E62" s="320">
        <v>0</v>
      </c>
      <c r="F62" s="318">
        <v>7.9844719</v>
      </c>
      <c r="G62" s="319">
        <v>3.3268632916666667</v>
      </c>
      <c r="H62" s="319">
        <v>0</v>
      </c>
      <c r="I62" s="319">
        <v>0</v>
      </c>
      <c r="J62" s="319">
        <v>-3.3268632916666667</v>
      </c>
      <c r="K62" s="321">
        <v>0</v>
      </c>
      <c r="L62" s="113"/>
      <c r="M62" s="317" t="str">
        <f t="shared" si="0"/>
        <v>X</v>
      </c>
    </row>
    <row r="63" spans="1:13" ht="14.45" customHeight="1" x14ac:dyDescent="0.2">
      <c r="A63" s="322" t="s">
        <v>231</v>
      </c>
      <c r="B63" s="318">
        <v>7.8040620000000001</v>
      </c>
      <c r="C63" s="319">
        <v>0</v>
      </c>
      <c r="D63" s="319">
        <v>-7.8040620000000001</v>
      </c>
      <c r="E63" s="320">
        <v>0</v>
      </c>
      <c r="F63" s="318">
        <v>7.9844719</v>
      </c>
      <c r="G63" s="319">
        <v>3.3268632916666667</v>
      </c>
      <c r="H63" s="319">
        <v>0</v>
      </c>
      <c r="I63" s="319">
        <v>0</v>
      </c>
      <c r="J63" s="319">
        <v>-3.3268632916666667</v>
      </c>
      <c r="K63" s="321">
        <v>0</v>
      </c>
      <c r="L63" s="113"/>
      <c r="M63" s="317" t="str">
        <f t="shared" si="0"/>
        <v/>
      </c>
    </row>
    <row r="64" spans="1:13" ht="14.45" customHeight="1" x14ac:dyDescent="0.2">
      <c r="A64" s="322" t="s">
        <v>232</v>
      </c>
      <c r="B64" s="318">
        <v>46.46</v>
      </c>
      <c r="C64" s="319">
        <v>37.378480000000003</v>
      </c>
      <c r="D64" s="319">
        <v>-9.0815199999999976</v>
      </c>
      <c r="E64" s="320">
        <v>0.80453034868704265</v>
      </c>
      <c r="F64" s="318">
        <v>48.278801600000001</v>
      </c>
      <c r="G64" s="319">
        <v>20.116167333333333</v>
      </c>
      <c r="H64" s="319">
        <v>3.1678800000000003</v>
      </c>
      <c r="I64" s="319">
        <v>15.57925</v>
      </c>
      <c r="J64" s="319">
        <v>-4.5369173333333332</v>
      </c>
      <c r="K64" s="321">
        <v>0.32269338682176402</v>
      </c>
      <c r="L64" s="113"/>
      <c r="M64" s="317" t="str">
        <f t="shared" si="0"/>
        <v/>
      </c>
    </row>
    <row r="65" spans="1:13" ht="14.45" customHeight="1" x14ac:dyDescent="0.2">
      <c r="A65" s="322" t="s">
        <v>233</v>
      </c>
      <c r="B65" s="318">
        <v>46.46</v>
      </c>
      <c r="C65" s="319">
        <v>37.378480000000003</v>
      </c>
      <c r="D65" s="319">
        <v>-9.0815199999999976</v>
      </c>
      <c r="E65" s="320">
        <v>0.80453034868704265</v>
      </c>
      <c r="F65" s="318">
        <v>48.278801600000001</v>
      </c>
      <c r="G65" s="319">
        <v>20.116167333333333</v>
      </c>
      <c r="H65" s="319">
        <v>3.1678800000000003</v>
      </c>
      <c r="I65" s="319">
        <v>15.57925</v>
      </c>
      <c r="J65" s="319">
        <v>-4.5369173333333332</v>
      </c>
      <c r="K65" s="321">
        <v>0.32269338682176402</v>
      </c>
      <c r="L65" s="113"/>
      <c r="M65" s="317" t="str">
        <f t="shared" si="0"/>
        <v>X</v>
      </c>
    </row>
    <row r="66" spans="1:13" ht="14.45" customHeight="1" x14ac:dyDescent="0.2">
      <c r="A66" s="322" t="s">
        <v>234</v>
      </c>
      <c r="B66" s="318">
        <v>46.46</v>
      </c>
      <c r="C66" s="319">
        <v>37.378480000000003</v>
      </c>
      <c r="D66" s="319">
        <v>-9.0815199999999976</v>
      </c>
      <c r="E66" s="320">
        <v>0.80453034868704265</v>
      </c>
      <c r="F66" s="318">
        <v>48.278801600000001</v>
      </c>
      <c r="G66" s="319">
        <v>20.116167333333333</v>
      </c>
      <c r="H66" s="319">
        <v>3.1678800000000003</v>
      </c>
      <c r="I66" s="319">
        <v>15.57925</v>
      </c>
      <c r="J66" s="319">
        <v>-4.5369173333333332</v>
      </c>
      <c r="K66" s="321">
        <v>0.32269338682176402</v>
      </c>
      <c r="L66" s="113"/>
      <c r="M66" s="317" t="str">
        <f t="shared" si="0"/>
        <v/>
      </c>
    </row>
    <row r="67" spans="1:13" ht="14.45" customHeight="1" x14ac:dyDescent="0.2">
      <c r="A67" s="322" t="s">
        <v>235</v>
      </c>
      <c r="B67" s="318">
        <v>3.7748159999999999</v>
      </c>
      <c r="C67" s="319">
        <v>3.3</v>
      </c>
      <c r="D67" s="319">
        <v>-0.47481600000000013</v>
      </c>
      <c r="E67" s="320">
        <v>0.87421479616489917</v>
      </c>
      <c r="F67" s="318">
        <v>4.2273504000000006</v>
      </c>
      <c r="G67" s="319">
        <v>1.7613960000000004</v>
      </c>
      <c r="H67" s="319">
        <v>0</v>
      </c>
      <c r="I67" s="319">
        <v>2.1</v>
      </c>
      <c r="J67" s="319">
        <v>0.33860399999999968</v>
      </c>
      <c r="K67" s="321">
        <v>0.49676506589091829</v>
      </c>
      <c r="L67" s="113"/>
      <c r="M67" s="317" t="str">
        <f t="shared" si="0"/>
        <v/>
      </c>
    </row>
    <row r="68" spans="1:13" ht="14.45" customHeight="1" x14ac:dyDescent="0.2">
      <c r="A68" s="322" t="s">
        <v>236</v>
      </c>
      <c r="B68" s="318">
        <v>1.7748119999999998</v>
      </c>
      <c r="C68" s="319">
        <v>1.8</v>
      </c>
      <c r="D68" s="319">
        <v>2.518800000000021E-2</v>
      </c>
      <c r="E68" s="320">
        <v>1.0141919256800158</v>
      </c>
      <c r="F68" s="318">
        <v>2.1589560000000003</v>
      </c>
      <c r="G68" s="319">
        <v>0.89956500000000006</v>
      </c>
      <c r="H68" s="319">
        <v>0</v>
      </c>
      <c r="I68" s="319">
        <v>0.6</v>
      </c>
      <c r="J68" s="319">
        <v>-0.29956500000000008</v>
      </c>
      <c r="K68" s="321">
        <v>0.2779121019603919</v>
      </c>
      <c r="L68" s="113"/>
      <c r="M68" s="317" t="str">
        <f t="shared" si="0"/>
        <v/>
      </c>
    </row>
    <row r="69" spans="1:13" ht="14.45" customHeight="1" x14ac:dyDescent="0.2">
      <c r="A69" s="322" t="s">
        <v>237</v>
      </c>
      <c r="B69" s="318">
        <v>1.7748119999999998</v>
      </c>
      <c r="C69" s="319">
        <v>1.8</v>
      </c>
      <c r="D69" s="319">
        <v>2.518800000000021E-2</v>
      </c>
      <c r="E69" s="320">
        <v>1.0141919256800158</v>
      </c>
      <c r="F69" s="318">
        <v>2.1589560000000003</v>
      </c>
      <c r="G69" s="319">
        <v>0.89956500000000006</v>
      </c>
      <c r="H69" s="319">
        <v>0</v>
      </c>
      <c r="I69" s="319">
        <v>0.6</v>
      </c>
      <c r="J69" s="319">
        <v>-0.29956500000000008</v>
      </c>
      <c r="K69" s="321">
        <v>0.2779121019603919</v>
      </c>
      <c r="L69" s="113"/>
      <c r="M69" s="317" t="str">
        <f t="shared" si="0"/>
        <v>X</v>
      </c>
    </row>
    <row r="70" spans="1:13" ht="14.45" customHeight="1" x14ac:dyDescent="0.2">
      <c r="A70" s="322" t="s">
        <v>238</v>
      </c>
      <c r="B70" s="318">
        <v>1.7748119999999998</v>
      </c>
      <c r="C70" s="319">
        <v>1.8</v>
      </c>
      <c r="D70" s="319">
        <v>2.518800000000021E-2</v>
      </c>
      <c r="E70" s="320">
        <v>1.0141919256800158</v>
      </c>
      <c r="F70" s="318">
        <v>2.1589560000000003</v>
      </c>
      <c r="G70" s="319">
        <v>0.89956500000000006</v>
      </c>
      <c r="H70" s="319">
        <v>0</v>
      </c>
      <c r="I70" s="319">
        <v>0.6</v>
      </c>
      <c r="J70" s="319">
        <v>-0.29956500000000008</v>
      </c>
      <c r="K70" s="321">
        <v>0.2779121019603919</v>
      </c>
      <c r="L70" s="113"/>
      <c r="M70" s="31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22" t="s">
        <v>239</v>
      </c>
      <c r="B71" s="318">
        <v>2.0000040000000001</v>
      </c>
      <c r="C71" s="319">
        <v>1.5</v>
      </c>
      <c r="D71" s="319">
        <v>-0.50000400000000012</v>
      </c>
      <c r="E71" s="320">
        <v>0.74999850000299995</v>
      </c>
      <c r="F71" s="318">
        <v>2.0683944000000003</v>
      </c>
      <c r="G71" s="319">
        <v>0.86183100000000012</v>
      </c>
      <c r="H71" s="319">
        <v>0</v>
      </c>
      <c r="I71" s="319">
        <v>1.5</v>
      </c>
      <c r="J71" s="319">
        <v>0.63816899999999988</v>
      </c>
      <c r="K71" s="321">
        <v>0.72520018425886268</v>
      </c>
      <c r="L71" s="113"/>
      <c r="M71" s="317" t="str">
        <f t="shared" si="1"/>
        <v/>
      </c>
    </row>
    <row r="72" spans="1:13" ht="14.45" customHeight="1" x14ac:dyDescent="0.2">
      <c r="A72" s="322" t="s">
        <v>240</v>
      </c>
      <c r="B72" s="318">
        <v>2.0000040000000001</v>
      </c>
      <c r="C72" s="319">
        <v>1.5</v>
      </c>
      <c r="D72" s="319">
        <v>-0.50000400000000012</v>
      </c>
      <c r="E72" s="320">
        <v>0.74999850000299995</v>
      </c>
      <c r="F72" s="318">
        <v>2.0683944000000003</v>
      </c>
      <c r="G72" s="319">
        <v>0.86183100000000012</v>
      </c>
      <c r="H72" s="319">
        <v>0</v>
      </c>
      <c r="I72" s="319">
        <v>1.5</v>
      </c>
      <c r="J72" s="319">
        <v>0.63816899999999988</v>
      </c>
      <c r="K72" s="321">
        <v>0.72520018425886268</v>
      </c>
      <c r="L72" s="113"/>
      <c r="M72" s="317" t="str">
        <f t="shared" si="1"/>
        <v>X</v>
      </c>
    </row>
    <row r="73" spans="1:13" ht="14.45" customHeight="1" x14ac:dyDescent="0.2">
      <c r="A73" s="322" t="s">
        <v>241</v>
      </c>
      <c r="B73" s="318">
        <v>2.0000040000000001</v>
      </c>
      <c r="C73" s="319">
        <v>1.5</v>
      </c>
      <c r="D73" s="319">
        <v>-0.50000400000000012</v>
      </c>
      <c r="E73" s="320">
        <v>0.74999850000299995</v>
      </c>
      <c r="F73" s="318">
        <v>2.0683944000000003</v>
      </c>
      <c r="G73" s="319">
        <v>0.86183100000000012</v>
      </c>
      <c r="H73" s="319">
        <v>0</v>
      </c>
      <c r="I73" s="319">
        <v>1.5</v>
      </c>
      <c r="J73" s="319">
        <v>0.63816899999999988</v>
      </c>
      <c r="K73" s="321">
        <v>0.72520018425886268</v>
      </c>
      <c r="L73" s="113"/>
      <c r="M73" s="317" t="str">
        <f t="shared" si="1"/>
        <v/>
      </c>
    </row>
    <row r="74" spans="1:13" ht="14.45" customHeight="1" x14ac:dyDescent="0.2">
      <c r="A74" s="322" t="s">
        <v>242</v>
      </c>
      <c r="B74" s="318">
        <v>12</v>
      </c>
      <c r="C74" s="319">
        <v>13.984999999999999</v>
      </c>
      <c r="D74" s="319">
        <v>1.9849999999999994</v>
      </c>
      <c r="E74" s="320">
        <v>1.1654166666666665</v>
      </c>
      <c r="F74" s="318">
        <v>13.980411200000001</v>
      </c>
      <c r="G74" s="319">
        <v>5.8251713333333335</v>
      </c>
      <c r="H74" s="319">
        <v>0</v>
      </c>
      <c r="I74" s="319">
        <v>5.49</v>
      </c>
      <c r="J74" s="319">
        <v>-0.33517133333333327</v>
      </c>
      <c r="K74" s="321">
        <v>0.39269231222612394</v>
      </c>
      <c r="L74" s="113"/>
      <c r="M74" s="317" t="str">
        <f t="shared" si="1"/>
        <v/>
      </c>
    </row>
    <row r="75" spans="1:13" ht="14.45" customHeight="1" x14ac:dyDescent="0.2">
      <c r="A75" s="322" t="s">
        <v>243</v>
      </c>
      <c r="B75" s="318">
        <v>0</v>
      </c>
      <c r="C75" s="319">
        <v>0.8</v>
      </c>
      <c r="D75" s="319">
        <v>0.8</v>
      </c>
      <c r="E75" s="320">
        <v>0</v>
      </c>
      <c r="F75" s="318">
        <v>0</v>
      </c>
      <c r="G75" s="319">
        <v>0</v>
      </c>
      <c r="H75" s="319">
        <v>0</v>
      </c>
      <c r="I75" s="319">
        <v>0</v>
      </c>
      <c r="J75" s="319">
        <v>0</v>
      </c>
      <c r="K75" s="321">
        <v>0</v>
      </c>
      <c r="L75" s="113"/>
      <c r="M75" s="317" t="str">
        <f t="shared" si="1"/>
        <v/>
      </c>
    </row>
    <row r="76" spans="1:13" ht="14.45" customHeight="1" x14ac:dyDescent="0.2">
      <c r="A76" s="322" t="s">
        <v>244</v>
      </c>
      <c r="B76" s="318">
        <v>0</v>
      </c>
      <c r="C76" s="319">
        <v>0.8</v>
      </c>
      <c r="D76" s="319">
        <v>0.8</v>
      </c>
      <c r="E76" s="320">
        <v>0</v>
      </c>
      <c r="F76" s="318">
        <v>0</v>
      </c>
      <c r="G76" s="319">
        <v>0</v>
      </c>
      <c r="H76" s="319">
        <v>0</v>
      </c>
      <c r="I76" s="319">
        <v>0</v>
      </c>
      <c r="J76" s="319">
        <v>0</v>
      </c>
      <c r="K76" s="321">
        <v>0</v>
      </c>
      <c r="L76" s="113"/>
      <c r="M76" s="317" t="str">
        <f t="shared" si="1"/>
        <v>X</v>
      </c>
    </row>
    <row r="77" spans="1:13" ht="14.45" customHeight="1" x14ac:dyDescent="0.2">
      <c r="A77" s="322" t="s">
        <v>245</v>
      </c>
      <c r="B77" s="318">
        <v>0</v>
      </c>
      <c r="C77" s="319">
        <v>0.8</v>
      </c>
      <c r="D77" s="319">
        <v>0.8</v>
      </c>
      <c r="E77" s="320">
        <v>0</v>
      </c>
      <c r="F77" s="318">
        <v>0</v>
      </c>
      <c r="G77" s="319">
        <v>0</v>
      </c>
      <c r="H77" s="319">
        <v>0</v>
      </c>
      <c r="I77" s="319">
        <v>0</v>
      </c>
      <c r="J77" s="319">
        <v>0</v>
      </c>
      <c r="K77" s="321">
        <v>0</v>
      </c>
      <c r="L77" s="113"/>
      <c r="M77" s="317" t="str">
        <f t="shared" si="1"/>
        <v/>
      </c>
    </row>
    <row r="78" spans="1:13" ht="14.45" customHeight="1" x14ac:dyDescent="0.2">
      <c r="A78" s="322" t="s">
        <v>246</v>
      </c>
      <c r="B78" s="318">
        <v>12</v>
      </c>
      <c r="C78" s="319">
        <v>13.185</v>
      </c>
      <c r="D78" s="319">
        <v>1.1850000000000005</v>
      </c>
      <c r="E78" s="320">
        <v>1.0987500000000001</v>
      </c>
      <c r="F78" s="318">
        <v>13.980411200000001</v>
      </c>
      <c r="G78" s="319">
        <v>5.8251713333333335</v>
      </c>
      <c r="H78" s="319">
        <v>0</v>
      </c>
      <c r="I78" s="319">
        <v>5.49</v>
      </c>
      <c r="J78" s="319">
        <v>-0.33517133333333327</v>
      </c>
      <c r="K78" s="321">
        <v>0.39269231222612394</v>
      </c>
      <c r="L78" s="113"/>
      <c r="M78" s="317" t="str">
        <f t="shared" si="1"/>
        <v/>
      </c>
    </row>
    <row r="79" spans="1:13" ht="14.45" customHeight="1" x14ac:dyDescent="0.2">
      <c r="A79" s="322" t="s">
        <v>247</v>
      </c>
      <c r="B79" s="318">
        <v>0</v>
      </c>
      <c r="C79" s="319">
        <v>0.60499999999999998</v>
      </c>
      <c r="D79" s="319">
        <v>0.60499999999999998</v>
      </c>
      <c r="E79" s="320">
        <v>0</v>
      </c>
      <c r="F79" s="318">
        <v>0.67154160000000007</v>
      </c>
      <c r="G79" s="319">
        <v>0.27980900000000003</v>
      </c>
      <c r="H79" s="319">
        <v>0</v>
      </c>
      <c r="I79" s="319">
        <v>0</v>
      </c>
      <c r="J79" s="319">
        <v>-0.27980900000000003</v>
      </c>
      <c r="K79" s="321">
        <v>0</v>
      </c>
      <c r="L79" s="113"/>
      <c r="M79" s="317" t="str">
        <f t="shared" si="1"/>
        <v>X</v>
      </c>
    </row>
    <row r="80" spans="1:13" ht="14.45" customHeight="1" x14ac:dyDescent="0.2">
      <c r="A80" s="322" t="s">
        <v>248</v>
      </c>
      <c r="B80" s="318">
        <v>0</v>
      </c>
      <c r="C80" s="319">
        <v>0.60499999999999998</v>
      </c>
      <c r="D80" s="319">
        <v>0.60499999999999998</v>
      </c>
      <c r="E80" s="320">
        <v>0</v>
      </c>
      <c r="F80" s="318">
        <v>0.67154160000000007</v>
      </c>
      <c r="G80" s="319">
        <v>0.27980900000000003</v>
      </c>
      <c r="H80" s="319">
        <v>0</v>
      </c>
      <c r="I80" s="319">
        <v>0</v>
      </c>
      <c r="J80" s="319">
        <v>-0.27980900000000003</v>
      </c>
      <c r="K80" s="321">
        <v>0</v>
      </c>
      <c r="L80" s="113"/>
      <c r="M80" s="317" t="str">
        <f t="shared" si="1"/>
        <v/>
      </c>
    </row>
    <row r="81" spans="1:13" ht="14.45" customHeight="1" x14ac:dyDescent="0.2">
      <c r="A81" s="322" t="s">
        <v>249</v>
      </c>
      <c r="B81" s="318">
        <v>12</v>
      </c>
      <c r="C81" s="319">
        <v>10.98</v>
      </c>
      <c r="D81" s="319">
        <v>-1.0199999999999996</v>
      </c>
      <c r="E81" s="320">
        <v>0.91500000000000004</v>
      </c>
      <c r="F81" s="318">
        <v>12.6660644</v>
      </c>
      <c r="G81" s="319">
        <v>5.2775268333333338</v>
      </c>
      <c r="H81" s="319">
        <v>0</v>
      </c>
      <c r="I81" s="319">
        <v>5.49</v>
      </c>
      <c r="J81" s="319">
        <v>0.21247316666666638</v>
      </c>
      <c r="K81" s="321">
        <v>0.43344166164195408</v>
      </c>
      <c r="L81" s="113"/>
      <c r="M81" s="317" t="str">
        <f t="shared" si="1"/>
        <v>X</v>
      </c>
    </row>
    <row r="82" spans="1:13" ht="14.45" customHeight="1" x14ac:dyDescent="0.2">
      <c r="A82" s="322" t="s">
        <v>250</v>
      </c>
      <c r="B82" s="318">
        <v>12</v>
      </c>
      <c r="C82" s="319">
        <v>10.98</v>
      </c>
      <c r="D82" s="319">
        <v>-1.0199999999999996</v>
      </c>
      <c r="E82" s="320">
        <v>0.91500000000000004</v>
      </c>
      <c r="F82" s="318">
        <v>12.6660644</v>
      </c>
      <c r="G82" s="319">
        <v>5.2775268333333338</v>
      </c>
      <c r="H82" s="319">
        <v>0</v>
      </c>
      <c r="I82" s="319">
        <v>5.49</v>
      </c>
      <c r="J82" s="319">
        <v>0.21247316666666638</v>
      </c>
      <c r="K82" s="321">
        <v>0.43344166164195408</v>
      </c>
      <c r="L82" s="113"/>
      <c r="M82" s="317" t="str">
        <f t="shared" si="1"/>
        <v/>
      </c>
    </row>
    <row r="83" spans="1:13" ht="14.45" customHeight="1" x14ac:dyDescent="0.2">
      <c r="A83" s="322" t="s">
        <v>251</v>
      </c>
      <c r="B83" s="318">
        <v>0</v>
      </c>
      <c r="C83" s="319">
        <v>1.6</v>
      </c>
      <c r="D83" s="319">
        <v>1.6</v>
      </c>
      <c r="E83" s="320">
        <v>0</v>
      </c>
      <c r="F83" s="318">
        <v>0.64280519999999997</v>
      </c>
      <c r="G83" s="319">
        <v>0.2678355</v>
      </c>
      <c r="H83" s="319">
        <v>0</v>
      </c>
      <c r="I83" s="319">
        <v>0</v>
      </c>
      <c r="J83" s="319">
        <v>-0.2678355</v>
      </c>
      <c r="K83" s="321">
        <v>0</v>
      </c>
      <c r="L83" s="113"/>
      <c r="M83" s="317" t="str">
        <f t="shared" si="1"/>
        <v>X</v>
      </c>
    </row>
    <row r="84" spans="1:13" ht="14.45" customHeight="1" x14ac:dyDescent="0.2">
      <c r="A84" s="322" t="s">
        <v>252</v>
      </c>
      <c r="B84" s="318">
        <v>0</v>
      </c>
      <c r="C84" s="319">
        <v>1.6</v>
      </c>
      <c r="D84" s="319">
        <v>1.6</v>
      </c>
      <c r="E84" s="320">
        <v>0</v>
      </c>
      <c r="F84" s="318">
        <v>0.64280519999999997</v>
      </c>
      <c r="G84" s="319">
        <v>0.2678355</v>
      </c>
      <c r="H84" s="319">
        <v>0</v>
      </c>
      <c r="I84" s="319">
        <v>0</v>
      </c>
      <c r="J84" s="319">
        <v>-0.2678355</v>
      </c>
      <c r="K84" s="321">
        <v>0</v>
      </c>
      <c r="L84" s="113"/>
      <c r="M84" s="317" t="str">
        <f t="shared" si="1"/>
        <v/>
      </c>
    </row>
    <row r="85" spans="1:13" ht="14.45" customHeight="1" x14ac:dyDescent="0.2">
      <c r="A85" s="322" t="s">
        <v>253</v>
      </c>
      <c r="B85" s="318">
        <v>24.999995999999999</v>
      </c>
      <c r="C85" s="319">
        <v>39.289389999999997</v>
      </c>
      <c r="D85" s="319">
        <v>14.289393999999998</v>
      </c>
      <c r="E85" s="320">
        <v>1.5715758514521361</v>
      </c>
      <c r="F85" s="318">
        <v>41.361826800000003</v>
      </c>
      <c r="G85" s="319">
        <v>17.234094500000001</v>
      </c>
      <c r="H85" s="319">
        <v>2.43418</v>
      </c>
      <c r="I85" s="319">
        <v>12.17126</v>
      </c>
      <c r="J85" s="319">
        <v>-5.062834500000001</v>
      </c>
      <c r="K85" s="321">
        <v>0.29426311509045822</v>
      </c>
      <c r="L85" s="113"/>
      <c r="M85" s="317" t="str">
        <f t="shared" si="1"/>
        <v/>
      </c>
    </row>
    <row r="86" spans="1:13" ht="14.45" customHeight="1" x14ac:dyDescent="0.2">
      <c r="A86" s="322" t="s">
        <v>254</v>
      </c>
      <c r="B86" s="318">
        <v>24.999995999999999</v>
      </c>
      <c r="C86" s="319">
        <v>29.004390000000001</v>
      </c>
      <c r="D86" s="319">
        <v>4.0043940000000013</v>
      </c>
      <c r="E86" s="320">
        <v>1.1601757856281258</v>
      </c>
      <c r="F86" s="318">
        <v>30.8664126</v>
      </c>
      <c r="G86" s="319">
        <v>12.86100525</v>
      </c>
      <c r="H86" s="319">
        <v>2.43418</v>
      </c>
      <c r="I86" s="319">
        <v>12.17126</v>
      </c>
      <c r="J86" s="319">
        <v>-0.68974524999999964</v>
      </c>
      <c r="K86" s="321">
        <v>0.39432052430997439</v>
      </c>
      <c r="L86" s="113"/>
      <c r="M86" s="317" t="str">
        <f t="shared" si="1"/>
        <v/>
      </c>
    </row>
    <row r="87" spans="1:13" ht="14.45" customHeight="1" x14ac:dyDescent="0.2">
      <c r="A87" s="322" t="s">
        <v>255</v>
      </c>
      <c r="B87" s="318">
        <v>24.999995999999999</v>
      </c>
      <c r="C87" s="319">
        <v>29.004390000000001</v>
      </c>
      <c r="D87" s="319">
        <v>4.0043940000000013</v>
      </c>
      <c r="E87" s="320">
        <v>1.1601757856281258</v>
      </c>
      <c r="F87" s="318">
        <v>30.8664126</v>
      </c>
      <c r="G87" s="319">
        <v>12.86100525</v>
      </c>
      <c r="H87" s="319">
        <v>2.43418</v>
      </c>
      <c r="I87" s="319">
        <v>12.17126</v>
      </c>
      <c r="J87" s="319">
        <v>-0.68974524999999964</v>
      </c>
      <c r="K87" s="321">
        <v>0.39432052430997439</v>
      </c>
      <c r="L87" s="113"/>
      <c r="M87" s="317" t="str">
        <f t="shared" si="1"/>
        <v>X</v>
      </c>
    </row>
    <row r="88" spans="1:13" ht="14.45" customHeight="1" x14ac:dyDescent="0.2">
      <c r="A88" s="322" t="s">
        <v>256</v>
      </c>
      <c r="B88" s="318">
        <v>3</v>
      </c>
      <c r="C88" s="319">
        <v>3.5739299999999998</v>
      </c>
      <c r="D88" s="319">
        <v>0.57392999999999983</v>
      </c>
      <c r="E88" s="320">
        <v>1.1913099999999999</v>
      </c>
      <c r="F88" s="318">
        <v>4.6170726000000002</v>
      </c>
      <c r="G88" s="319">
        <v>1.9237802500000001</v>
      </c>
      <c r="H88" s="319">
        <v>0.317</v>
      </c>
      <c r="I88" s="319">
        <v>1.5853599999999999</v>
      </c>
      <c r="J88" s="319">
        <v>-0.3384202500000002</v>
      </c>
      <c r="K88" s="321">
        <v>0.34336908629073754</v>
      </c>
      <c r="L88" s="113"/>
      <c r="M88" s="317" t="str">
        <f t="shared" si="1"/>
        <v/>
      </c>
    </row>
    <row r="89" spans="1:13" ht="14.45" customHeight="1" x14ac:dyDescent="0.2">
      <c r="A89" s="322" t="s">
        <v>257</v>
      </c>
      <c r="B89" s="318">
        <v>21.999995999999999</v>
      </c>
      <c r="C89" s="319">
        <v>25.43046</v>
      </c>
      <c r="D89" s="319">
        <v>3.4304640000000006</v>
      </c>
      <c r="E89" s="320">
        <v>1.1559302101691291</v>
      </c>
      <c r="F89" s="318">
        <v>26.24934</v>
      </c>
      <c r="G89" s="319">
        <v>10.937225</v>
      </c>
      <c r="H89" s="319">
        <v>2.1171799999999998</v>
      </c>
      <c r="I89" s="319">
        <v>10.585899999999999</v>
      </c>
      <c r="J89" s="319">
        <v>-0.351325000000001</v>
      </c>
      <c r="K89" s="321">
        <v>0.40328252062718523</v>
      </c>
      <c r="L89" s="113"/>
      <c r="M89" s="317" t="str">
        <f t="shared" si="1"/>
        <v/>
      </c>
    </row>
    <row r="90" spans="1:13" ht="14.45" customHeight="1" x14ac:dyDescent="0.2">
      <c r="A90" s="322" t="s">
        <v>258</v>
      </c>
      <c r="B90" s="318">
        <v>0</v>
      </c>
      <c r="C90" s="319">
        <v>10.285</v>
      </c>
      <c r="D90" s="319">
        <v>10.285</v>
      </c>
      <c r="E90" s="320">
        <v>0</v>
      </c>
      <c r="F90" s="318">
        <v>10.495414199999999</v>
      </c>
      <c r="G90" s="319">
        <v>4.3730892499999996</v>
      </c>
      <c r="H90" s="319">
        <v>0</v>
      </c>
      <c r="I90" s="319">
        <v>0</v>
      </c>
      <c r="J90" s="319">
        <v>-4.3730892499999996</v>
      </c>
      <c r="K90" s="321">
        <v>0</v>
      </c>
      <c r="L90" s="113"/>
      <c r="M90" s="317" t="str">
        <f t="shared" si="1"/>
        <v/>
      </c>
    </row>
    <row r="91" spans="1:13" ht="14.45" customHeight="1" x14ac:dyDescent="0.2">
      <c r="A91" s="322" t="s">
        <v>259</v>
      </c>
      <c r="B91" s="318">
        <v>0</v>
      </c>
      <c r="C91" s="319">
        <v>4.4770000000000003</v>
      </c>
      <c r="D91" s="319">
        <v>4.4770000000000003</v>
      </c>
      <c r="E91" s="320">
        <v>0</v>
      </c>
      <c r="F91" s="318">
        <v>10.495414199999999</v>
      </c>
      <c r="G91" s="319">
        <v>4.3730892499999996</v>
      </c>
      <c r="H91" s="319">
        <v>0</v>
      </c>
      <c r="I91" s="319">
        <v>0</v>
      </c>
      <c r="J91" s="319">
        <v>-4.3730892499999996</v>
      </c>
      <c r="K91" s="321">
        <v>0</v>
      </c>
      <c r="L91" s="113"/>
      <c r="M91" s="317" t="str">
        <f t="shared" si="1"/>
        <v>X</v>
      </c>
    </row>
    <row r="92" spans="1:13" ht="14.45" customHeight="1" x14ac:dyDescent="0.2">
      <c r="A92" s="322" t="s">
        <v>260</v>
      </c>
      <c r="B92" s="318">
        <v>0</v>
      </c>
      <c r="C92" s="319">
        <v>4.4770000000000003</v>
      </c>
      <c r="D92" s="319">
        <v>4.4770000000000003</v>
      </c>
      <c r="E92" s="320">
        <v>0</v>
      </c>
      <c r="F92" s="318">
        <v>10.495414199999999</v>
      </c>
      <c r="G92" s="319">
        <v>4.3730892499999996</v>
      </c>
      <c r="H92" s="319">
        <v>0</v>
      </c>
      <c r="I92" s="319">
        <v>0</v>
      </c>
      <c r="J92" s="319">
        <v>-4.3730892499999996</v>
      </c>
      <c r="K92" s="321">
        <v>0</v>
      </c>
      <c r="L92" s="113"/>
      <c r="M92" s="317" t="str">
        <f t="shared" si="1"/>
        <v/>
      </c>
    </row>
    <row r="93" spans="1:13" ht="14.45" customHeight="1" x14ac:dyDescent="0.2">
      <c r="A93" s="322" t="s">
        <v>261</v>
      </c>
      <c r="B93" s="318">
        <v>0</v>
      </c>
      <c r="C93" s="319">
        <v>5.8079999999999998</v>
      </c>
      <c r="D93" s="319">
        <v>5.8079999999999998</v>
      </c>
      <c r="E93" s="320">
        <v>0</v>
      </c>
      <c r="F93" s="318">
        <v>0</v>
      </c>
      <c r="G93" s="319">
        <v>0</v>
      </c>
      <c r="H93" s="319">
        <v>0</v>
      </c>
      <c r="I93" s="319">
        <v>0</v>
      </c>
      <c r="J93" s="319">
        <v>0</v>
      </c>
      <c r="K93" s="321">
        <v>0</v>
      </c>
      <c r="L93" s="113"/>
      <c r="M93" s="317" t="str">
        <f t="shared" si="1"/>
        <v>X</v>
      </c>
    </row>
    <row r="94" spans="1:13" ht="14.45" customHeight="1" x14ac:dyDescent="0.2">
      <c r="A94" s="322" t="s">
        <v>262</v>
      </c>
      <c r="B94" s="318">
        <v>0</v>
      </c>
      <c r="C94" s="319">
        <v>5.8079999999999998</v>
      </c>
      <c r="D94" s="319">
        <v>5.8079999999999998</v>
      </c>
      <c r="E94" s="320">
        <v>0</v>
      </c>
      <c r="F94" s="318">
        <v>0</v>
      </c>
      <c r="G94" s="319">
        <v>0</v>
      </c>
      <c r="H94" s="319">
        <v>0</v>
      </c>
      <c r="I94" s="319">
        <v>0</v>
      </c>
      <c r="J94" s="319">
        <v>0</v>
      </c>
      <c r="K94" s="321">
        <v>0</v>
      </c>
      <c r="L94" s="113"/>
      <c r="M94" s="317" t="str">
        <f t="shared" si="1"/>
        <v/>
      </c>
    </row>
    <row r="95" spans="1:13" ht="14.45" customHeight="1" x14ac:dyDescent="0.2">
      <c r="A95" s="322" t="s">
        <v>263</v>
      </c>
      <c r="B95" s="318">
        <v>0</v>
      </c>
      <c r="C95" s="319">
        <v>61.002510000000001</v>
      </c>
      <c r="D95" s="319">
        <v>61.002510000000001</v>
      </c>
      <c r="E95" s="320">
        <v>0</v>
      </c>
      <c r="F95" s="318">
        <v>0</v>
      </c>
      <c r="G95" s="319">
        <v>0</v>
      </c>
      <c r="H95" s="319">
        <v>0</v>
      </c>
      <c r="I95" s="319">
        <v>14.625030000000001</v>
      </c>
      <c r="J95" s="319">
        <v>14.625030000000001</v>
      </c>
      <c r="K95" s="321">
        <v>0</v>
      </c>
      <c r="L95" s="113"/>
      <c r="M95" s="317" t="str">
        <f t="shared" si="1"/>
        <v/>
      </c>
    </row>
    <row r="96" spans="1:13" ht="14.45" customHeight="1" x14ac:dyDescent="0.2">
      <c r="A96" s="322" t="s">
        <v>264</v>
      </c>
      <c r="B96" s="318">
        <v>0</v>
      </c>
      <c r="C96" s="319">
        <v>61.002510000000001</v>
      </c>
      <c r="D96" s="319">
        <v>61.002510000000001</v>
      </c>
      <c r="E96" s="320">
        <v>0</v>
      </c>
      <c r="F96" s="318">
        <v>0</v>
      </c>
      <c r="G96" s="319">
        <v>0</v>
      </c>
      <c r="H96" s="319">
        <v>0</v>
      </c>
      <c r="I96" s="319">
        <v>14.625030000000001</v>
      </c>
      <c r="J96" s="319">
        <v>14.625030000000001</v>
      </c>
      <c r="K96" s="321">
        <v>0</v>
      </c>
      <c r="L96" s="113"/>
      <c r="M96" s="317" t="str">
        <f t="shared" si="1"/>
        <v/>
      </c>
    </row>
    <row r="97" spans="1:13" ht="14.45" customHeight="1" x14ac:dyDescent="0.2">
      <c r="A97" s="322" t="s">
        <v>265</v>
      </c>
      <c r="B97" s="318">
        <v>0</v>
      </c>
      <c r="C97" s="319">
        <v>61.002510000000001</v>
      </c>
      <c r="D97" s="319">
        <v>61.002510000000001</v>
      </c>
      <c r="E97" s="320">
        <v>0</v>
      </c>
      <c r="F97" s="318">
        <v>0</v>
      </c>
      <c r="G97" s="319">
        <v>0</v>
      </c>
      <c r="H97" s="319">
        <v>0</v>
      </c>
      <c r="I97" s="319">
        <v>14.625030000000001</v>
      </c>
      <c r="J97" s="319">
        <v>14.625030000000001</v>
      </c>
      <c r="K97" s="321">
        <v>0</v>
      </c>
      <c r="L97" s="113"/>
      <c r="M97" s="317" t="str">
        <f t="shared" si="1"/>
        <v/>
      </c>
    </row>
    <row r="98" spans="1:13" ht="14.45" customHeight="1" x14ac:dyDescent="0.2">
      <c r="A98" s="322" t="s">
        <v>266</v>
      </c>
      <c r="B98" s="318">
        <v>0</v>
      </c>
      <c r="C98" s="319">
        <v>1.5799000000000001</v>
      </c>
      <c r="D98" s="319">
        <v>1.5799000000000001</v>
      </c>
      <c r="E98" s="320">
        <v>0</v>
      </c>
      <c r="F98" s="318">
        <v>0</v>
      </c>
      <c r="G98" s="319">
        <v>0</v>
      </c>
      <c r="H98" s="319">
        <v>0</v>
      </c>
      <c r="I98" s="319">
        <v>0</v>
      </c>
      <c r="J98" s="319">
        <v>0</v>
      </c>
      <c r="K98" s="321">
        <v>0</v>
      </c>
      <c r="L98" s="113"/>
      <c r="M98" s="317" t="str">
        <f t="shared" si="1"/>
        <v>X</v>
      </c>
    </row>
    <row r="99" spans="1:13" ht="14.45" customHeight="1" x14ac:dyDescent="0.2">
      <c r="A99" s="322" t="s">
        <v>267</v>
      </c>
      <c r="B99" s="318">
        <v>0</v>
      </c>
      <c r="C99" s="319">
        <v>1.5799000000000001</v>
      </c>
      <c r="D99" s="319">
        <v>1.5799000000000001</v>
      </c>
      <c r="E99" s="320">
        <v>0</v>
      </c>
      <c r="F99" s="318">
        <v>0</v>
      </c>
      <c r="G99" s="319">
        <v>0</v>
      </c>
      <c r="H99" s="319">
        <v>0</v>
      </c>
      <c r="I99" s="319">
        <v>0</v>
      </c>
      <c r="J99" s="319">
        <v>0</v>
      </c>
      <c r="K99" s="321">
        <v>0</v>
      </c>
      <c r="L99" s="113"/>
      <c r="M99" s="317" t="str">
        <f t="shared" si="1"/>
        <v/>
      </c>
    </row>
    <row r="100" spans="1:13" ht="14.45" customHeight="1" x14ac:dyDescent="0.2">
      <c r="A100" s="322" t="s">
        <v>268</v>
      </c>
      <c r="B100" s="318">
        <v>0</v>
      </c>
      <c r="C100" s="319">
        <v>59.422609999999999</v>
      </c>
      <c r="D100" s="319">
        <v>59.422609999999999</v>
      </c>
      <c r="E100" s="320">
        <v>0</v>
      </c>
      <c r="F100" s="318">
        <v>0</v>
      </c>
      <c r="G100" s="319">
        <v>0</v>
      </c>
      <c r="H100" s="319">
        <v>0</v>
      </c>
      <c r="I100" s="319">
        <v>14.625030000000001</v>
      </c>
      <c r="J100" s="319">
        <v>14.625030000000001</v>
      </c>
      <c r="K100" s="321">
        <v>0</v>
      </c>
      <c r="L100" s="113"/>
      <c r="M100" s="317" t="str">
        <f t="shared" si="1"/>
        <v>X</v>
      </c>
    </row>
    <row r="101" spans="1:13" ht="14.45" customHeight="1" x14ac:dyDescent="0.2">
      <c r="A101" s="322" t="s">
        <v>269</v>
      </c>
      <c r="B101" s="318">
        <v>0</v>
      </c>
      <c r="C101" s="319">
        <v>59.422609999999999</v>
      </c>
      <c r="D101" s="319">
        <v>59.422609999999999</v>
      </c>
      <c r="E101" s="320">
        <v>0</v>
      </c>
      <c r="F101" s="318">
        <v>0</v>
      </c>
      <c r="G101" s="319">
        <v>0</v>
      </c>
      <c r="H101" s="319">
        <v>0</v>
      </c>
      <c r="I101" s="319">
        <v>14.625030000000001</v>
      </c>
      <c r="J101" s="319">
        <v>14.625030000000001</v>
      </c>
      <c r="K101" s="321">
        <v>0</v>
      </c>
      <c r="L101" s="113"/>
      <c r="M101" s="317" t="str">
        <f t="shared" si="1"/>
        <v/>
      </c>
    </row>
    <row r="102" spans="1:13" ht="14.45" customHeight="1" x14ac:dyDescent="0.2">
      <c r="A102" s="322" t="s">
        <v>270</v>
      </c>
      <c r="B102" s="318">
        <v>0</v>
      </c>
      <c r="C102" s="319">
        <v>3505.5108100000002</v>
      </c>
      <c r="D102" s="319">
        <v>3505.5108100000002</v>
      </c>
      <c r="E102" s="320">
        <v>0</v>
      </c>
      <c r="F102" s="318">
        <v>0</v>
      </c>
      <c r="G102" s="319">
        <v>0</v>
      </c>
      <c r="H102" s="319">
        <v>278.59621999999996</v>
      </c>
      <c r="I102" s="319">
        <v>1372.58925</v>
      </c>
      <c r="J102" s="319">
        <v>1372.58925</v>
      </c>
      <c r="K102" s="321">
        <v>0</v>
      </c>
      <c r="L102" s="113"/>
      <c r="M102" s="317" t="str">
        <f t="shared" si="1"/>
        <v/>
      </c>
    </row>
    <row r="103" spans="1:13" ht="14.45" customHeight="1" x14ac:dyDescent="0.2">
      <c r="A103" s="322" t="s">
        <v>271</v>
      </c>
      <c r="B103" s="318">
        <v>0</v>
      </c>
      <c r="C103" s="319">
        <v>3505.5108100000002</v>
      </c>
      <c r="D103" s="319">
        <v>3505.5108100000002</v>
      </c>
      <c r="E103" s="320">
        <v>0</v>
      </c>
      <c r="F103" s="318">
        <v>0</v>
      </c>
      <c r="G103" s="319">
        <v>0</v>
      </c>
      <c r="H103" s="319">
        <v>278.59621999999996</v>
      </c>
      <c r="I103" s="319">
        <v>1372.58925</v>
      </c>
      <c r="J103" s="319">
        <v>1372.58925</v>
      </c>
      <c r="K103" s="321">
        <v>0</v>
      </c>
      <c r="L103" s="113"/>
      <c r="M103" s="317" t="str">
        <f t="shared" si="1"/>
        <v/>
      </c>
    </row>
    <row r="104" spans="1:13" ht="14.45" customHeight="1" x14ac:dyDescent="0.2">
      <c r="A104" s="322" t="s">
        <v>272</v>
      </c>
      <c r="B104" s="318">
        <v>0</v>
      </c>
      <c r="C104" s="319">
        <v>3505.5108100000002</v>
      </c>
      <c r="D104" s="319">
        <v>3505.5108100000002</v>
      </c>
      <c r="E104" s="320">
        <v>0</v>
      </c>
      <c r="F104" s="318">
        <v>0</v>
      </c>
      <c r="G104" s="319">
        <v>0</v>
      </c>
      <c r="H104" s="319">
        <v>278.59621999999996</v>
      </c>
      <c r="I104" s="319">
        <v>1372.58925</v>
      </c>
      <c r="J104" s="319">
        <v>1372.58925</v>
      </c>
      <c r="K104" s="321">
        <v>0</v>
      </c>
      <c r="L104" s="113"/>
      <c r="M104" s="317" t="str">
        <f t="shared" si="1"/>
        <v/>
      </c>
    </row>
    <row r="105" spans="1:13" ht="14.45" customHeight="1" x14ac:dyDescent="0.2">
      <c r="A105" s="322" t="s">
        <v>273</v>
      </c>
      <c r="B105" s="318">
        <v>0</v>
      </c>
      <c r="C105" s="319">
        <v>3505.5108100000002</v>
      </c>
      <c r="D105" s="319">
        <v>3505.5108100000002</v>
      </c>
      <c r="E105" s="320">
        <v>0</v>
      </c>
      <c r="F105" s="318">
        <v>0</v>
      </c>
      <c r="G105" s="319">
        <v>0</v>
      </c>
      <c r="H105" s="319">
        <v>278.59621999999996</v>
      </c>
      <c r="I105" s="319">
        <v>1372.58925</v>
      </c>
      <c r="J105" s="319">
        <v>1372.58925</v>
      </c>
      <c r="K105" s="321">
        <v>0</v>
      </c>
      <c r="L105" s="113"/>
      <c r="M105" s="317" t="str">
        <f t="shared" si="1"/>
        <v>X</v>
      </c>
    </row>
    <row r="106" spans="1:13" ht="14.45" customHeight="1" x14ac:dyDescent="0.2">
      <c r="A106" s="322" t="s">
        <v>274</v>
      </c>
      <c r="B106" s="318">
        <v>0</v>
      </c>
      <c r="C106" s="319">
        <v>3505.5108100000002</v>
      </c>
      <c r="D106" s="319">
        <v>3505.5108100000002</v>
      </c>
      <c r="E106" s="320">
        <v>0</v>
      </c>
      <c r="F106" s="318">
        <v>0</v>
      </c>
      <c r="G106" s="319">
        <v>0</v>
      </c>
      <c r="H106" s="319">
        <v>278.59621999999996</v>
      </c>
      <c r="I106" s="319">
        <v>1372.58925</v>
      </c>
      <c r="J106" s="319">
        <v>1372.58925</v>
      </c>
      <c r="K106" s="321">
        <v>0</v>
      </c>
      <c r="L106" s="113"/>
      <c r="M106" s="317" t="str">
        <f t="shared" si="1"/>
        <v/>
      </c>
    </row>
    <row r="107" spans="1:13" ht="14.45" customHeight="1" x14ac:dyDescent="0.2">
      <c r="A107" s="322"/>
      <c r="B107" s="318"/>
      <c r="C107" s="319"/>
      <c r="D107" s="319"/>
      <c r="E107" s="320"/>
      <c r="F107" s="318"/>
      <c r="G107" s="319"/>
      <c r="H107" s="319"/>
      <c r="I107" s="319"/>
      <c r="J107" s="319"/>
      <c r="K107" s="321"/>
      <c r="L107" s="113"/>
      <c r="M107" s="317" t="str">
        <f t="shared" si="1"/>
        <v/>
      </c>
    </row>
    <row r="108" spans="1:13" ht="14.45" customHeight="1" x14ac:dyDescent="0.2">
      <c r="A108" s="322"/>
      <c r="B108" s="318"/>
      <c r="C108" s="319"/>
      <c r="D108" s="319"/>
      <c r="E108" s="320"/>
      <c r="F108" s="318"/>
      <c r="G108" s="319"/>
      <c r="H108" s="319"/>
      <c r="I108" s="319"/>
      <c r="J108" s="319"/>
      <c r="K108" s="321"/>
      <c r="L108" s="113"/>
      <c r="M108" s="317" t="str">
        <f t="shared" si="1"/>
        <v/>
      </c>
    </row>
    <row r="109" spans="1:13" ht="14.45" customHeight="1" x14ac:dyDescent="0.2">
      <c r="A109" s="322"/>
      <c r="B109" s="318"/>
      <c r="C109" s="319"/>
      <c r="D109" s="319"/>
      <c r="E109" s="320"/>
      <c r="F109" s="318"/>
      <c r="G109" s="319"/>
      <c r="H109" s="319"/>
      <c r="I109" s="319"/>
      <c r="J109" s="319"/>
      <c r="K109" s="321"/>
      <c r="L109" s="113"/>
      <c r="M109" s="317" t="str">
        <f t="shared" si="1"/>
        <v/>
      </c>
    </row>
    <row r="110" spans="1:13" ht="14.45" customHeight="1" x14ac:dyDescent="0.2">
      <c r="A110" s="322"/>
      <c r="B110" s="318"/>
      <c r="C110" s="319"/>
      <c r="D110" s="319"/>
      <c r="E110" s="320"/>
      <c r="F110" s="318"/>
      <c r="G110" s="319"/>
      <c r="H110" s="319"/>
      <c r="I110" s="319"/>
      <c r="J110" s="319"/>
      <c r="K110" s="321"/>
      <c r="L110" s="113"/>
      <c r="M110" s="317" t="str">
        <f t="shared" si="1"/>
        <v/>
      </c>
    </row>
    <row r="111" spans="1:13" ht="14.45" customHeight="1" x14ac:dyDescent="0.2">
      <c r="A111" s="322"/>
      <c r="B111" s="318"/>
      <c r="C111" s="319"/>
      <c r="D111" s="319"/>
      <c r="E111" s="320"/>
      <c r="F111" s="318"/>
      <c r="G111" s="319"/>
      <c r="H111" s="319"/>
      <c r="I111" s="319"/>
      <c r="J111" s="319"/>
      <c r="K111" s="321"/>
      <c r="L111" s="113"/>
      <c r="M111" s="317" t="str">
        <f t="shared" si="1"/>
        <v/>
      </c>
    </row>
    <row r="112" spans="1:13" ht="14.45" customHeight="1" x14ac:dyDescent="0.2">
      <c r="A112" s="322"/>
      <c r="B112" s="318"/>
      <c r="C112" s="319"/>
      <c r="D112" s="319"/>
      <c r="E112" s="320"/>
      <c r="F112" s="318"/>
      <c r="G112" s="319"/>
      <c r="H112" s="319"/>
      <c r="I112" s="319"/>
      <c r="J112" s="319"/>
      <c r="K112" s="321"/>
      <c r="L112" s="113"/>
      <c r="M112" s="317" t="str">
        <f t="shared" si="1"/>
        <v/>
      </c>
    </row>
    <row r="113" spans="1:13" ht="14.45" customHeight="1" x14ac:dyDescent="0.2">
      <c r="A113" s="322"/>
      <c r="B113" s="318"/>
      <c r="C113" s="319"/>
      <c r="D113" s="319"/>
      <c r="E113" s="320"/>
      <c r="F113" s="318"/>
      <c r="G113" s="319"/>
      <c r="H113" s="319"/>
      <c r="I113" s="319"/>
      <c r="J113" s="319"/>
      <c r="K113" s="321"/>
      <c r="L113" s="113"/>
      <c r="M113" s="317" t="str">
        <f t="shared" si="1"/>
        <v/>
      </c>
    </row>
    <row r="114" spans="1:13" ht="14.45" customHeight="1" x14ac:dyDescent="0.2">
      <c r="A114" s="322"/>
      <c r="B114" s="318"/>
      <c r="C114" s="319"/>
      <c r="D114" s="319"/>
      <c r="E114" s="320"/>
      <c r="F114" s="318"/>
      <c r="G114" s="319"/>
      <c r="H114" s="319"/>
      <c r="I114" s="319"/>
      <c r="J114" s="319"/>
      <c r="K114" s="321"/>
      <c r="L114" s="113"/>
      <c r="M114" s="317" t="str">
        <f t="shared" si="1"/>
        <v/>
      </c>
    </row>
    <row r="115" spans="1:13" ht="14.45" customHeight="1" x14ac:dyDescent="0.2">
      <c r="A115" s="322"/>
      <c r="B115" s="318"/>
      <c r="C115" s="319"/>
      <c r="D115" s="319"/>
      <c r="E115" s="320"/>
      <c r="F115" s="318"/>
      <c r="G115" s="319"/>
      <c r="H115" s="319"/>
      <c r="I115" s="319"/>
      <c r="J115" s="319"/>
      <c r="K115" s="321"/>
      <c r="L115" s="113"/>
      <c r="M115" s="317" t="str">
        <f t="shared" si="1"/>
        <v/>
      </c>
    </row>
    <row r="116" spans="1:13" ht="14.45" customHeight="1" x14ac:dyDescent="0.2">
      <c r="A116" s="322"/>
      <c r="B116" s="318"/>
      <c r="C116" s="319"/>
      <c r="D116" s="319"/>
      <c r="E116" s="320"/>
      <c r="F116" s="318"/>
      <c r="G116" s="319"/>
      <c r="H116" s="319"/>
      <c r="I116" s="319"/>
      <c r="J116" s="319"/>
      <c r="K116" s="321"/>
      <c r="L116" s="113"/>
      <c r="M116" s="317" t="str">
        <f t="shared" si="1"/>
        <v/>
      </c>
    </row>
    <row r="117" spans="1:13" ht="14.45" customHeight="1" x14ac:dyDescent="0.2">
      <c r="A117" s="322"/>
      <c r="B117" s="318"/>
      <c r="C117" s="319"/>
      <c r="D117" s="319"/>
      <c r="E117" s="320"/>
      <c r="F117" s="318"/>
      <c r="G117" s="319"/>
      <c r="H117" s="319"/>
      <c r="I117" s="319"/>
      <c r="J117" s="319"/>
      <c r="K117" s="321"/>
      <c r="L117" s="113"/>
      <c r="M117" s="317" t="str">
        <f t="shared" si="1"/>
        <v/>
      </c>
    </row>
    <row r="118" spans="1:13" ht="14.45" customHeight="1" x14ac:dyDescent="0.2">
      <c r="A118" s="322"/>
      <c r="B118" s="318"/>
      <c r="C118" s="319"/>
      <c r="D118" s="319"/>
      <c r="E118" s="320"/>
      <c r="F118" s="318"/>
      <c r="G118" s="319"/>
      <c r="H118" s="319"/>
      <c r="I118" s="319"/>
      <c r="J118" s="319"/>
      <c r="K118" s="321"/>
      <c r="L118" s="113"/>
      <c r="M118" s="317" t="str">
        <f t="shared" si="1"/>
        <v/>
      </c>
    </row>
    <row r="119" spans="1:13" ht="14.45" customHeight="1" x14ac:dyDescent="0.2">
      <c r="A119" s="322"/>
      <c r="B119" s="318"/>
      <c r="C119" s="319"/>
      <c r="D119" s="319"/>
      <c r="E119" s="320"/>
      <c r="F119" s="318"/>
      <c r="G119" s="319"/>
      <c r="H119" s="319"/>
      <c r="I119" s="319"/>
      <c r="J119" s="319"/>
      <c r="K119" s="321"/>
      <c r="L119" s="113"/>
      <c r="M119" s="317" t="str">
        <f t="shared" si="1"/>
        <v/>
      </c>
    </row>
    <row r="120" spans="1:13" ht="14.45" customHeight="1" x14ac:dyDescent="0.2">
      <c r="A120" s="322"/>
      <c r="B120" s="318"/>
      <c r="C120" s="319"/>
      <c r="D120" s="319"/>
      <c r="E120" s="320"/>
      <c r="F120" s="318"/>
      <c r="G120" s="319"/>
      <c r="H120" s="319"/>
      <c r="I120" s="319"/>
      <c r="J120" s="319"/>
      <c r="K120" s="321"/>
      <c r="L120" s="113"/>
      <c r="M120" s="317" t="str">
        <f t="shared" si="1"/>
        <v/>
      </c>
    </row>
    <row r="121" spans="1:13" ht="14.45" customHeight="1" x14ac:dyDescent="0.2">
      <c r="A121" s="322"/>
      <c r="B121" s="318"/>
      <c r="C121" s="319"/>
      <c r="D121" s="319"/>
      <c r="E121" s="320"/>
      <c r="F121" s="318"/>
      <c r="G121" s="319"/>
      <c r="H121" s="319"/>
      <c r="I121" s="319"/>
      <c r="J121" s="319"/>
      <c r="K121" s="321"/>
      <c r="L121" s="113"/>
      <c r="M121" s="317" t="str">
        <f t="shared" si="1"/>
        <v/>
      </c>
    </row>
    <row r="122" spans="1:13" ht="14.45" customHeight="1" x14ac:dyDescent="0.2">
      <c r="A122" s="322"/>
      <c r="B122" s="318"/>
      <c r="C122" s="319"/>
      <c r="D122" s="319"/>
      <c r="E122" s="320"/>
      <c r="F122" s="318"/>
      <c r="G122" s="319"/>
      <c r="H122" s="319"/>
      <c r="I122" s="319"/>
      <c r="J122" s="319"/>
      <c r="K122" s="321"/>
      <c r="L122" s="113"/>
      <c r="M122" s="317" t="str">
        <f t="shared" si="1"/>
        <v/>
      </c>
    </row>
    <row r="123" spans="1:13" ht="14.45" customHeight="1" x14ac:dyDescent="0.2">
      <c r="A123" s="322"/>
      <c r="B123" s="318"/>
      <c r="C123" s="319"/>
      <c r="D123" s="319"/>
      <c r="E123" s="320"/>
      <c r="F123" s="318"/>
      <c r="G123" s="319"/>
      <c r="H123" s="319"/>
      <c r="I123" s="319"/>
      <c r="J123" s="319"/>
      <c r="K123" s="321"/>
      <c r="L123" s="113"/>
      <c r="M123" s="317" t="str">
        <f t="shared" si="1"/>
        <v/>
      </c>
    </row>
    <row r="124" spans="1:13" ht="14.45" customHeight="1" x14ac:dyDescent="0.2">
      <c r="A124" s="322"/>
      <c r="B124" s="318"/>
      <c r="C124" s="319"/>
      <c r="D124" s="319"/>
      <c r="E124" s="320"/>
      <c r="F124" s="318"/>
      <c r="G124" s="319"/>
      <c r="H124" s="319"/>
      <c r="I124" s="319"/>
      <c r="J124" s="319"/>
      <c r="K124" s="321"/>
      <c r="L124" s="113"/>
      <c r="M124" s="317" t="str">
        <f t="shared" si="1"/>
        <v/>
      </c>
    </row>
    <row r="125" spans="1:13" ht="14.45" customHeight="1" x14ac:dyDescent="0.2">
      <c r="A125" s="322"/>
      <c r="B125" s="318"/>
      <c r="C125" s="319"/>
      <c r="D125" s="319"/>
      <c r="E125" s="320"/>
      <c r="F125" s="318"/>
      <c r="G125" s="319"/>
      <c r="H125" s="319"/>
      <c r="I125" s="319"/>
      <c r="J125" s="319"/>
      <c r="K125" s="321"/>
      <c r="L125" s="113"/>
      <c r="M125" s="317" t="str">
        <f t="shared" si="1"/>
        <v/>
      </c>
    </row>
    <row r="126" spans="1:13" ht="14.45" customHeight="1" x14ac:dyDescent="0.2">
      <c r="A126" s="322"/>
      <c r="B126" s="318"/>
      <c r="C126" s="319"/>
      <c r="D126" s="319"/>
      <c r="E126" s="320"/>
      <c r="F126" s="318"/>
      <c r="G126" s="319"/>
      <c r="H126" s="319"/>
      <c r="I126" s="319"/>
      <c r="J126" s="319"/>
      <c r="K126" s="321"/>
      <c r="L126" s="113"/>
      <c r="M126" s="317" t="str">
        <f t="shared" si="1"/>
        <v/>
      </c>
    </row>
    <row r="127" spans="1:13" ht="14.45" customHeight="1" x14ac:dyDescent="0.2">
      <c r="A127" s="322"/>
      <c r="B127" s="318"/>
      <c r="C127" s="319"/>
      <c r="D127" s="319"/>
      <c r="E127" s="320"/>
      <c r="F127" s="318"/>
      <c r="G127" s="319"/>
      <c r="H127" s="319"/>
      <c r="I127" s="319"/>
      <c r="J127" s="319"/>
      <c r="K127" s="321"/>
      <c r="L127" s="113"/>
      <c r="M127" s="317" t="str">
        <f t="shared" si="1"/>
        <v/>
      </c>
    </row>
    <row r="128" spans="1:13" ht="14.45" customHeight="1" x14ac:dyDescent="0.2">
      <c r="A128" s="322"/>
      <c r="B128" s="318"/>
      <c r="C128" s="319"/>
      <c r="D128" s="319"/>
      <c r="E128" s="320"/>
      <c r="F128" s="318"/>
      <c r="G128" s="319"/>
      <c r="H128" s="319"/>
      <c r="I128" s="319"/>
      <c r="J128" s="319"/>
      <c r="K128" s="321"/>
      <c r="L128" s="113"/>
      <c r="M128" s="317" t="str">
        <f t="shared" si="1"/>
        <v/>
      </c>
    </row>
    <row r="129" spans="1:13" ht="14.45" customHeight="1" x14ac:dyDescent="0.2">
      <c r="A129" s="322"/>
      <c r="B129" s="318"/>
      <c r="C129" s="319"/>
      <c r="D129" s="319"/>
      <c r="E129" s="320"/>
      <c r="F129" s="318"/>
      <c r="G129" s="319"/>
      <c r="H129" s="319"/>
      <c r="I129" s="319"/>
      <c r="J129" s="319"/>
      <c r="K129" s="321"/>
      <c r="L129" s="113"/>
      <c r="M129" s="317" t="str">
        <f t="shared" si="1"/>
        <v/>
      </c>
    </row>
    <row r="130" spans="1:13" ht="14.45" customHeight="1" x14ac:dyDescent="0.2">
      <c r="A130" s="322"/>
      <c r="B130" s="318"/>
      <c r="C130" s="319"/>
      <c r="D130" s="319"/>
      <c r="E130" s="320"/>
      <c r="F130" s="318"/>
      <c r="G130" s="319"/>
      <c r="H130" s="319"/>
      <c r="I130" s="319"/>
      <c r="J130" s="319"/>
      <c r="K130" s="321"/>
      <c r="L130" s="113"/>
      <c r="M130" s="317" t="str">
        <f t="shared" si="1"/>
        <v/>
      </c>
    </row>
    <row r="131" spans="1:13" ht="14.45" customHeight="1" x14ac:dyDescent="0.2">
      <c r="A131" s="322"/>
      <c r="B131" s="318"/>
      <c r="C131" s="319"/>
      <c r="D131" s="319"/>
      <c r="E131" s="320"/>
      <c r="F131" s="318"/>
      <c r="G131" s="319"/>
      <c r="H131" s="319"/>
      <c r="I131" s="319"/>
      <c r="J131" s="319"/>
      <c r="K131" s="321"/>
      <c r="L131" s="113"/>
      <c r="M131" s="317" t="str">
        <f t="shared" si="1"/>
        <v/>
      </c>
    </row>
    <row r="132" spans="1:13" ht="14.45" customHeight="1" x14ac:dyDescent="0.2">
      <c r="A132" s="322"/>
      <c r="B132" s="318"/>
      <c r="C132" s="319"/>
      <c r="D132" s="319"/>
      <c r="E132" s="320"/>
      <c r="F132" s="318"/>
      <c r="G132" s="319"/>
      <c r="H132" s="319"/>
      <c r="I132" s="319"/>
      <c r="J132" s="319"/>
      <c r="K132" s="321"/>
      <c r="L132" s="113"/>
      <c r="M132" s="317" t="str">
        <f t="shared" si="1"/>
        <v/>
      </c>
    </row>
    <row r="133" spans="1:13" ht="14.45" customHeight="1" x14ac:dyDescent="0.2">
      <c r="A133" s="322"/>
      <c r="B133" s="318"/>
      <c r="C133" s="319"/>
      <c r="D133" s="319"/>
      <c r="E133" s="320"/>
      <c r="F133" s="318"/>
      <c r="G133" s="319"/>
      <c r="H133" s="319"/>
      <c r="I133" s="319"/>
      <c r="J133" s="319"/>
      <c r="K133" s="321"/>
      <c r="L133" s="113"/>
      <c r="M133" s="317" t="str">
        <f t="shared" si="1"/>
        <v/>
      </c>
    </row>
    <row r="134" spans="1:13" ht="14.45" customHeight="1" x14ac:dyDescent="0.2">
      <c r="A134" s="322"/>
      <c r="B134" s="318"/>
      <c r="C134" s="319"/>
      <c r="D134" s="319"/>
      <c r="E134" s="320"/>
      <c r="F134" s="318"/>
      <c r="G134" s="319"/>
      <c r="H134" s="319"/>
      <c r="I134" s="319"/>
      <c r="J134" s="319"/>
      <c r="K134" s="321"/>
      <c r="L134" s="113"/>
      <c r="M134" s="31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22"/>
      <c r="B135" s="318"/>
      <c r="C135" s="319"/>
      <c r="D135" s="319"/>
      <c r="E135" s="320"/>
      <c r="F135" s="318"/>
      <c r="G135" s="319"/>
      <c r="H135" s="319"/>
      <c r="I135" s="319"/>
      <c r="J135" s="319"/>
      <c r="K135" s="321"/>
      <c r="L135" s="113"/>
      <c r="M135" s="317" t="str">
        <f t="shared" si="2"/>
        <v/>
      </c>
    </row>
    <row r="136" spans="1:13" ht="14.45" customHeight="1" x14ac:dyDescent="0.2">
      <c r="A136" s="322"/>
      <c r="B136" s="318"/>
      <c r="C136" s="319"/>
      <c r="D136" s="319"/>
      <c r="E136" s="320"/>
      <c r="F136" s="318"/>
      <c r="G136" s="319"/>
      <c r="H136" s="319"/>
      <c r="I136" s="319"/>
      <c r="J136" s="319"/>
      <c r="K136" s="321"/>
      <c r="L136" s="113"/>
      <c r="M136" s="317" t="str">
        <f t="shared" si="2"/>
        <v/>
      </c>
    </row>
    <row r="137" spans="1:13" ht="14.45" customHeight="1" x14ac:dyDescent="0.2">
      <c r="A137" s="322"/>
      <c r="B137" s="318"/>
      <c r="C137" s="319"/>
      <c r="D137" s="319"/>
      <c r="E137" s="320"/>
      <c r="F137" s="318"/>
      <c r="G137" s="319"/>
      <c r="H137" s="319"/>
      <c r="I137" s="319"/>
      <c r="J137" s="319"/>
      <c r="K137" s="321"/>
      <c r="L137" s="113"/>
      <c r="M137" s="317" t="str">
        <f t="shared" si="2"/>
        <v/>
      </c>
    </row>
    <row r="138" spans="1:13" ht="14.45" customHeight="1" x14ac:dyDescent="0.2">
      <c r="A138" s="322"/>
      <c r="B138" s="318"/>
      <c r="C138" s="319"/>
      <c r="D138" s="319"/>
      <c r="E138" s="320"/>
      <c r="F138" s="318"/>
      <c r="G138" s="319"/>
      <c r="H138" s="319"/>
      <c r="I138" s="319"/>
      <c r="J138" s="319"/>
      <c r="K138" s="321"/>
      <c r="L138" s="113"/>
      <c r="M138" s="317" t="str">
        <f t="shared" si="2"/>
        <v/>
      </c>
    </row>
    <row r="139" spans="1:13" ht="14.45" customHeight="1" x14ac:dyDescent="0.2">
      <c r="A139" s="322"/>
      <c r="B139" s="318"/>
      <c r="C139" s="319"/>
      <c r="D139" s="319"/>
      <c r="E139" s="320"/>
      <c r="F139" s="318"/>
      <c r="G139" s="319"/>
      <c r="H139" s="319"/>
      <c r="I139" s="319"/>
      <c r="J139" s="319"/>
      <c r="K139" s="321"/>
      <c r="L139" s="113"/>
      <c r="M139" s="317" t="str">
        <f t="shared" si="2"/>
        <v/>
      </c>
    </row>
    <row r="140" spans="1:13" ht="14.45" customHeight="1" x14ac:dyDescent="0.2">
      <c r="A140" s="322"/>
      <c r="B140" s="318"/>
      <c r="C140" s="319"/>
      <c r="D140" s="319"/>
      <c r="E140" s="320"/>
      <c r="F140" s="318"/>
      <c r="G140" s="319"/>
      <c r="H140" s="319"/>
      <c r="I140" s="319"/>
      <c r="J140" s="319"/>
      <c r="K140" s="321"/>
      <c r="L140" s="113"/>
      <c r="M140" s="317" t="str">
        <f t="shared" si="2"/>
        <v/>
      </c>
    </row>
    <row r="141" spans="1:13" ht="14.45" customHeight="1" x14ac:dyDescent="0.2">
      <c r="A141" s="322"/>
      <c r="B141" s="318"/>
      <c r="C141" s="319"/>
      <c r="D141" s="319"/>
      <c r="E141" s="320"/>
      <c r="F141" s="318"/>
      <c r="G141" s="319"/>
      <c r="H141" s="319"/>
      <c r="I141" s="319"/>
      <c r="J141" s="319"/>
      <c r="K141" s="321"/>
      <c r="L141" s="113"/>
      <c r="M141" s="317" t="str">
        <f t="shared" si="2"/>
        <v/>
      </c>
    </row>
    <row r="142" spans="1:13" ht="14.45" customHeight="1" x14ac:dyDescent="0.2">
      <c r="A142" s="322"/>
      <c r="B142" s="318"/>
      <c r="C142" s="319"/>
      <c r="D142" s="319"/>
      <c r="E142" s="320"/>
      <c r="F142" s="318"/>
      <c r="G142" s="319"/>
      <c r="H142" s="319"/>
      <c r="I142" s="319"/>
      <c r="J142" s="319"/>
      <c r="K142" s="321"/>
      <c r="L142" s="113"/>
      <c r="M142" s="317" t="str">
        <f t="shared" si="2"/>
        <v/>
      </c>
    </row>
    <row r="143" spans="1:13" ht="14.45" customHeight="1" x14ac:dyDescent="0.2">
      <c r="A143" s="322"/>
      <c r="B143" s="318"/>
      <c r="C143" s="319"/>
      <c r="D143" s="319"/>
      <c r="E143" s="320"/>
      <c r="F143" s="318"/>
      <c r="G143" s="319"/>
      <c r="H143" s="319"/>
      <c r="I143" s="319"/>
      <c r="J143" s="319"/>
      <c r="K143" s="321"/>
      <c r="L143" s="113"/>
      <c r="M143" s="317" t="str">
        <f t="shared" si="2"/>
        <v/>
      </c>
    </row>
    <row r="144" spans="1:13" ht="14.45" customHeight="1" x14ac:dyDescent="0.2">
      <c r="A144" s="322"/>
      <c r="B144" s="318"/>
      <c r="C144" s="319"/>
      <c r="D144" s="319"/>
      <c r="E144" s="320"/>
      <c r="F144" s="318"/>
      <c r="G144" s="319"/>
      <c r="H144" s="319"/>
      <c r="I144" s="319"/>
      <c r="J144" s="319"/>
      <c r="K144" s="321"/>
      <c r="L144" s="113"/>
      <c r="M144" s="317" t="str">
        <f t="shared" si="2"/>
        <v/>
      </c>
    </row>
    <row r="145" spans="1:13" ht="14.45" customHeight="1" x14ac:dyDescent="0.2">
      <c r="A145" s="322"/>
      <c r="B145" s="318"/>
      <c r="C145" s="319"/>
      <c r="D145" s="319"/>
      <c r="E145" s="320"/>
      <c r="F145" s="318"/>
      <c r="G145" s="319"/>
      <c r="H145" s="319"/>
      <c r="I145" s="319"/>
      <c r="J145" s="319"/>
      <c r="K145" s="321"/>
      <c r="L145" s="113"/>
      <c r="M145" s="317" t="str">
        <f t="shared" si="2"/>
        <v/>
      </c>
    </row>
    <row r="146" spans="1:13" ht="14.45" customHeight="1" x14ac:dyDescent="0.2">
      <c r="A146" s="322"/>
      <c r="B146" s="318"/>
      <c r="C146" s="319"/>
      <c r="D146" s="319"/>
      <c r="E146" s="320"/>
      <c r="F146" s="318"/>
      <c r="G146" s="319"/>
      <c r="H146" s="319"/>
      <c r="I146" s="319"/>
      <c r="J146" s="319"/>
      <c r="K146" s="321"/>
      <c r="L146" s="113"/>
      <c r="M146" s="317" t="str">
        <f t="shared" si="2"/>
        <v/>
      </c>
    </row>
    <row r="147" spans="1:13" ht="14.45" customHeight="1" x14ac:dyDescent="0.2">
      <c r="A147" s="322"/>
      <c r="B147" s="318"/>
      <c r="C147" s="319"/>
      <c r="D147" s="319"/>
      <c r="E147" s="320"/>
      <c r="F147" s="318"/>
      <c r="G147" s="319"/>
      <c r="H147" s="319"/>
      <c r="I147" s="319"/>
      <c r="J147" s="319"/>
      <c r="K147" s="321"/>
      <c r="L147" s="113"/>
      <c r="M147" s="317" t="str">
        <f t="shared" si="2"/>
        <v/>
      </c>
    </row>
    <row r="148" spans="1:13" ht="14.45" customHeight="1" x14ac:dyDescent="0.2">
      <c r="A148" s="322"/>
      <c r="B148" s="318"/>
      <c r="C148" s="319"/>
      <c r="D148" s="319"/>
      <c r="E148" s="320"/>
      <c r="F148" s="318"/>
      <c r="G148" s="319"/>
      <c r="H148" s="319"/>
      <c r="I148" s="319"/>
      <c r="J148" s="319"/>
      <c r="K148" s="321"/>
      <c r="L148" s="113"/>
      <c r="M148" s="317" t="str">
        <f t="shared" si="2"/>
        <v/>
      </c>
    </row>
    <row r="149" spans="1:13" ht="14.45" customHeight="1" x14ac:dyDescent="0.2">
      <c r="A149" s="322"/>
      <c r="B149" s="318"/>
      <c r="C149" s="319"/>
      <c r="D149" s="319"/>
      <c r="E149" s="320"/>
      <c r="F149" s="318"/>
      <c r="G149" s="319"/>
      <c r="H149" s="319"/>
      <c r="I149" s="319"/>
      <c r="J149" s="319"/>
      <c r="K149" s="321"/>
      <c r="L149" s="113"/>
      <c r="M149" s="317" t="str">
        <f t="shared" si="2"/>
        <v/>
      </c>
    </row>
    <row r="150" spans="1:13" ht="14.45" customHeight="1" x14ac:dyDescent="0.2">
      <c r="A150" s="322"/>
      <c r="B150" s="318"/>
      <c r="C150" s="319"/>
      <c r="D150" s="319"/>
      <c r="E150" s="320"/>
      <c r="F150" s="318"/>
      <c r="G150" s="319"/>
      <c r="H150" s="319"/>
      <c r="I150" s="319"/>
      <c r="J150" s="319"/>
      <c r="K150" s="321"/>
      <c r="L150" s="113"/>
      <c r="M150" s="317" t="str">
        <f t="shared" si="2"/>
        <v/>
      </c>
    </row>
    <row r="151" spans="1:13" ht="14.45" customHeight="1" x14ac:dyDescent="0.2">
      <c r="A151" s="322"/>
      <c r="B151" s="318"/>
      <c r="C151" s="319"/>
      <c r="D151" s="319"/>
      <c r="E151" s="320"/>
      <c r="F151" s="318"/>
      <c r="G151" s="319"/>
      <c r="H151" s="319"/>
      <c r="I151" s="319"/>
      <c r="J151" s="319"/>
      <c r="K151" s="321"/>
      <c r="L151" s="113"/>
      <c r="M151" s="317" t="str">
        <f t="shared" si="2"/>
        <v/>
      </c>
    </row>
    <row r="152" spans="1:13" ht="14.45" customHeight="1" x14ac:dyDescent="0.2">
      <c r="A152" s="322"/>
      <c r="B152" s="318"/>
      <c r="C152" s="319"/>
      <c r="D152" s="319"/>
      <c r="E152" s="320"/>
      <c r="F152" s="318"/>
      <c r="G152" s="319"/>
      <c r="H152" s="319"/>
      <c r="I152" s="319"/>
      <c r="J152" s="319"/>
      <c r="K152" s="321"/>
      <c r="L152" s="113"/>
      <c r="M152" s="317" t="str">
        <f t="shared" si="2"/>
        <v/>
      </c>
    </row>
    <row r="153" spans="1:13" ht="14.45" customHeight="1" x14ac:dyDescent="0.2">
      <c r="A153" s="322"/>
      <c r="B153" s="318"/>
      <c r="C153" s="319"/>
      <c r="D153" s="319"/>
      <c r="E153" s="320"/>
      <c r="F153" s="318"/>
      <c r="G153" s="319"/>
      <c r="H153" s="319"/>
      <c r="I153" s="319"/>
      <c r="J153" s="319"/>
      <c r="K153" s="321"/>
      <c r="L153" s="113"/>
      <c r="M153" s="317" t="str">
        <f t="shared" si="2"/>
        <v/>
      </c>
    </row>
    <row r="154" spans="1:13" ht="14.45" customHeight="1" x14ac:dyDescent="0.2">
      <c r="A154" s="322"/>
      <c r="B154" s="318"/>
      <c r="C154" s="319"/>
      <c r="D154" s="319"/>
      <c r="E154" s="320"/>
      <c r="F154" s="318"/>
      <c r="G154" s="319"/>
      <c r="H154" s="319"/>
      <c r="I154" s="319"/>
      <c r="J154" s="319"/>
      <c r="K154" s="321"/>
      <c r="L154" s="113"/>
      <c r="M154" s="317" t="str">
        <f t="shared" si="2"/>
        <v/>
      </c>
    </row>
    <row r="155" spans="1:13" ht="14.45" customHeight="1" x14ac:dyDescent="0.2">
      <c r="A155" s="322"/>
      <c r="B155" s="318"/>
      <c r="C155" s="319"/>
      <c r="D155" s="319"/>
      <c r="E155" s="320"/>
      <c r="F155" s="318"/>
      <c r="G155" s="319"/>
      <c r="H155" s="319"/>
      <c r="I155" s="319"/>
      <c r="J155" s="319"/>
      <c r="K155" s="321"/>
      <c r="L155" s="113"/>
      <c r="M155" s="317" t="str">
        <f t="shared" si="2"/>
        <v/>
      </c>
    </row>
    <row r="156" spans="1:13" ht="14.45" customHeight="1" x14ac:dyDescent="0.2">
      <c r="A156" s="322"/>
      <c r="B156" s="318"/>
      <c r="C156" s="319"/>
      <c r="D156" s="319"/>
      <c r="E156" s="320"/>
      <c r="F156" s="318"/>
      <c r="G156" s="319"/>
      <c r="H156" s="319"/>
      <c r="I156" s="319"/>
      <c r="J156" s="319"/>
      <c r="K156" s="321"/>
      <c r="L156" s="113"/>
      <c r="M156" s="317" t="str">
        <f t="shared" si="2"/>
        <v/>
      </c>
    </row>
    <row r="157" spans="1:13" ht="14.45" customHeight="1" x14ac:dyDescent="0.2">
      <c r="A157" s="322"/>
      <c r="B157" s="318"/>
      <c r="C157" s="319"/>
      <c r="D157" s="319"/>
      <c r="E157" s="320"/>
      <c r="F157" s="318"/>
      <c r="G157" s="319"/>
      <c r="H157" s="319"/>
      <c r="I157" s="319"/>
      <c r="J157" s="319"/>
      <c r="K157" s="321"/>
      <c r="L157" s="113"/>
      <c r="M157" s="317" t="str">
        <f t="shared" si="2"/>
        <v/>
      </c>
    </row>
    <row r="158" spans="1:13" ht="14.45" customHeight="1" x14ac:dyDescent="0.2">
      <c r="A158" s="322"/>
      <c r="B158" s="318"/>
      <c r="C158" s="319"/>
      <c r="D158" s="319"/>
      <c r="E158" s="320"/>
      <c r="F158" s="318"/>
      <c r="G158" s="319"/>
      <c r="H158" s="319"/>
      <c r="I158" s="319"/>
      <c r="J158" s="319"/>
      <c r="K158" s="321"/>
      <c r="L158" s="113"/>
      <c r="M158" s="317" t="str">
        <f t="shared" si="2"/>
        <v/>
      </c>
    </row>
    <row r="159" spans="1:13" ht="14.45" customHeight="1" x14ac:dyDescent="0.2">
      <c r="A159" s="322"/>
      <c r="B159" s="318"/>
      <c r="C159" s="319"/>
      <c r="D159" s="319"/>
      <c r="E159" s="320"/>
      <c r="F159" s="318"/>
      <c r="G159" s="319"/>
      <c r="H159" s="319"/>
      <c r="I159" s="319"/>
      <c r="J159" s="319"/>
      <c r="K159" s="321"/>
      <c r="L159" s="113"/>
      <c r="M159" s="317" t="str">
        <f t="shared" si="2"/>
        <v/>
      </c>
    </row>
    <row r="160" spans="1:13" ht="14.45" customHeight="1" x14ac:dyDescent="0.2">
      <c r="A160" s="322"/>
      <c r="B160" s="318"/>
      <c r="C160" s="319"/>
      <c r="D160" s="319"/>
      <c r="E160" s="320"/>
      <c r="F160" s="318"/>
      <c r="G160" s="319"/>
      <c r="H160" s="319"/>
      <c r="I160" s="319"/>
      <c r="J160" s="319"/>
      <c r="K160" s="321"/>
      <c r="L160" s="113"/>
      <c r="M160" s="317" t="str">
        <f t="shared" si="2"/>
        <v/>
      </c>
    </row>
    <row r="161" spans="1:13" ht="14.45" customHeight="1" x14ac:dyDescent="0.2">
      <c r="A161" s="322"/>
      <c r="B161" s="318"/>
      <c r="C161" s="319"/>
      <c r="D161" s="319"/>
      <c r="E161" s="320"/>
      <c r="F161" s="318"/>
      <c r="G161" s="319"/>
      <c r="H161" s="319"/>
      <c r="I161" s="319"/>
      <c r="J161" s="319"/>
      <c r="K161" s="321"/>
      <c r="L161" s="113"/>
      <c r="M161" s="317" t="str">
        <f t="shared" si="2"/>
        <v/>
      </c>
    </row>
    <row r="162" spans="1:13" ht="14.45" customHeight="1" x14ac:dyDescent="0.2">
      <c r="A162" s="322"/>
      <c r="B162" s="318"/>
      <c r="C162" s="319"/>
      <c r="D162" s="319"/>
      <c r="E162" s="320"/>
      <c r="F162" s="318"/>
      <c r="G162" s="319"/>
      <c r="H162" s="319"/>
      <c r="I162" s="319"/>
      <c r="J162" s="319"/>
      <c r="K162" s="321"/>
      <c r="L162" s="113"/>
      <c r="M162" s="317" t="str">
        <f t="shared" si="2"/>
        <v/>
      </c>
    </row>
    <row r="163" spans="1:13" ht="14.45" customHeight="1" x14ac:dyDescent="0.2">
      <c r="A163" s="322"/>
      <c r="B163" s="318"/>
      <c r="C163" s="319"/>
      <c r="D163" s="319"/>
      <c r="E163" s="320"/>
      <c r="F163" s="318"/>
      <c r="G163" s="319"/>
      <c r="H163" s="319"/>
      <c r="I163" s="319"/>
      <c r="J163" s="319"/>
      <c r="K163" s="321"/>
      <c r="L163" s="113"/>
      <c r="M163" s="317" t="str">
        <f t="shared" si="2"/>
        <v/>
      </c>
    </row>
    <row r="164" spans="1:13" ht="14.45" customHeight="1" x14ac:dyDescent="0.2">
      <c r="A164" s="322"/>
      <c r="B164" s="318"/>
      <c r="C164" s="319"/>
      <c r="D164" s="319"/>
      <c r="E164" s="320"/>
      <c r="F164" s="318"/>
      <c r="G164" s="319"/>
      <c r="H164" s="319"/>
      <c r="I164" s="319"/>
      <c r="J164" s="319"/>
      <c r="K164" s="321"/>
      <c r="L164" s="113"/>
      <c r="M164" s="317" t="str">
        <f t="shared" si="2"/>
        <v/>
      </c>
    </row>
    <row r="165" spans="1:13" ht="14.45" customHeight="1" x14ac:dyDescent="0.2">
      <c r="A165" s="322"/>
      <c r="B165" s="318"/>
      <c r="C165" s="319"/>
      <c r="D165" s="319"/>
      <c r="E165" s="320"/>
      <c r="F165" s="318"/>
      <c r="G165" s="319"/>
      <c r="H165" s="319"/>
      <c r="I165" s="319"/>
      <c r="J165" s="319"/>
      <c r="K165" s="321"/>
      <c r="L165" s="113"/>
      <c r="M165" s="317" t="str">
        <f t="shared" si="2"/>
        <v/>
      </c>
    </row>
    <row r="166" spans="1:13" ht="14.45" customHeight="1" x14ac:dyDescent="0.2">
      <c r="A166" s="322"/>
      <c r="B166" s="318"/>
      <c r="C166" s="319"/>
      <c r="D166" s="319"/>
      <c r="E166" s="320"/>
      <c r="F166" s="318"/>
      <c r="G166" s="319"/>
      <c r="H166" s="319"/>
      <c r="I166" s="319"/>
      <c r="J166" s="319"/>
      <c r="K166" s="321"/>
      <c r="L166" s="113"/>
      <c r="M166" s="317" t="str">
        <f t="shared" si="2"/>
        <v/>
      </c>
    </row>
    <row r="167" spans="1:13" ht="14.45" customHeight="1" x14ac:dyDescent="0.2">
      <c r="A167" s="322"/>
      <c r="B167" s="318"/>
      <c r="C167" s="319"/>
      <c r="D167" s="319"/>
      <c r="E167" s="320"/>
      <c r="F167" s="318"/>
      <c r="G167" s="319"/>
      <c r="H167" s="319"/>
      <c r="I167" s="319"/>
      <c r="J167" s="319"/>
      <c r="K167" s="321"/>
      <c r="L167" s="113"/>
      <c r="M167" s="317" t="str">
        <f t="shared" si="2"/>
        <v/>
      </c>
    </row>
    <row r="168" spans="1:13" ht="14.45" customHeight="1" x14ac:dyDescent="0.2">
      <c r="A168" s="322"/>
      <c r="B168" s="318"/>
      <c r="C168" s="319"/>
      <c r="D168" s="319"/>
      <c r="E168" s="320"/>
      <c r="F168" s="318"/>
      <c r="G168" s="319"/>
      <c r="H168" s="319"/>
      <c r="I168" s="319"/>
      <c r="J168" s="319"/>
      <c r="K168" s="321"/>
      <c r="L168" s="113"/>
      <c r="M168" s="317" t="str">
        <f t="shared" si="2"/>
        <v/>
      </c>
    </row>
    <row r="169" spans="1:13" ht="14.45" customHeight="1" x14ac:dyDescent="0.2">
      <c r="A169" s="322"/>
      <c r="B169" s="318"/>
      <c r="C169" s="319"/>
      <c r="D169" s="319"/>
      <c r="E169" s="320"/>
      <c r="F169" s="318"/>
      <c r="G169" s="319"/>
      <c r="H169" s="319"/>
      <c r="I169" s="319"/>
      <c r="J169" s="319"/>
      <c r="K169" s="321"/>
      <c r="L169" s="113"/>
      <c r="M169" s="317" t="str">
        <f t="shared" si="2"/>
        <v/>
      </c>
    </row>
    <row r="170" spans="1:13" ht="14.45" customHeight="1" x14ac:dyDescent="0.2">
      <c r="A170" s="322"/>
      <c r="B170" s="318"/>
      <c r="C170" s="319"/>
      <c r="D170" s="319"/>
      <c r="E170" s="320"/>
      <c r="F170" s="318"/>
      <c r="G170" s="319"/>
      <c r="H170" s="319"/>
      <c r="I170" s="319"/>
      <c r="J170" s="319"/>
      <c r="K170" s="321"/>
      <c r="L170" s="113"/>
      <c r="M170" s="317" t="str">
        <f t="shared" si="2"/>
        <v/>
      </c>
    </row>
    <row r="171" spans="1:13" ht="14.45" customHeight="1" x14ac:dyDescent="0.2">
      <c r="A171" s="322"/>
      <c r="B171" s="318"/>
      <c r="C171" s="319"/>
      <c r="D171" s="319"/>
      <c r="E171" s="320"/>
      <c r="F171" s="318"/>
      <c r="G171" s="319"/>
      <c r="H171" s="319"/>
      <c r="I171" s="319"/>
      <c r="J171" s="319"/>
      <c r="K171" s="321"/>
      <c r="L171" s="113"/>
      <c r="M171" s="317" t="str">
        <f t="shared" si="2"/>
        <v/>
      </c>
    </row>
    <row r="172" spans="1:13" ht="14.45" customHeight="1" x14ac:dyDescent="0.2">
      <c r="A172" s="322"/>
      <c r="B172" s="318"/>
      <c r="C172" s="319"/>
      <c r="D172" s="319"/>
      <c r="E172" s="320"/>
      <c r="F172" s="318"/>
      <c r="G172" s="319"/>
      <c r="H172" s="319"/>
      <c r="I172" s="319"/>
      <c r="J172" s="319"/>
      <c r="K172" s="321"/>
      <c r="L172" s="113"/>
      <c r="M172" s="317" t="str">
        <f t="shared" si="2"/>
        <v/>
      </c>
    </row>
    <row r="173" spans="1:13" ht="14.45" customHeight="1" x14ac:dyDescent="0.2">
      <c r="A173" s="322"/>
      <c r="B173" s="318"/>
      <c r="C173" s="319"/>
      <c r="D173" s="319"/>
      <c r="E173" s="320"/>
      <c r="F173" s="318"/>
      <c r="G173" s="319"/>
      <c r="H173" s="319"/>
      <c r="I173" s="319"/>
      <c r="J173" s="319"/>
      <c r="K173" s="321"/>
      <c r="L173" s="113"/>
      <c r="M173" s="317" t="str">
        <f t="shared" si="2"/>
        <v/>
      </c>
    </row>
    <row r="174" spans="1:13" ht="14.45" customHeight="1" x14ac:dyDescent="0.2">
      <c r="A174" s="322"/>
      <c r="B174" s="318"/>
      <c r="C174" s="319"/>
      <c r="D174" s="319"/>
      <c r="E174" s="320"/>
      <c r="F174" s="318"/>
      <c r="G174" s="319"/>
      <c r="H174" s="319"/>
      <c r="I174" s="319"/>
      <c r="J174" s="319"/>
      <c r="K174" s="321"/>
      <c r="L174" s="113"/>
      <c r="M174" s="317" t="str">
        <f t="shared" si="2"/>
        <v/>
      </c>
    </row>
    <row r="175" spans="1:13" ht="14.45" customHeight="1" x14ac:dyDescent="0.2">
      <c r="A175" s="322"/>
      <c r="B175" s="318"/>
      <c r="C175" s="319"/>
      <c r="D175" s="319"/>
      <c r="E175" s="320"/>
      <c r="F175" s="318"/>
      <c r="G175" s="319"/>
      <c r="H175" s="319"/>
      <c r="I175" s="319"/>
      <c r="J175" s="319"/>
      <c r="K175" s="321"/>
      <c r="L175" s="113"/>
      <c r="M175" s="317" t="str">
        <f t="shared" si="2"/>
        <v/>
      </c>
    </row>
    <row r="176" spans="1:13" ht="14.45" customHeight="1" x14ac:dyDescent="0.2">
      <c r="A176" s="322"/>
      <c r="B176" s="318"/>
      <c r="C176" s="319"/>
      <c r="D176" s="319"/>
      <c r="E176" s="320"/>
      <c r="F176" s="318"/>
      <c r="G176" s="319"/>
      <c r="H176" s="319"/>
      <c r="I176" s="319"/>
      <c r="J176" s="319"/>
      <c r="K176" s="321"/>
      <c r="L176" s="113"/>
      <c r="M176" s="317" t="str">
        <f t="shared" si="2"/>
        <v/>
      </c>
    </row>
    <row r="177" spans="1:13" ht="14.45" customHeight="1" x14ac:dyDescent="0.2">
      <c r="A177" s="322"/>
      <c r="B177" s="318"/>
      <c r="C177" s="319"/>
      <c r="D177" s="319"/>
      <c r="E177" s="320"/>
      <c r="F177" s="318"/>
      <c r="G177" s="319"/>
      <c r="H177" s="319"/>
      <c r="I177" s="319"/>
      <c r="J177" s="319"/>
      <c r="K177" s="321"/>
      <c r="L177" s="113"/>
      <c r="M177" s="317" t="str">
        <f t="shared" si="2"/>
        <v/>
      </c>
    </row>
    <row r="178" spans="1:13" ht="14.45" customHeight="1" x14ac:dyDescent="0.2">
      <c r="A178" s="322"/>
      <c r="B178" s="318"/>
      <c r="C178" s="319"/>
      <c r="D178" s="319"/>
      <c r="E178" s="320"/>
      <c r="F178" s="318"/>
      <c r="G178" s="319"/>
      <c r="H178" s="319"/>
      <c r="I178" s="319"/>
      <c r="J178" s="319"/>
      <c r="K178" s="321"/>
      <c r="L178" s="113"/>
      <c r="M178" s="317" t="str">
        <f t="shared" si="2"/>
        <v/>
      </c>
    </row>
    <row r="179" spans="1:13" ht="14.45" customHeight="1" x14ac:dyDescent="0.2">
      <c r="A179" s="322"/>
      <c r="B179" s="318"/>
      <c r="C179" s="319"/>
      <c r="D179" s="319"/>
      <c r="E179" s="320"/>
      <c r="F179" s="318"/>
      <c r="G179" s="319"/>
      <c r="H179" s="319"/>
      <c r="I179" s="319"/>
      <c r="J179" s="319"/>
      <c r="K179" s="321"/>
      <c r="L179" s="113"/>
      <c r="M179" s="317" t="str">
        <f t="shared" si="2"/>
        <v/>
      </c>
    </row>
    <row r="180" spans="1:13" ht="14.45" customHeight="1" x14ac:dyDescent="0.2">
      <c r="A180" s="322"/>
      <c r="B180" s="318"/>
      <c r="C180" s="319"/>
      <c r="D180" s="319"/>
      <c r="E180" s="320"/>
      <c r="F180" s="318"/>
      <c r="G180" s="319"/>
      <c r="H180" s="319"/>
      <c r="I180" s="319"/>
      <c r="J180" s="319"/>
      <c r="K180" s="321"/>
      <c r="L180" s="113"/>
      <c r="M180" s="317" t="str">
        <f t="shared" si="2"/>
        <v/>
      </c>
    </row>
    <row r="181" spans="1:13" ht="14.45" customHeight="1" x14ac:dyDescent="0.2">
      <c r="A181" s="322"/>
      <c r="B181" s="318"/>
      <c r="C181" s="319"/>
      <c r="D181" s="319"/>
      <c r="E181" s="320"/>
      <c r="F181" s="318"/>
      <c r="G181" s="319"/>
      <c r="H181" s="319"/>
      <c r="I181" s="319"/>
      <c r="J181" s="319"/>
      <c r="K181" s="321"/>
      <c r="L181" s="113"/>
      <c r="M181" s="317" t="str">
        <f t="shared" si="2"/>
        <v/>
      </c>
    </row>
    <row r="182" spans="1:13" ht="14.45" customHeight="1" x14ac:dyDescent="0.2">
      <c r="A182" s="322"/>
      <c r="B182" s="318"/>
      <c r="C182" s="319"/>
      <c r="D182" s="319"/>
      <c r="E182" s="320"/>
      <c r="F182" s="318"/>
      <c r="G182" s="319"/>
      <c r="H182" s="319"/>
      <c r="I182" s="319"/>
      <c r="J182" s="319"/>
      <c r="K182" s="321"/>
      <c r="L182" s="113"/>
      <c r="M182" s="317" t="str">
        <f t="shared" si="2"/>
        <v/>
      </c>
    </row>
    <row r="183" spans="1:13" ht="14.45" customHeight="1" x14ac:dyDescent="0.2">
      <c r="A183" s="322"/>
      <c r="B183" s="318"/>
      <c r="C183" s="319"/>
      <c r="D183" s="319"/>
      <c r="E183" s="320"/>
      <c r="F183" s="318"/>
      <c r="G183" s="319"/>
      <c r="H183" s="319"/>
      <c r="I183" s="319"/>
      <c r="J183" s="319"/>
      <c r="K183" s="321"/>
      <c r="L183" s="113"/>
      <c r="M183" s="317" t="str">
        <f t="shared" si="2"/>
        <v/>
      </c>
    </row>
    <row r="184" spans="1:13" ht="14.45" customHeight="1" x14ac:dyDescent="0.2">
      <c r="A184" s="322"/>
      <c r="B184" s="318"/>
      <c r="C184" s="319"/>
      <c r="D184" s="319"/>
      <c r="E184" s="320"/>
      <c r="F184" s="318"/>
      <c r="G184" s="319"/>
      <c r="H184" s="319"/>
      <c r="I184" s="319"/>
      <c r="J184" s="319"/>
      <c r="K184" s="321"/>
      <c r="L184" s="113"/>
      <c r="M184" s="317" t="str">
        <f t="shared" si="2"/>
        <v/>
      </c>
    </row>
    <row r="185" spans="1:13" ht="14.45" customHeight="1" x14ac:dyDescent="0.2">
      <c r="A185" s="322"/>
      <c r="B185" s="318"/>
      <c r="C185" s="319"/>
      <c r="D185" s="319"/>
      <c r="E185" s="320"/>
      <c r="F185" s="318"/>
      <c r="G185" s="319"/>
      <c r="H185" s="319"/>
      <c r="I185" s="319"/>
      <c r="J185" s="319"/>
      <c r="K185" s="321"/>
      <c r="L185" s="113"/>
      <c r="M185" s="317" t="str">
        <f t="shared" si="2"/>
        <v/>
      </c>
    </row>
    <row r="186" spans="1:13" ht="14.45" customHeight="1" x14ac:dyDescent="0.2">
      <c r="A186" s="322"/>
      <c r="B186" s="318"/>
      <c r="C186" s="319"/>
      <c r="D186" s="319"/>
      <c r="E186" s="320"/>
      <c r="F186" s="318"/>
      <c r="G186" s="319"/>
      <c r="H186" s="319"/>
      <c r="I186" s="319"/>
      <c r="J186" s="319"/>
      <c r="K186" s="321"/>
      <c r="L186" s="113"/>
      <c r="M186" s="317" t="str">
        <f t="shared" si="2"/>
        <v/>
      </c>
    </row>
    <row r="187" spans="1:13" ht="14.45" customHeight="1" x14ac:dyDescent="0.2">
      <c r="A187" s="322"/>
      <c r="B187" s="318"/>
      <c r="C187" s="319"/>
      <c r="D187" s="319"/>
      <c r="E187" s="320"/>
      <c r="F187" s="318"/>
      <c r="G187" s="319"/>
      <c r="H187" s="319"/>
      <c r="I187" s="319"/>
      <c r="J187" s="319"/>
      <c r="K187" s="321"/>
      <c r="L187" s="113"/>
      <c r="M187" s="317" t="str">
        <f t="shared" si="2"/>
        <v/>
      </c>
    </row>
    <row r="188" spans="1:13" ht="14.45" customHeight="1" x14ac:dyDescent="0.2">
      <c r="A188" s="322"/>
      <c r="B188" s="318"/>
      <c r="C188" s="319"/>
      <c r="D188" s="319"/>
      <c r="E188" s="320"/>
      <c r="F188" s="318"/>
      <c r="G188" s="319"/>
      <c r="H188" s="319"/>
      <c r="I188" s="319"/>
      <c r="J188" s="319"/>
      <c r="K188" s="321"/>
      <c r="L188" s="113"/>
      <c r="M188" s="317" t="str">
        <f t="shared" si="2"/>
        <v/>
      </c>
    </row>
    <row r="189" spans="1:13" ht="14.45" customHeight="1" x14ac:dyDescent="0.2">
      <c r="A189" s="322"/>
      <c r="B189" s="318"/>
      <c r="C189" s="319"/>
      <c r="D189" s="319"/>
      <c r="E189" s="320"/>
      <c r="F189" s="318"/>
      <c r="G189" s="319"/>
      <c r="H189" s="319"/>
      <c r="I189" s="319"/>
      <c r="J189" s="319"/>
      <c r="K189" s="321"/>
      <c r="L189" s="113"/>
      <c r="M189" s="317" t="str">
        <f t="shared" si="2"/>
        <v/>
      </c>
    </row>
    <row r="190" spans="1:13" ht="14.45" customHeight="1" x14ac:dyDescent="0.2">
      <c r="A190" s="322"/>
      <c r="B190" s="318"/>
      <c r="C190" s="319"/>
      <c r="D190" s="319"/>
      <c r="E190" s="320"/>
      <c r="F190" s="318"/>
      <c r="G190" s="319"/>
      <c r="H190" s="319"/>
      <c r="I190" s="319"/>
      <c r="J190" s="319"/>
      <c r="K190" s="321"/>
      <c r="L190" s="113"/>
      <c r="M190" s="317" t="str">
        <f t="shared" si="2"/>
        <v/>
      </c>
    </row>
    <row r="191" spans="1:13" ht="14.45" customHeight="1" x14ac:dyDescent="0.2">
      <c r="A191" s="322"/>
      <c r="B191" s="318"/>
      <c r="C191" s="319"/>
      <c r="D191" s="319"/>
      <c r="E191" s="320"/>
      <c r="F191" s="318"/>
      <c r="G191" s="319"/>
      <c r="H191" s="319"/>
      <c r="I191" s="319"/>
      <c r="J191" s="319"/>
      <c r="K191" s="321"/>
      <c r="L191" s="113"/>
      <c r="M191" s="317" t="str">
        <f t="shared" si="2"/>
        <v/>
      </c>
    </row>
    <row r="192" spans="1:13" ht="14.45" customHeight="1" x14ac:dyDescent="0.2">
      <c r="A192" s="322"/>
      <c r="B192" s="318"/>
      <c r="C192" s="319"/>
      <c r="D192" s="319"/>
      <c r="E192" s="320"/>
      <c r="F192" s="318"/>
      <c r="G192" s="319"/>
      <c r="H192" s="319"/>
      <c r="I192" s="319"/>
      <c r="J192" s="319"/>
      <c r="K192" s="321"/>
      <c r="L192" s="113"/>
      <c r="M192" s="317" t="str">
        <f t="shared" si="2"/>
        <v/>
      </c>
    </row>
    <row r="193" spans="1:13" ht="14.45" customHeight="1" x14ac:dyDescent="0.2">
      <c r="A193" s="322"/>
      <c r="B193" s="318"/>
      <c r="C193" s="319"/>
      <c r="D193" s="319"/>
      <c r="E193" s="320"/>
      <c r="F193" s="318"/>
      <c r="G193" s="319"/>
      <c r="H193" s="319"/>
      <c r="I193" s="319"/>
      <c r="J193" s="319"/>
      <c r="K193" s="321"/>
      <c r="L193" s="113"/>
      <c r="M193" s="317" t="str">
        <f t="shared" si="2"/>
        <v/>
      </c>
    </row>
    <row r="194" spans="1:13" ht="14.45" customHeight="1" x14ac:dyDescent="0.2">
      <c r="A194" s="322"/>
      <c r="B194" s="318"/>
      <c r="C194" s="319"/>
      <c r="D194" s="319"/>
      <c r="E194" s="320"/>
      <c r="F194" s="318"/>
      <c r="G194" s="319"/>
      <c r="H194" s="319"/>
      <c r="I194" s="319"/>
      <c r="J194" s="319"/>
      <c r="K194" s="321"/>
      <c r="L194" s="113"/>
      <c r="M194" s="317" t="str">
        <f t="shared" si="2"/>
        <v/>
      </c>
    </row>
    <row r="195" spans="1:13" ht="14.45" customHeight="1" x14ac:dyDescent="0.2">
      <c r="A195" s="322"/>
      <c r="B195" s="318"/>
      <c r="C195" s="319"/>
      <c r="D195" s="319"/>
      <c r="E195" s="320"/>
      <c r="F195" s="318"/>
      <c r="G195" s="319"/>
      <c r="H195" s="319"/>
      <c r="I195" s="319"/>
      <c r="J195" s="319"/>
      <c r="K195" s="321"/>
      <c r="L195" s="113"/>
      <c r="M195" s="317" t="str">
        <f t="shared" si="2"/>
        <v/>
      </c>
    </row>
    <row r="196" spans="1:13" ht="14.45" customHeight="1" x14ac:dyDescent="0.2">
      <c r="A196" s="322"/>
      <c r="B196" s="318"/>
      <c r="C196" s="319"/>
      <c r="D196" s="319"/>
      <c r="E196" s="320"/>
      <c r="F196" s="318"/>
      <c r="G196" s="319"/>
      <c r="H196" s="319"/>
      <c r="I196" s="319"/>
      <c r="J196" s="319"/>
      <c r="K196" s="321"/>
      <c r="L196" s="113"/>
      <c r="M196" s="317" t="str">
        <f t="shared" si="2"/>
        <v/>
      </c>
    </row>
    <row r="197" spans="1:13" ht="14.45" customHeight="1" x14ac:dyDescent="0.2">
      <c r="A197" s="322"/>
      <c r="B197" s="318"/>
      <c r="C197" s="319"/>
      <c r="D197" s="319"/>
      <c r="E197" s="320"/>
      <c r="F197" s="318"/>
      <c r="G197" s="319"/>
      <c r="H197" s="319"/>
      <c r="I197" s="319"/>
      <c r="J197" s="319"/>
      <c r="K197" s="321"/>
      <c r="L197" s="113"/>
      <c r="M197" s="317" t="str">
        <f t="shared" si="2"/>
        <v/>
      </c>
    </row>
    <row r="198" spans="1:13" ht="14.45" customHeight="1" x14ac:dyDescent="0.2">
      <c r="A198" s="322"/>
      <c r="B198" s="318"/>
      <c r="C198" s="319"/>
      <c r="D198" s="319"/>
      <c r="E198" s="320"/>
      <c r="F198" s="318"/>
      <c r="G198" s="319"/>
      <c r="H198" s="319"/>
      <c r="I198" s="319"/>
      <c r="J198" s="319"/>
      <c r="K198" s="321"/>
      <c r="L198" s="113"/>
      <c r="M198" s="31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22"/>
      <c r="B199" s="318"/>
      <c r="C199" s="319"/>
      <c r="D199" s="319"/>
      <c r="E199" s="320"/>
      <c r="F199" s="318"/>
      <c r="G199" s="319"/>
      <c r="H199" s="319"/>
      <c r="I199" s="319"/>
      <c r="J199" s="319"/>
      <c r="K199" s="321"/>
      <c r="L199" s="113"/>
      <c r="M199" s="317" t="str">
        <f t="shared" si="3"/>
        <v/>
      </c>
    </row>
    <row r="200" spans="1:13" ht="14.45" customHeight="1" x14ac:dyDescent="0.2">
      <c r="A200" s="322"/>
      <c r="B200" s="318"/>
      <c r="C200" s="319"/>
      <c r="D200" s="319"/>
      <c r="E200" s="320"/>
      <c r="F200" s="318"/>
      <c r="G200" s="319"/>
      <c r="H200" s="319"/>
      <c r="I200" s="319"/>
      <c r="J200" s="319"/>
      <c r="K200" s="321"/>
      <c r="L200" s="113"/>
      <c r="M200" s="317" t="str">
        <f t="shared" si="3"/>
        <v/>
      </c>
    </row>
    <row r="201" spans="1:13" ht="14.45" customHeight="1" x14ac:dyDescent="0.2">
      <c r="A201" s="322"/>
      <c r="B201" s="318"/>
      <c r="C201" s="319"/>
      <c r="D201" s="319"/>
      <c r="E201" s="320"/>
      <c r="F201" s="318"/>
      <c r="G201" s="319"/>
      <c r="H201" s="319"/>
      <c r="I201" s="319"/>
      <c r="J201" s="319"/>
      <c r="K201" s="321"/>
      <c r="L201" s="113"/>
      <c r="M201" s="317" t="str">
        <f t="shared" si="3"/>
        <v/>
      </c>
    </row>
    <row r="202" spans="1:13" ht="14.45" customHeight="1" x14ac:dyDescent="0.2">
      <c r="A202" s="322"/>
      <c r="B202" s="318"/>
      <c r="C202" s="319"/>
      <c r="D202" s="319"/>
      <c r="E202" s="320"/>
      <c r="F202" s="318"/>
      <c r="G202" s="319"/>
      <c r="H202" s="319"/>
      <c r="I202" s="319"/>
      <c r="J202" s="319"/>
      <c r="K202" s="321"/>
      <c r="L202" s="113"/>
      <c r="M202" s="317" t="str">
        <f t="shared" si="3"/>
        <v/>
      </c>
    </row>
    <row r="203" spans="1:13" ht="14.45" customHeight="1" x14ac:dyDescent="0.2">
      <c r="A203" s="322"/>
      <c r="B203" s="318"/>
      <c r="C203" s="319"/>
      <c r="D203" s="319"/>
      <c r="E203" s="320"/>
      <c r="F203" s="318"/>
      <c r="G203" s="319"/>
      <c r="H203" s="319"/>
      <c r="I203" s="319"/>
      <c r="J203" s="319"/>
      <c r="K203" s="321"/>
      <c r="L203" s="113"/>
      <c r="M203" s="317" t="str">
        <f t="shared" si="3"/>
        <v/>
      </c>
    </row>
    <row r="204" spans="1:13" ht="14.45" customHeight="1" x14ac:dyDescent="0.2">
      <c r="A204" s="322"/>
      <c r="B204" s="318"/>
      <c r="C204" s="319"/>
      <c r="D204" s="319"/>
      <c r="E204" s="320"/>
      <c r="F204" s="318"/>
      <c r="G204" s="319"/>
      <c r="H204" s="319"/>
      <c r="I204" s="319"/>
      <c r="J204" s="319"/>
      <c r="K204" s="321"/>
      <c r="L204" s="113"/>
      <c r="M204" s="317" t="str">
        <f t="shared" si="3"/>
        <v/>
      </c>
    </row>
    <row r="205" spans="1:13" ht="14.45" customHeight="1" x14ac:dyDescent="0.2">
      <c r="A205" s="322"/>
      <c r="B205" s="318"/>
      <c r="C205" s="319"/>
      <c r="D205" s="319"/>
      <c r="E205" s="320"/>
      <c r="F205" s="318"/>
      <c r="G205" s="319"/>
      <c r="H205" s="319"/>
      <c r="I205" s="319"/>
      <c r="J205" s="319"/>
      <c r="K205" s="321"/>
      <c r="L205" s="113"/>
      <c r="M205" s="317" t="str">
        <f t="shared" si="3"/>
        <v/>
      </c>
    </row>
    <row r="206" spans="1:13" ht="14.45" customHeight="1" x14ac:dyDescent="0.2">
      <c r="A206" s="322"/>
      <c r="B206" s="318"/>
      <c r="C206" s="319"/>
      <c r="D206" s="319"/>
      <c r="E206" s="320"/>
      <c r="F206" s="318"/>
      <c r="G206" s="319"/>
      <c r="H206" s="319"/>
      <c r="I206" s="319"/>
      <c r="J206" s="319"/>
      <c r="K206" s="321"/>
      <c r="L206" s="113"/>
      <c r="M206" s="317" t="str">
        <f t="shared" si="3"/>
        <v/>
      </c>
    </row>
    <row r="207" spans="1:13" ht="14.45" customHeight="1" x14ac:dyDescent="0.2">
      <c r="A207" s="322"/>
      <c r="B207" s="318"/>
      <c r="C207" s="319"/>
      <c r="D207" s="319"/>
      <c r="E207" s="320"/>
      <c r="F207" s="318"/>
      <c r="G207" s="319"/>
      <c r="H207" s="319"/>
      <c r="I207" s="319"/>
      <c r="J207" s="319"/>
      <c r="K207" s="321"/>
      <c r="L207" s="113"/>
      <c r="M207" s="317" t="str">
        <f t="shared" si="3"/>
        <v/>
      </c>
    </row>
    <row r="208" spans="1:13" ht="14.45" customHeight="1" x14ac:dyDescent="0.2">
      <c r="A208" s="322"/>
      <c r="B208" s="318"/>
      <c r="C208" s="319"/>
      <c r="D208" s="319"/>
      <c r="E208" s="320"/>
      <c r="F208" s="318"/>
      <c r="G208" s="319"/>
      <c r="H208" s="319"/>
      <c r="I208" s="319"/>
      <c r="J208" s="319"/>
      <c r="K208" s="321"/>
      <c r="L208" s="113"/>
      <c r="M208" s="317" t="str">
        <f t="shared" si="3"/>
        <v/>
      </c>
    </row>
    <row r="209" spans="1:13" ht="14.45" customHeight="1" x14ac:dyDescent="0.2">
      <c r="A209" s="322"/>
      <c r="B209" s="318"/>
      <c r="C209" s="319"/>
      <c r="D209" s="319"/>
      <c r="E209" s="320"/>
      <c r="F209" s="318"/>
      <c r="G209" s="319"/>
      <c r="H209" s="319"/>
      <c r="I209" s="319"/>
      <c r="J209" s="319"/>
      <c r="K209" s="321"/>
      <c r="L209" s="113"/>
      <c r="M209" s="317" t="str">
        <f t="shared" si="3"/>
        <v/>
      </c>
    </row>
    <row r="210" spans="1:13" ht="14.45" customHeight="1" x14ac:dyDescent="0.2">
      <c r="A210" s="322"/>
      <c r="B210" s="318"/>
      <c r="C210" s="319"/>
      <c r="D210" s="319"/>
      <c r="E210" s="320"/>
      <c r="F210" s="318"/>
      <c r="G210" s="319"/>
      <c r="H210" s="319"/>
      <c r="I210" s="319"/>
      <c r="J210" s="319"/>
      <c r="K210" s="321"/>
      <c r="L210" s="113"/>
      <c r="M210" s="317" t="str">
        <f t="shared" si="3"/>
        <v/>
      </c>
    </row>
    <row r="211" spans="1:13" ht="14.45" customHeight="1" x14ac:dyDescent="0.2">
      <c r="A211" s="322"/>
      <c r="B211" s="318"/>
      <c r="C211" s="319"/>
      <c r="D211" s="319"/>
      <c r="E211" s="320"/>
      <c r="F211" s="318"/>
      <c r="G211" s="319"/>
      <c r="H211" s="319"/>
      <c r="I211" s="319"/>
      <c r="J211" s="319"/>
      <c r="K211" s="321"/>
      <c r="L211" s="113"/>
      <c r="M211" s="317" t="str">
        <f t="shared" si="3"/>
        <v/>
      </c>
    </row>
    <row r="212" spans="1:13" ht="14.45" customHeight="1" x14ac:dyDescent="0.2">
      <c r="A212" s="322"/>
      <c r="B212" s="318"/>
      <c r="C212" s="319"/>
      <c r="D212" s="319"/>
      <c r="E212" s="320"/>
      <c r="F212" s="318"/>
      <c r="G212" s="319"/>
      <c r="H212" s="319"/>
      <c r="I212" s="319"/>
      <c r="J212" s="319"/>
      <c r="K212" s="321"/>
      <c r="L212" s="113"/>
      <c r="M212" s="317" t="str">
        <f t="shared" si="3"/>
        <v/>
      </c>
    </row>
    <row r="213" spans="1:13" ht="14.45" customHeight="1" x14ac:dyDescent="0.2">
      <c r="A213" s="322"/>
      <c r="B213" s="318"/>
      <c r="C213" s="319"/>
      <c r="D213" s="319"/>
      <c r="E213" s="320"/>
      <c r="F213" s="318"/>
      <c r="G213" s="319"/>
      <c r="H213" s="319"/>
      <c r="I213" s="319"/>
      <c r="J213" s="319"/>
      <c r="K213" s="321"/>
      <c r="L213" s="113"/>
      <c r="M213" s="317" t="str">
        <f t="shared" si="3"/>
        <v/>
      </c>
    </row>
    <row r="214" spans="1:13" ht="14.45" customHeight="1" x14ac:dyDescent="0.2">
      <c r="A214" s="322"/>
      <c r="B214" s="318"/>
      <c r="C214" s="319"/>
      <c r="D214" s="319"/>
      <c r="E214" s="320"/>
      <c r="F214" s="318"/>
      <c r="G214" s="319"/>
      <c r="H214" s="319"/>
      <c r="I214" s="319"/>
      <c r="J214" s="319"/>
      <c r="K214" s="321"/>
      <c r="L214" s="113"/>
      <c r="M214" s="317" t="str">
        <f t="shared" si="3"/>
        <v/>
      </c>
    </row>
    <row r="215" spans="1:13" ht="14.45" customHeight="1" x14ac:dyDescent="0.2">
      <c r="A215" s="322"/>
      <c r="B215" s="318"/>
      <c r="C215" s="319"/>
      <c r="D215" s="319"/>
      <c r="E215" s="320"/>
      <c r="F215" s="318"/>
      <c r="G215" s="319"/>
      <c r="H215" s="319"/>
      <c r="I215" s="319"/>
      <c r="J215" s="319"/>
      <c r="K215" s="321"/>
      <c r="L215" s="113"/>
      <c r="M215" s="317" t="str">
        <f t="shared" si="3"/>
        <v/>
      </c>
    </row>
    <row r="216" spans="1:13" ht="14.45" customHeight="1" x14ac:dyDescent="0.2">
      <c r="A216" s="322"/>
      <c r="B216" s="318"/>
      <c r="C216" s="319"/>
      <c r="D216" s="319"/>
      <c r="E216" s="320"/>
      <c r="F216" s="318"/>
      <c r="G216" s="319"/>
      <c r="H216" s="319"/>
      <c r="I216" s="319"/>
      <c r="J216" s="319"/>
      <c r="K216" s="321"/>
      <c r="L216" s="113"/>
      <c r="M216" s="317" t="str">
        <f t="shared" si="3"/>
        <v/>
      </c>
    </row>
    <row r="217" spans="1:13" ht="14.45" customHeight="1" x14ac:dyDescent="0.2">
      <c r="A217" s="322"/>
      <c r="B217" s="318"/>
      <c r="C217" s="319"/>
      <c r="D217" s="319"/>
      <c r="E217" s="320"/>
      <c r="F217" s="318"/>
      <c r="G217" s="319"/>
      <c r="H217" s="319"/>
      <c r="I217" s="319"/>
      <c r="J217" s="319"/>
      <c r="K217" s="321"/>
      <c r="L217" s="113"/>
      <c r="M217" s="317" t="str">
        <f t="shared" si="3"/>
        <v/>
      </c>
    </row>
    <row r="218" spans="1:13" ht="14.45" customHeight="1" x14ac:dyDescent="0.2">
      <c r="A218" s="322"/>
      <c r="B218" s="318"/>
      <c r="C218" s="319"/>
      <c r="D218" s="319"/>
      <c r="E218" s="320"/>
      <c r="F218" s="318"/>
      <c r="G218" s="319"/>
      <c r="H218" s="319"/>
      <c r="I218" s="319"/>
      <c r="J218" s="319"/>
      <c r="K218" s="321"/>
      <c r="L218" s="113"/>
      <c r="M218" s="317" t="str">
        <f t="shared" si="3"/>
        <v/>
      </c>
    </row>
    <row r="219" spans="1:13" ht="14.45" customHeight="1" x14ac:dyDescent="0.2">
      <c r="A219" s="322"/>
      <c r="B219" s="318"/>
      <c r="C219" s="319"/>
      <c r="D219" s="319"/>
      <c r="E219" s="320"/>
      <c r="F219" s="318"/>
      <c r="G219" s="319"/>
      <c r="H219" s="319"/>
      <c r="I219" s="319"/>
      <c r="J219" s="319"/>
      <c r="K219" s="321"/>
      <c r="L219" s="113"/>
      <c r="M219" s="317" t="str">
        <f t="shared" si="3"/>
        <v/>
      </c>
    </row>
    <row r="220" spans="1:13" ht="14.45" customHeight="1" x14ac:dyDescent="0.2">
      <c r="A220" s="322"/>
      <c r="B220" s="318"/>
      <c r="C220" s="319"/>
      <c r="D220" s="319"/>
      <c r="E220" s="320"/>
      <c r="F220" s="318"/>
      <c r="G220" s="319"/>
      <c r="H220" s="319"/>
      <c r="I220" s="319"/>
      <c r="J220" s="319"/>
      <c r="K220" s="321"/>
      <c r="L220" s="113"/>
      <c r="M220" s="317" t="str">
        <f t="shared" si="3"/>
        <v/>
      </c>
    </row>
    <row r="221" spans="1:13" ht="14.45" customHeight="1" x14ac:dyDescent="0.2">
      <c r="A221" s="322"/>
      <c r="B221" s="318"/>
      <c r="C221" s="319"/>
      <c r="D221" s="319"/>
      <c r="E221" s="320"/>
      <c r="F221" s="318"/>
      <c r="G221" s="319"/>
      <c r="H221" s="319"/>
      <c r="I221" s="319"/>
      <c r="J221" s="319"/>
      <c r="K221" s="321"/>
      <c r="L221" s="113"/>
      <c r="M221" s="317" t="str">
        <f t="shared" si="3"/>
        <v/>
      </c>
    </row>
    <row r="222" spans="1:13" ht="14.45" customHeight="1" x14ac:dyDescent="0.2">
      <c r="A222" s="322"/>
      <c r="B222" s="318"/>
      <c r="C222" s="319"/>
      <c r="D222" s="319"/>
      <c r="E222" s="320"/>
      <c r="F222" s="318"/>
      <c r="G222" s="319"/>
      <c r="H222" s="319"/>
      <c r="I222" s="319"/>
      <c r="J222" s="319"/>
      <c r="K222" s="321"/>
      <c r="L222" s="113"/>
      <c r="M222" s="317" t="str">
        <f t="shared" si="3"/>
        <v/>
      </c>
    </row>
    <row r="223" spans="1:13" ht="14.45" customHeight="1" x14ac:dyDescent="0.2">
      <c r="A223" s="322"/>
      <c r="B223" s="318"/>
      <c r="C223" s="319"/>
      <c r="D223" s="319"/>
      <c r="E223" s="320"/>
      <c r="F223" s="318"/>
      <c r="G223" s="319"/>
      <c r="H223" s="319"/>
      <c r="I223" s="319"/>
      <c r="J223" s="319"/>
      <c r="K223" s="321"/>
      <c r="L223" s="113"/>
      <c r="M223" s="317" t="str">
        <f t="shared" si="3"/>
        <v/>
      </c>
    </row>
    <row r="224" spans="1:13" ht="14.45" customHeight="1" x14ac:dyDescent="0.2">
      <c r="A224" s="322"/>
      <c r="B224" s="318"/>
      <c r="C224" s="319"/>
      <c r="D224" s="319"/>
      <c r="E224" s="320"/>
      <c r="F224" s="318"/>
      <c r="G224" s="319"/>
      <c r="H224" s="319"/>
      <c r="I224" s="319"/>
      <c r="J224" s="319"/>
      <c r="K224" s="321"/>
      <c r="L224" s="113"/>
      <c r="M224" s="317" t="str">
        <f t="shared" si="3"/>
        <v/>
      </c>
    </row>
    <row r="225" spans="1:13" ht="14.45" customHeight="1" x14ac:dyDescent="0.2">
      <c r="A225" s="322"/>
      <c r="B225" s="318"/>
      <c r="C225" s="319"/>
      <c r="D225" s="319"/>
      <c r="E225" s="320"/>
      <c r="F225" s="318"/>
      <c r="G225" s="319"/>
      <c r="H225" s="319"/>
      <c r="I225" s="319"/>
      <c r="J225" s="319"/>
      <c r="K225" s="321"/>
      <c r="L225" s="113"/>
      <c r="M225" s="317" t="str">
        <f t="shared" si="3"/>
        <v/>
      </c>
    </row>
    <row r="226" spans="1:13" ht="14.45" customHeight="1" x14ac:dyDescent="0.2">
      <c r="A226" s="322"/>
      <c r="B226" s="318"/>
      <c r="C226" s="319"/>
      <c r="D226" s="319"/>
      <c r="E226" s="320"/>
      <c r="F226" s="318"/>
      <c r="G226" s="319"/>
      <c r="H226" s="319"/>
      <c r="I226" s="319"/>
      <c r="J226" s="319"/>
      <c r="K226" s="321"/>
      <c r="L226" s="113"/>
      <c r="M226" s="317" t="str">
        <f t="shared" si="3"/>
        <v/>
      </c>
    </row>
    <row r="227" spans="1:13" ht="14.45" customHeight="1" x14ac:dyDescent="0.2">
      <c r="A227" s="322"/>
      <c r="B227" s="318"/>
      <c r="C227" s="319"/>
      <c r="D227" s="319"/>
      <c r="E227" s="320"/>
      <c r="F227" s="318"/>
      <c r="G227" s="319"/>
      <c r="H227" s="319"/>
      <c r="I227" s="319"/>
      <c r="J227" s="319"/>
      <c r="K227" s="321"/>
      <c r="L227" s="113"/>
      <c r="M227" s="317" t="str">
        <f t="shared" si="3"/>
        <v/>
      </c>
    </row>
    <row r="228" spans="1:13" ht="14.45" customHeight="1" x14ac:dyDescent="0.2">
      <c r="A228" s="322"/>
      <c r="B228" s="318"/>
      <c r="C228" s="319"/>
      <c r="D228" s="319"/>
      <c r="E228" s="320"/>
      <c r="F228" s="318"/>
      <c r="G228" s="319"/>
      <c r="H228" s="319"/>
      <c r="I228" s="319"/>
      <c r="J228" s="319"/>
      <c r="K228" s="321"/>
      <c r="L228" s="113"/>
      <c r="M228" s="317" t="str">
        <f t="shared" si="3"/>
        <v/>
      </c>
    </row>
    <row r="229" spans="1:13" ht="14.45" customHeight="1" x14ac:dyDescent="0.2">
      <c r="A229" s="322"/>
      <c r="B229" s="318"/>
      <c r="C229" s="319"/>
      <c r="D229" s="319"/>
      <c r="E229" s="320"/>
      <c r="F229" s="318"/>
      <c r="G229" s="319"/>
      <c r="H229" s="319"/>
      <c r="I229" s="319"/>
      <c r="J229" s="319"/>
      <c r="K229" s="321"/>
      <c r="L229" s="113"/>
      <c r="M229" s="317" t="str">
        <f t="shared" si="3"/>
        <v/>
      </c>
    </row>
    <row r="230" spans="1:13" ht="14.45" customHeight="1" x14ac:dyDescent="0.2">
      <c r="A230" s="322"/>
      <c r="B230" s="318"/>
      <c r="C230" s="319"/>
      <c r="D230" s="319"/>
      <c r="E230" s="320"/>
      <c r="F230" s="318"/>
      <c r="G230" s="319"/>
      <c r="H230" s="319"/>
      <c r="I230" s="319"/>
      <c r="J230" s="319"/>
      <c r="K230" s="321"/>
      <c r="L230" s="113"/>
      <c r="M230" s="317" t="str">
        <f t="shared" si="3"/>
        <v/>
      </c>
    </row>
    <row r="231" spans="1:13" ht="14.45" customHeight="1" x14ac:dyDescent="0.2">
      <c r="A231" s="322"/>
      <c r="B231" s="318"/>
      <c r="C231" s="319"/>
      <c r="D231" s="319"/>
      <c r="E231" s="320"/>
      <c r="F231" s="318"/>
      <c r="G231" s="319"/>
      <c r="H231" s="319"/>
      <c r="I231" s="319"/>
      <c r="J231" s="319"/>
      <c r="K231" s="321"/>
      <c r="L231" s="113"/>
      <c r="M231" s="317" t="str">
        <f t="shared" si="3"/>
        <v/>
      </c>
    </row>
    <row r="232" spans="1:13" ht="14.45" customHeight="1" x14ac:dyDescent="0.2">
      <c r="A232" s="322"/>
      <c r="B232" s="318"/>
      <c r="C232" s="319"/>
      <c r="D232" s="319"/>
      <c r="E232" s="320"/>
      <c r="F232" s="318"/>
      <c r="G232" s="319"/>
      <c r="H232" s="319"/>
      <c r="I232" s="319"/>
      <c r="J232" s="319"/>
      <c r="K232" s="321"/>
      <c r="L232" s="113"/>
      <c r="M232" s="317" t="str">
        <f t="shared" si="3"/>
        <v/>
      </c>
    </row>
    <row r="233" spans="1:13" ht="14.45" customHeight="1" x14ac:dyDescent="0.2">
      <c r="A233" s="322"/>
      <c r="B233" s="318"/>
      <c r="C233" s="319"/>
      <c r="D233" s="319"/>
      <c r="E233" s="320"/>
      <c r="F233" s="318"/>
      <c r="G233" s="319"/>
      <c r="H233" s="319"/>
      <c r="I233" s="319"/>
      <c r="J233" s="319"/>
      <c r="K233" s="321"/>
      <c r="L233" s="113"/>
      <c r="M233" s="317" t="str">
        <f t="shared" si="3"/>
        <v/>
      </c>
    </row>
    <row r="234" spans="1:13" ht="14.45" customHeight="1" x14ac:dyDescent="0.2">
      <c r="A234" s="322"/>
      <c r="B234" s="318"/>
      <c r="C234" s="319"/>
      <c r="D234" s="319"/>
      <c r="E234" s="320"/>
      <c r="F234" s="318"/>
      <c r="G234" s="319"/>
      <c r="H234" s="319"/>
      <c r="I234" s="319"/>
      <c r="J234" s="319"/>
      <c r="K234" s="321"/>
      <c r="L234" s="113"/>
      <c r="M234" s="317" t="str">
        <f t="shared" si="3"/>
        <v/>
      </c>
    </row>
    <row r="235" spans="1:13" ht="14.45" customHeight="1" x14ac:dyDescent="0.2">
      <c r="A235" s="322"/>
      <c r="B235" s="318"/>
      <c r="C235" s="319"/>
      <c r="D235" s="319"/>
      <c r="E235" s="320"/>
      <c r="F235" s="318"/>
      <c r="G235" s="319"/>
      <c r="H235" s="319"/>
      <c r="I235" s="319"/>
      <c r="J235" s="319"/>
      <c r="K235" s="321"/>
      <c r="L235" s="113"/>
      <c r="M235" s="317" t="str">
        <f t="shared" si="3"/>
        <v/>
      </c>
    </row>
    <row r="236" spans="1:13" ht="14.45" customHeight="1" x14ac:dyDescent="0.2">
      <c r="A236" s="322"/>
      <c r="B236" s="318"/>
      <c r="C236" s="319"/>
      <c r="D236" s="319"/>
      <c r="E236" s="320"/>
      <c r="F236" s="318"/>
      <c r="G236" s="319"/>
      <c r="H236" s="319"/>
      <c r="I236" s="319"/>
      <c r="J236" s="319"/>
      <c r="K236" s="321"/>
      <c r="L236" s="113"/>
      <c r="M236" s="317" t="str">
        <f t="shared" si="3"/>
        <v/>
      </c>
    </row>
    <row r="237" spans="1:13" ht="14.45" customHeight="1" x14ac:dyDescent="0.2">
      <c r="A237" s="322"/>
      <c r="B237" s="318"/>
      <c r="C237" s="319"/>
      <c r="D237" s="319"/>
      <c r="E237" s="320"/>
      <c r="F237" s="318"/>
      <c r="G237" s="319"/>
      <c r="H237" s="319"/>
      <c r="I237" s="319"/>
      <c r="J237" s="319"/>
      <c r="K237" s="321"/>
      <c r="L237" s="113"/>
      <c r="M237" s="317" t="str">
        <f t="shared" si="3"/>
        <v/>
      </c>
    </row>
    <row r="238" spans="1:13" ht="14.45" customHeight="1" x14ac:dyDescent="0.2">
      <c r="A238" s="322"/>
      <c r="B238" s="318"/>
      <c r="C238" s="319"/>
      <c r="D238" s="319"/>
      <c r="E238" s="320"/>
      <c r="F238" s="318"/>
      <c r="G238" s="319"/>
      <c r="H238" s="319"/>
      <c r="I238" s="319"/>
      <c r="J238" s="319"/>
      <c r="K238" s="321"/>
      <c r="L238" s="113"/>
      <c r="M238" s="317" t="str">
        <f t="shared" si="3"/>
        <v/>
      </c>
    </row>
    <row r="239" spans="1:13" ht="14.45" customHeight="1" x14ac:dyDescent="0.2">
      <c r="A239" s="322"/>
      <c r="B239" s="318"/>
      <c r="C239" s="319"/>
      <c r="D239" s="319"/>
      <c r="E239" s="320"/>
      <c r="F239" s="318"/>
      <c r="G239" s="319"/>
      <c r="H239" s="319"/>
      <c r="I239" s="319"/>
      <c r="J239" s="319"/>
      <c r="K239" s="321"/>
      <c r="L239" s="113"/>
      <c r="M239" s="317" t="str">
        <f t="shared" si="3"/>
        <v/>
      </c>
    </row>
    <row r="240" spans="1:13" ht="14.45" customHeight="1" x14ac:dyDescent="0.2">
      <c r="A240" s="322"/>
      <c r="B240" s="318"/>
      <c r="C240" s="319"/>
      <c r="D240" s="319"/>
      <c r="E240" s="320"/>
      <c r="F240" s="318"/>
      <c r="G240" s="319"/>
      <c r="H240" s="319"/>
      <c r="I240" s="319"/>
      <c r="J240" s="319"/>
      <c r="K240" s="321"/>
      <c r="L240" s="113"/>
      <c r="M240" s="317" t="str">
        <f t="shared" si="3"/>
        <v/>
      </c>
    </row>
    <row r="241" spans="1:13" ht="14.45" customHeight="1" x14ac:dyDescent="0.2">
      <c r="A241" s="322"/>
      <c r="B241" s="318"/>
      <c r="C241" s="319"/>
      <c r="D241" s="319"/>
      <c r="E241" s="320"/>
      <c r="F241" s="318"/>
      <c r="G241" s="319"/>
      <c r="H241" s="319"/>
      <c r="I241" s="319"/>
      <c r="J241" s="319"/>
      <c r="K241" s="321"/>
      <c r="L241" s="113"/>
      <c r="M241" s="317" t="str">
        <f t="shared" si="3"/>
        <v/>
      </c>
    </row>
    <row r="242" spans="1:13" ht="14.45" customHeight="1" x14ac:dyDescent="0.2">
      <c r="A242" s="322"/>
      <c r="B242" s="318"/>
      <c r="C242" s="319"/>
      <c r="D242" s="319"/>
      <c r="E242" s="320"/>
      <c r="F242" s="318"/>
      <c r="G242" s="319"/>
      <c r="H242" s="319"/>
      <c r="I242" s="319"/>
      <c r="J242" s="319"/>
      <c r="K242" s="321"/>
      <c r="L242" s="113"/>
      <c r="M242" s="317" t="str">
        <f t="shared" si="3"/>
        <v/>
      </c>
    </row>
    <row r="243" spans="1:13" ht="14.45" customHeight="1" x14ac:dyDescent="0.2">
      <c r="A243" s="322"/>
      <c r="B243" s="318"/>
      <c r="C243" s="319"/>
      <c r="D243" s="319"/>
      <c r="E243" s="320"/>
      <c r="F243" s="318"/>
      <c r="G243" s="319"/>
      <c r="H243" s="319"/>
      <c r="I243" s="319"/>
      <c r="J243" s="319"/>
      <c r="K243" s="321"/>
      <c r="L243" s="113"/>
      <c r="M243" s="317" t="str">
        <f t="shared" si="3"/>
        <v/>
      </c>
    </row>
    <row r="244" spans="1:13" ht="14.45" customHeight="1" x14ac:dyDescent="0.2">
      <c r="A244" s="322"/>
      <c r="B244" s="318"/>
      <c r="C244" s="319"/>
      <c r="D244" s="319"/>
      <c r="E244" s="320"/>
      <c r="F244" s="318"/>
      <c r="G244" s="319"/>
      <c r="H244" s="319"/>
      <c r="I244" s="319"/>
      <c r="J244" s="319"/>
      <c r="K244" s="321"/>
      <c r="L244" s="113"/>
      <c r="M244" s="317" t="str">
        <f t="shared" si="3"/>
        <v/>
      </c>
    </row>
    <row r="245" spans="1:13" ht="14.45" customHeight="1" x14ac:dyDescent="0.2">
      <c r="A245" s="322"/>
      <c r="B245" s="318"/>
      <c r="C245" s="319"/>
      <c r="D245" s="319"/>
      <c r="E245" s="320"/>
      <c r="F245" s="318"/>
      <c r="G245" s="319"/>
      <c r="H245" s="319"/>
      <c r="I245" s="319"/>
      <c r="J245" s="319"/>
      <c r="K245" s="321"/>
      <c r="L245" s="113"/>
      <c r="M245" s="317" t="str">
        <f t="shared" si="3"/>
        <v/>
      </c>
    </row>
    <row r="246" spans="1:13" ht="14.45" customHeight="1" x14ac:dyDescent="0.2">
      <c r="A246" s="322"/>
      <c r="B246" s="318"/>
      <c r="C246" s="319"/>
      <c r="D246" s="319"/>
      <c r="E246" s="320"/>
      <c r="F246" s="318"/>
      <c r="G246" s="319"/>
      <c r="H246" s="319"/>
      <c r="I246" s="319"/>
      <c r="J246" s="319"/>
      <c r="K246" s="321"/>
      <c r="L246" s="113"/>
      <c r="M246" s="317" t="str">
        <f t="shared" si="3"/>
        <v/>
      </c>
    </row>
    <row r="247" spans="1:13" ht="14.45" customHeight="1" x14ac:dyDescent="0.2">
      <c r="A247" s="322"/>
      <c r="B247" s="318"/>
      <c r="C247" s="319"/>
      <c r="D247" s="319"/>
      <c r="E247" s="320"/>
      <c r="F247" s="318"/>
      <c r="G247" s="319"/>
      <c r="H247" s="319"/>
      <c r="I247" s="319"/>
      <c r="J247" s="319"/>
      <c r="K247" s="321"/>
      <c r="L247" s="113"/>
      <c r="M247" s="317" t="str">
        <f t="shared" si="3"/>
        <v/>
      </c>
    </row>
    <row r="248" spans="1:13" ht="14.45" customHeight="1" x14ac:dyDescent="0.2">
      <c r="A248" s="322"/>
      <c r="B248" s="318"/>
      <c r="C248" s="319"/>
      <c r="D248" s="319"/>
      <c r="E248" s="320"/>
      <c r="F248" s="318"/>
      <c r="G248" s="319"/>
      <c r="H248" s="319"/>
      <c r="I248" s="319"/>
      <c r="J248" s="319"/>
      <c r="K248" s="321"/>
      <c r="L248" s="113"/>
      <c r="M248" s="317" t="str">
        <f t="shared" si="3"/>
        <v/>
      </c>
    </row>
    <row r="249" spans="1:13" ht="14.45" customHeight="1" x14ac:dyDescent="0.2">
      <c r="A249" s="322"/>
      <c r="B249" s="318"/>
      <c r="C249" s="319"/>
      <c r="D249" s="319"/>
      <c r="E249" s="320"/>
      <c r="F249" s="318"/>
      <c r="G249" s="319"/>
      <c r="H249" s="319"/>
      <c r="I249" s="319"/>
      <c r="J249" s="319"/>
      <c r="K249" s="321"/>
      <c r="L249" s="113"/>
      <c r="M249" s="317" t="str">
        <f t="shared" si="3"/>
        <v/>
      </c>
    </row>
    <row r="250" spans="1:13" ht="14.45" customHeight="1" x14ac:dyDescent="0.2">
      <c r="A250" s="322"/>
      <c r="B250" s="318"/>
      <c r="C250" s="319"/>
      <c r="D250" s="319"/>
      <c r="E250" s="320"/>
      <c r="F250" s="318"/>
      <c r="G250" s="319"/>
      <c r="H250" s="319"/>
      <c r="I250" s="319"/>
      <c r="J250" s="319"/>
      <c r="K250" s="321"/>
      <c r="L250" s="113"/>
      <c r="M250" s="317" t="str">
        <f t="shared" si="3"/>
        <v/>
      </c>
    </row>
    <row r="251" spans="1:13" ht="14.45" customHeight="1" x14ac:dyDescent="0.2">
      <c r="A251" s="322"/>
      <c r="B251" s="318"/>
      <c r="C251" s="319"/>
      <c r="D251" s="319"/>
      <c r="E251" s="320"/>
      <c r="F251" s="318"/>
      <c r="G251" s="319"/>
      <c r="H251" s="319"/>
      <c r="I251" s="319"/>
      <c r="J251" s="319"/>
      <c r="K251" s="321"/>
      <c r="L251" s="113"/>
      <c r="M251" s="317" t="str">
        <f t="shared" si="3"/>
        <v/>
      </c>
    </row>
    <row r="252" spans="1:13" ht="14.45" customHeight="1" x14ac:dyDescent="0.2">
      <c r="A252" s="322"/>
      <c r="B252" s="318"/>
      <c r="C252" s="319"/>
      <c r="D252" s="319"/>
      <c r="E252" s="320"/>
      <c r="F252" s="318"/>
      <c r="G252" s="319"/>
      <c r="H252" s="319"/>
      <c r="I252" s="319"/>
      <c r="J252" s="319"/>
      <c r="K252" s="321"/>
      <c r="L252" s="113"/>
      <c r="M252" s="317" t="str">
        <f t="shared" si="3"/>
        <v/>
      </c>
    </row>
    <row r="253" spans="1:13" ht="14.45" customHeight="1" x14ac:dyDescent="0.2">
      <c r="A253" s="322"/>
      <c r="B253" s="318"/>
      <c r="C253" s="319"/>
      <c r="D253" s="319"/>
      <c r="E253" s="320"/>
      <c r="F253" s="318"/>
      <c r="G253" s="319"/>
      <c r="H253" s="319"/>
      <c r="I253" s="319"/>
      <c r="J253" s="319"/>
      <c r="K253" s="321"/>
      <c r="L253" s="113"/>
      <c r="M253" s="317" t="str">
        <f t="shared" si="3"/>
        <v/>
      </c>
    </row>
    <row r="254" spans="1:13" ht="14.45" customHeight="1" x14ac:dyDescent="0.2">
      <c r="A254" s="322"/>
      <c r="B254" s="318"/>
      <c r="C254" s="319"/>
      <c r="D254" s="319"/>
      <c r="E254" s="320"/>
      <c r="F254" s="318"/>
      <c r="G254" s="319"/>
      <c r="H254" s="319"/>
      <c r="I254" s="319"/>
      <c r="J254" s="319"/>
      <c r="K254" s="321"/>
      <c r="L254" s="113"/>
      <c r="M254" s="317" t="str">
        <f t="shared" si="3"/>
        <v/>
      </c>
    </row>
    <row r="255" spans="1:13" ht="14.45" customHeight="1" x14ac:dyDescent="0.2">
      <c r="A255" s="322"/>
      <c r="B255" s="318"/>
      <c r="C255" s="319"/>
      <c r="D255" s="319"/>
      <c r="E255" s="320"/>
      <c r="F255" s="318"/>
      <c r="G255" s="319"/>
      <c r="H255" s="319"/>
      <c r="I255" s="319"/>
      <c r="J255" s="319"/>
      <c r="K255" s="321"/>
      <c r="L255" s="113"/>
      <c r="M255" s="317" t="str">
        <f t="shared" si="3"/>
        <v/>
      </c>
    </row>
    <row r="256" spans="1:13" ht="14.45" customHeight="1" x14ac:dyDescent="0.2">
      <c r="A256" s="322"/>
      <c r="B256" s="318"/>
      <c r="C256" s="319"/>
      <c r="D256" s="319"/>
      <c r="E256" s="320"/>
      <c r="F256" s="318"/>
      <c r="G256" s="319"/>
      <c r="H256" s="319"/>
      <c r="I256" s="319"/>
      <c r="J256" s="319"/>
      <c r="K256" s="321"/>
      <c r="L256" s="113"/>
      <c r="M256" s="317" t="str">
        <f t="shared" si="3"/>
        <v/>
      </c>
    </row>
    <row r="257" spans="1:13" ht="14.45" customHeight="1" x14ac:dyDescent="0.2">
      <c r="A257" s="322"/>
      <c r="B257" s="318"/>
      <c r="C257" s="319"/>
      <c r="D257" s="319"/>
      <c r="E257" s="320"/>
      <c r="F257" s="318"/>
      <c r="G257" s="319"/>
      <c r="H257" s="319"/>
      <c r="I257" s="319"/>
      <c r="J257" s="319"/>
      <c r="K257" s="321"/>
      <c r="L257" s="113"/>
      <c r="M257" s="317" t="str">
        <f t="shared" si="3"/>
        <v/>
      </c>
    </row>
    <row r="258" spans="1:13" ht="14.45" customHeight="1" x14ac:dyDescent="0.2">
      <c r="A258" s="322"/>
      <c r="B258" s="318"/>
      <c r="C258" s="319"/>
      <c r="D258" s="319"/>
      <c r="E258" s="320"/>
      <c r="F258" s="318"/>
      <c r="G258" s="319"/>
      <c r="H258" s="319"/>
      <c r="I258" s="319"/>
      <c r="J258" s="319"/>
      <c r="K258" s="321"/>
      <c r="L258" s="113"/>
      <c r="M258" s="317" t="str">
        <f t="shared" si="3"/>
        <v/>
      </c>
    </row>
    <row r="259" spans="1:13" ht="14.45" customHeight="1" x14ac:dyDescent="0.2">
      <c r="A259" s="322"/>
      <c r="B259" s="318"/>
      <c r="C259" s="319"/>
      <c r="D259" s="319"/>
      <c r="E259" s="320"/>
      <c r="F259" s="318"/>
      <c r="G259" s="319"/>
      <c r="H259" s="319"/>
      <c r="I259" s="319"/>
      <c r="J259" s="319"/>
      <c r="K259" s="321"/>
      <c r="L259" s="113"/>
      <c r="M259" s="317" t="str">
        <f t="shared" si="3"/>
        <v/>
      </c>
    </row>
    <row r="260" spans="1:13" ht="14.45" customHeight="1" x14ac:dyDescent="0.2">
      <c r="A260" s="322"/>
      <c r="B260" s="318"/>
      <c r="C260" s="319"/>
      <c r="D260" s="319"/>
      <c r="E260" s="320"/>
      <c r="F260" s="318"/>
      <c r="G260" s="319"/>
      <c r="H260" s="319"/>
      <c r="I260" s="319"/>
      <c r="J260" s="319"/>
      <c r="K260" s="321"/>
      <c r="L260" s="113"/>
      <c r="M260" s="317" t="str">
        <f t="shared" si="3"/>
        <v/>
      </c>
    </row>
    <row r="261" spans="1:13" ht="14.45" customHeight="1" x14ac:dyDescent="0.2">
      <c r="A261" s="322"/>
      <c r="B261" s="318"/>
      <c r="C261" s="319"/>
      <c r="D261" s="319"/>
      <c r="E261" s="320"/>
      <c r="F261" s="318"/>
      <c r="G261" s="319"/>
      <c r="H261" s="319"/>
      <c r="I261" s="319"/>
      <c r="J261" s="319"/>
      <c r="K261" s="321"/>
      <c r="L261" s="113"/>
      <c r="M261" s="317" t="str">
        <f t="shared" si="3"/>
        <v/>
      </c>
    </row>
    <row r="262" spans="1:13" ht="14.45" customHeight="1" x14ac:dyDescent="0.2">
      <c r="A262" s="322"/>
      <c r="B262" s="318"/>
      <c r="C262" s="319"/>
      <c r="D262" s="319"/>
      <c r="E262" s="320"/>
      <c r="F262" s="318"/>
      <c r="G262" s="319"/>
      <c r="H262" s="319"/>
      <c r="I262" s="319"/>
      <c r="J262" s="319"/>
      <c r="K262" s="321"/>
      <c r="L262" s="113"/>
      <c r="M262" s="31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22"/>
      <c r="B263" s="318"/>
      <c r="C263" s="319"/>
      <c r="D263" s="319"/>
      <c r="E263" s="320"/>
      <c r="F263" s="318"/>
      <c r="G263" s="319"/>
      <c r="H263" s="319"/>
      <c r="I263" s="319"/>
      <c r="J263" s="319"/>
      <c r="K263" s="321"/>
      <c r="L263" s="113"/>
      <c r="M263" s="317" t="str">
        <f t="shared" si="4"/>
        <v/>
      </c>
    </row>
    <row r="264" spans="1:13" ht="14.45" customHeight="1" x14ac:dyDescent="0.2">
      <c r="A264" s="322"/>
      <c r="B264" s="318"/>
      <c r="C264" s="319"/>
      <c r="D264" s="319"/>
      <c r="E264" s="320"/>
      <c r="F264" s="318"/>
      <c r="G264" s="319"/>
      <c r="H264" s="319"/>
      <c r="I264" s="319"/>
      <c r="J264" s="319"/>
      <c r="K264" s="321"/>
      <c r="L264" s="113"/>
      <c r="M264" s="317" t="str">
        <f t="shared" si="4"/>
        <v/>
      </c>
    </row>
    <row r="265" spans="1:13" ht="14.45" customHeight="1" x14ac:dyDescent="0.2">
      <c r="A265" s="322"/>
      <c r="B265" s="318"/>
      <c r="C265" s="319"/>
      <c r="D265" s="319"/>
      <c r="E265" s="320"/>
      <c r="F265" s="318"/>
      <c r="G265" s="319"/>
      <c r="H265" s="319"/>
      <c r="I265" s="319"/>
      <c r="J265" s="319"/>
      <c r="K265" s="321"/>
      <c r="L265" s="113"/>
      <c r="M265" s="317" t="str">
        <f t="shared" si="4"/>
        <v/>
      </c>
    </row>
    <row r="266" spans="1:13" ht="14.45" customHeight="1" x14ac:dyDescent="0.2">
      <c r="A266" s="322"/>
      <c r="B266" s="318"/>
      <c r="C266" s="319"/>
      <c r="D266" s="319"/>
      <c r="E266" s="320"/>
      <c r="F266" s="318"/>
      <c r="G266" s="319"/>
      <c r="H266" s="319"/>
      <c r="I266" s="319"/>
      <c r="J266" s="319"/>
      <c r="K266" s="321"/>
      <c r="L266" s="113"/>
      <c r="M266" s="317" t="str">
        <f t="shared" si="4"/>
        <v/>
      </c>
    </row>
    <row r="267" spans="1:13" ht="14.45" customHeight="1" x14ac:dyDescent="0.2">
      <c r="A267" s="322"/>
      <c r="B267" s="318"/>
      <c r="C267" s="319"/>
      <c r="D267" s="319"/>
      <c r="E267" s="320"/>
      <c r="F267" s="318"/>
      <c r="G267" s="319"/>
      <c r="H267" s="319"/>
      <c r="I267" s="319"/>
      <c r="J267" s="319"/>
      <c r="K267" s="321"/>
      <c r="L267" s="113"/>
      <c r="M267" s="317" t="str">
        <f t="shared" si="4"/>
        <v/>
      </c>
    </row>
    <row r="268" spans="1:13" ht="14.45" customHeight="1" x14ac:dyDescent="0.2">
      <c r="A268" s="322"/>
      <c r="B268" s="318"/>
      <c r="C268" s="319"/>
      <c r="D268" s="319"/>
      <c r="E268" s="320"/>
      <c r="F268" s="318"/>
      <c r="G268" s="319"/>
      <c r="H268" s="319"/>
      <c r="I268" s="319"/>
      <c r="J268" s="319"/>
      <c r="K268" s="321"/>
      <c r="L268" s="113"/>
      <c r="M268" s="317" t="str">
        <f t="shared" si="4"/>
        <v/>
      </c>
    </row>
    <row r="269" spans="1:13" ht="14.45" customHeight="1" x14ac:dyDescent="0.2">
      <c r="A269" s="322"/>
      <c r="B269" s="318"/>
      <c r="C269" s="319"/>
      <c r="D269" s="319"/>
      <c r="E269" s="320"/>
      <c r="F269" s="318"/>
      <c r="G269" s="319"/>
      <c r="H269" s="319"/>
      <c r="I269" s="319"/>
      <c r="J269" s="319"/>
      <c r="K269" s="321"/>
      <c r="L269" s="113"/>
      <c r="M269" s="317" t="str">
        <f t="shared" si="4"/>
        <v/>
      </c>
    </row>
    <row r="270" spans="1:13" ht="14.45" customHeight="1" x14ac:dyDescent="0.2">
      <c r="A270" s="322"/>
      <c r="B270" s="318"/>
      <c r="C270" s="319"/>
      <c r="D270" s="319"/>
      <c r="E270" s="320"/>
      <c r="F270" s="318"/>
      <c r="G270" s="319"/>
      <c r="H270" s="319"/>
      <c r="I270" s="319"/>
      <c r="J270" s="319"/>
      <c r="K270" s="321"/>
      <c r="L270" s="113"/>
      <c r="M270" s="317" t="str">
        <f t="shared" si="4"/>
        <v/>
      </c>
    </row>
    <row r="271" spans="1:13" ht="14.45" customHeight="1" x14ac:dyDescent="0.2">
      <c r="A271" s="322"/>
      <c r="B271" s="318"/>
      <c r="C271" s="319"/>
      <c r="D271" s="319"/>
      <c r="E271" s="320"/>
      <c r="F271" s="318"/>
      <c r="G271" s="319"/>
      <c r="H271" s="319"/>
      <c r="I271" s="319"/>
      <c r="J271" s="319"/>
      <c r="K271" s="321"/>
      <c r="L271" s="113"/>
      <c r="M271" s="317" t="str">
        <f t="shared" si="4"/>
        <v/>
      </c>
    </row>
    <row r="272" spans="1:13" ht="14.45" customHeight="1" x14ac:dyDescent="0.2">
      <c r="A272" s="322"/>
      <c r="B272" s="318"/>
      <c r="C272" s="319"/>
      <c r="D272" s="319"/>
      <c r="E272" s="320"/>
      <c r="F272" s="318"/>
      <c r="G272" s="319"/>
      <c r="H272" s="319"/>
      <c r="I272" s="319"/>
      <c r="J272" s="319"/>
      <c r="K272" s="321"/>
      <c r="L272" s="113"/>
      <c r="M272" s="317" t="str">
        <f t="shared" si="4"/>
        <v/>
      </c>
    </row>
    <row r="273" spans="1:13" ht="14.45" customHeight="1" x14ac:dyDescent="0.2">
      <c r="A273" s="322"/>
      <c r="B273" s="318"/>
      <c r="C273" s="319"/>
      <c r="D273" s="319"/>
      <c r="E273" s="320"/>
      <c r="F273" s="318"/>
      <c r="G273" s="319"/>
      <c r="H273" s="319"/>
      <c r="I273" s="319"/>
      <c r="J273" s="319"/>
      <c r="K273" s="321"/>
      <c r="L273" s="113"/>
      <c r="M273" s="317" t="str">
        <f t="shared" si="4"/>
        <v/>
      </c>
    </row>
    <row r="274" spans="1:13" ht="14.45" customHeight="1" x14ac:dyDescent="0.2">
      <c r="A274" s="322"/>
      <c r="B274" s="318"/>
      <c r="C274" s="319"/>
      <c r="D274" s="319"/>
      <c r="E274" s="320"/>
      <c r="F274" s="318"/>
      <c r="G274" s="319"/>
      <c r="H274" s="319"/>
      <c r="I274" s="319"/>
      <c r="J274" s="319"/>
      <c r="K274" s="321"/>
      <c r="L274" s="113"/>
      <c r="M274" s="317" t="str">
        <f t="shared" si="4"/>
        <v/>
      </c>
    </row>
    <row r="275" spans="1:13" ht="14.45" customHeight="1" x14ac:dyDescent="0.2">
      <c r="A275" s="322"/>
      <c r="B275" s="318"/>
      <c r="C275" s="319"/>
      <c r="D275" s="319"/>
      <c r="E275" s="320"/>
      <c r="F275" s="318"/>
      <c r="G275" s="319"/>
      <c r="H275" s="319"/>
      <c r="I275" s="319"/>
      <c r="J275" s="319"/>
      <c r="K275" s="321"/>
      <c r="L275" s="113"/>
      <c r="M275" s="317" t="str">
        <f t="shared" si="4"/>
        <v/>
      </c>
    </row>
    <row r="276" spans="1:13" ht="14.45" customHeight="1" x14ac:dyDescent="0.2">
      <c r="A276" s="322"/>
      <c r="B276" s="318"/>
      <c r="C276" s="319"/>
      <c r="D276" s="319"/>
      <c r="E276" s="320"/>
      <c r="F276" s="318"/>
      <c r="G276" s="319"/>
      <c r="H276" s="319"/>
      <c r="I276" s="319"/>
      <c r="J276" s="319"/>
      <c r="K276" s="321"/>
      <c r="L276" s="113"/>
      <c r="M276" s="317" t="str">
        <f t="shared" si="4"/>
        <v/>
      </c>
    </row>
    <row r="277" spans="1:13" ht="14.45" customHeight="1" x14ac:dyDescent="0.2">
      <c r="A277" s="322"/>
      <c r="B277" s="318"/>
      <c r="C277" s="319"/>
      <c r="D277" s="319"/>
      <c r="E277" s="320"/>
      <c r="F277" s="318"/>
      <c r="G277" s="319"/>
      <c r="H277" s="319"/>
      <c r="I277" s="319"/>
      <c r="J277" s="319"/>
      <c r="K277" s="321"/>
      <c r="L277" s="113"/>
      <c r="M277" s="317" t="str">
        <f t="shared" si="4"/>
        <v/>
      </c>
    </row>
    <row r="278" spans="1:13" ht="14.45" customHeight="1" x14ac:dyDescent="0.2">
      <c r="A278" s="322"/>
      <c r="B278" s="318"/>
      <c r="C278" s="319"/>
      <c r="D278" s="319"/>
      <c r="E278" s="320"/>
      <c r="F278" s="318"/>
      <c r="G278" s="319"/>
      <c r="H278" s="319"/>
      <c r="I278" s="319"/>
      <c r="J278" s="319"/>
      <c r="K278" s="321"/>
      <c r="L278" s="113"/>
      <c r="M278" s="317" t="str">
        <f t="shared" si="4"/>
        <v/>
      </c>
    </row>
    <row r="279" spans="1:13" ht="14.45" customHeight="1" x14ac:dyDescent="0.2">
      <c r="A279" s="322"/>
      <c r="B279" s="318"/>
      <c r="C279" s="319"/>
      <c r="D279" s="319"/>
      <c r="E279" s="320"/>
      <c r="F279" s="318"/>
      <c r="G279" s="319"/>
      <c r="H279" s="319"/>
      <c r="I279" s="319"/>
      <c r="J279" s="319"/>
      <c r="K279" s="321"/>
      <c r="L279" s="113"/>
      <c r="M279" s="317" t="str">
        <f t="shared" si="4"/>
        <v/>
      </c>
    </row>
    <row r="280" spans="1:13" ht="14.45" customHeight="1" x14ac:dyDescent="0.2">
      <c r="A280" s="322"/>
      <c r="B280" s="318"/>
      <c r="C280" s="319"/>
      <c r="D280" s="319"/>
      <c r="E280" s="320"/>
      <c r="F280" s="318"/>
      <c r="G280" s="319"/>
      <c r="H280" s="319"/>
      <c r="I280" s="319"/>
      <c r="J280" s="319"/>
      <c r="K280" s="321"/>
      <c r="L280" s="113"/>
      <c r="M280" s="317" t="str">
        <f t="shared" si="4"/>
        <v/>
      </c>
    </row>
    <row r="281" spans="1:13" ht="14.45" customHeight="1" x14ac:dyDescent="0.2">
      <c r="A281" s="322"/>
      <c r="B281" s="318"/>
      <c r="C281" s="319"/>
      <c r="D281" s="319"/>
      <c r="E281" s="320"/>
      <c r="F281" s="318"/>
      <c r="G281" s="319"/>
      <c r="H281" s="319"/>
      <c r="I281" s="319"/>
      <c r="J281" s="319"/>
      <c r="K281" s="321"/>
      <c r="L281" s="113"/>
      <c r="M281" s="317" t="str">
        <f t="shared" si="4"/>
        <v/>
      </c>
    </row>
    <row r="282" spans="1:13" ht="14.45" customHeight="1" x14ac:dyDescent="0.2">
      <c r="A282" s="322"/>
      <c r="B282" s="318"/>
      <c r="C282" s="319"/>
      <c r="D282" s="319"/>
      <c r="E282" s="320"/>
      <c r="F282" s="318"/>
      <c r="G282" s="319"/>
      <c r="H282" s="319"/>
      <c r="I282" s="319"/>
      <c r="J282" s="319"/>
      <c r="K282" s="321"/>
      <c r="L282" s="113"/>
      <c r="M282" s="317" t="str">
        <f t="shared" si="4"/>
        <v/>
      </c>
    </row>
    <row r="283" spans="1:13" ht="14.45" customHeight="1" x14ac:dyDescent="0.2">
      <c r="A283" s="322"/>
      <c r="B283" s="318"/>
      <c r="C283" s="319"/>
      <c r="D283" s="319"/>
      <c r="E283" s="320"/>
      <c r="F283" s="318"/>
      <c r="G283" s="319"/>
      <c r="H283" s="319"/>
      <c r="I283" s="319"/>
      <c r="J283" s="319"/>
      <c r="K283" s="321"/>
      <c r="L283" s="113"/>
      <c r="M283" s="317" t="str">
        <f t="shared" si="4"/>
        <v/>
      </c>
    </row>
    <row r="284" spans="1:13" ht="14.45" customHeight="1" x14ac:dyDescent="0.2">
      <c r="A284" s="322"/>
      <c r="B284" s="318"/>
      <c r="C284" s="319"/>
      <c r="D284" s="319"/>
      <c r="E284" s="320"/>
      <c r="F284" s="318"/>
      <c r="G284" s="319"/>
      <c r="H284" s="319"/>
      <c r="I284" s="319"/>
      <c r="J284" s="319"/>
      <c r="K284" s="321"/>
      <c r="L284" s="113"/>
      <c r="M284" s="317" t="str">
        <f t="shared" si="4"/>
        <v/>
      </c>
    </row>
    <row r="285" spans="1:13" ht="14.45" customHeight="1" x14ac:dyDescent="0.2">
      <c r="A285" s="322"/>
      <c r="B285" s="318"/>
      <c r="C285" s="319"/>
      <c r="D285" s="319"/>
      <c r="E285" s="320"/>
      <c r="F285" s="318"/>
      <c r="G285" s="319"/>
      <c r="H285" s="319"/>
      <c r="I285" s="319"/>
      <c r="J285" s="319"/>
      <c r="K285" s="321"/>
      <c r="L285" s="113"/>
      <c r="M285" s="317" t="str">
        <f t="shared" si="4"/>
        <v/>
      </c>
    </row>
    <row r="286" spans="1:13" ht="14.45" customHeight="1" x14ac:dyDescent="0.2">
      <c r="A286" s="322"/>
      <c r="B286" s="318"/>
      <c r="C286" s="319"/>
      <c r="D286" s="319"/>
      <c r="E286" s="320"/>
      <c r="F286" s="318"/>
      <c r="G286" s="319"/>
      <c r="H286" s="319"/>
      <c r="I286" s="319"/>
      <c r="J286" s="319"/>
      <c r="K286" s="321"/>
      <c r="L286" s="113"/>
      <c r="M286" s="317" t="str">
        <f t="shared" si="4"/>
        <v/>
      </c>
    </row>
    <row r="287" spans="1:13" ht="14.45" customHeight="1" x14ac:dyDescent="0.2">
      <c r="A287" s="322"/>
      <c r="B287" s="318"/>
      <c r="C287" s="319"/>
      <c r="D287" s="319"/>
      <c r="E287" s="320"/>
      <c r="F287" s="318"/>
      <c r="G287" s="319"/>
      <c r="H287" s="319"/>
      <c r="I287" s="319"/>
      <c r="J287" s="319"/>
      <c r="K287" s="321"/>
      <c r="L287" s="113"/>
      <c r="M287" s="317" t="str">
        <f t="shared" si="4"/>
        <v/>
      </c>
    </row>
    <row r="288" spans="1:13" ht="14.45" customHeight="1" x14ac:dyDescent="0.2">
      <c r="A288" s="322"/>
      <c r="B288" s="318"/>
      <c r="C288" s="319"/>
      <c r="D288" s="319"/>
      <c r="E288" s="320"/>
      <c r="F288" s="318"/>
      <c r="G288" s="319"/>
      <c r="H288" s="319"/>
      <c r="I288" s="319"/>
      <c r="J288" s="319"/>
      <c r="K288" s="321"/>
      <c r="L288" s="113"/>
      <c r="M288" s="317" t="str">
        <f t="shared" si="4"/>
        <v/>
      </c>
    </row>
    <row r="289" spans="1:13" ht="14.45" customHeight="1" x14ac:dyDescent="0.2">
      <c r="A289" s="322"/>
      <c r="B289" s="318"/>
      <c r="C289" s="319"/>
      <c r="D289" s="319"/>
      <c r="E289" s="320"/>
      <c r="F289" s="318"/>
      <c r="G289" s="319"/>
      <c r="H289" s="319"/>
      <c r="I289" s="319"/>
      <c r="J289" s="319"/>
      <c r="K289" s="321"/>
      <c r="L289" s="113"/>
      <c r="M289" s="317" t="str">
        <f t="shared" si="4"/>
        <v/>
      </c>
    </row>
    <row r="290" spans="1:13" ht="14.45" customHeight="1" x14ac:dyDescent="0.2">
      <c r="A290" s="322"/>
      <c r="B290" s="318"/>
      <c r="C290" s="319"/>
      <c r="D290" s="319"/>
      <c r="E290" s="320"/>
      <c r="F290" s="318"/>
      <c r="G290" s="319"/>
      <c r="H290" s="319"/>
      <c r="I290" s="319"/>
      <c r="J290" s="319"/>
      <c r="K290" s="321"/>
      <c r="L290" s="113"/>
      <c r="M290" s="317" t="str">
        <f t="shared" si="4"/>
        <v/>
      </c>
    </row>
    <row r="291" spans="1:13" ht="14.45" customHeight="1" x14ac:dyDescent="0.2">
      <c r="A291" s="322"/>
      <c r="B291" s="318"/>
      <c r="C291" s="319"/>
      <c r="D291" s="319"/>
      <c r="E291" s="320"/>
      <c r="F291" s="318"/>
      <c r="G291" s="319"/>
      <c r="H291" s="319"/>
      <c r="I291" s="319"/>
      <c r="J291" s="319"/>
      <c r="K291" s="321"/>
      <c r="L291" s="113"/>
      <c r="M291" s="317" t="str">
        <f t="shared" si="4"/>
        <v/>
      </c>
    </row>
    <row r="292" spans="1:13" ht="14.45" customHeight="1" x14ac:dyDescent="0.2">
      <c r="A292" s="322"/>
      <c r="B292" s="318"/>
      <c r="C292" s="319"/>
      <c r="D292" s="319"/>
      <c r="E292" s="320"/>
      <c r="F292" s="318"/>
      <c r="G292" s="319"/>
      <c r="H292" s="319"/>
      <c r="I292" s="319"/>
      <c r="J292" s="319"/>
      <c r="K292" s="321"/>
      <c r="L292" s="113"/>
      <c r="M292" s="317" t="str">
        <f t="shared" si="4"/>
        <v/>
      </c>
    </row>
    <row r="293" spans="1:13" ht="14.45" customHeight="1" x14ac:dyDescent="0.2">
      <c r="A293" s="322"/>
      <c r="B293" s="318"/>
      <c r="C293" s="319"/>
      <c r="D293" s="319"/>
      <c r="E293" s="320"/>
      <c r="F293" s="318"/>
      <c r="G293" s="319"/>
      <c r="H293" s="319"/>
      <c r="I293" s="319"/>
      <c r="J293" s="319"/>
      <c r="K293" s="321"/>
      <c r="L293" s="113"/>
      <c r="M293" s="317" t="str">
        <f t="shared" si="4"/>
        <v/>
      </c>
    </row>
    <row r="294" spans="1:13" ht="14.45" customHeight="1" x14ac:dyDescent="0.2">
      <c r="A294" s="322"/>
      <c r="B294" s="318"/>
      <c r="C294" s="319"/>
      <c r="D294" s="319"/>
      <c r="E294" s="320"/>
      <c r="F294" s="318"/>
      <c r="G294" s="319"/>
      <c r="H294" s="319"/>
      <c r="I294" s="319"/>
      <c r="J294" s="319"/>
      <c r="K294" s="321"/>
      <c r="L294" s="113"/>
      <c r="M294" s="317" t="str">
        <f t="shared" si="4"/>
        <v/>
      </c>
    </row>
    <row r="295" spans="1:13" ht="14.45" customHeight="1" x14ac:dyDescent="0.2">
      <c r="A295" s="322"/>
      <c r="B295" s="318"/>
      <c r="C295" s="319"/>
      <c r="D295" s="319"/>
      <c r="E295" s="320"/>
      <c r="F295" s="318"/>
      <c r="G295" s="319"/>
      <c r="H295" s="319"/>
      <c r="I295" s="319"/>
      <c r="J295" s="319"/>
      <c r="K295" s="321"/>
      <c r="L295" s="113"/>
      <c r="M295" s="317" t="str">
        <f t="shared" si="4"/>
        <v/>
      </c>
    </row>
    <row r="296" spans="1:13" ht="14.45" customHeight="1" x14ac:dyDescent="0.2">
      <c r="A296" s="322"/>
      <c r="B296" s="318"/>
      <c r="C296" s="319"/>
      <c r="D296" s="319"/>
      <c r="E296" s="320"/>
      <c r="F296" s="318"/>
      <c r="G296" s="319"/>
      <c r="H296" s="319"/>
      <c r="I296" s="319"/>
      <c r="J296" s="319"/>
      <c r="K296" s="321"/>
      <c r="L296" s="113"/>
      <c r="M296" s="317" t="str">
        <f t="shared" si="4"/>
        <v/>
      </c>
    </row>
    <row r="297" spans="1:13" ht="14.45" customHeight="1" x14ac:dyDescent="0.2">
      <c r="A297" s="322"/>
      <c r="B297" s="318"/>
      <c r="C297" s="319"/>
      <c r="D297" s="319"/>
      <c r="E297" s="320"/>
      <c r="F297" s="318"/>
      <c r="G297" s="319"/>
      <c r="H297" s="319"/>
      <c r="I297" s="319"/>
      <c r="J297" s="319"/>
      <c r="K297" s="321"/>
      <c r="L297" s="113"/>
      <c r="M297" s="317" t="str">
        <f t="shared" si="4"/>
        <v/>
      </c>
    </row>
    <row r="298" spans="1:13" ht="14.45" customHeight="1" x14ac:dyDescent="0.2">
      <c r="A298" s="322"/>
      <c r="B298" s="318"/>
      <c r="C298" s="319"/>
      <c r="D298" s="319"/>
      <c r="E298" s="320"/>
      <c r="F298" s="318"/>
      <c r="G298" s="319"/>
      <c r="H298" s="319"/>
      <c r="I298" s="319"/>
      <c r="J298" s="319"/>
      <c r="K298" s="321"/>
      <c r="L298" s="113"/>
      <c r="M298" s="317" t="str">
        <f t="shared" si="4"/>
        <v/>
      </c>
    </row>
    <row r="299" spans="1:13" ht="14.45" customHeight="1" x14ac:dyDescent="0.2">
      <c r="A299" s="322"/>
      <c r="B299" s="318"/>
      <c r="C299" s="319"/>
      <c r="D299" s="319"/>
      <c r="E299" s="320"/>
      <c r="F299" s="318"/>
      <c r="G299" s="319"/>
      <c r="H299" s="319"/>
      <c r="I299" s="319"/>
      <c r="J299" s="319"/>
      <c r="K299" s="321"/>
      <c r="L299" s="113"/>
      <c r="M299" s="317" t="str">
        <f t="shared" si="4"/>
        <v/>
      </c>
    </row>
    <row r="300" spans="1:13" ht="14.45" customHeight="1" x14ac:dyDescent="0.2">
      <c r="A300" s="322"/>
      <c r="B300" s="318"/>
      <c r="C300" s="319"/>
      <c r="D300" s="319"/>
      <c r="E300" s="320"/>
      <c r="F300" s="318"/>
      <c r="G300" s="319"/>
      <c r="H300" s="319"/>
      <c r="I300" s="319"/>
      <c r="J300" s="319"/>
      <c r="K300" s="321"/>
      <c r="L300" s="113"/>
      <c r="M300" s="317" t="str">
        <f t="shared" si="4"/>
        <v/>
      </c>
    </row>
    <row r="301" spans="1:13" ht="14.45" customHeight="1" x14ac:dyDescent="0.2">
      <c r="A301" s="322"/>
      <c r="B301" s="318"/>
      <c r="C301" s="319"/>
      <c r="D301" s="319"/>
      <c r="E301" s="320"/>
      <c r="F301" s="318"/>
      <c r="G301" s="319"/>
      <c r="H301" s="319"/>
      <c r="I301" s="319"/>
      <c r="J301" s="319"/>
      <c r="K301" s="321"/>
      <c r="L301" s="113"/>
      <c r="M301" s="317" t="str">
        <f t="shared" si="4"/>
        <v/>
      </c>
    </row>
    <row r="302" spans="1:13" ht="14.45" customHeight="1" x14ac:dyDescent="0.2">
      <c r="A302" s="322"/>
      <c r="B302" s="318"/>
      <c r="C302" s="319"/>
      <c r="D302" s="319"/>
      <c r="E302" s="320"/>
      <c r="F302" s="318"/>
      <c r="G302" s="319"/>
      <c r="H302" s="319"/>
      <c r="I302" s="319"/>
      <c r="J302" s="319"/>
      <c r="K302" s="321"/>
      <c r="L302" s="113"/>
      <c r="M302" s="317" t="str">
        <f t="shared" si="4"/>
        <v/>
      </c>
    </row>
    <row r="303" spans="1:13" ht="14.45" customHeight="1" x14ac:dyDescent="0.2">
      <c r="A303" s="322"/>
      <c r="B303" s="318"/>
      <c r="C303" s="319"/>
      <c r="D303" s="319"/>
      <c r="E303" s="320"/>
      <c r="F303" s="318"/>
      <c r="G303" s="319"/>
      <c r="H303" s="319"/>
      <c r="I303" s="319"/>
      <c r="J303" s="319"/>
      <c r="K303" s="321"/>
      <c r="L303" s="113"/>
      <c r="M303" s="317" t="str">
        <f t="shared" si="4"/>
        <v/>
      </c>
    </row>
    <row r="304" spans="1:13" ht="14.45" customHeight="1" x14ac:dyDescent="0.2">
      <c r="A304" s="322"/>
      <c r="B304" s="318"/>
      <c r="C304" s="319"/>
      <c r="D304" s="319"/>
      <c r="E304" s="320"/>
      <c r="F304" s="318"/>
      <c r="G304" s="319"/>
      <c r="H304" s="319"/>
      <c r="I304" s="319"/>
      <c r="J304" s="319"/>
      <c r="K304" s="321"/>
      <c r="L304" s="113"/>
      <c r="M304" s="317" t="str">
        <f t="shared" si="4"/>
        <v/>
      </c>
    </row>
    <row r="305" spans="1:13" ht="14.45" customHeight="1" x14ac:dyDescent="0.2">
      <c r="A305" s="322"/>
      <c r="B305" s="318"/>
      <c r="C305" s="319"/>
      <c r="D305" s="319"/>
      <c r="E305" s="320"/>
      <c r="F305" s="318"/>
      <c r="G305" s="319"/>
      <c r="H305" s="319"/>
      <c r="I305" s="319"/>
      <c r="J305" s="319"/>
      <c r="K305" s="321"/>
      <c r="L305" s="113"/>
      <c r="M305" s="317" t="str">
        <f t="shared" si="4"/>
        <v/>
      </c>
    </row>
    <row r="306" spans="1:13" ht="14.45" customHeight="1" x14ac:dyDescent="0.2">
      <c r="A306" s="322"/>
      <c r="B306" s="318"/>
      <c r="C306" s="319"/>
      <c r="D306" s="319"/>
      <c r="E306" s="320"/>
      <c r="F306" s="318"/>
      <c r="G306" s="319"/>
      <c r="H306" s="319"/>
      <c r="I306" s="319"/>
      <c r="J306" s="319"/>
      <c r="K306" s="321"/>
      <c r="L306" s="113"/>
      <c r="M306" s="317" t="str">
        <f t="shared" si="4"/>
        <v/>
      </c>
    </row>
    <row r="307" spans="1:13" ht="14.45" customHeight="1" x14ac:dyDescent="0.2">
      <c r="A307" s="322"/>
      <c r="B307" s="318"/>
      <c r="C307" s="319"/>
      <c r="D307" s="319"/>
      <c r="E307" s="320"/>
      <c r="F307" s="318"/>
      <c r="G307" s="319"/>
      <c r="H307" s="319"/>
      <c r="I307" s="319"/>
      <c r="J307" s="319"/>
      <c r="K307" s="321"/>
      <c r="L307" s="113"/>
      <c r="M307" s="317" t="str">
        <f t="shared" si="4"/>
        <v/>
      </c>
    </row>
    <row r="308" spans="1:13" ht="14.45" customHeight="1" x14ac:dyDescent="0.2">
      <c r="A308" s="322"/>
      <c r="B308" s="318"/>
      <c r="C308" s="319"/>
      <c r="D308" s="319"/>
      <c r="E308" s="320"/>
      <c r="F308" s="318"/>
      <c r="G308" s="319"/>
      <c r="H308" s="319"/>
      <c r="I308" s="319"/>
      <c r="J308" s="319"/>
      <c r="K308" s="321"/>
      <c r="L308" s="113"/>
      <c r="M308" s="317" t="str">
        <f t="shared" si="4"/>
        <v/>
      </c>
    </row>
    <row r="309" spans="1:13" ht="14.45" customHeight="1" x14ac:dyDescent="0.2">
      <c r="A309" s="322"/>
      <c r="B309" s="318"/>
      <c r="C309" s="319"/>
      <c r="D309" s="319"/>
      <c r="E309" s="320"/>
      <c r="F309" s="318"/>
      <c r="G309" s="319"/>
      <c r="H309" s="319"/>
      <c r="I309" s="319"/>
      <c r="J309" s="319"/>
      <c r="K309" s="321"/>
      <c r="L309" s="113"/>
      <c r="M309" s="317" t="str">
        <f t="shared" si="4"/>
        <v/>
      </c>
    </row>
    <row r="310" spans="1:13" ht="14.45" customHeight="1" x14ac:dyDescent="0.2">
      <c r="A310" s="322"/>
      <c r="B310" s="318"/>
      <c r="C310" s="319"/>
      <c r="D310" s="319"/>
      <c r="E310" s="320"/>
      <c r="F310" s="318"/>
      <c r="G310" s="319"/>
      <c r="H310" s="319"/>
      <c r="I310" s="319"/>
      <c r="J310" s="319"/>
      <c r="K310" s="321"/>
      <c r="L310" s="113"/>
      <c r="M310" s="317" t="str">
        <f t="shared" si="4"/>
        <v/>
      </c>
    </row>
    <row r="311" spans="1:13" ht="14.45" customHeight="1" x14ac:dyDescent="0.2">
      <c r="A311" s="322"/>
      <c r="B311" s="318"/>
      <c r="C311" s="319"/>
      <c r="D311" s="319"/>
      <c r="E311" s="320"/>
      <c r="F311" s="318"/>
      <c r="G311" s="319"/>
      <c r="H311" s="319"/>
      <c r="I311" s="319"/>
      <c r="J311" s="319"/>
      <c r="K311" s="321"/>
      <c r="L311" s="113"/>
      <c r="M311" s="317" t="str">
        <f t="shared" si="4"/>
        <v/>
      </c>
    </row>
    <row r="312" spans="1:13" ht="14.45" customHeight="1" x14ac:dyDescent="0.2">
      <c r="A312" s="322"/>
      <c r="B312" s="318"/>
      <c r="C312" s="319"/>
      <c r="D312" s="319"/>
      <c r="E312" s="320"/>
      <c r="F312" s="318"/>
      <c r="G312" s="319"/>
      <c r="H312" s="319"/>
      <c r="I312" s="319"/>
      <c r="J312" s="319"/>
      <c r="K312" s="321"/>
      <c r="L312" s="113"/>
      <c r="M312" s="317" t="str">
        <f t="shared" si="4"/>
        <v/>
      </c>
    </row>
    <row r="313" spans="1:13" ht="14.45" customHeight="1" x14ac:dyDescent="0.2">
      <c r="A313" s="322"/>
      <c r="B313" s="318"/>
      <c r="C313" s="319"/>
      <c r="D313" s="319"/>
      <c r="E313" s="320"/>
      <c r="F313" s="318"/>
      <c r="G313" s="319"/>
      <c r="H313" s="319"/>
      <c r="I313" s="319"/>
      <c r="J313" s="319"/>
      <c r="K313" s="321"/>
      <c r="L313" s="113"/>
      <c r="M313" s="317" t="str">
        <f t="shared" si="4"/>
        <v/>
      </c>
    </row>
    <row r="314" spans="1:13" ht="14.45" customHeight="1" x14ac:dyDescent="0.2">
      <c r="A314" s="322"/>
      <c r="B314" s="318"/>
      <c r="C314" s="319"/>
      <c r="D314" s="319"/>
      <c r="E314" s="320"/>
      <c r="F314" s="318"/>
      <c r="G314" s="319"/>
      <c r="H314" s="319"/>
      <c r="I314" s="319"/>
      <c r="J314" s="319"/>
      <c r="K314" s="321"/>
      <c r="L314" s="113"/>
      <c r="M314" s="317" t="str">
        <f t="shared" si="4"/>
        <v/>
      </c>
    </row>
    <row r="315" spans="1:13" ht="14.45" customHeight="1" x14ac:dyDescent="0.2">
      <c r="A315" s="322"/>
      <c r="B315" s="318"/>
      <c r="C315" s="319"/>
      <c r="D315" s="319"/>
      <c r="E315" s="320"/>
      <c r="F315" s="318"/>
      <c r="G315" s="319"/>
      <c r="H315" s="319"/>
      <c r="I315" s="319"/>
      <c r="J315" s="319"/>
      <c r="K315" s="321"/>
      <c r="L315" s="113"/>
      <c r="M315" s="317" t="str">
        <f t="shared" si="4"/>
        <v/>
      </c>
    </row>
    <row r="316" spans="1:13" ht="14.45" customHeight="1" x14ac:dyDescent="0.2">
      <c r="A316" s="322"/>
      <c r="B316" s="318"/>
      <c r="C316" s="319"/>
      <c r="D316" s="319"/>
      <c r="E316" s="320"/>
      <c r="F316" s="318"/>
      <c r="G316" s="319"/>
      <c r="H316" s="319"/>
      <c r="I316" s="319"/>
      <c r="J316" s="319"/>
      <c r="K316" s="321"/>
      <c r="L316" s="113"/>
      <c r="M316" s="317" t="str">
        <f t="shared" si="4"/>
        <v/>
      </c>
    </row>
    <row r="317" spans="1:13" ht="14.45" customHeight="1" x14ac:dyDescent="0.2">
      <c r="A317" s="322"/>
      <c r="B317" s="318"/>
      <c r="C317" s="319"/>
      <c r="D317" s="319"/>
      <c r="E317" s="320"/>
      <c r="F317" s="318"/>
      <c r="G317" s="319"/>
      <c r="H317" s="319"/>
      <c r="I317" s="319"/>
      <c r="J317" s="319"/>
      <c r="K317" s="321"/>
      <c r="L317" s="113"/>
      <c r="M317" s="317" t="str">
        <f t="shared" si="4"/>
        <v/>
      </c>
    </row>
    <row r="318" spans="1:13" ht="14.45" customHeight="1" x14ac:dyDescent="0.2">
      <c r="A318" s="322"/>
      <c r="B318" s="318"/>
      <c r="C318" s="319"/>
      <c r="D318" s="319"/>
      <c r="E318" s="320"/>
      <c r="F318" s="318"/>
      <c r="G318" s="319"/>
      <c r="H318" s="319"/>
      <c r="I318" s="319"/>
      <c r="J318" s="319"/>
      <c r="K318" s="321"/>
      <c r="L318" s="113"/>
      <c r="M318" s="317" t="str">
        <f t="shared" si="4"/>
        <v/>
      </c>
    </row>
    <row r="319" spans="1:13" ht="14.45" customHeight="1" x14ac:dyDescent="0.2">
      <c r="A319" s="322"/>
      <c r="B319" s="318"/>
      <c r="C319" s="319"/>
      <c r="D319" s="319"/>
      <c r="E319" s="320"/>
      <c r="F319" s="318"/>
      <c r="G319" s="319"/>
      <c r="H319" s="319"/>
      <c r="I319" s="319"/>
      <c r="J319" s="319"/>
      <c r="K319" s="321"/>
      <c r="L319" s="113"/>
      <c r="M319" s="317" t="str">
        <f t="shared" si="4"/>
        <v/>
      </c>
    </row>
    <row r="320" spans="1:13" ht="14.45" customHeight="1" x14ac:dyDescent="0.2">
      <c r="A320" s="322"/>
      <c r="B320" s="318"/>
      <c r="C320" s="319"/>
      <c r="D320" s="319"/>
      <c r="E320" s="320"/>
      <c r="F320" s="318"/>
      <c r="G320" s="319"/>
      <c r="H320" s="319"/>
      <c r="I320" s="319"/>
      <c r="J320" s="319"/>
      <c r="K320" s="321"/>
      <c r="L320" s="113"/>
      <c r="M320" s="317" t="str">
        <f t="shared" si="4"/>
        <v/>
      </c>
    </row>
    <row r="321" spans="1:13" ht="14.45" customHeight="1" x14ac:dyDescent="0.2">
      <c r="A321" s="322"/>
      <c r="B321" s="318"/>
      <c r="C321" s="319"/>
      <c r="D321" s="319"/>
      <c r="E321" s="320"/>
      <c r="F321" s="318"/>
      <c r="G321" s="319"/>
      <c r="H321" s="319"/>
      <c r="I321" s="319"/>
      <c r="J321" s="319"/>
      <c r="K321" s="321"/>
      <c r="L321" s="113"/>
      <c r="M321" s="317" t="str">
        <f t="shared" si="4"/>
        <v/>
      </c>
    </row>
    <row r="322" spans="1:13" ht="14.45" customHeight="1" x14ac:dyDescent="0.2">
      <c r="A322" s="322"/>
      <c r="B322" s="318"/>
      <c r="C322" s="319"/>
      <c r="D322" s="319"/>
      <c r="E322" s="320"/>
      <c r="F322" s="318"/>
      <c r="G322" s="319"/>
      <c r="H322" s="319"/>
      <c r="I322" s="319"/>
      <c r="J322" s="319"/>
      <c r="K322" s="321"/>
      <c r="L322" s="113"/>
      <c r="M322" s="317" t="str">
        <f t="shared" si="4"/>
        <v/>
      </c>
    </row>
    <row r="323" spans="1:13" ht="14.45" customHeight="1" x14ac:dyDescent="0.2">
      <c r="A323" s="322"/>
      <c r="B323" s="318"/>
      <c r="C323" s="319"/>
      <c r="D323" s="319"/>
      <c r="E323" s="320"/>
      <c r="F323" s="318"/>
      <c r="G323" s="319"/>
      <c r="H323" s="319"/>
      <c r="I323" s="319"/>
      <c r="J323" s="319"/>
      <c r="K323" s="321"/>
      <c r="L323" s="113"/>
      <c r="M323" s="317" t="str">
        <f t="shared" si="4"/>
        <v/>
      </c>
    </row>
    <row r="324" spans="1:13" ht="14.45" customHeight="1" x14ac:dyDescent="0.2">
      <c r="A324" s="322"/>
      <c r="B324" s="318"/>
      <c r="C324" s="319"/>
      <c r="D324" s="319"/>
      <c r="E324" s="320"/>
      <c r="F324" s="318"/>
      <c r="G324" s="319"/>
      <c r="H324" s="319"/>
      <c r="I324" s="319"/>
      <c r="J324" s="319"/>
      <c r="K324" s="321"/>
      <c r="L324" s="113"/>
      <c r="M324" s="317" t="str">
        <f t="shared" si="4"/>
        <v/>
      </c>
    </row>
    <row r="325" spans="1:13" ht="14.45" customHeight="1" x14ac:dyDescent="0.2">
      <c r="A325" s="322"/>
      <c r="B325" s="318"/>
      <c r="C325" s="319"/>
      <c r="D325" s="319"/>
      <c r="E325" s="320"/>
      <c r="F325" s="318"/>
      <c r="G325" s="319"/>
      <c r="H325" s="319"/>
      <c r="I325" s="319"/>
      <c r="J325" s="319"/>
      <c r="K325" s="321"/>
      <c r="L325" s="113"/>
      <c r="M325" s="317" t="str">
        <f t="shared" si="4"/>
        <v/>
      </c>
    </row>
    <row r="326" spans="1:13" ht="14.45" customHeight="1" x14ac:dyDescent="0.2">
      <c r="A326" s="322"/>
      <c r="B326" s="318"/>
      <c r="C326" s="319"/>
      <c r="D326" s="319"/>
      <c r="E326" s="320"/>
      <c r="F326" s="318"/>
      <c r="G326" s="319"/>
      <c r="H326" s="319"/>
      <c r="I326" s="319"/>
      <c r="J326" s="319"/>
      <c r="K326" s="321"/>
      <c r="L326" s="113"/>
      <c r="M326" s="31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22"/>
      <c r="B327" s="318"/>
      <c r="C327" s="319"/>
      <c r="D327" s="319"/>
      <c r="E327" s="320"/>
      <c r="F327" s="318"/>
      <c r="G327" s="319"/>
      <c r="H327" s="319"/>
      <c r="I327" s="319"/>
      <c r="J327" s="319"/>
      <c r="K327" s="321"/>
      <c r="L327" s="113"/>
      <c r="M327" s="317" t="str">
        <f t="shared" si="5"/>
        <v/>
      </c>
    </row>
    <row r="328" spans="1:13" ht="14.45" customHeight="1" x14ac:dyDescent="0.2">
      <c r="A328" s="322"/>
      <c r="B328" s="318"/>
      <c r="C328" s="319"/>
      <c r="D328" s="319"/>
      <c r="E328" s="320"/>
      <c r="F328" s="318"/>
      <c r="G328" s="319"/>
      <c r="H328" s="319"/>
      <c r="I328" s="319"/>
      <c r="J328" s="319"/>
      <c r="K328" s="321"/>
      <c r="L328" s="113"/>
      <c r="M328" s="317" t="str">
        <f t="shared" si="5"/>
        <v/>
      </c>
    </row>
    <row r="329" spans="1:13" ht="14.45" customHeight="1" x14ac:dyDescent="0.2">
      <c r="A329" s="322"/>
      <c r="B329" s="318"/>
      <c r="C329" s="319"/>
      <c r="D329" s="319"/>
      <c r="E329" s="320"/>
      <c r="F329" s="318"/>
      <c r="G329" s="319"/>
      <c r="H329" s="319"/>
      <c r="I329" s="319"/>
      <c r="J329" s="319"/>
      <c r="K329" s="321"/>
      <c r="L329" s="113"/>
      <c r="M329" s="317" t="str">
        <f t="shared" si="5"/>
        <v/>
      </c>
    </row>
    <row r="330" spans="1:13" ht="14.45" customHeight="1" x14ac:dyDescent="0.2">
      <c r="A330" s="322"/>
      <c r="B330" s="318"/>
      <c r="C330" s="319"/>
      <c r="D330" s="319"/>
      <c r="E330" s="320"/>
      <c r="F330" s="318"/>
      <c r="G330" s="319"/>
      <c r="H330" s="319"/>
      <c r="I330" s="319"/>
      <c r="J330" s="319"/>
      <c r="K330" s="321"/>
      <c r="L330" s="113"/>
      <c r="M330" s="317" t="str">
        <f t="shared" si="5"/>
        <v/>
      </c>
    </row>
    <row r="331" spans="1:13" ht="14.45" customHeight="1" x14ac:dyDescent="0.2">
      <c r="A331" s="322"/>
      <c r="B331" s="318"/>
      <c r="C331" s="319"/>
      <c r="D331" s="319"/>
      <c r="E331" s="320"/>
      <c r="F331" s="318"/>
      <c r="G331" s="319"/>
      <c r="H331" s="319"/>
      <c r="I331" s="319"/>
      <c r="J331" s="319"/>
      <c r="K331" s="321"/>
      <c r="L331" s="113"/>
      <c r="M331" s="317" t="str">
        <f t="shared" si="5"/>
        <v/>
      </c>
    </row>
    <row r="332" spans="1:13" ht="14.45" customHeight="1" x14ac:dyDescent="0.2">
      <c r="A332" s="322"/>
      <c r="B332" s="318"/>
      <c r="C332" s="319"/>
      <c r="D332" s="319"/>
      <c r="E332" s="320"/>
      <c r="F332" s="318"/>
      <c r="G332" s="319"/>
      <c r="H332" s="319"/>
      <c r="I332" s="319"/>
      <c r="J332" s="319"/>
      <c r="K332" s="321"/>
      <c r="L332" s="113"/>
      <c r="M332" s="317" t="str">
        <f t="shared" si="5"/>
        <v/>
      </c>
    </row>
    <row r="333" spans="1:13" ht="14.45" customHeight="1" x14ac:dyDescent="0.2">
      <c r="A333" s="322"/>
      <c r="B333" s="318"/>
      <c r="C333" s="319"/>
      <c r="D333" s="319"/>
      <c r="E333" s="320"/>
      <c r="F333" s="318"/>
      <c r="G333" s="319"/>
      <c r="H333" s="319"/>
      <c r="I333" s="319"/>
      <c r="J333" s="319"/>
      <c r="K333" s="321"/>
      <c r="L333" s="113"/>
      <c r="M333" s="317" t="str">
        <f t="shared" si="5"/>
        <v/>
      </c>
    </row>
    <row r="334" spans="1:13" ht="14.45" customHeight="1" x14ac:dyDescent="0.2">
      <c r="A334" s="322"/>
      <c r="B334" s="318"/>
      <c r="C334" s="319"/>
      <c r="D334" s="319"/>
      <c r="E334" s="320"/>
      <c r="F334" s="318"/>
      <c r="G334" s="319"/>
      <c r="H334" s="319"/>
      <c r="I334" s="319"/>
      <c r="J334" s="319"/>
      <c r="K334" s="321"/>
      <c r="L334" s="113"/>
      <c r="M334" s="317" t="str">
        <f t="shared" si="5"/>
        <v/>
      </c>
    </row>
    <row r="335" spans="1:13" ht="14.45" customHeight="1" x14ac:dyDescent="0.2">
      <c r="A335" s="322"/>
      <c r="B335" s="318"/>
      <c r="C335" s="319"/>
      <c r="D335" s="319"/>
      <c r="E335" s="320"/>
      <c r="F335" s="318"/>
      <c r="G335" s="319"/>
      <c r="H335" s="319"/>
      <c r="I335" s="319"/>
      <c r="J335" s="319"/>
      <c r="K335" s="321"/>
      <c r="L335" s="113"/>
      <c r="M335" s="317" t="str">
        <f t="shared" si="5"/>
        <v/>
      </c>
    </row>
    <row r="336" spans="1:13" ht="14.45" customHeight="1" x14ac:dyDescent="0.2">
      <c r="A336" s="322"/>
      <c r="B336" s="318"/>
      <c r="C336" s="319"/>
      <c r="D336" s="319"/>
      <c r="E336" s="320"/>
      <c r="F336" s="318"/>
      <c r="G336" s="319"/>
      <c r="H336" s="319"/>
      <c r="I336" s="319"/>
      <c r="J336" s="319"/>
      <c r="K336" s="321"/>
      <c r="L336" s="113"/>
      <c r="M336" s="317" t="str">
        <f t="shared" si="5"/>
        <v/>
      </c>
    </row>
    <row r="337" spans="1:13" ht="14.45" customHeight="1" x14ac:dyDescent="0.2">
      <c r="A337" s="322"/>
      <c r="B337" s="318"/>
      <c r="C337" s="319"/>
      <c r="D337" s="319"/>
      <c r="E337" s="320"/>
      <c r="F337" s="318"/>
      <c r="G337" s="319"/>
      <c r="H337" s="319"/>
      <c r="I337" s="319"/>
      <c r="J337" s="319"/>
      <c r="K337" s="321"/>
      <c r="L337" s="113"/>
      <c r="M337" s="317" t="str">
        <f t="shared" si="5"/>
        <v/>
      </c>
    </row>
    <row r="338" spans="1:13" ht="14.45" customHeight="1" x14ac:dyDescent="0.2">
      <c r="A338" s="322"/>
      <c r="B338" s="318"/>
      <c r="C338" s="319"/>
      <c r="D338" s="319"/>
      <c r="E338" s="320"/>
      <c r="F338" s="318"/>
      <c r="G338" s="319"/>
      <c r="H338" s="319"/>
      <c r="I338" s="319"/>
      <c r="J338" s="319"/>
      <c r="K338" s="321"/>
      <c r="L338" s="113"/>
      <c r="M338" s="317" t="str">
        <f t="shared" si="5"/>
        <v/>
      </c>
    </row>
    <row r="339" spans="1:13" ht="14.45" customHeight="1" x14ac:dyDescent="0.2">
      <c r="A339" s="322"/>
      <c r="B339" s="318"/>
      <c r="C339" s="319"/>
      <c r="D339" s="319"/>
      <c r="E339" s="320"/>
      <c r="F339" s="318"/>
      <c r="G339" s="319"/>
      <c r="H339" s="319"/>
      <c r="I339" s="319"/>
      <c r="J339" s="319"/>
      <c r="K339" s="321"/>
      <c r="L339" s="113"/>
      <c r="M339" s="317" t="str">
        <f t="shared" si="5"/>
        <v/>
      </c>
    </row>
    <row r="340" spans="1:13" ht="14.45" customHeight="1" x14ac:dyDescent="0.2">
      <c r="A340" s="322"/>
      <c r="B340" s="318"/>
      <c r="C340" s="319"/>
      <c r="D340" s="319"/>
      <c r="E340" s="320"/>
      <c r="F340" s="318"/>
      <c r="G340" s="319"/>
      <c r="H340" s="319"/>
      <c r="I340" s="319"/>
      <c r="J340" s="319"/>
      <c r="K340" s="321"/>
      <c r="L340" s="113"/>
      <c r="M340" s="317" t="str">
        <f t="shared" si="5"/>
        <v/>
      </c>
    </row>
    <row r="341" spans="1:13" ht="14.45" customHeight="1" x14ac:dyDescent="0.2">
      <c r="A341" s="322"/>
      <c r="B341" s="318"/>
      <c r="C341" s="319"/>
      <c r="D341" s="319"/>
      <c r="E341" s="320"/>
      <c r="F341" s="318"/>
      <c r="G341" s="319"/>
      <c r="H341" s="319"/>
      <c r="I341" s="319"/>
      <c r="J341" s="319"/>
      <c r="K341" s="321"/>
      <c r="L341" s="113"/>
      <c r="M341" s="317" t="str">
        <f t="shared" si="5"/>
        <v/>
      </c>
    </row>
    <row r="342" spans="1:13" ht="14.45" customHeight="1" x14ac:dyDescent="0.2">
      <c r="A342" s="322"/>
      <c r="B342" s="318"/>
      <c r="C342" s="319"/>
      <c r="D342" s="319"/>
      <c r="E342" s="320"/>
      <c r="F342" s="318"/>
      <c r="G342" s="319"/>
      <c r="H342" s="319"/>
      <c r="I342" s="319"/>
      <c r="J342" s="319"/>
      <c r="K342" s="321"/>
      <c r="L342" s="113"/>
      <c r="M342" s="317" t="str">
        <f t="shared" si="5"/>
        <v/>
      </c>
    </row>
    <row r="343" spans="1:13" ht="14.45" customHeight="1" x14ac:dyDescent="0.2">
      <c r="A343" s="322"/>
      <c r="B343" s="318"/>
      <c r="C343" s="319"/>
      <c r="D343" s="319"/>
      <c r="E343" s="320"/>
      <c r="F343" s="318"/>
      <c r="G343" s="319"/>
      <c r="H343" s="319"/>
      <c r="I343" s="319"/>
      <c r="J343" s="319"/>
      <c r="K343" s="321"/>
      <c r="L343" s="113"/>
      <c r="M343" s="317" t="str">
        <f t="shared" si="5"/>
        <v/>
      </c>
    </row>
    <row r="344" spans="1:13" ht="14.45" customHeight="1" x14ac:dyDescent="0.2">
      <c r="A344" s="322"/>
      <c r="B344" s="318"/>
      <c r="C344" s="319"/>
      <c r="D344" s="319"/>
      <c r="E344" s="320"/>
      <c r="F344" s="318"/>
      <c r="G344" s="319"/>
      <c r="H344" s="319"/>
      <c r="I344" s="319"/>
      <c r="J344" s="319"/>
      <c r="K344" s="321"/>
      <c r="L344" s="113"/>
      <c r="M344" s="317" t="str">
        <f t="shared" si="5"/>
        <v/>
      </c>
    </row>
    <row r="345" spans="1:13" ht="14.45" customHeight="1" x14ac:dyDescent="0.2">
      <c r="A345" s="322"/>
      <c r="B345" s="318"/>
      <c r="C345" s="319"/>
      <c r="D345" s="319"/>
      <c r="E345" s="320"/>
      <c r="F345" s="318"/>
      <c r="G345" s="319"/>
      <c r="H345" s="319"/>
      <c r="I345" s="319"/>
      <c r="J345" s="319"/>
      <c r="K345" s="321"/>
      <c r="L345" s="113"/>
      <c r="M345" s="317" t="str">
        <f t="shared" si="5"/>
        <v/>
      </c>
    </row>
    <row r="346" spans="1:13" ht="14.45" customHeight="1" x14ac:dyDescent="0.2">
      <c r="A346" s="322"/>
      <c r="B346" s="318"/>
      <c r="C346" s="319"/>
      <c r="D346" s="319"/>
      <c r="E346" s="320"/>
      <c r="F346" s="318"/>
      <c r="G346" s="319"/>
      <c r="H346" s="319"/>
      <c r="I346" s="319"/>
      <c r="J346" s="319"/>
      <c r="K346" s="321"/>
      <c r="L346" s="113"/>
      <c r="M346" s="317" t="str">
        <f t="shared" si="5"/>
        <v/>
      </c>
    </row>
    <row r="347" spans="1:13" ht="14.45" customHeight="1" x14ac:dyDescent="0.2">
      <c r="A347" s="322"/>
      <c r="B347" s="318"/>
      <c r="C347" s="319"/>
      <c r="D347" s="319"/>
      <c r="E347" s="320"/>
      <c r="F347" s="318"/>
      <c r="G347" s="319"/>
      <c r="H347" s="319"/>
      <c r="I347" s="319"/>
      <c r="J347" s="319"/>
      <c r="K347" s="321"/>
      <c r="L347" s="113"/>
      <c r="M347" s="317" t="str">
        <f t="shared" si="5"/>
        <v/>
      </c>
    </row>
    <row r="348" spans="1:13" ht="14.45" customHeight="1" x14ac:dyDescent="0.2">
      <c r="A348" s="322"/>
      <c r="B348" s="318"/>
      <c r="C348" s="319"/>
      <c r="D348" s="319"/>
      <c r="E348" s="320"/>
      <c r="F348" s="318"/>
      <c r="G348" s="319"/>
      <c r="H348" s="319"/>
      <c r="I348" s="319"/>
      <c r="J348" s="319"/>
      <c r="K348" s="321"/>
      <c r="L348" s="113"/>
      <c r="M348" s="317" t="str">
        <f t="shared" si="5"/>
        <v/>
      </c>
    </row>
    <row r="349" spans="1:13" ht="14.45" customHeight="1" x14ac:dyDescent="0.2">
      <c r="A349" s="322"/>
      <c r="B349" s="318"/>
      <c r="C349" s="319"/>
      <c r="D349" s="319"/>
      <c r="E349" s="320"/>
      <c r="F349" s="318"/>
      <c r="G349" s="319"/>
      <c r="H349" s="319"/>
      <c r="I349" s="319"/>
      <c r="J349" s="319"/>
      <c r="K349" s="321"/>
      <c r="L349" s="113"/>
      <c r="M349" s="317" t="str">
        <f t="shared" si="5"/>
        <v/>
      </c>
    </row>
    <row r="350" spans="1:13" ht="14.45" customHeight="1" x14ac:dyDescent="0.2">
      <c r="A350" s="322"/>
      <c r="B350" s="318"/>
      <c r="C350" s="319"/>
      <c r="D350" s="319"/>
      <c r="E350" s="320"/>
      <c r="F350" s="318"/>
      <c r="G350" s="319"/>
      <c r="H350" s="319"/>
      <c r="I350" s="319"/>
      <c r="J350" s="319"/>
      <c r="K350" s="321"/>
      <c r="L350" s="113"/>
      <c r="M350" s="317" t="str">
        <f t="shared" si="5"/>
        <v/>
      </c>
    </row>
    <row r="351" spans="1:13" ht="14.45" customHeight="1" x14ac:dyDescent="0.2">
      <c r="A351" s="322"/>
      <c r="B351" s="318"/>
      <c r="C351" s="319"/>
      <c r="D351" s="319"/>
      <c r="E351" s="320"/>
      <c r="F351" s="318"/>
      <c r="G351" s="319"/>
      <c r="H351" s="319"/>
      <c r="I351" s="319"/>
      <c r="J351" s="319"/>
      <c r="K351" s="321"/>
      <c r="L351" s="113"/>
      <c r="M351" s="317" t="str">
        <f t="shared" si="5"/>
        <v/>
      </c>
    </row>
    <row r="352" spans="1:13" ht="14.45" customHeight="1" x14ac:dyDescent="0.2">
      <c r="A352" s="322"/>
      <c r="B352" s="318"/>
      <c r="C352" s="319"/>
      <c r="D352" s="319"/>
      <c r="E352" s="320"/>
      <c r="F352" s="318"/>
      <c r="G352" s="319"/>
      <c r="H352" s="319"/>
      <c r="I352" s="319"/>
      <c r="J352" s="319"/>
      <c r="K352" s="321"/>
      <c r="L352" s="113"/>
      <c r="M352" s="317" t="str">
        <f t="shared" si="5"/>
        <v/>
      </c>
    </row>
    <row r="353" spans="1:13" ht="14.45" customHeight="1" x14ac:dyDescent="0.2">
      <c r="A353" s="322"/>
      <c r="B353" s="318"/>
      <c r="C353" s="319"/>
      <c r="D353" s="319"/>
      <c r="E353" s="320"/>
      <c r="F353" s="318"/>
      <c r="G353" s="319"/>
      <c r="H353" s="319"/>
      <c r="I353" s="319"/>
      <c r="J353" s="319"/>
      <c r="K353" s="321"/>
      <c r="L353" s="113"/>
      <c r="M353" s="317" t="str">
        <f t="shared" si="5"/>
        <v/>
      </c>
    </row>
    <row r="354" spans="1:13" ht="14.45" customHeight="1" x14ac:dyDescent="0.2">
      <c r="A354" s="322"/>
      <c r="B354" s="318"/>
      <c r="C354" s="319"/>
      <c r="D354" s="319"/>
      <c r="E354" s="320"/>
      <c r="F354" s="318"/>
      <c r="G354" s="319"/>
      <c r="H354" s="319"/>
      <c r="I354" s="319"/>
      <c r="J354" s="319"/>
      <c r="K354" s="321"/>
      <c r="L354" s="113"/>
      <c r="M354" s="317" t="str">
        <f t="shared" si="5"/>
        <v/>
      </c>
    </row>
    <row r="355" spans="1:13" ht="14.45" customHeight="1" x14ac:dyDescent="0.2">
      <c r="A355" s="322"/>
      <c r="B355" s="318"/>
      <c r="C355" s="319"/>
      <c r="D355" s="319"/>
      <c r="E355" s="320"/>
      <c r="F355" s="318"/>
      <c r="G355" s="319"/>
      <c r="H355" s="319"/>
      <c r="I355" s="319"/>
      <c r="J355" s="319"/>
      <c r="K355" s="321"/>
      <c r="L355" s="113"/>
      <c r="M355" s="317" t="str">
        <f t="shared" si="5"/>
        <v/>
      </c>
    </row>
    <row r="356" spans="1:13" ht="14.45" customHeight="1" x14ac:dyDescent="0.2">
      <c r="A356" s="322"/>
      <c r="B356" s="318"/>
      <c r="C356" s="319"/>
      <c r="D356" s="319"/>
      <c r="E356" s="320"/>
      <c r="F356" s="318"/>
      <c r="G356" s="319"/>
      <c r="H356" s="319"/>
      <c r="I356" s="319"/>
      <c r="J356" s="319"/>
      <c r="K356" s="321"/>
      <c r="L356" s="113"/>
      <c r="M356" s="317" t="str">
        <f t="shared" si="5"/>
        <v/>
      </c>
    </row>
    <row r="357" spans="1:13" ht="14.45" customHeight="1" x14ac:dyDescent="0.2">
      <c r="A357" s="322"/>
      <c r="B357" s="318"/>
      <c r="C357" s="319"/>
      <c r="D357" s="319"/>
      <c r="E357" s="320"/>
      <c r="F357" s="318"/>
      <c r="G357" s="319"/>
      <c r="H357" s="319"/>
      <c r="I357" s="319"/>
      <c r="J357" s="319"/>
      <c r="K357" s="321"/>
      <c r="L357" s="113"/>
      <c r="M357" s="317" t="str">
        <f t="shared" si="5"/>
        <v/>
      </c>
    </row>
    <row r="358" spans="1:13" ht="14.45" customHeight="1" x14ac:dyDescent="0.2">
      <c r="A358" s="322"/>
      <c r="B358" s="318"/>
      <c r="C358" s="319"/>
      <c r="D358" s="319"/>
      <c r="E358" s="320"/>
      <c r="F358" s="318"/>
      <c r="G358" s="319"/>
      <c r="H358" s="319"/>
      <c r="I358" s="319"/>
      <c r="J358" s="319"/>
      <c r="K358" s="321"/>
      <c r="L358" s="113"/>
      <c r="M358" s="317" t="str">
        <f t="shared" si="5"/>
        <v/>
      </c>
    </row>
    <row r="359" spans="1:13" ht="14.45" customHeight="1" x14ac:dyDescent="0.2">
      <c r="A359" s="322"/>
      <c r="B359" s="318"/>
      <c r="C359" s="319"/>
      <c r="D359" s="319"/>
      <c r="E359" s="320"/>
      <c r="F359" s="318"/>
      <c r="G359" s="319"/>
      <c r="H359" s="319"/>
      <c r="I359" s="319"/>
      <c r="J359" s="319"/>
      <c r="K359" s="321"/>
      <c r="L359" s="113"/>
      <c r="M359" s="317" t="str">
        <f t="shared" si="5"/>
        <v/>
      </c>
    </row>
    <row r="360" spans="1:13" ht="14.45" customHeight="1" x14ac:dyDescent="0.2">
      <c r="A360" s="322"/>
      <c r="B360" s="318"/>
      <c r="C360" s="319"/>
      <c r="D360" s="319"/>
      <c r="E360" s="320"/>
      <c r="F360" s="318"/>
      <c r="G360" s="319"/>
      <c r="H360" s="319"/>
      <c r="I360" s="319"/>
      <c r="J360" s="319"/>
      <c r="K360" s="321"/>
      <c r="L360" s="113"/>
      <c r="M360" s="317" t="str">
        <f t="shared" si="5"/>
        <v/>
      </c>
    </row>
    <row r="361" spans="1:13" ht="14.45" customHeight="1" x14ac:dyDescent="0.2">
      <c r="A361" s="322"/>
      <c r="B361" s="318"/>
      <c r="C361" s="319"/>
      <c r="D361" s="319"/>
      <c r="E361" s="320"/>
      <c r="F361" s="318"/>
      <c r="G361" s="319"/>
      <c r="H361" s="319"/>
      <c r="I361" s="319"/>
      <c r="J361" s="319"/>
      <c r="K361" s="321"/>
      <c r="L361" s="113"/>
      <c r="M361" s="317" t="str">
        <f t="shared" si="5"/>
        <v/>
      </c>
    </row>
    <row r="362" spans="1:13" ht="14.45" customHeight="1" x14ac:dyDescent="0.2">
      <c r="A362" s="322"/>
      <c r="B362" s="318"/>
      <c r="C362" s="319"/>
      <c r="D362" s="319"/>
      <c r="E362" s="320"/>
      <c r="F362" s="318"/>
      <c r="G362" s="319"/>
      <c r="H362" s="319"/>
      <c r="I362" s="319"/>
      <c r="J362" s="319"/>
      <c r="K362" s="321"/>
      <c r="L362" s="113"/>
      <c r="M362" s="317" t="str">
        <f t="shared" si="5"/>
        <v/>
      </c>
    </row>
    <row r="363" spans="1:13" ht="14.45" customHeight="1" x14ac:dyDescent="0.2">
      <c r="A363" s="322"/>
      <c r="B363" s="318"/>
      <c r="C363" s="319"/>
      <c r="D363" s="319"/>
      <c r="E363" s="320"/>
      <c r="F363" s="318"/>
      <c r="G363" s="319"/>
      <c r="H363" s="319"/>
      <c r="I363" s="319"/>
      <c r="J363" s="319"/>
      <c r="K363" s="321"/>
      <c r="L363" s="113"/>
      <c r="M363" s="317" t="str">
        <f t="shared" si="5"/>
        <v/>
      </c>
    </row>
    <row r="364" spans="1:13" ht="14.45" customHeight="1" x14ac:dyDescent="0.2">
      <c r="A364" s="322"/>
      <c r="B364" s="318"/>
      <c r="C364" s="319"/>
      <c r="D364" s="319"/>
      <c r="E364" s="320"/>
      <c r="F364" s="318"/>
      <c r="G364" s="319"/>
      <c r="H364" s="319"/>
      <c r="I364" s="319"/>
      <c r="J364" s="319"/>
      <c r="K364" s="321"/>
      <c r="L364" s="113"/>
      <c r="M364" s="317" t="str">
        <f t="shared" si="5"/>
        <v/>
      </c>
    </row>
    <row r="365" spans="1:13" ht="14.45" customHeight="1" x14ac:dyDescent="0.2">
      <c r="A365" s="322"/>
      <c r="B365" s="318"/>
      <c r="C365" s="319"/>
      <c r="D365" s="319"/>
      <c r="E365" s="320"/>
      <c r="F365" s="318"/>
      <c r="G365" s="319"/>
      <c r="H365" s="319"/>
      <c r="I365" s="319"/>
      <c r="J365" s="319"/>
      <c r="K365" s="321"/>
      <c r="L365" s="113"/>
      <c r="M365" s="317" t="str">
        <f t="shared" si="5"/>
        <v/>
      </c>
    </row>
    <row r="366" spans="1:13" ht="14.45" customHeight="1" x14ac:dyDescent="0.2">
      <c r="A366" s="322"/>
      <c r="B366" s="318"/>
      <c r="C366" s="319"/>
      <c r="D366" s="319"/>
      <c r="E366" s="320"/>
      <c r="F366" s="318"/>
      <c r="G366" s="319"/>
      <c r="H366" s="319"/>
      <c r="I366" s="319"/>
      <c r="J366" s="319"/>
      <c r="K366" s="321"/>
      <c r="L366" s="113"/>
      <c r="M366" s="317" t="str">
        <f t="shared" si="5"/>
        <v/>
      </c>
    </row>
    <row r="367" spans="1:13" ht="14.45" customHeight="1" x14ac:dyDescent="0.2">
      <c r="A367" s="322"/>
      <c r="B367" s="318"/>
      <c r="C367" s="319"/>
      <c r="D367" s="319"/>
      <c r="E367" s="320"/>
      <c r="F367" s="318"/>
      <c r="G367" s="319"/>
      <c r="H367" s="319"/>
      <c r="I367" s="319"/>
      <c r="J367" s="319"/>
      <c r="K367" s="321"/>
      <c r="L367" s="113"/>
      <c r="M367" s="317" t="str">
        <f t="shared" si="5"/>
        <v/>
      </c>
    </row>
    <row r="368" spans="1:13" ht="14.45" customHeight="1" x14ac:dyDescent="0.2">
      <c r="A368" s="322"/>
      <c r="B368" s="318"/>
      <c r="C368" s="319"/>
      <c r="D368" s="319"/>
      <c r="E368" s="320"/>
      <c r="F368" s="318"/>
      <c r="G368" s="319"/>
      <c r="H368" s="319"/>
      <c r="I368" s="319"/>
      <c r="J368" s="319"/>
      <c r="K368" s="321"/>
      <c r="L368" s="113"/>
      <c r="M368" s="317" t="str">
        <f t="shared" si="5"/>
        <v/>
      </c>
    </row>
    <row r="369" spans="1:13" ht="14.45" customHeight="1" x14ac:dyDescent="0.2">
      <c r="A369" s="322"/>
      <c r="B369" s="318"/>
      <c r="C369" s="319"/>
      <c r="D369" s="319"/>
      <c r="E369" s="320"/>
      <c r="F369" s="318"/>
      <c r="G369" s="319"/>
      <c r="H369" s="319"/>
      <c r="I369" s="319"/>
      <c r="J369" s="319"/>
      <c r="K369" s="321"/>
      <c r="L369" s="113"/>
      <c r="M369" s="317" t="str">
        <f t="shared" si="5"/>
        <v/>
      </c>
    </row>
    <row r="370" spans="1:13" ht="14.45" customHeight="1" x14ac:dyDescent="0.2">
      <c r="A370" s="322"/>
      <c r="B370" s="318"/>
      <c r="C370" s="319"/>
      <c r="D370" s="319"/>
      <c r="E370" s="320"/>
      <c r="F370" s="318"/>
      <c r="G370" s="319"/>
      <c r="H370" s="319"/>
      <c r="I370" s="319"/>
      <c r="J370" s="319"/>
      <c r="K370" s="321"/>
      <c r="L370" s="113"/>
      <c r="M370" s="317" t="str">
        <f t="shared" si="5"/>
        <v/>
      </c>
    </row>
    <row r="371" spans="1:13" ht="14.45" customHeight="1" x14ac:dyDescent="0.2">
      <c r="A371" s="322"/>
      <c r="B371" s="318"/>
      <c r="C371" s="319"/>
      <c r="D371" s="319"/>
      <c r="E371" s="320"/>
      <c r="F371" s="318"/>
      <c r="G371" s="319"/>
      <c r="H371" s="319"/>
      <c r="I371" s="319"/>
      <c r="J371" s="319"/>
      <c r="K371" s="321"/>
      <c r="L371" s="113"/>
      <c r="M371" s="317" t="str">
        <f t="shared" si="5"/>
        <v/>
      </c>
    </row>
    <row r="372" spans="1:13" ht="14.45" customHeight="1" x14ac:dyDescent="0.2">
      <c r="A372" s="322"/>
      <c r="B372" s="318"/>
      <c r="C372" s="319"/>
      <c r="D372" s="319"/>
      <c r="E372" s="320"/>
      <c r="F372" s="318"/>
      <c r="G372" s="319"/>
      <c r="H372" s="319"/>
      <c r="I372" s="319"/>
      <c r="J372" s="319"/>
      <c r="K372" s="321"/>
      <c r="L372" s="113"/>
      <c r="M372" s="317" t="str">
        <f t="shared" si="5"/>
        <v/>
      </c>
    </row>
    <row r="373" spans="1:13" ht="14.45" customHeight="1" x14ac:dyDescent="0.2">
      <c r="A373" s="322"/>
      <c r="B373" s="318"/>
      <c r="C373" s="319"/>
      <c r="D373" s="319"/>
      <c r="E373" s="320"/>
      <c r="F373" s="318"/>
      <c r="G373" s="319"/>
      <c r="H373" s="319"/>
      <c r="I373" s="319"/>
      <c r="J373" s="319"/>
      <c r="K373" s="321"/>
      <c r="L373" s="113"/>
      <c r="M373" s="317" t="str">
        <f t="shared" si="5"/>
        <v/>
      </c>
    </row>
    <row r="374" spans="1:13" ht="14.45" customHeight="1" x14ac:dyDescent="0.2">
      <c r="A374" s="322"/>
      <c r="B374" s="318"/>
      <c r="C374" s="319"/>
      <c r="D374" s="319"/>
      <c r="E374" s="320"/>
      <c r="F374" s="318"/>
      <c r="G374" s="319"/>
      <c r="H374" s="319"/>
      <c r="I374" s="319"/>
      <c r="J374" s="319"/>
      <c r="K374" s="321"/>
      <c r="L374" s="113"/>
      <c r="M374" s="317" t="str">
        <f t="shared" si="5"/>
        <v/>
      </c>
    </row>
    <row r="375" spans="1:13" ht="14.45" customHeight="1" x14ac:dyDescent="0.2">
      <c r="A375" s="322"/>
      <c r="B375" s="318"/>
      <c r="C375" s="319"/>
      <c r="D375" s="319"/>
      <c r="E375" s="320"/>
      <c r="F375" s="318"/>
      <c r="G375" s="319"/>
      <c r="H375" s="319"/>
      <c r="I375" s="319"/>
      <c r="J375" s="319"/>
      <c r="K375" s="321"/>
      <c r="L375" s="113"/>
      <c r="M375" s="317" t="str">
        <f t="shared" si="5"/>
        <v/>
      </c>
    </row>
    <row r="376" spans="1:13" ht="14.45" customHeight="1" x14ac:dyDescent="0.2">
      <c r="A376" s="322"/>
      <c r="B376" s="318"/>
      <c r="C376" s="319"/>
      <c r="D376" s="319"/>
      <c r="E376" s="320"/>
      <c r="F376" s="318"/>
      <c r="G376" s="319"/>
      <c r="H376" s="319"/>
      <c r="I376" s="319"/>
      <c r="J376" s="319"/>
      <c r="K376" s="321"/>
      <c r="L376" s="113"/>
      <c r="M376" s="317" t="str">
        <f t="shared" si="5"/>
        <v/>
      </c>
    </row>
    <row r="377" spans="1:13" ht="14.45" customHeight="1" x14ac:dyDescent="0.2">
      <c r="A377" s="322"/>
      <c r="B377" s="318"/>
      <c r="C377" s="319"/>
      <c r="D377" s="319"/>
      <c r="E377" s="320"/>
      <c r="F377" s="318"/>
      <c r="G377" s="319"/>
      <c r="H377" s="319"/>
      <c r="I377" s="319"/>
      <c r="J377" s="319"/>
      <c r="K377" s="321"/>
      <c r="L377" s="113"/>
      <c r="M377" s="317" t="str">
        <f t="shared" si="5"/>
        <v/>
      </c>
    </row>
    <row r="378" spans="1:13" ht="14.45" customHeight="1" x14ac:dyDescent="0.2">
      <c r="A378" s="322"/>
      <c r="B378" s="318"/>
      <c r="C378" s="319"/>
      <c r="D378" s="319"/>
      <c r="E378" s="320"/>
      <c r="F378" s="318"/>
      <c r="G378" s="319"/>
      <c r="H378" s="319"/>
      <c r="I378" s="319"/>
      <c r="J378" s="319"/>
      <c r="K378" s="321"/>
      <c r="L378" s="113"/>
      <c r="M378" s="317" t="str">
        <f t="shared" si="5"/>
        <v/>
      </c>
    </row>
    <row r="379" spans="1:13" ht="14.45" customHeight="1" x14ac:dyDescent="0.2">
      <c r="A379" s="322"/>
      <c r="B379" s="318"/>
      <c r="C379" s="319"/>
      <c r="D379" s="319"/>
      <c r="E379" s="320"/>
      <c r="F379" s="318"/>
      <c r="G379" s="319"/>
      <c r="H379" s="319"/>
      <c r="I379" s="319"/>
      <c r="J379" s="319"/>
      <c r="K379" s="321"/>
      <c r="L379" s="113"/>
      <c r="M379" s="317" t="str">
        <f t="shared" si="5"/>
        <v/>
      </c>
    </row>
    <row r="380" spans="1:13" ht="14.45" customHeight="1" x14ac:dyDescent="0.2">
      <c r="A380" s="322"/>
      <c r="B380" s="318"/>
      <c r="C380" s="319"/>
      <c r="D380" s="319"/>
      <c r="E380" s="320"/>
      <c r="F380" s="318"/>
      <c r="G380" s="319"/>
      <c r="H380" s="319"/>
      <c r="I380" s="319"/>
      <c r="J380" s="319"/>
      <c r="K380" s="321"/>
      <c r="L380" s="113"/>
      <c r="M380" s="317" t="str">
        <f t="shared" si="5"/>
        <v/>
      </c>
    </row>
    <row r="381" spans="1:13" ht="14.45" customHeight="1" x14ac:dyDescent="0.2">
      <c r="A381" s="322"/>
      <c r="B381" s="318"/>
      <c r="C381" s="319"/>
      <c r="D381" s="319"/>
      <c r="E381" s="320"/>
      <c r="F381" s="318"/>
      <c r="G381" s="319"/>
      <c r="H381" s="319"/>
      <c r="I381" s="319"/>
      <c r="J381" s="319"/>
      <c r="K381" s="321"/>
      <c r="L381" s="113"/>
      <c r="M381" s="317" t="str">
        <f t="shared" si="5"/>
        <v/>
      </c>
    </row>
    <row r="382" spans="1:13" ht="14.45" customHeight="1" x14ac:dyDescent="0.2">
      <c r="A382" s="322"/>
      <c r="B382" s="318"/>
      <c r="C382" s="319"/>
      <c r="D382" s="319"/>
      <c r="E382" s="320"/>
      <c r="F382" s="318"/>
      <c r="G382" s="319"/>
      <c r="H382" s="319"/>
      <c r="I382" s="319"/>
      <c r="J382" s="319"/>
      <c r="K382" s="321"/>
      <c r="L382" s="113"/>
      <c r="M382" s="317" t="str">
        <f t="shared" si="5"/>
        <v/>
      </c>
    </row>
    <row r="383" spans="1:13" ht="14.45" customHeight="1" x14ac:dyDescent="0.2">
      <c r="A383" s="322"/>
      <c r="B383" s="318"/>
      <c r="C383" s="319"/>
      <c r="D383" s="319"/>
      <c r="E383" s="320"/>
      <c r="F383" s="318"/>
      <c r="G383" s="319"/>
      <c r="H383" s="319"/>
      <c r="I383" s="319"/>
      <c r="J383" s="319"/>
      <c r="K383" s="321"/>
      <c r="L383" s="113"/>
      <c r="M383" s="317" t="str">
        <f t="shared" si="5"/>
        <v/>
      </c>
    </row>
    <row r="384" spans="1:13" ht="14.45" customHeight="1" x14ac:dyDescent="0.2">
      <c r="A384" s="322"/>
      <c r="B384" s="318"/>
      <c r="C384" s="319"/>
      <c r="D384" s="319"/>
      <c r="E384" s="320"/>
      <c r="F384" s="318"/>
      <c r="G384" s="319"/>
      <c r="H384" s="319"/>
      <c r="I384" s="319"/>
      <c r="J384" s="319"/>
      <c r="K384" s="321"/>
      <c r="L384" s="113"/>
      <c r="M384" s="317" t="str">
        <f t="shared" si="5"/>
        <v/>
      </c>
    </row>
    <row r="385" spans="1:13" ht="14.45" customHeight="1" x14ac:dyDescent="0.2">
      <c r="A385" s="322"/>
      <c r="B385" s="318"/>
      <c r="C385" s="319"/>
      <c r="D385" s="319"/>
      <c r="E385" s="320"/>
      <c r="F385" s="318"/>
      <c r="G385" s="319"/>
      <c r="H385" s="319"/>
      <c r="I385" s="319"/>
      <c r="J385" s="319"/>
      <c r="K385" s="321"/>
      <c r="L385" s="113"/>
      <c r="M385" s="317" t="str">
        <f t="shared" si="5"/>
        <v/>
      </c>
    </row>
    <row r="386" spans="1:13" ht="14.45" customHeight="1" x14ac:dyDescent="0.2">
      <c r="A386" s="322"/>
      <c r="B386" s="318"/>
      <c r="C386" s="319"/>
      <c r="D386" s="319"/>
      <c r="E386" s="320"/>
      <c r="F386" s="318"/>
      <c r="G386" s="319"/>
      <c r="H386" s="319"/>
      <c r="I386" s="319"/>
      <c r="J386" s="319"/>
      <c r="K386" s="321"/>
      <c r="L386" s="113"/>
      <c r="M386" s="317" t="str">
        <f t="shared" si="5"/>
        <v/>
      </c>
    </row>
    <row r="387" spans="1:13" ht="14.45" customHeight="1" x14ac:dyDescent="0.2">
      <c r="A387" s="322"/>
      <c r="B387" s="318"/>
      <c r="C387" s="319"/>
      <c r="D387" s="319"/>
      <c r="E387" s="320"/>
      <c r="F387" s="318"/>
      <c r="G387" s="319"/>
      <c r="H387" s="319"/>
      <c r="I387" s="319"/>
      <c r="J387" s="319"/>
      <c r="K387" s="321"/>
      <c r="L387" s="113"/>
      <c r="M387" s="317" t="str">
        <f t="shared" si="5"/>
        <v/>
      </c>
    </row>
    <row r="388" spans="1:13" ht="14.45" customHeight="1" x14ac:dyDescent="0.2">
      <c r="A388" s="322"/>
      <c r="B388" s="318"/>
      <c r="C388" s="319"/>
      <c r="D388" s="319"/>
      <c r="E388" s="320"/>
      <c r="F388" s="318"/>
      <c r="G388" s="319"/>
      <c r="H388" s="319"/>
      <c r="I388" s="319"/>
      <c r="J388" s="319"/>
      <c r="K388" s="321"/>
      <c r="L388" s="113"/>
      <c r="M388" s="317" t="str">
        <f t="shared" si="5"/>
        <v/>
      </c>
    </row>
    <row r="389" spans="1:13" ht="14.45" customHeight="1" x14ac:dyDescent="0.2">
      <c r="A389" s="322"/>
      <c r="B389" s="318"/>
      <c r="C389" s="319"/>
      <c r="D389" s="319"/>
      <c r="E389" s="320"/>
      <c r="F389" s="318"/>
      <c r="G389" s="319"/>
      <c r="H389" s="319"/>
      <c r="I389" s="319"/>
      <c r="J389" s="319"/>
      <c r="K389" s="321"/>
      <c r="L389" s="113"/>
      <c r="M389" s="317" t="str">
        <f t="shared" si="5"/>
        <v/>
      </c>
    </row>
    <row r="390" spans="1:13" ht="14.45" customHeight="1" x14ac:dyDescent="0.2">
      <c r="A390" s="322"/>
      <c r="B390" s="318"/>
      <c r="C390" s="319"/>
      <c r="D390" s="319"/>
      <c r="E390" s="320"/>
      <c r="F390" s="318"/>
      <c r="G390" s="319"/>
      <c r="H390" s="319"/>
      <c r="I390" s="319"/>
      <c r="J390" s="319"/>
      <c r="K390" s="321"/>
      <c r="L390" s="113"/>
      <c r="M390" s="31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22"/>
      <c r="B391" s="318"/>
      <c r="C391" s="319"/>
      <c r="D391" s="319"/>
      <c r="E391" s="320"/>
      <c r="F391" s="318"/>
      <c r="G391" s="319"/>
      <c r="H391" s="319"/>
      <c r="I391" s="319"/>
      <c r="J391" s="319"/>
      <c r="K391" s="321"/>
      <c r="L391" s="113"/>
      <c r="M391" s="317" t="str">
        <f t="shared" si="6"/>
        <v/>
      </c>
    </row>
    <row r="392" spans="1:13" ht="14.45" customHeight="1" x14ac:dyDescent="0.2">
      <c r="A392" s="322"/>
      <c r="B392" s="318"/>
      <c r="C392" s="319"/>
      <c r="D392" s="319"/>
      <c r="E392" s="320"/>
      <c r="F392" s="318"/>
      <c r="G392" s="319"/>
      <c r="H392" s="319"/>
      <c r="I392" s="319"/>
      <c r="J392" s="319"/>
      <c r="K392" s="321"/>
      <c r="L392" s="113"/>
      <c r="M392" s="317" t="str">
        <f t="shared" si="6"/>
        <v/>
      </c>
    </row>
    <row r="393" spans="1:13" ht="14.45" customHeight="1" x14ac:dyDescent="0.2">
      <c r="A393" s="322"/>
      <c r="B393" s="318"/>
      <c r="C393" s="319"/>
      <c r="D393" s="319"/>
      <c r="E393" s="320"/>
      <c r="F393" s="318"/>
      <c r="G393" s="319"/>
      <c r="H393" s="319"/>
      <c r="I393" s="319"/>
      <c r="J393" s="319"/>
      <c r="K393" s="321"/>
      <c r="L393" s="113"/>
      <c r="M393" s="317" t="str">
        <f t="shared" si="6"/>
        <v/>
      </c>
    </row>
    <row r="394" spans="1:13" ht="14.45" customHeight="1" x14ac:dyDescent="0.2">
      <c r="A394" s="322"/>
      <c r="B394" s="318"/>
      <c r="C394" s="319"/>
      <c r="D394" s="319"/>
      <c r="E394" s="320"/>
      <c r="F394" s="318"/>
      <c r="G394" s="319"/>
      <c r="H394" s="319"/>
      <c r="I394" s="319"/>
      <c r="J394" s="319"/>
      <c r="K394" s="321"/>
      <c r="L394" s="113"/>
      <c r="M394" s="317" t="str">
        <f t="shared" si="6"/>
        <v/>
      </c>
    </row>
    <row r="395" spans="1:13" ht="14.45" customHeight="1" x14ac:dyDescent="0.2">
      <c r="A395" s="322"/>
      <c r="B395" s="318"/>
      <c r="C395" s="319"/>
      <c r="D395" s="319"/>
      <c r="E395" s="320"/>
      <c r="F395" s="318"/>
      <c r="G395" s="319"/>
      <c r="H395" s="319"/>
      <c r="I395" s="319"/>
      <c r="J395" s="319"/>
      <c r="K395" s="321"/>
      <c r="L395" s="113"/>
      <c r="M395" s="317" t="str">
        <f t="shared" si="6"/>
        <v/>
      </c>
    </row>
    <row r="396" spans="1:13" ht="14.45" customHeight="1" x14ac:dyDescent="0.2">
      <c r="A396" s="322"/>
      <c r="B396" s="318"/>
      <c r="C396" s="319"/>
      <c r="D396" s="319"/>
      <c r="E396" s="320"/>
      <c r="F396" s="318"/>
      <c r="G396" s="319"/>
      <c r="H396" s="319"/>
      <c r="I396" s="319"/>
      <c r="J396" s="319"/>
      <c r="K396" s="321"/>
      <c r="L396" s="113"/>
      <c r="M396" s="317" t="str">
        <f t="shared" si="6"/>
        <v/>
      </c>
    </row>
    <row r="397" spans="1:13" ht="14.45" customHeight="1" x14ac:dyDescent="0.2">
      <c r="A397" s="322"/>
      <c r="B397" s="318"/>
      <c r="C397" s="319"/>
      <c r="D397" s="319"/>
      <c r="E397" s="320"/>
      <c r="F397" s="318"/>
      <c r="G397" s="319"/>
      <c r="H397" s="319"/>
      <c r="I397" s="319"/>
      <c r="J397" s="319"/>
      <c r="K397" s="321"/>
      <c r="L397" s="113"/>
      <c r="M397" s="317" t="str">
        <f t="shared" si="6"/>
        <v/>
      </c>
    </row>
    <row r="398" spans="1:13" ht="14.45" customHeight="1" x14ac:dyDescent="0.2">
      <c r="A398" s="322"/>
      <c r="B398" s="318"/>
      <c r="C398" s="319"/>
      <c r="D398" s="319"/>
      <c r="E398" s="320"/>
      <c r="F398" s="318"/>
      <c r="G398" s="319"/>
      <c r="H398" s="319"/>
      <c r="I398" s="319"/>
      <c r="J398" s="319"/>
      <c r="K398" s="321"/>
      <c r="L398" s="113"/>
      <c r="M398" s="317" t="str">
        <f t="shared" si="6"/>
        <v/>
      </c>
    </row>
    <row r="399" spans="1:13" ht="14.45" customHeight="1" x14ac:dyDescent="0.2">
      <c r="A399" s="322"/>
      <c r="B399" s="318"/>
      <c r="C399" s="319"/>
      <c r="D399" s="319"/>
      <c r="E399" s="320"/>
      <c r="F399" s="318"/>
      <c r="G399" s="319"/>
      <c r="H399" s="319"/>
      <c r="I399" s="319"/>
      <c r="J399" s="319"/>
      <c r="K399" s="321"/>
      <c r="L399" s="113"/>
      <c r="M399" s="317" t="str">
        <f t="shared" si="6"/>
        <v/>
      </c>
    </row>
    <row r="400" spans="1:13" ht="14.45" customHeight="1" x14ac:dyDescent="0.2">
      <c r="A400" s="322"/>
      <c r="B400" s="318"/>
      <c r="C400" s="319"/>
      <c r="D400" s="319"/>
      <c r="E400" s="320"/>
      <c r="F400" s="318"/>
      <c r="G400" s="319"/>
      <c r="H400" s="319"/>
      <c r="I400" s="319"/>
      <c r="J400" s="319"/>
      <c r="K400" s="321"/>
      <c r="L400" s="113"/>
      <c r="M400" s="317" t="str">
        <f t="shared" si="6"/>
        <v/>
      </c>
    </row>
    <row r="401" spans="1:13" ht="14.45" customHeight="1" x14ac:dyDescent="0.2">
      <c r="A401" s="322"/>
      <c r="B401" s="318"/>
      <c r="C401" s="319"/>
      <c r="D401" s="319"/>
      <c r="E401" s="320"/>
      <c r="F401" s="318"/>
      <c r="G401" s="319"/>
      <c r="H401" s="319"/>
      <c r="I401" s="319"/>
      <c r="J401" s="319"/>
      <c r="K401" s="321"/>
      <c r="L401" s="113"/>
      <c r="M401" s="317" t="str">
        <f t="shared" si="6"/>
        <v/>
      </c>
    </row>
    <row r="402" spans="1:13" ht="14.45" customHeight="1" x14ac:dyDescent="0.2">
      <c r="A402" s="322"/>
      <c r="B402" s="318"/>
      <c r="C402" s="319"/>
      <c r="D402" s="319"/>
      <c r="E402" s="320"/>
      <c r="F402" s="318"/>
      <c r="G402" s="319"/>
      <c r="H402" s="319"/>
      <c r="I402" s="319"/>
      <c r="J402" s="319"/>
      <c r="K402" s="321"/>
      <c r="L402" s="113"/>
      <c r="M402" s="317" t="str">
        <f t="shared" si="6"/>
        <v/>
      </c>
    </row>
    <row r="403" spans="1:13" ht="14.45" customHeight="1" x14ac:dyDescent="0.2">
      <c r="A403" s="322"/>
      <c r="B403" s="318"/>
      <c r="C403" s="319"/>
      <c r="D403" s="319"/>
      <c r="E403" s="320"/>
      <c r="F403" s="318"/>
      <c r="G403" s="319"/>
      <c r="H403" s="319"/>
      <c r="I403" s="319"/>
      <c r="J403" s="319"/>
      <c r="K403" s="321"/>
      <c r="L403" s="113"/>
      <c r="M403" s="317" t="str">
        <f t="shared" si="6"/>
        <v/>
      </c>
    </row>
    <row r="404" spans="1:13" ht="14.45" customHeight="1" x14ac:dyDescent="0.2">
      <c r="A404" s="322"/>
      <c r="B404" s="318"/>
      <c r="C404" s="319"/>
      <c r="D404" s="319"/>
      <c r="E404" s="320"/>
      <c r="F404" s="318"/>
      <c r="G404" s="319"/>
      <c r="H404" s="319"/>
      <c r="I404" s="319"/>
      <c r="J404" s="319"/>
      <c r="K404" s="321"/>
      <c r="L404" s="113"/>
      <c r="M404" s="317" t="str">
        <f t="shared" si="6"/>
        <v/>
      </c>
    </row>
    <row r="405" spans="1:13" ht="14.45" customHeight="1" x14ac:dyDescent="0.2">
      <c r="A405" s="322"/>
      <c r="B405" s="318"/>
      <c r="C405" s="319"/>
      <c r="D405" s="319"/>
      <c r="E405" s="320"/>
      <c r="F405" s="318"/>
      <c r="G405" s="319"/>
      <c r="H405" s="319"/>
      <c r="I405" s="319"/>
      <c r="J405" s="319"/>
      <c r="K405" s="321"/>
      <c r="L405" s="113"/>
      <c r="M405" s="317" t="str">
        <f t="shared" si="6"/>
        <v/>
      </c>
    </row>
    <row r="406" spans="1:13" ht="14.45" customHeight="1" x14ac:dyDescent="0.2">
      <c r="A406" s="322"/>
      <c r="B406" s="318"/>
      <c r="C406" s="319"/>
      <c r="D406" s="319"/>
      <c r="E406" s="320"/>
      <c r="F406" s="318"/>
      <c r="G406" s="319"/>
      <c r="H406" s="319"/>
      <c r="I406" s="319"/>
      <c r="J406" s="319"/>
      <c r="K406" s="321"/>
      <c r="L406" s="113"/>
      <c r="M406" s="317" t="str">
        <f t="shared" si="6"/>
        <v/>
      </c>
    </row>
    <row r="407" spans="1:13" ht="14.45" customHeight="1" x14ac:dyDescent="0.2">
      <c r="A407" s="322"/>
      <c r="B407" s="318"/>
      <c r="C407" s="319"/>
      <c r="D407" s="319"/>
      <c r="E407" s="320"/>
      <c r="F407" s="318"/>
      <c r="G407" s="319"/>
      <c r="H407" s="319"/>
      <c r="I407" s="319"/>
      <c r="J407" s="319"/>
      <c r="K407" s="321"/>
      <c r="L407" s="113"/>
      <c r="M407" s="317" t="str">
        <f t="shared" si="6"/>
        <v/>
      </c>
    </row>
    <row r="408" spans="1:13" ht="14.45" customHeight="1" x14ac:dyDescent="0.2">
      <c r="A408" s="322"/>
      <c r="B408" s="318"/>
      <c r="C408" s="319"/>
      <c r="D408" s="319"/>
      <c r="E408" s="320"/>
      <c r="F408" s="318"/>
      <c r="G408" s="319"/>
      <c r="H408" s="319"/>
      <c r="I408" s="319"/>
      <c r="J408" s="319"/>
      <c r="K408" s="321"/>
      <c r="L408" s="113"/>
      <c r="M408" s="317" t="str">
        <f t="shared" si="6"/>
        <v/>
      </c>
    </row>
    <row r="409" spans="1:13" ht="14.45" customHeight="1" x14ac:dyDescent="0.2">
      <c r="A409" s="322"/>
      <c r="B409" s="318"/>
      <c r="C409" s="319"/>
      <c r="D409" s="319"/>
      <c r="E409" s="320"/>
      <c r="F409" s="318"/>
      <c r="G409" s="319"/>
      <c r="H409" s="319"/>
      <c r="I409" s="319"/>
      <c r="J409" s="319"/>
      <c r="K409" s="321"/>
      <c r="L409" s="113"/>
      <c r="M409" s="317" t="str">
        <f t="shared" si="6"/>
        <v/>
      </c>
    </row>
    <row r="410" spans="1:13" ht="14.45" customHeight="1" x14ac:dyDescent="0.2">
      <c r="A410" s="322"/>
      <c r="B410" s="318"/>
      <c r="C410" s="319"/>
      <c r="D410" s="319"/>
      <c r="E410" s="320"/>
      <c r="F410" s="318"/>
      <c r="G410" s="319"/>
      <c r="H410" s="319"/>
      <c r="I410" s="319"/>
      <c r="J410" s="319"/>
      <c r="K410" s="321"/>
      <c r="L410" s="113"/>
      <c r="M410" s="317" t="str">
        <f t="shared" si="6"/>
        <v/>
      </c>
    </row>
    <row r="411" spans="1:13" ht="14.45" customHeight="1" x14ac:dyDescent="0.2">
      <c r="A411" s="322"/>
      <c r="B411" s="318"/>
      <c r="C411" s="319"/>
      <c r="D411" s="319"/>
      <c r="E411" s="320"/>
      <c r="F411" s="318"/>
      <c r="G411" s="319"/>
      <c r="H411" s="319"/>
      <c r="I411" s="319"/>
      <c r="J411" s="319"/>
      <c r="K411" s="321"/>
      <c r="L411" s="113"/>
      <c r="M411" s="317" t="str">
        <f t="shared" si="6"/>
        <v/>
      </c>
    </row>
    <row r="412" spans="1:13" ht="14.45" customHeight="1" x14ac:dyDescent="0.2">
      <c r="A412" s="322"/>
      <c r="B412" s="318"/>
      <c r="C412" s="319"/>
      <c r="D412" s="319"/>
      <c r="E412" s="320"/>
      <c r="F412" s="318"/>
      <c r="G412" s="319"/>
      <c r="H412" s="319"/>
      <c r="I412" s="319"/>
      <c r="J412" s="319"/>
      <c r="K412" s="321"/>
      <c r="L412" s="113"/>
      <c r="M412" s="317" t="str">
        <f t="shared" si="6"/>
        <v/>
      </c>
    </row>
    <row r="413" spans="1:13" ht="14.45" customHeight="1" x14ac:dyDescent="0.2">
      <c r="A413" s="322"/>
      <c r="B413" s="318"/>
      <c r="C413" s="319"/>
      <c r="D413" s="319"/>
      <c r="E413" s="320"/>
      <c r="F413" s="318"/>
      <c r="G413" s="319"/>
      <c r="H413" s="319"/>
      <c r="I413" s="319"/>
      <c r="J413" s="319"/>
      <c r="K413" s="321"/>
      <c r="L413" s="113"/>
      <c r="M413" s="317" t="str">
        <f t="shared" si="6"/>
        <v/>
      </c>
    </row>
    <row r="414" spans="1:13" ht="14.45" customHeight="1" x14ac:dyDescent="0.2">
      <c r="A414" s="322"/>
      <c r="B414" s="318"/>
      <c r="C414" s="319"/>
      <c r="D414" s="319"/>
      <c r="E414" s="320"/>
      <c r="F414" s="318"/>
      <c r="G414" s="319"/>
      <c r="H414" s="319"/>
      <c r="I414" s="319"/>
      <c r="J414" s="319"/>
      <c r="K414" s="321"/>
      <c r="L414" s="113"/>
      <c r="M414" s="317" t="str">
        <f t="shared" si="6"/>
        <v/>
      </c>
    </row>
    <row r="415" spans="1:13" ht="14.45" customHeight="1" x14ac:dyDescent="0.2">
      <c r="A415" s="322"/>
      <c r="B415" s="318"/>
      <c r="C415" s="319"/>
      <c r="D415" s="319"/>
      <c r="E415" s="320"/>
      <c r="F415" s="318"/>
      <c r="G415" s="319"/>
      <c r="H415" s="319"/>
      <c r="I415" s="319"/>
      <c r="J415" s="319"/>
      <c r="K415" s="321"/>
      <c r="L415" s="113"/>
      <c r="M415" s="317" t="str">
        <f t="shared" si="6"/>
        <v/>
      </c>
    </row>
    <row r="416" spans="1:13" ht="14.45" customHeight="1" x14ac:dyDescent="0.2">
      <c r="A416" s="322"/>
      <c r="B416" s="318"/>
      <c r="C416" s="319"/>
      <c r="D416" s="319"/>
      <c r="E416" s="320"/>
      <c r="F416" s="318"/>
      <c r="G416" s="319"/>
      <c r="H416" s="319"/>
      <c r="I416" s="319"/>
      <c r="J416" s="319"/>
      <c r="K416" s="321"/>
      <c r="L416" s="113"/>
      <c r="M416" s="317" t="str">
        <f t="shared" si="6"/>
        <v/>
      </c>
    </row>
    <row r="417" spans="1:13" ht="14.45" customHeight="1" x14ac:dyDescent="0.2">
      <c r="A417" s="322"/>
      <c r="B417" s="318"/>
      <c r="C417" s="319"/>
      <c r="D417" s="319"/>
      <c r="E417" s="320"/>
      <c r="F417" s="318"/>
      <c r="G417" s="319"/>
      <c r="H417" s="319"/>
      <c r="I417" s="319"/>
      <c r="J417" s="319"/>
      <c r="K417" s="321"/>
      <c r="L417" s="113"/>
      <c r="M417" s="317" t="str">
        <f t="shared" si="6"/>
        <v/>
      </c>
    </row>
    <row r="418" spans="1:13" ht="14.45" customHeight="1" x14ac:dyDescent="0.2">
      <c r="A418" s="322"/>
      <c r="B418" s="318"/>
      <c r="C418" s="319"/>
      <c r="D418" s="319"/>
      <c r="E418" s="320"/>
      <c r="F418" s="318"/>
      <c r="G418" s="319"/>
      <c r="H418" s="319"/>
      <c r="I418" s="319"/>
      <c r="J418" s="319"/>
      <c r="K418" s="321"/>
      <c r="L418" s="113"/>
      <c r="M418" s="317" t="str">
        <f t="shared" si="6"/>
        <v/>
      </c>
    </row>
    <row r="419" spans="1:13" ht="14.45" customHeight="1" x14ac:dyDescent="0.2">
      <c r="A419" s="322"/>
      <c r="B419" s="318"/>
      <c r="C419" s="319"/>
      <c r="D419" s="319"/>
      <c r="E419" s="320"/>
      <c r="F419" s="318"/>
      <c r="G419" s="319"/>
      <c r="H419" s="319"/>
      <c r="I419" s="319"/>
      <c r="J419" s="319"/>
      <c r="K419" s="321"/>
      <c r="L419" s="113"/>
      <c r="M419" s="317" t="str">
        <f t="shared" si="6"/>
        <v/>
      </c>
    </row>
    <row r="420" spans="1:13" ht="14.45" customHeight="1" x14ac:dyDescent="0.2">
      <c r="A420" s="322"/>
      <c r="B420" s="318"/>
      <c r="C420" s="319"/>
      <c r="D420" s="319"/>
      <c r="E420" s="320"/>
      <c r="F420" s="318"/>
      <c r="G420" s="319"/>
      <c r="H420" s="319"/>
      <c r="I420" s="319"/>
      <c r="J420" s="319"/>
      <c r="K420" s="321"/>
      <c r="L420" s="113"/>
      <c r="M420" s="317" t="str">
        <f t="shared" si="6"/>
        <v/>
      </c>
    </row>
    <row r="421" spans="1:13" ht="14.45" customHeight="1" x14ac:dyDescent="0.2">
      <c r="A421" s="322"/>
      <c r="B421" s="318"/>
      <c r="C421" s="319"/>
      <c r="D421" s="319"/>
      <c r="E421" s="320"/>
      <c r="F421" s="318"/>
      <c r="G421" s="319"/>
      <c r="H421" s="319"/>
      <c r="I421" s="319"/>
      <c r="J421" s="319"/>
      <c r="K421" s="321"/>
      <c r="L421" s="113"/>
      <c r="M421" s="317" t="str">
        <f t="shared" si="6"/>
        <v/>
      </c>
    </row>
    <row r="422" spans="1:13" ht="14.45" customHeight="1" x14ac:dyDescent="0.2">
      <c r="A422" s="322"/>
      <c r="B422" s="318"/>
      <c r="C422" s="319"/>
      <c r="D422" s="319"/>
      <c r="E422" s="320"/>
      <c r="F422" s="318"/>
      <c r="G422" s="319"/>
      <c r="H422" s="319"/>
      <c r="I422" s="319"/>
      <c r="J422" s="319"/>
      <c r="K422" s="321"/>
      <c r="L422" s="113"/>
      <c r="M422" s="317" t="str">
        <f t="shared" si="6"/>
        <v/>
      </c>
    </row>
    <row r="423" spans="1:13" ht="14.45" customHeight="1" x14ac:dyDescent="0.2">
      <c r="A423" s="322"/>
      <c r="B423" s="318"/>
      <c r="C423" s="319"/>
      <c r="D423" s="319"/>
      <c r="E423" s="320"/>
      <c r="F423" s="318"/>
      <c r="G423" s="319"/>
      <c r="H423" s="319"/>
      <c r="I423" s="319"/>
      <c r="J423" s="319"/>
      <c r="K423" s="321"/>
      <c r="L423" s="113"/>
      <c r="M423" s="317" t="str">
        <f t="shared" si="6"/>
        <v/>
      </c>
    </row>
    <row r="424" spans="1:13" ht="14.45" customHeight="1" x14ac:dyDescent="0.2">
      <c r="A424" s="322"/>
      <c r="B424" s="318"/>
      <c r="C424" s="319"/>
      <c r="D424" s="319"/>
      <c r="E424" s="320"/>
      <c r="F424" s="318"/>
      <c r="G424" s="319"/>
      <c r="H424" s="319"/>
      <c r="I424" s="319"/>
      <c r="J424" s="319"/>
      <c r="K424" s="321"/>
      <c r="L424" s="113"/>
      <c r="M424" s="317" t="str">
        <f t="shared" si="6"/>
        <v/>
      </c>
    </row>
    <row r="425" spans="1:13" ht="14.45" customHeight="1" x14ac:dyDescent="0.2">
      <c r="A425" s="322"/>
      <c r="B425" s="318"/>
      <c r="C425" s="319"/>
      <c r="D425" s="319"/>
      <c r="E425" s="320"/>
      <c r="F425" s="318"/>
      <c r="G425" s="319"/>
      <c r="H425" s="319"/>
      <c r="I425" s="319"/>
      <c r="J425" s="319"/>
      <c r="K425" s="321"/>
      <c r="L425" s="113"/>
      <c r="M425" s="317" t="str">
        <f t="shared" si="6"/>
        <v/>
      </c>
    </row>
    <row r="426" spans="1:13" ht="14.45" customHeight="1" x14ac:dyDescent="0.2">
      <c r="A426" s="322"/>
      <c r="B426" s="318"/>
      <c r="C426" s="319"/>
      <c r="D426" s="319"/>
      <c r="E426" s="320"/>
      <c r="F426" s="318"/>
      <c r="G426" s="319"/>
      <c r="H426" s="319"/>
      <c r="I426" s="319"/>
      <c r="J426" s="319"/>
      <c r="K426" s="321"/>
      <c r="L426" s="113"/>
      <c r="M426" s="317" t="str">
        <f t="shared" si="6"/>
        <v/>
      </c>
    </row>
    <row r="427" spans="1:13" ht="14.45" customHeight="1" x14ac:dyDescent="0.2">
      <c r="A427" s="322"/>
      <c r="B427" s="318"/>
      <c r="C427" s="319"/>
      <c r="D427" s="319"/>
      <c r="E427" s="320"/>
      <c r="F427" s="318"/>
      <c r="G427" s="319"/>
      <c r="H427" s="319"/>
      <c r="I427" s="319"/>
      <c r="J427" s="319"/>
      <c r="K427" s="321"/>
      <c r="L427" s="113"/>
      <c r="M427" s="317" t="str">
        <f t="shared" si="6"/>
        <v/>
      </c>
    </row>
    <row r="428" spans="1:13" ht="14.45" customHeight="1" x14ac:dyDescent="0.2">
      <c r="A428" s="322"/>
      <c r="B428" s="318"/>
      <c r="C428" s="319"/>
      <c r="D428" s="319"/>
      <c r="E428" s="320"/>
      <c r="F428" s="318"/>
      <c r="G428" s="319"/>
      <c r="H428" s="319"/>
      <c r="I428" s="319"/>
      <c r="J428" s="319"/>
      <c r="K428" s="321"/>
      <c r="L428" s="113"/>
      <c r="M428" s="317" t="str">
        <f t="shared" si="6"/>
        <v/>
      </c>
    </row>
    <row r="429" spans="1:13" ht="14.45" customHeight="1" x14ac:dyDescent="0.2">
      <c r="A429" s="322"/>
      <c r="B429" s="318"/>
      <c r="C429" s="319"/>
      <c r="D429" s="319"/>
      <c r="E429" s="320"/>
      <c r="F429" s="318"/>
      <c r="G429" s="319"/>
      <c r="H429" s="319"/>
      <c r="I429" s="319"/>
      <c r="J429" s="319"/>
      <c r="K429" s="321"/>
      <c r="L429" s="113"/>
      <c r="M429" s="317" t="str">
        <f t="shared" si="6"/>
        <v/>
      </c>
    </row>
    <row r="430" spans="1:13" ht="14.45" customHeight="1" x14ac:dyDescent="0.2">
      <c r="A430" s="322"/>
      <c r="B430" s="318"/>
      <c r="C430" s="319"/>
      <c r="D430" s="319"/>
      <c r="E430" s="320"/>
      <c r="F430" s="318"/>
      <c r="G430" s="319"/>
      <c r="H430" s="319"/>
      <c r="I430" s="319"/>
      <c r="J430" s="319"/>
      <c r="K430" s="321"/>
      <c r="L430" s="113"/>
      <c r="M430" s="317" t="str">
        <f t="shared" si="6"/>
        <v/>
      </c>
    </row>
    <row r="431" spans="1:13" ht="14.45" customHeight="1" x14ac:dyDescent="0.2">
      <c r="A431" s="322"/>
      <c r="B431" s="318"/>
      <c r="C431" s="319"/>
      <c r="D431" s="319"/>
      <c r="E431" s="320"/>
      <c r="F431" s="318"/>
      <c r="G431" s="319"/>
      <c r="H431" s="319"/>
      <c r="I431" s="319"/>
      <c r="J431" s="319"/>
      <c r="K431" s="321"/>
      <c r="L431" s="113"/>
      <c r="M431" s="317" t="str">
        <f t="shared" si="6"/>
        <v/>
      </c>
    </row>
    <row r="432" spans="1:13" ht="14.45" customHeight="1" x14ac:dyDescent="0.2">
      <c r="A432" s="322"/>
      <c r="B432" s="318"/>
      <c r="C432" s="319"/>
      <c r="D432" s="319"/>
      <c r="E432" s="320"/>
      <c r="F432" s="318"/>
      <c r="G432" s="319"/>
      <c r="H432" s="319"/>
      <c r="I432" s="319"/>
      <c r="J432" s="319"/>
      <c r="K432" s="321"/>
      <c r="L432" s="113"/>
      <c r="M432" s="317" t="str">
        <f t="shared" si="6"/>
        <v/>
      </c>
    </row>
    <row r="433" spans="1:13" ht="14.45" customHeight="1" x14ac:dyDescent="0.2">
      <c r="A433" s="322"/>
      <c r="B433" s="318"/>
      <c r="C433" s="319"/>
      <c r="D433" s="319"/>
      <c r="E433" s="320"/>
      <c r="F433" s="318"/>
      <c r="G433" s="319"/>
      <c r="H433" s="319"/>
      <c r="I433" s="319"/>
      <c r="J433" s="319"/>
      <c r="K433" s="321"/>
      <c r="L433" s="113"/>
      <c r="M433" s="317" t="str">
        <f t="shared" si="6"/>
        <v/>
      </c>
    </row>
    <row r="434" spans="1:13" ht="14.45" customHeight="1" x14ac:dyDescent="0.2">
      <c r="A434" s="322"/>
      <c r="B434" s="318"/>
      <c r="C434" s="319"/>
      <c r="D434" s="319"/>
      <c r="E434" s="320"/>
      <c r="F434" s="318"/>
      <c r="G434" s="319"/>
      <c r="H434" s="319"/>
      <c r="I434" s="319"/>
      <c r="J434" s="319"/>
      <c r="K434" s="321"/>
      <c r="L434" s="113"/>
      <c r="M434" s="317" t="str">
        <f t="shared" si="6"/>
        <v/>
      </c>
    </row>
    <row r="435" spans="1:13" ht="14.45" customHeight="1" x14ac:dyDescent="0.2">
      <c r="A435" s="322"/>
      <c r="B435" s="318"/>
      <c r="C435" s="319"/>
      <c r="D435" s="319"/>
      <c r="E435" s="320"/>
      <c r="F435" s="318"/>
      <c r="G435" s="319"/>
      <c r="H435" s="319"/>
      <c r="I435" s="319"/>
      <c r="J435" s="319"/>
      <c r="K435" s="321"/>
      <c r="L435" s="113"/>
      <c r="M435" s="317" t="str">
        <f t="shared" si="6"/>
        <v/>
      </c>
    </row>
    <row r="436" spans="1:13" ht="14.45" customHeight="1" x14ac:dyDescent="0.2">
      <c r="A436" s="322"/>
      <c r="B436" s="318"/>
      <c r="C436" s="319"/>
      <c r="D436" s="319"/>
      <c r="E436" s="320"/>
      <c r="F436" s="318"/>
      <c r="G436" s="319"/>
      <c r="H436" s="319"/>
      <c r="I436" s="319"/>
      <c r="J436" s="319"/>
      <c r="K436" s="321"/>
      <c r="L436" s="113"/>
      <c r="M436" s="317" t="str">
        <f t="shared" si="6"/>
        <v/>
      </c>
    </row>
    <row r="437" spans="1:13" ht="14.45" customHeight="1" x14ac:dyDescent="0.2">
      <c r="A437" s="322"/>
      <c r="B437" s="318"/>
      <c r="C437" s="319"/>
      <c r="D437" s="319"/>
      <c r="E437" s="320"/>
      <c r="F437" s="318"/>
      <c r="G437" s="319"/>
      <c r="H437" s="319"/>
      <c r="I437" s="319"/>
      <c r="J437" s="319"/>
      <c r="K437" s="321"/>
      <c r="L437" s="113"/>
      <c r="M437" s="317" t="str">
        <f t="shared" si="6"/>
        <v/>
      </c>
    </row>
    <row r="438" spans="1:13" ht="14.45" customHeight="1" x14ac:dyDescent="0.2">
      <c r="A438" s="322"/>
      <c r="B438" s="318"/>
      <c r="C438" s="319"/>
      <c r="D438" s="319"/>
      <c r="E438" s="320"/>
      <c r="F438" s="318"/>
      <c r="G438" s="319"/>
      <c r="H438" s="319"/>
      <c r="I438" s="319"/>
      <c r="J438" s="319"/>
      <c r="K438" s="321"/>
      <c r="L438" s="113"/>
      <c r="M438" s="317" t="str">
        <f t="shared" si="6"/>
        <v/>
      </c>
    </row>
    <row r="439" spans="1:13" ht="14.45" customHeight="1" x14ac:dyDescent="0.2">
      <c r="A439" s="322"/>
      <c r="B439" s="318"/>
      <c r="C439" s="319"/>
      <c r="D439" s="319"/>
      <c r="E439" s="320"/>
      <c r="F439" s="318"/>
      <c r="G439" s="319"/>
      <c r="H439" s="319"/>
      <c r="I439" s="319"/>
      <c r="J439" s="319"/>
      <c r="K439" s="321"/>
      <c r="L439" s="113"/>
      <c r="M439" s="317" t="str">
        <f t="shared" si="6"/>
        <v/>
      </c>
    </row>
    <row r="440" spans="1:13" ht="14.45" customHeight="1" x14ac:dyDescent="0.2">
      <c r="A440" s="322"/>
      <c r="B440" s="318"/>
      <c r="C440" s="319"/>
      <c r="D440" s="319"/>
      <c r="E440" s="320"/>
      <c r="F440" s="318"/>
      <c r="G440" s="319"/>
      <c r="H440" s="319"/>
      <c r="I440" s="319"/>
      <c r="J440" s="319"/>
      <c r="K440" s="321"/>
      <c r="L440" s="113"/>
      <c r="M440" s="317" t="str">
        <f t="shared" si="6"/>
        <v/>
      </c>
    </row>
    <row r="441" spans="1:13" ht="14.45" customHeight="1" x14ac:dyDescent="0.2">
      <c r="A441" s="322"/>
      <c r="B441" s="318"/>
      <c r="C441" s="319"/>
      <c r="D441" s="319"/>
      <c r="E441" s="320"/>
      <c r="F441" s="318"/>
      <c r="G441" s="319"/>
      <c r="H441" s="319"/>
      <c r="I441" s="319"/>
      <c r="J441" s="319"/>
      <c r="K441" s="321"/>
      <c r="L441" s="113"/>
      <c r="M441" s="317" t="str">
        <f t="shared" si="6"/>
        <v/>
      </c>
    </row>
    <row r="442" spans="1:13" ht="14.45" customHeight="1" x14ac:dyDescent="0.2">
      <c r="A442" s="322"/>
      <c r="B442" s="318"/>
      <c r="C442" s="319"/>
      <c r="D442" s="319"/>
      <c r="E442" s="320"/>
      <c r="F442" s="318"/>
      <c r="G442" s="319"/>
      <c r="H442" s="319"/>
      <c r="I442" s="319"/>
      <c r="J442" s="319"/>
      <c r="K442" s="321"/>
      <c r="L442" s="113"/>
      <c r="M442" s="317" t="str">
        <f t="shared" si="6"/>
        <v/>
      </c>
    </row>
    <row r="443" spans="1:13" ht="14.45" customHeight="1" x14ac:dyDescent="0.2">
      <c r="A443" s="322"/>
      <c r="B443" s="318"/>
      <c r="C443" s="319"/>
      <c r="D443" s="319"/>
      <c r="E443" s="320"/>
      <c r="F443" s="318"/>
      <c r="G443" s="319"/>
      <c r="H443" s="319"/>
      <c r="I443" s="319"/>
      <c r="J443" s="319"/>
      <c r="K443" s="321"/>
      <c r="L443" s="113"/>
      <c r="M443" s="317" t="str">
        <f t="shared" si="6"/>
        <v/>
      </c>
    </row>
    <row r="444" spans="1:13" ht="14.45" customHeight="1" x14ac:dyDescent="0.2">
      <c r="A444" s="322"/>
      <c r="B444" s="318"/>
      <c r="C444" s="319"/>
      <c r="D444" s="319"/>
      <c r="E444" s="320"/>
      <c r="F444" s="318"/>
      <c r="G444" s="319"/>
      <c r="H444" s="319"/>
      <c r="I444" s="319"/>
      <c r="J444" s="319"/>
      <c r="K444" s="321"/>
      <c r="L444" s="113"/>
      <c r="M444" s="317" t="str">
        <f t="shared" si="6"/>
        <v/>
      </c>
    </row>
    <row r="445" spans="1:13" ht="14.45" customHeight="1" x14ac:dyDescent="0.2">
      <c r="A445" s="322"/>
      <c r="B445" s="318"/>
      <c r="C445" s="319"/>
      <c r="D445" s="319"/>
      <c r="E445" s="320"/>
      <c r="F445" s="318"/>
      <c r="G445" s="319"/>
      <c r="H445" s="319"/>
      <c r="I445" s="319"/>
      <c r="J445" s="319"/>
      <c r="K445" s="321"/>
      <c r="L445" s="113"/>
      <c r="M445" s="317" t="str">
        <f t="shared" si="6"/>
        <v/>
      </c>
    </row>
    <row r="446" spans="1:13" ht="14.45" customHeight="1" x14ac:dyDescent="0.2">
      <c r="A446" s="322"/>
      <c r="B446" s="318"/>
      <c r="C446" s="319"/>
      <c r="D446" s="319"/>
      <c r="E446" s="320"/>
      <c r="F446" s="318"/>
      <c r="G446" s="319"/>
      <c r="H446" s="319"/>
      <c r="I446" s="319"/>
      <c r="J446" s="319"/>
      <c r="K446" s="321"/>
      <c r="L446" s="113"/>
      <c r="M446" s="317" t="str">
        <f t="shared" si="6"/>
        <v/>
      </c>
    </row>
    <row r="447" spans="1:13" ht="14.45" customHeight="1" x14ac:dyDescent="0.2">
      <c r="A447" s="322"/>
      <c r="B447" s="318"/>
      <c r="C447" s="319"/>
      <c r="D447" s="319"/>
      <c r="E447" s="320"/>
      <c r="F447" s="318"/>
      <c r="G447" s="319"/>
      <c r="H447" s="319"/>
      <c r="I447" s="319"/>
      <c r="J447" s="319"/>
      <c r="K447" s="321"/>
      <c r="L447" s="113"/>
      <c r="M447" s="317" t="str">
        <f t="shared" si="6"/>
        <v/>
      </c>
    </row>
    <row r="448" spans="1:13" ht="14.45" customHeight="1" x14ac:dyDescent="0.2">
      <c r="A448" s="322"/>
      <c r="B448" s="318"/>
      <c r="C448" s="319"/>
      <c r="D448" s="319"/>
      <c r="E448" s="320"/>
      <c r="F448" s="318"/>
      <c r="G448" s="319"/>
      <c r="H448" s="319"/>
      <c r="I448" s="319"/>
      <c r="J448" s="319"/>
      <c r="K448" s="321"/>
      <c r="L448" s="113"/>
      <c r="M448" s="317" t="str">
        <f t="shared" si="6"/>
        <v/>
      </c>
    </row>
    <row r="449" spans="1:13" ht="14.45" customHeight="1" x14ac:dyDescent="0.2">
      <c r="A449" s="322"/>
      <c r="B449" s="318"/>
      <c r="C449" s="319"/>
      <c r="D449" s="319"/>
      <c r="E449" s="320"/>
      <c r="F449" s="318"/>
      <c r="G449" s="319"/>
      <c r="H449" s="319"/>
      <c r="I449" s="319"/>
      <c r="J449" s="319"/>
      <c r="K449" s="321"/>
      <c r="L449" s="113"/>
      <c r="M449" s="317" t="str">
        <f t="shared" si="6"/>
        <v/>
      </c>
    </row>
    <row r="450" spans="1:13" ht="14.45" customHeight="1" x14ac:dyDescent="0.2">
      <c r="A450" s="322"/>
      <c r="B450" s="318"/>
      <c r="C450" s="319"/>
      <c r="D450" s="319"/>
      <c r="E450" s="320"/>
      <c r="F450" s="318"/>
      <c r="G450" s="319"/>
      <c r="H450" s="319"/>
      <c r="I450" s="319"/>
      <c r="J450" s="319"/>
      <c r="K450" s="321"/>
      <c r="L450" s="113"/>
      <c r="M450" s="317" t="str">
        <f t="shared" si="6"/>
        <v/>
      </c>
    </row>
    <row r="451" spans="1:13" ht="14.45" customHeight="1" x14ac:dyDescent="0.2">
      <c r="A451" s="322"/>
      <c r="B451" s="318"/>
      <c r="C451" s="319"/>
      <c r="D451" s="319"/>
      <c r="E451" s="320"/>
      <c r="F451" s="318"/>
      <c r="G451" s="319"/>
      <c r="H451" s="319"/>
      <c r="I451" s="319"/>
      <c r="J451" s="319"/>
      <c r="K451" s="321"/>
      <c r="L451" s="113"/>
      <c r="M451" s="317" t="str">
        <f t="shared" si="6"/>
        <v/>
      </c>
    </row>
    <row r="452" spans="1:13" ht="14.45" customHeight="1" x14ac:dyDescent="0.2">
      <c r="A452" s="322"/>
      <c r="B452" s="318"/>
      <c r="C452" s="319"/>
      <c r="D452" s="319"/>
      <c r="E452" s="320"/>
      <c r="F452" s="318"/>
      <c r="G452" s="319"/>
      <c r="H452" s="319"/>
      <c r="I452" s="319"/>
      <c r="J452" s="319"/>
      <c r="K452" s="321"/>
      <c r="L452" s="113"/>
      <c r="M452" s="317" t="str">
        <f t="shared" si="6"/>
        <v/>
      </c>
    </row>
    <row r="453" spans="1:13" ht="14.45" customHeight="1" x14ac:dyDescent="0.2">
      <c r="A453" s="322"/>
      <c r="B453" s="318"/>
      <c r="C453" s="319"/>
      <c r="D453" s="319"/>
      <c r="E453" s="320"/>
      <c r="F453" s="318"/>
      <c r="G453" s="319"/>
      <c r="H453" s="319"/>
      <c r="I453" s="319"/>
      <c r="J453" s="319"/>
      <c r="K453" s="321"/>
      <c r="L453" s="113"/>
      <c r="M453" s="317" t="str">
        <f t="shared" si="6"/>
        <v/>
      </c>
    </row>
    <row r="454" spans="1:13" ht="14.45" customHeight="1" x14ac:dyDescent="0.2">
      <c r="A454" s="322"/>
      <c r="B454" s="318"/>
      <c r="C454" s="319"/>
      <c r="D454" s="319"/>
      <c r="E454" s="320"/>
      <c r="F454" s="318"/>
      <c r="G454" s="319"/>
      <c r="H454" s="319"/>
      <c r="I454" s="319"/>
      <c r="J454" s="319"/>
      <c r="K454" s="321"/>
      <c r="L454" s="113"/>
      <c r="M454" s="31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22"/>
      <c r="B455" s="318"/>
      <c r="C455" s="319"/>
      <c r="D455" s="319"/>
      <c r="E455" s="320"/>
      <c r="F455" s="318"/>
      <c r="G455" s="319"/>
      <c r="H455" s="319"/>
      <c r="I455" s="319"/>
      <c r="J455" s="319"/>
      <c r="K455" s="321"/>
      <c r="L455" s="113"/>
      <c r="M455" s="317" t="str">
        <f t="shared" si="7"/>
        <v/>
      </c>
    </row>
    <row r="456" spans="1:13" ht="14.45" customHeight="1" x14ac:dyDescent="0.2">
      <c r="A456" s="322"/>
      <c r="B456" s="318"/>
      <c r="C456" s="319"/>
      <c r="D456" s="319"/>
      <c r="E456" s="320"/>
      <c r="F456" s="318"/>
      <c r="G456" s="319"/>
      <c r="H456" s="319"/>
      <c r="I456" s="319"/>
      <c r="J456" s="319"/>
      <c r="K456" s="321"/>
      <c r="L456" s="113"/>
      <c r="M456" s="317" t="str">
        <f t="shared" si="7"/>
        <v/>
      </c>
    </row>
    <row r="457" spans="1:13" ht="14.45" customHeight="1" x14ac:dyDescent="0.2">
      <c r="A457" s="322"/>
      <c r="B457" s="318"/>
      <c r="C457" s="319"/>
      <c r="D457" s="319"/>
      <c r="E457" s="320"/>
      <c r="F457" s="318"/>
      <c r="G457" s="319"/>
      <c r="H457" s="319"/>
      <c r="I457" s="319"/>
      <c r="J457" s="319"/>
      <c r="K457" s="321"/>
      <c r="L457" s="113"/>
      <c r="M457" s="317" t="str">
        <f t="shared" si="7"/>
        <v/>
      </c>
    </row>
    <row r="458" spans="1:13" ht="14.45" customHeight="1" x14ac:dyDescent="0.2">
      <c r="A458" s="322"/>
      <c r="B458" s="318"/>
      <c r="C458" s="319"/>
      <c r="D458" s="319"/>
      <c r="E458" s="320"/>
      <c r="F458" s="318"/>
      <c r="G458" s="319"/>
      <c r="H458" s="319"/>
      <c r="I458" s="319"/>
      <c r="J458" s="319"/>
      <c r="K458" s="321"/>
      <c r="L458" s="113"/>
      <c r="M458" s="317" t="str">
        <f t="shared" si="7"/>
        <v/>
      </c>
    </row>
    <row r="459" spans="1:13" ht="14.45" customHeight="1" x14ac:dyDescent="0.2">
      <c r="A459" s="322"/>
      <c r="B459" s="318"/>
      <c r="C459" s="319"/>
      <c r="D459" s="319"/>
      <c r="E459" s="320"/>
      <c r="F459" s="318"/>
      <c r="G459" s="319"/>
      <c r="H459" s="319"/>
      <c r="I459" s="319"/>
      <c r="J459" s="319"/>
      <c r="K459" s="321"/>
      <c r="L459" s="113"/>
      <c r="M459" s="317" t="str">
        <f t="shared" si="7"/>
        <v/>
      </c>
    </row>
    <row r="460" spans="1:13" ht="14.45" customHeight="1" x14ac:dyDescent="0.2">
      <c r="A460" s="322"/>
      <c r="B460" s="318"/>
      <c r="C460" s="319"/>
      <c r="D460" s="319"/>
      <c r="E460" s="320"/>
      <c r="F460" s="318"/>
      <c r="G460" s="319"/>
      <c r="H460" s="319"/>
      <c r="I460" s="319"/>
      <c r="J460" s="319"/>
      <c r="K460" s="321"/>
      <c r="L460" s="113"/>
      <c r="M460" s="317" t="str">
        <f t="shared" si="7"/>
        <v/>
      </c>
    </row>
    <row r="461" spans="1:13" ht="14.45" customHeight="1" x14ac:dyDescent="0.2">
      <c r="A461" s="322"/>
      <c r="B461" s="318"/>
      <c r="C461" s="319"/>
      <c r="D461" s="319"/>
      <c r="E461" s="320"/>
      <c r="F461" s="318"/>
      <c r="G461" s="319"/>
      <c r="H461" s="319"/>
      <c r="I461" s="319"/>
      <c r="J461" s="319"/>
      <c r="K461" s="321"/>
      <c r="L461" s="113"/>
      <c r="M461" s="317" t="str">
        <f t="shared" si="7"/>
        <v/>
      </c>
    </row>
    <row r="462" spans="1:13" ht="14.45" customHeight="1" x14ac:dyDescent="0.2">
      <c r="A462" s="322"/>
      <c r="B462" s="318"/>
      <c r="C462" s="319"/>
      <c r="D462" s="319"/>
      <c r="E462" s="320"/>
      <c r="F462" s="318"/>
      <c r="G462" s="319"/>
      <c r="H462" s="319"/>
      <c r="I462" s="319"/>
      <c r="J462" s="319"/>
      <c r="K462" s="321"/>
      <c r="L462" s="113"/>
      <c r="M462" s="317" t="str">
        <f t="shared" si="7"/>
        <v/>
      </c>
    </row>
    <row r="463" spans="1:13" ht="14.45" customHeight="1" x14ac:dyDescent="0.2">
      <c r="A463" s="322"/>
      <c r="B463" s="318"/>
      <c r="C463" s="319"/>
      <c r="D463" s="319"/>
      <c r="E463" s="320"/>
      <c r="F463" s="318"/>
      <c r="G463" s="319"/>
      <c r="H463" s="319"/>
      <c r="I463" s="319"/>
      <c r="J463" s="319"/>
      <c r="K463" s="321"/>
      <c r="L463" s="113"/>
      <c r="M463" s="317" t="str">
        <f t="shared" si="7"/>
        <v/>
      </c>
    </row>
    <row r="464" spans="1:13" ht="14.45" customHeight="1" x14ac:dyDescent="0.2">
      <c r="A464" s="322"/>
      <c r="B464" s="318"/>
      <c r="C464" s="319"/>
      <c r="D464" s="319"/>
      <c r="E464" s="320"/>
      <c r="F464" s="318"/>
      <c r="G464" s="319"/>
      <c r="H464" s="319"/>
      <c r="I464" s="319"/>
      <c r="J464" s="319"/>
      <c r="K464" s="321"/>
      <c r="L464" s="113"/>
      <c r="M464" s="317" t="str">
        <f t="shared" si="7"/>
        <v/>
      </c>
    </row>
    <row r="465" spans="1:13" ht="14.45" customHeight="1" x14ac:dyDescent="0.2">
      <c r="A465" s="322"/>
      <c r="B465" s="318"/>
      <c r="C465" s="319"/>
      <c r="D465" s="319"/>
      <c r="E465" s="320"/>
      <c r="F465" s="318"/>
      <c r="G465" s="319"/>
      <c r="H465" s="319"/>
      <c r="I465" s="319"/>
      <c r="J465" s="319"/>
      <c r="K465" s="321"/>
      <c r="L465" s="113"/>
      <c r="M465" s="317" t="str">
        <f t="shared" si="7"/>
        <v/>
      </c>
    </row>
    <row r="466" spans="1:13" ht="14.45" customHeight="1" x14ac:dyDescent="0.2">
      <c r="A466" s="322"/>
      <c r="B466" s="318"/>
      <c r="C466" s="319"/>
      <c r="D466" s="319"/>
      <c r="E466" s="320"/>
      <c r="F466" s="318"/>
      <c r="G466" s="319"/>
      <c r="H466" s="319"/>
      <c r="I466" s="319"/>
      <c r="J466" s="319"/>
      <c r="K466" s="321"/>
      <c r="L466" s="113"/>
      <c r="M466" s="317" t="str">
        <f t="shared" si="7"/>
        <v/>
      </c>
    </row>
    <row r="467" spans="1:13" ht="14.45" customHeight="1" x14ac:dyDescent="0.2">
      <c r="A467" s="322"/>
      <c r="B467" s="318"/>
      <c r="C467" s="319"/>
      <c r="D467" s="319"/>
      <c r="E467" s="320"/>
      <c r="F467" s="318"/>
      <c r="G467" s="319"/>
      <c r="H467" s="319"/>
      <c r="I467" s="319"/>
      <c r="J467" s="319"/>
      <c r="K467" s="321"/>
      <c r="L467" s="113"/>
      <c r="M467" s="317" t="str">
        <f t="shared" si="7"/>
        <v/>
      </c>
    </row>
    <row r="468" spans="1:13" ht="14.45" customHeight="1" x14ac:dyDescent="0.2">
      <c r="A468" s="322"/>
      <c r="B468" s="318"/>
      <c r="C468" s="319"/>
      <c r="D468" s="319"/>
      <c r="E468" s="320"/>
      <c r="F468" s="318"/>
      <c r="G468" s="319"/>
      <c r="H468" s="319"/>
      <c r="I468" s="319"/>
      <c r="J468" s="319"/>
      <c r="K468" s="321"/>
      <c r="L468" s="113"/>
      <c r="M468" s="317" t="str">
        <f t="shared" si="7"/>
        <v/>
      </c>
    </row>
    <row r="469" spans="1:13" ht="14.45" customHeight="1" x14ac:dyDescent="0.2">
      <c r="A469" s="322"/>
      <c r="B469" s="318"/>
      <c r="C469" s="319"/>
      <c r="D469" s="319"/>
      <c r="E469" s="320"/>
      <c r="F469" s="318"/>
      <c r="G469" s="319"/>
      <c r="H469" s="319"/>
      <c r="I469" s="319"/>
      <c r="J469" s="319"/>
      <c r="K469" s="321"/>
      <c r="L469" s="113"/>
      <c r="M469" s="317" t="str">
        <f t="shared" si="7"/>
        <v/>
      </c>
    </row>
    <row r="470" spans="1:13" ht="14.45" customHeight="1" x14ac:dyDescent="0.2">
      <c r="A470" s="322"/>
      <c r="B470" s="318"/>
      <c r="C470" s="319"/>
      <c r="D470" s="319"/>
      <c r="E470" s="320"/>
      <c r="F470" s="318"/>
      <c r="G470" s="319"/>
      <c r="H470" s="319"/>
      <c r="I470" s="319"/>
      <c r="J470" s="319"/>
      <c r="K470" s="321"/>
      <c r="L470" s="113"/>
      <c r="M470" s="317" t="str">
        <f t="shared" si="7"/>
        <v/>
      </c>
    </row>
    <row r="471" spans="1:13" ht="14.45" customHeight="1" x14ac:dyDescent="0.2">
      <c r="A471" s="322"/>
      <c r="B471" s="318"/>
      <c r="C471" s="319"/>
      <c r="D471" s="319"/>
      <c r="E471" s="320"/>
      <c r="F471" s="318"/>
      <c r="G471" s="319"/>
      <c r="H471" s="319"/>
      <c r="I471" s="319"/>
      <c r="J471" s="319"/>
      <c r="K471" s="321"/>
      <c r="L471" s="113"/>
      <c r="M471" s="317" t="str">
        <f t="shared" si="7"/>
        <v/>
      </c>
    </row>
    <row r="472" spans="1:13" ht="14.45" customHeight="1" x14ac:dyDescent="0.2">
      <c r="A472" s="322"/>
      <c r="B472" s="318"/>
      <c r="C472" s="319"/>
      <c r="D472" s="319"/>
      <c r="E472" s="320"/>
      <c r="F472" s="318"/>
      <c r="G472" s="319"/>
      <c r="H472" s="319"/>
      <c r="I472" s="319"/>
      <c r="J472" s="319"/>
      <c r="K472" s="321"/>
      <c r="L472" s="113"/>
      <c r="M472" s="317" t="str">
        <f t="shared" si="7"/>
        <v/>
      </c>
    </row>
    <row r="473" spans="1:13" ht="14.45" customHeight="1" x14ac:dyDescent="0.2">
      <c r="A473" s="322"/>
      <c r="B473" s="318"/>
      <c r="C473" s="319"/>
      <c r="D473" s="319"/>
      <c r="E473" s="320"/>
      <c r="F473" s="318"/>
      <c r="G473" s="319"/>
      <c r="H473" s="319"/>
      <c r="I473" s="319"/>
      <c r="J473" s="319"/>
      <c r="K473" s="321"/>
      <c r="L473" s="113"/>
      <c r="M473" s="317" t="str">
        <f t="shared" si="7"/>
        <v/>
      </c>
    </row>
    <row r="474" spans="1:13" ht="14.45" customHeight="1" x14ac:dyDescent="0.2">
      <c r="A474" s="322"/>
      <c r="B474" s="318"/>
      <c r="C474" s="319"/>
      <c r="D474" s="319"/>
      <c r="E474" s="320"/>
      <c r="F474" s="318"/>
      <c r="G474" s="319"/>
      <c r="H474" s="319"/>
      <c r="I474" s="319"/>
      <c r="J474" s="319"/>
      <c r="K474" s="321"/>
      <c r="L474" s="113"/>
      <c r="M474" s="317" t="str">
        <f t="shared" si="7"/>
        <v/>
      </c>
    </row>
    <row r="475" spans="1:13" ht="14.45" customHeight="1" x14ac:dyDescent="0.2">
      <c r="A475" s="322"/>
      <c r="B475" s="318"/>
      <c r="C475" s="319"/>
      <c r="D475" s="319"/>
      <c r="E475" s="320"/>
      <c r="F475" s="318"/>
      <c r="G475" s="319"/>
      <c r="H475" s="319"/>
      <c r="I475" s="319"/>
      <c r="J475" s="319"/>
      <c r="K475" s="321"/>
      <c r="L475" s="113"/>
      <c r="M475" s="317" t="str">
        <f t="shared" si="7"/>
        <v/>
      </c>
    </row>
    <row r="476" spans="1:13" ht="14.45" customHeight="1" x14ac:dyDescent="0.2">
      <c r="A476" s="322"/>
      <c r="B476" s="318"/>
      <c r="C476" s="319"/>
      <c r="D476" s="319"/>
      <c r="E476" s="320"/>
      <c r="F476" s="318"/>
      <c r="G476" s="319"/>
      <c r="H476" s="319"/>
      <c r="I476" s="319"/>
      <c r="J476" s="319"/>
      <c r="K476" s="321"/>
      <c r="L476" s="113"/>
      <c r="M476" s="317" t="str">
        <f t="shared" si="7"/>
        <v/>
      </c>
    </row>
    <row r="477" spans="1:13" ht="14.45" customHeight="1" x14ac:dyDescent="0.2">
      <c r="A477" s="322"/>
      <c r="B477" s="318"/>
      <c r="C477" s="319"/>
      <c r="D477" s="319"/>
      <c r="E477" s="320"/>
      <c r="F477" s="318"/>
      <c r="G477" s="319"/>
      <c r="H477" s="319"/>
      <c r="I477" s="319"/>
      <c r="J477" s="319"/>
      <c r="K477" s="321"/>
      <c r="L477" s="113"/>
      <c r="M477" s="317" t="str">
        <f t="shared" si="7"/>
        <v/>
      </c>
    </row>
    <row r="478" spans="1:13" ht="14.45" customHeight="1" x14ac:dyDescent="0.2">
      <c r="A478" s="322"/>
      <c r="B478" s="318"/>
      <c r="C478" s="319"/>
      <c r="D478" s="319"/>
      <c r="E478" s="320"/>
      <c r="F478" s="318"/>
      <c r="G478" s="319"/>
      <c r="H478" s="319"/>
      <c r="I478" s="319"/>
      <c r="J478" s="319"/>
      <c r="K478" s="321"/>
      <c r="L478" s="113"/>
      <c r="M478" s="317" t="str">
        <f t="shared" si="7"/>
        <v/>
      </c>
    </row>
    <row r="479" spans="1:13" ht="14.45" customHeight="1" x14ac:dyDescent="0.2">
      <c r="A479" s="322"/>
      <c r="B479" s="318"/>
      <c r="C479" s="319"/>
      <c r="D479" s="319"/>
      <c r="E479" s="320"/>
      <c r="F479" s="318"/>
      <c r="G479" s="319"/>
      <c r="H479" s="319"/>
      <c r="I479" s="319"/>
      <c r="J479" s="319"/>
      <c r="K479" s="321"/>
      <c r="L479" s="113"/>
      <c r="M479" s="317" t="str">
        <f t="shared" si="7"/>
        <v/>
      </c>
    </row>
    <row r="480" spans="1:13" ht="14.45" customHeight="1" x14ac:dyDescent="0.2">
      <c r="A480" s="322"/>
      <c r="B480" s="318"/>
      <c r="C480" s="319"/>
      <c r="D480" s="319"/>
      <c r="E480" s="320"/>
      <c r="F480" s="318"/>
      <c r="G480" s="319"/>
      <c r="H480" s="319"/>
      <c r="I480" s="319"/>
      <c r="J480" s="319"/>
      <c r="K480" s="321"/>
      <c r="L480" s="113"/>
      <c r="M480" s="317" t="str">
        <f t="shared" si="7"/>
        <v/>
      </c>
    </row>
    <row r="481" spans="1:13" ht="14.45" customHeight="1" x14ac:dyDescent="0.2">
      <c r="A481" s="322"/>
      <c r="B481" s="318"/>
      <c r="C481" s="319"/>
      <c r="D481" s="319"/>
      <c r="E481" s="320"/>
      <c r="F481" s="318"/>
      <c r="G481" s="319"/>
      <c r="H481" s="319"/>
      <c r="I481" s="319"/>
      <c r="J481" s="319"/>
      <c r="K481" s="321"/>
      <c r="L481" s="113"/>
      <c r="M481" s="317" t="str">
        <f t="shared" si="7"/>
        <v/>
      </c>
    </row>
    <row r="482" spans="1:13" ht="14.45" customHeight="1" x14ac:dyDescent="0.2">
      <c r="A482" s="322"/>
      <c r="B482" s="318"/>
      <c r="C482" s="319"/>
      <c r="D482" s="319"/>
      <c r="E482" s="320"/>
      <c r="F482" s="318"/>
      <c r="G482" s="319"/>
      <c r="H482" s="319"/>
      <c r="I482" s="319"/>
      <c r="J482" s="319"/>
      <c r="K482" s="321"/>
      <c r="L482" s="113"/>
      <c r="M482" s="317" t="str">
        <f t="shared" si="7"/>
        <v/>
      </c>
    </row>
    <row r="483" spans="1:13" ht="14.45" customHeight="1" x14ac:dyDescent="0.2">
      <c r="A483" s="322"/>
      <c r="B483" s="318"/>
      <c r="C483" s="319"/>
      <c r="D483" s="319"/>
      <c r="E483" s="320"/>
      <c r="F483" s="318"/>
      <c r="G483" s="319"/>
      <c r="H483" s="319"/>
      <c r="I483" s="319"/>
      <c r="J483" s="319"/>
      <c r="K483" s="321"/>
      <c r="L483" s="113"/>
      <c r="M483" s="317" t="str">
        <f t="shared" si="7"/>
        <v/>
      </c>
    </row>
    <row r="484" spans="1:13" ht="14.45" customHeight="1" x14ac:dyDescent="0.2">
      <c r="A484" s="322"/>
      <c r="B484" s="318"/>
      <c r="C484" s="319"/>
      <c r="D484" s="319"/>
      <c r="E484" s="320"/>
      <c r="F484" s="318"/>
      <c r="G484" s="319"/>
      <c r="H484" s="319"/>
      <c r="I484" s="319"/>
      <c r="J484" s="319"/>
      <c r="K484" s="321"/>
      <c r="L484" s="113"/>
      <c r="M484" s="317" t="str">
        <f t="shared" si="7"/>
        <v/>
      </c>
    </row>
    <row r="485" spans="1:13" ht="14.45" customHeight="1" x14ac:dyDescent="0.2">
      <c r="A485" s="322"/>
      <c r="B485" s="318"/>
      <c r="C485" s="319"/>
      <c r="D485" s="319"/>
      <c r="E485" s="320"/>
      <c r="F485" s="318"/>
      <c r="G485" s="319"/>
      <c r="H485" s="319"/>
      <c r="I485" s="319"/>
      <c r="J485" s="319"/>
      <c r="K485" s="321"/>
      <c r="L485" s="113"/>
      <c r="M485" s="317" t="str">
        <f t="shared" si="7"/>
        <v/>
      </c>
    </row>
    <row r="486" spans="1:13" ht="14.45" customHeight="1" x14ac:dyDescent="0.2">
      <c r="A486" s="322"/>
      <c r="B486" s="318"/>
      <c r="C486" s="319"/>
      <c r="D486" s="319"/>
      <c r="E486" s="320"/>
      <c r="F486" s="318"/>
      <c r="G486" s="319"/>
      <c r="H486" s="319"/>
      <c r="I486" s="319"/>
      <c r="J486" s="319"/>
      <c r="K486" s="321"/>
      <c r="L486" s="113"/>
      <c r="M486" s="317" t="str">
        <f t="shared" si="7"/>
        <v/>
      </c>
    </row>
    <row r="487" spans="1:13" ht="14.45" customHeight="1" x14ac:dyDescent="0.2">
      <c r="A487" s="322"/>
      <c r="B487" s="318"/>
      <c r="C487" s="319"/>
      <c r="D487" s="319"/>
      <c r="E487" s="320"/>
      <c r="F487" s="318"/>
      <c r="G487" s="319"/>
      <c r="H487" s="319"/>
      <c r="I487" s="319"/>
      <c r="J487" s="319"/>
      <c r="K487" s="321"/>
      <c r="L487" s="113"/>
      <c r="M487" s="317" t="str">
        <f t="shared" si="7"/>
        <v/>
      </c>
    </row>
    <row r="488" spans="1:13" ht="14.45" customHeight="1" x14ac:dyDescent="0.2">
      <c r="A488" s="322"/>
      <c r="B488" s="318"/>
      <c r="C488" s="319"/>
      <c r="D488" s="319"/>
      <c r="E488" s="320"/>
      <c r="F488" s="318"/>
      <c r="G488" s="319"/>
      <c r="H488" s="319"/>
      <c r="I488" s="319"/>
      <c r="J488" s="319"/>
      <c r="K488" s="321"/>
      <c r="L488" s="113"/>
      <c r="M488" s="317" t="str">
        <f t="shared" si="7"/>
        <v/>
      </c>
    </row>
    <row r="489" spans="1:13" ht="14.45" customHeight="1" x14ac:dyDescent="0.2">
      <c r="A489" s="322"/>
      <c r="B489" s="318"/>
      <c r="C489" s="319"/>
      <c r="D489" s="319"/>
      <c r="E489" s="320"/>
      <c r="F489" s="318"/>
      <c r="G489" s="319"/>
      <c r="H489" s="319"/>
      <c r="I489" s="319"/>
      <c r="J489" s="319"/>
      <c r="K489" s="321"/>
      <c r="L489" s="113"/>
      <c r="M489" s="317" t="str">
        <f t="shared" si="7"/>
        <v/>
      </c>
    </row>
    <row r="490" spans="1:13" ht="14.45" customHeight="1" x14ac:dyDescent="0.2">
      <c r="A490" s="322"/>
      <c r="B490" s="318"/>
      <c r="C490" s="319"/>
      <c r="D490" s="319"/>
      <c r="E490" s="320"/>
      <c r="F490" s="318"/>
      <c r="G490" s="319"/>
      <c r="H490" s="319"/>
      <c r="I490" s="319"/>
      <c r="J490" s="319"/>
      <c r="K490" s="321"/>
      <c r="L490" s="113"/>
      <c r="M490" s="317" t="str">
        <f t="shared" si="7"/>
        <v/>
      </c>
    </row>
    <row r="491" spans="1:13" ht="14.45" customHeight="1" x14ac:dyDescent="0.2">
      <c r="A491" s="322"/>
      <c r="B491" s="318"/>
      <c r="C491" s="319"/>
      <c r="D491" s="319"/>
      <c r="E491" s="320"/>
      <c r="F491" s="318"/>
      <c r="G491" s="319"/>
      <c r="H491" s="319"/>
      <c r="I491" s="319"/>
      <c r="J491" s="319"/>
      <c r="K491" s="321"/>
      <c r="L491" s="113"/>
      <c r="M491" s="317" t="str">
        <f t="shared" si="7"/>
        <v/>
      </c>
    </row>
    <row r="492" spans="1:13" ht="14.45" customHeight="1" x14ac:dyDescent="0.2">
      <c r="A492" s="322"/>
      <c r="B492" s="318"/>
      <c r="C492" s="319"/>
      <c r="D492" s="319"/>
      <c r="E492" s="320"/>
      <c r="F492" s="318"/>
      <c r="G492" s="319"/>
      <c r="H492" s="319"/>
      <c r="I492" s="319"/>
      <c r="J492" s="319"/>
      <c r="K492" s="321"/>
      <c r="L492" s="113"/>
      <c r="M492" s="317" t="str">
        <f t="shared" si="7"/>
        <v/>
      </c>
    </row>
    <row r="493" spans="1:13" ht="14.45" customHeight="1" x14ac:dyDescent="0.2">
      <c r="A493" s="322"/>
      <c r="B493" s="318"/>
      <c r="C493" s="319"/>
      <c r="D493" s="319"/>
      <c r="E493" s="320"/>
      <c r="F493" s="318"/>
      <c r="G493" s="319"/>
      <c r="H493" s="319"/>
      <c r="I493" s="319"/>
      <c r="J493" s="319"/>
      <c r="K493" s="321"/>
      <c r="L493" s="113"/>
      <c r="M493" s="317" t="str">
        <f t="shared" si="7"/>
        <v/>
      </c>
    </row>
    <row r="494" spans="1:13" ht="14.45" customHeight="1" x14ac:dyDescent="0.2">
      <c r="A494" s="322"/>
      <c r="B494" s="318"/>
      <c r="C494" s="319"/>
      <c r="D494" s="319"/>
      <c r="E494" s="320"/>
      <c r="F494" s="318"/>
      <c r="G494" s="319"/>
      <c r="H494" s="319"/>
      <c r="I494" s="319"/>
      <c r="J494" s="319"/>
      <c r="K494" s="321"/>
      <c r="L494" s="113"/>
      <c r="M494" s="317" t="str">
        <f t="shared" si="7"/>
        <v/>
      </c>
    </row>
    <row r="495" spans="1:13" ht="14.45" customHeight="1" x14ac:dyDescent="0.2">
      <c r="A495" s="322"/>
      <c r="B495" s="318"/>
      <c r="C495" s="319"/>
      <c r="D495" s="319"/>
      <c r="E495" s="320"/>
      <c r="F495" s="318"/>
      <c r="G495" s="319"/>
      <c r="H495" s="319"/>
      <c r="I495" s="319"/>
      <c r="J495" s="319"/>
      <c r="K495" s="321"/>
      <c r="L495" s="113"/>
      <c r="M495" s="317" t="str">
        <f t="shared" si="7"/>
        <v/>
      </c>
    </row>
    <row r="496" spans="1:13" ht="14.45" customHeight="1" x14ac:dyDescent="0.2">
      <c r="A496" s="322"/>
      <c r="B496" s="318"/>
      <c r="C496" s="319"/>
      <c r="D496" s="319"/>
      <c r="E496" s="320"/>
      <c r="F496" s="318"/>
      <c r="G496" s="319"/>
      <c r="H496" s="319"/>
      <c r="I496" s="319"/>
      <c r="J496" s="319"/>
      <c r="K496" s="321"/>
      <c r="L496" s="113"/>
      <c r="M496" s="317" t="str">
        <f t="shared" si="7"/>
        <v/>
      </c>
    </row>
    <row r="497" spans="1:13" ht="14.45" customHeight="1" x14ac:dyDescent="0.2">
      <c r="A497" s="322"/>
      <c r="B497" s="318"/>
      <c r="C497" s="319"/>
      <c r="D497" s="319"/>
      <c r="E497" s="320"/>
      <c r="F497" s="318"/>
      <c r="G497" s="319"/>
      <c r="H497" s="319"/>
      <c r="I497" s="319"/>
      <c r="J497" s="319"/>
      <c r="K497" s="321"/>
      <c r="L497" s="113"/>
      <c r="M497" s="317" t="str">
        <f t="shared" si="7"/>
        <v/>
      </c>
    </row>
    <row r="498" spans="1:13" ht="14.45" customHeight="1" x14ac:dyDescent="0.2">
      <c r="A498" s="322"/>
      <c r="B498" s="318"/>
      <c r="C498" s="319"/>
      <c r="D498" s="319"/>
      <c r="E498" s="320"/>
      <c r="F498" s="318"/>
      <c r="G498" s="319"/>
      <c r="H498" s="319"/>
      <c r="I498" s="319"/>
      <c r="J498" s="319"/>
      <c r="K498" s="321"/>
      <c r="L498" s="113"/>
      <c r="M498" s="317" t="str">
        <f t="shared" si="7"/>
        <v/>
      </c>
    </row>
    <row r="499" spans="1:13" ht="14.45" customHeight="1" x14ac:dyDescent="0.2">
      <c r="A499" s="322"/>
      <c r="B499" s="318"/>
      <c r="C499" s="319"/>
      <c r="D499" s="319"/>
      <c r="E499" s="320"/>
      <c r="F499" s="318"/>
      <c r="G499" s="319"/>
      <c r="H499" s="319"/>
      <c r="I499" s="319"/>
      <c r="J499" s="319"/>
      <c r="K499" s="321"/>
      <c r="L499" s="113"/>
      <c r="M499" s="317" t="str">
        <f t="shared" si="7"/>
        <v/>
      </c>
    </row>
    <row r="500" spans="1:13" ht="14.45" customHeight="1" x14ac:dyDescent="0.2">
      <c r="A500" s="322"/>
      <c r="B500" s="318"/>
      <c r="C500" s="319"/>
      <c r="D500" s="319"/>
      <c r="E500" s="320"/>
      <c r="F500" s="318"/>
      <c r="G500" s="319"/>
      <c r="H500" s="319"/>
      <c r="I500" s="319"/>
      <c r="J500" s="319"/>
      <c r="K500" s="321"/>
      <c r="L500" s="113"/>
      <c r="M500" s="317" t="str">
        <f t="shared" si="7"/>
        <v/>
      </c>
    </row>
    <row r="501" spans="1:13" ht="14.45" customHeight="1" x14ac:dyDescent="0.2">
      <c r="A501" s="322"/>
      <c r="B501" s="318"/>
      <c r="C501" s="319"/>
      <c r="D501" s="319"/>
      <c r="E501" s="320"/>
      <c r="F501" s="318"/>
      <c r="G501" s="319"/>
      <c r="H501" s="319"/>
      <c r="I501" s="319"/>
      <c r="J501" s="319"/>
      <c r="K501" s="321"/>
      <c r="L501" s="113"/>
      <c r="M501" s="317" t="str">
        <f t="shared" si="7"/>
        <v/>
      </c>
    </row>
    <row r="502" spans="1:13" ht="14.45" customHeight="1" x14ac:dyDescent="0.2">
      <c r="A502" s="322"/>
      <c r="B502" s="318"/>
      <c r="C502" s="319"/>
      <c r="D502" s="319"/>
      <c r="E502" s="320"/>
      <c r="F502" s="318"/>
      <c r="G502" s="319"/>
      <c r="H502" s="319"/>
      <c r="I502" s="319"/>
      <c r="J502" s="319"/>
      <c r="K502" s="321"/>
      <c r="L502" s="113"/>
      <c r="M502" s="317" t="str">
        <f t="shared" si="7"/>
        <v/>
      </c>
    </row>
    <row r="503" spans="1:13" ht="14.45" customHeight="1" x14ac:dyDescent="0.2">
      <c r="A503" s="322"/>
      <c r="B503" s="318"/>
      <c r="C503" s="319"/>
      <c r="D503" s="319"/>
      <c r="E503" s="320"/>
      <c r="F503" s="318"/>
      <c r="G503" s="319"/>
      <c r="H503" s="319"/>
      <c r="I503" s="319"/>
      <c r="J503" s="319"/>
      <c r="K503" s="321"/>
      <c r="L503" s="113"/>
      <c r="M503" s="317" t="str">
        <f t="shared" si="7"/>
        <v/>
      </c>
    </row>
    <row r="504" spans="1:13" ht="14.45" customHeight="1" x14ac:dyDescent="0.2">
      <c r="A504" s="322"/>
      <c r="B504" s="318"/>
      <c r="C504" s="319"/>
      <c r="D504" s="319"/>
      <c r="E504" s="320"/>
      <c r="F504" s="318"/>
      <c r="G504" s="319"/>
      <c r="H504" s="319"/>
      <c r="I504" s="319"/>
      <c r="J504" s="319"/>
      <c r="K504" s="321"/>
      <c r="L504" s="113"/>
      <c r="M504" s="317" t="str">
        <f t="shared" si="7"/>
        <v/>
      </c>
    </row>
    <row r="505" spans="1:13" ht="14.45" customHeight="1" x14ac:dyDescent="0.2">
      <c r="A505" s="322"/>
      <c r="B505" s="318"/>
      <c r="C505" s="319"/>
      <c r="D505" s="319"/>
      <c r="E505" s="320"/>
      <c r="F505" s="318"/>
      <c r="G505" s="319"/>
      <c r="H505" s="319"/>
      <c r="I505" s="319"/>
      <c r="J505" s="319"/>
      <c r="K505" s="321"/>
      <c r="L505" s="113"/>
      <c r="M505" s="317" t="str">
        <f t="shared" si="7"/>
        <v/>
      </c>
    </row>
    <row r="506" spans="1:13" ht="14.45" customHeight="1" x14ac:dyDescent="0.2">
      <c r="A506" s="322"/>
      <c r="B506" s="318"/>
      <c r="C506" s="319"/>
      <c r="D506" s="319"/>
      <c r="E506" s="320"/>
      <c r="F506" s="318"/>
      <c r="G506" s="319"/>
      <c r="H506" s="319"/>
      <c r="I506" s="319"/>
      <c r="J506" s="319"/>
      <c r="K506" s="321"/>
      <c r="L506" s="113"/>
      <c r="M506" s="317" t="str">
        <f t="shared" si="7"/>
        <v/>
      </c>
    </row>
    <row r="507" spans="1:13" ht="14.45" customHeight="1" x14ac:dyDescent="0.2">
      <c r="A507" s="322"/>
      <c r="B507" s="318"/>
      <c r="C507" s="319"/>
      <c r="D507" s="319"/>
      <c r="E507" s="320"/>
      <c r="F507" s="318"/>
      <c r="G507" s="319"/>
      <c r="H507" s="319"/>
      <c r="I507" s="319"/>
      <c r="J507" s="319"/>
      <c r="K507" s="321"/>
      <c r="L507" s="113"/>
      <c r="M507" s="317" t="str">
        <f t="shared" si="7"/>
        <v/>
      </c>
    </row>
    <row r="508" spans="1:13" ht="14.45" customHeight="1" x14ac:dyDescent="0.2">
      <c r="A508" s="322"/>
      <c r="B508" s="318"/>
      <c r="C508" s="319"/>
      <c r="D508" s="319"/>
      <c r="E508" s="320"/>
      <c r="F508" s="318"/>
      <c r="G508" s="319"/>
      <c r="H508" s="319"/>
      <c r="I508" s="319"/>
      <c r="J508" s="319"/>
      <c r="K508" s="321"/>
      <c r="L508" s="113"/>
      <c r="M508" s="317" t="str">
        <f t="shared" si="7"/>
        <v/>
      </c>
    </row>
    <row r="509" spans="1:13" ht="14.45" customHeight="1" x14ac:dyDescent="0.2">
      <c r="A509" s="322"/>
      <c r="B509" s="318"/>
      <c r="C509" s="319"/>
      <c r="D509" s="319"/>
      <c r="E509" s="320"/>
      <c r="F509" s="318"/>
      <c r="G509" s="319"/>
      <c r="H509" s="319"/>
      <c r="I509" s="319"/>
      <c r="J509" s="319"/>
      <c r="K509" s="321"/>
      <c r="L509" s="113"/>
      <c r="M509" s="317" t="str">
        <f t="shared" si="7"/>
        <v/>
      </c>
    </row>
    <row r="510" spans="1:13" ht="14.45" customHeight="1" x14ac:dyDescent="0.2">
      <c r="A510" s="322"/>
      <c r="B510" s="318"/>
      <c r="C510" s="319"/>
      <c r="D510" s="319"/>
      <c r="E510" s="320"/>
      <c r="F510" s="318"/>
      <c r="G510" s="319"/>
      <c r="H510" s="319"/>
      <c r="I510" s="319"/>
      <c r="J510" s="319"/>
      <c r="K510" s="321"/>
      <c r="L510" s="113"/>
      <c r="M510" s="317" t="str">
        <f t="shared" si="7"/>
        <v/>
      </c>
    </row>
    <row r="511" spans="1:13" ht="14.45" customHeight="1" x14ac:dyDescent="0.2">
      <c r="A511" s="322"/>
      <c r="B511" s="318"/>
      <c r="C511" s="319"/>
      <c r="D511" s="319"/>
      <c r="E511" s="320"/>
      <c r="F511" s="318"/>
      <c r="G511" s="319"/>
      <c r="H511" s="319"/>
      <c r="I511" s="319"/>
      <c r="J511" s="319"/>
      <c r="K511" s="321"/>
      <c r="L511" s="113"/>
      <c r="M511" s="317" t="str">
        <f t="shared" si="7"/>
        <v/>
      </c>
    </row>
    <row r="512" spans="1:13" ht="14.45" customHeight="1" x14ac:dyDescent="0.2">
      <c r="A512" s="322"/>
      <c r="B512" s="318"/>
      <c r="C512" s="319"/>
      <c r="D512" s="319"/>
      <c r="E512" s="320"/>
      <c r="F512" s="318"/>
      <c r="G512" s="319"/>
      <c r="H512" s="319"/>
      <c r="I512" s="319"/>
      <c r="J512" s="319"/>
      <c r="K512" s="321"/>
      <c r="L512" s="113"/>
      <c r="M512" s="317" t="str">
        <f t="shared" si="7"/>
        <v/>
      </c>
    </row>
    <row r="513" spans="1:13" ht="14.45" customHeight="1" x14ac:dyDescent="0.2">
      <c r="A513" s="322"/>
      <c r="B513" s="318"/>
      <c r="C513" s="319"/>
      <c r="D513" s="319"/>
      <c r="E513" s="320"/>
      <c r="F513" s="318"/>
      <c r="G513" s="319"/>
      <c r="H513" s="319"/>
      <c r="I513" s="319"/>
      <c r="J513" s="319"/>
      <c r="K513" s="321"/>
      <c r="L513" s="113"/>
      <c r="M513" s="317" t="str">
        <f t="shared" si="7"/>
        <v/>
      </c>
    </row>
    <row r="514" spans="1:13" ht="14.45" customHeight="1" x14ac:dyDescent="0.2">
      <c r="A514" s="322"/>
      <c r="B514" s="318"/>
      <c r="C514" s="319"/>
      <c r="D514" s="319"/>
      <c r="E514" s="320"/>
      <c r="F514" s="318"/>
      <c r="G514" s="319"/>
      <c r="H514" s="319"/>
      <c r="I514" s="319"/>
      <c r="J514" s="319"/>
      <c r="K514" s="321"/>
      <c r="L514" s="113"/>
      <c r="M514" s="317" t="str">
        <f t="shared" si="7"/>
        <v/>
      </c>
    </row>
    <row r="515" spans="1:13" ht="14.45" customHeight="1" x14ac:dyDescent="0.2">
      <c r="A515" s="322"/>
      <c r="B515" s="318"/>
      <c r="C515" s="319"/>
      <c r="D515" s="319"/>
      <c r="E515" s="320"/>
      <c r="F515" s="318"/>
      <c r="G515" s="319"/>
      <c r="H515" s="319"/>
      <c r="I515" s="319"/>
      <c r="J515" s="319"/>
      <c r="K515" s="321"/>
      <c r="L515" s="113"/>
      <c r="M515" s="317" t="str">
        <f t="shared" si="7"/>
        <v/>
      </c>
    </row>
    <row r="516" spans="1:13" ht="14.45" customHeight="1" x14ac:dyDescent="0.2">
      <c r="A516" s="322"/>
      <c r="B516" s="318"/>
      <c r="C516" s="319"/>
      <c r="D516" s="319"/>
      <c r="E516" s="320"/>
      <c r="F516" s="318"/>
      <c r="G516" s="319"/>
      <c r="H516" s="319"/>
      <c r="I516" s="319"/>
      <c r="J516" s="319"/>
      <c r="K516" s="321"/>
      <c r="L516" s="113"/>
      <c r="M516" s="317" t="str">
        <f t="shared" si="7"/>
        <v/>
      </c>
    </row>
    <row r="517" spans="1:13" ht="14.45" customHeight="1" x14ac:dyDescent="0.2">
      <c r="A517" s="322"/>
      <c r="B517" s="318"/>
      <c r="C517" s="319"/>
      <c r="D517" s="319"/>
      <c r="E517" s="320"/>
      <c r="F517" s="318"/>
      <c r="G517" s="319"/>
      <c r="H517" s="319"/>
      <c r="I517" s="319"/>
      <c r="J517" s="319"/>
      <c r="K517" s="321"/>
      <c r="L517" s="113"/>
      <c r="M517" s="317" t="str">
        <f t="shared" si="7"/>
        <v/>
      </c>
    </row>
    <row r="518" spans="1:13" ht="14.45" customHeight="1" x14ac:dyDescent="0.2">
      <c r="A518" s="322"/>
      <c r="B518" s="318"/>
      <c r="C518" s="319"/>
      <c r="D518" s="319"/>
      <c r="E518" s="320"/>
      <c r="F518" s="318"/>
      <c r="G518" s="319"/>
      <c r="H518" s="319"/>
      <c r="I518" s="319"/>
      <c r="J518" s="319"/>
      <c r="K518" s="321"/>
      <c r="L518" s="113"/>
      <c r="M518" s="31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22"/>
      <c r="B519" s="318"/>
      <c r="C519" s="319"/>
      <c r="D519" s="319"/>
      <c r="E519" s="320"/>
      <c r="F519" s="318"/>
      <c r="G519" s="319"/>
      <c r="H519" s="319"/>
      <c r="I519" s="319"/>
      <c r="J519" s="319"/>
      <c r="K519" s="321"/>
      <c r="L519" s="113"/>
      <c r="M519" s="317" t="str">
        <f t="shared" si="8"/>
        <v/>
      </c>
    </row>
    <row r="520" spans="1:13" ht="14.45" customHeight="1" x14ac:dyDescent="0.2">
      <c r="A520" s="322"/>
      <c r="B520" s="318"/>
      <c r="C520" s="319"/>
      <c r="D520" s="319"/>
      <c r="E520" s="320"/>
      <c r="F520" s="318"/>
      <c r="G520" s="319"/>
      <c r="H520" s="319"/>
      <c r="I520" s="319"/>
      <c r="J520" s="319"/>
      <c r="K520" s="321"/>
      <c r="L520" s="113"/>
      <c r="M520" s="317" t="str">
        <f t="shared" si="8"/>
        <v/>
      </c>
    </row>
    <row r="521" spans="1:13" ht="14.45" customHeight="1" x14ac:dyDescent="0.2">
      <c r="A521" s="322"/>
      <c r="B521" s="318"/>
      <c r="C521" s="319"/>
      <c r="D521" s="319"/>
      <c r="E521" s="320"/>
      <c r="F521" s="318"/>
      <c r="G521" s="319"/>
      <c r="H521" s="319"/>
      <c r="I521" s="319"/>
      <c r="J521" s="319"/>
      <c r="K521" s="321"/>
      <c r="L521" s="113"/>
      <c r="M521" s="317" t="str">
        <f t="shared" si="8"/>
        <v/>
      </c>
    </row>
    <row r="522" spans="1:13" ht="14.45" customHeight="1" x14ac:dyDescent="0.2">
      <c r="A522" s="322"/>
      <c r="B522" s="318"/>
      <c r="C522" s="319"/>
      <c r="D522" s="319"/>
      <c r="E522" s="320"/>
      <c r="F522" s="318"/>
      <c r="G522" s="319"/>
      <c r="H522" s="319"/>
      <c r="I522" s="319"/>
      <c r="J522" s="319"/>
      <c r="K522" s="321"/>
      <c r="L522" s="113"/>
      <c r="M522" s="317" t="str">
        <f t="shared" si="8"/>
        <v/>
      </c>
    </row>
    <row r="523" spans="1:13" ht="14.45" customHeight="1" x14ac:dyDescent="0.2">
      <c r="A523" s="322"/>
      <c r="B523" s="318"/>
      <c r="C523" s="319"/>
      <c r="D523" s="319"/>
      <c r="E523" s="320"/>
      <c r="F523" s="318"/>
      <c r="G523" s="319"/>
      <c r="H523" s="319"/>
      <c r="I523" s="319"/>
      <c r="J523" s="319"/>
      <c r="K523" s="321"/>
      <c r="L523" s="113"/>
      <c r="M523" s="317" t="str">
        <f t="shared" si="8"/>
        <v/>
      </c>
    </row>
    <row r="524" spans="1:13" ht="14.45" customHeight="1" x14ac:dyDescent="0.2">
      <c r="A524" s="322"/>
      <c r="B524" s="318"/>
      <c r="C524" s="319"/>
      <c r="D524" s="319"/>
      <c r="E524" s="320"/>
      <c r="F524" s="318"/>
      <c r="G524" s="319"/>
      <c r="H524" s="319"/>
      <c r="I524" s="319"/>
      <c r="J524" s="319"/>
      <c r="K524" s="321"/>
      <c r="L524" s="113"/>
      <c r="M524" s="317" t="str">
        <f t="shared" si="8"/>
        <v/>
      </c>
    </row>
    <row r="525" spans="1:13" ht="14.45" customHeight="1" x14ac:dyDescent="0.2">
      <c r="A525" s="322"/>
      <c r="B525" s="318"/>
      <c r="C525" s="319"/>
      <c r="D525" s="319"/>
      <c r="E525" s="320"/>
      <c r="F525" s="318"/>
      <c r="G525" s="319"/>
      <c r="H525" s="319"/>
      <c r="I525" s="319"/>
      <c r="J525" s="319"/>
      <c r="K525" s="321"/>
      <c r="L525" s="113"/>
      <c r="M525" s="317" t="str">
        <f t="shared" si="8"/>
        <v/>
      </c>
    </row>
    <row r="526" spans="1:13" ht="14.45" customHeight="1" x14ac:dyDescent="0.2">
      <c r="A526" s="322"/>
      <c r="B526" s="318"/>
      <c r="C526" s="319"/>
      <c r="D526" s="319"/>
      <c r="E526" s="320"/>
      <c r="F526" s="318"/>
      <c r="G526" s="319"/>
      <c r="H526" s="319"/>
      <c r="I526" s="319"/>
      <c r="J526" s="319"/>
      <c r="K526" s="321"/>
      <c r="L526" s="113"/>
      <c r="M526" s="317" t="str">
        <f t="shared" si="8"/>
        <v/>
      </c>
    </row>
    <row r="527" spans="1:13" ht="14.45" customHeight="1" x14ac:dyDescent="0.2">
      <c r="A527" s="322"/>
      <c r="B527" s="318"/>
      <c r="C527" s="319"/>
      <c r="D527" s="319"/>
      <c r="E527" s="320"/>
      <c r="F527" s="318"/>
      <c r="G527" s="319"/>
      <c r="H527" s="319"/>
      <c r="I527" s="319"/>
      <c r="J527" s="319"/>
      <c r="K527" s="321"/>
      <c r="L527" s="113"/>
      <c r="M527" s="317" t="str">
        <f t="shared" si="8"/>
        <v/>
      </c>
    </row>
    <row r="528" spans="1:13" ht="14.45" customHeight="1" x14ac:dyDescent="0.2">
      <c r="A528" s="322"/>
      <c r="B528" s="318"/>
      <c r="C528" s="319"/>
      <c r="D528" s="319"/>
      <c r="E528" s="320"/>
      <c r="F528" s="318"/>
      <c r="G528" s="319"/>
      <c r="H528" s="319"/>
      <c r="I528" s="319"/>
      <c r="J528" s="319"/>
      <c r="K528" s="321"/>
      <c r="L528" s="113"/>
      <c r="M528" s="317" t="str">
        <f t="shared" si="8"/>
        <v/>
      </c>
    </row>
    <row r="529" spans="1:13" ht="14.45" customHeight="1" x14ac:dyDescent="0.2">
      <c r="A529" s="322"/>
      <c r="B529" s="318"/>
      <c r="C529" s="319"/>
      <c r="D529" s="319"/>
      <c r="E529" s="320"/>
      <c r="F529" s="318"/>
      <c r="G529" s="319"/>
      <c r="H529" s="319"/>
      <c r="I529" s="319"/>
      <c r="J529" s="319"/>
      <c r="K529" s="321"/>
      <c r="L529" s="113"/>
      <c r="M529" s="317" t="str">
        <f t="shared" si="8"/>
        <v/>
      </c>
    </row>
    <row r="530" spans="1:13" ht="14.45" customHeight="1" x14ac:dyDescent="0.2">
      <c r="A530" s="322"/>
      <c r="B530" s="318"/>
      <c r="C530" s="319"/>
      <c r="D530" s="319"/>
      <c r="E530" s="320"/>
      <c r="F530" s="318"/>
      <c r="G530" s="319"/>
      <c r="H530" s="319"/>
      <c r="I530" s="319"/>
      <c r="J530" s="319"/>
      <c r="K530" s="321"/>
      <c r="L530" s="113"/>
      <c r="M530" s="317" t="str">
        <f t="shared" si="8"/>
        <v/>
      </c>
    </row>
    <row r="531" spans="1:13" ht="14.45" customHeight="1" x14ac:dyDescent="0.2">
      <c r="A531" s="322"/>
      <c r="B531" s="318"/>
      <c r="C531" s="319"/>
      <c r="D531" s="319"/>
      <c r="E531" s="320"/>
      <c r="F531" s="318"/>
      <c r="G531" s="319"/>
      <c r="H531" s="319"/>
      <c r="I531" s="319"/>
      <c r="J531" s="319"/>
      <c r="K531" s="321"/>
      <c r="L531" s="113"/>
      <c r="M531" s="317" t="str">
        <f t="shared" si="8"/>
        <v/>
      </c>
    </row>
    <row r="532" spans="1:13" ht="14.45" customHeight="1" x14ac:dyDescent="0.2">
      <c r="A532" s="322"/>
      <c r="B532" s="318"/>
      <c r="C532" s="319"/>
      <c r="D532" s="319"/>
      <c r="E532" s="320"/>
      <c r="F532" s="318"/>
      <c r="G532" s="319"/>
      <c r="H532" s="319"/>
      <c r="I532" s="319"/>
      <c r="J532" s="319"/>
      <c r="K532" s="321"/>
      <c r="L532" s="113"/>
      <c r="M532" s="317" t="str">
        <f t="shared" si="8"/>
        <v/>
      </c>
    </row>
    <row r="533" spans="1:13" ht="14.45" customHeight="1" x14ac:dyDescent="0.2">
      <c r="A533" s="322"/>
      <c r="B533" s="318"/>
      <c r="C533" s="319"/>
      <c r="D533" s="319"/>
      <c r="E533" s="320"/>
      <c r="F533" s="318"/>
      <c r="G533" s="319"/>
      <c r="H533" s="319"/>
      <c r="I533" s="319"/>
      <c r="J533" s="319"/>
      <c r="K533" s="321"/>
      <c r="L533" s="113"/>
      <c r="M533" s="317" t="str">
        <f t="shared" si="8"/>
        <v/>
      </c>
    </row>
    <row r="534" spans="1:13" ht="14.45" customHeight="1" x14ac:dyDescent="0.2">
      <c r="A534" s="322"/>
      <c r="B534" s="318"/>
      <c r="C534" s="319"/>
      <c r="D534" s="319"/>
      <c r="E534" s="320"/>
      <c r="F534" s="318"/>
      <c r="G534" s="319"/>
      <c r="H534" s="319"/>
      <c r="I534" s="319"/>
      <c r="J534" s="319"/>
      <c r="K534" s="321"/>
      <c r="L534" s="113"/>
      <c r="M534" s="317" t="str">
        <f t="shared" si="8"/>
        <v/>
      </c>
    </row>
    <row r="535" spans="1:13" ht="14.45" customHeight="1" x14ac:dyDescent="0.2">
      <c r="A535" s="322"/>
      <c r="B535" s="318"/>
      <c r="C535" s="319"/>
      <c r="D535" s="319"/>
      <c r="E535" s="320"/>
      <c r="F535" s="318"/>
      <c r="G535" s="319"/>
      <c r="H535" s="319"/>
      <c r="I535" s="319"/>
      <c r="J535" s="319"/>
      <c r="K535" s="321"/>
      <c r="L535" s="113"/>
      <c r="M535" s="317" t="str">
        <f t="shared" si="8"/>
        <v/>
      </c>
    </row>
    <row r="536" spans="1:13" ht="14.45" customHeight="1" x14ac:dyDescent="0.2">
      <c r="A536" s="322"/>
      <c r="B536" s="318"/>
      <c r="C536" s="319"/>
      <c r="D536" s="319"/>
      <c r="E536" s="320"/>
      <c r="F536" s="318"/>
      <c r="G536" s="319"/>
      <c r="H536" s="319"/>
      <c r="I536" s="319"/>
      <c r="J536" s="319"/>
      <c r="K536" s="321"/>
      <c r="L536" s="113"/>
      <c r="M536" s="317" t="str">
        <f t="shared" si="8"/>
        <v/>
      </c>
    </row>
    <row r="537" spans="1:13" ht="14.45" customHeight="1" x14ac:dyDescent="0.2">
      <c r="A537" s="322"/>
      <c r="B537" s="318"/>
      <c r="C537" s="319"/>
      <c r="D537" s="319"/>
      <c r="E537" s="320"/>
      <c r="F537" s="318"/>
      <c r="G537" s="319"/>
      <c r="H537" s="319"/>
      <c r="I537" s="319"/>
      <c r="J537" s="319"/>
      <c r="K537" s="321"/>
      <c r="L537" s="113"/>
      <c r="M537" s="317" t="str">
        <f t="shared" si="8"/>
        <v/>
      </c>
    </row>
    <row r="538" spans="1:13" ht="14.45" customHeight="1" x14ac:dyDescent="0.2">
      <c r="A538" s="322"/>
      <c r="B538" s="318"/>
      <c r="C538" s="319"/>
      <c r="D538" s="319"/>
      <c r="E538" s="320"/>
      <c r="F538" s="318"/>
      <c r="G538" s="319"/>
      <c r="H538" s="319"/>
      <c r="I538" s="319"/>
      <c r="J538" s="319"/>
      <c r="K538" s="321"/>
      <c r="L538" s="113"/>
      <c r="M538" s="317" t="str">
        <f t="shared" si="8"/>
        <v/>
      </c>
    </row>
    <row r="539" spans="1:13" ht="14.45" customHeight="1" x14ac:dyDescent="0.2">
      <c r="A539" s="322"/>
      <c r="B539" s="318"/>
      <c r="C539" s="319"/>
      <c r="D539" s="319"/>
      <c r="E539" s="320"/>
      <c r="F539" s="318"/>
      <c r="G539" s="319"/>
      <c r="H539" s="319"/>
      <c r="I539" s="319"/>
      <c r="J539" s="319"/>
      <c r="K539" s="321"/>
      <c r="L539" s="113"/>
      <c r="M539" s="317" t="str">
        <f t="shared" si="8"/>
        <v/>
      </c>
    </row>
    <row r="540" spans="1:13" ht="14.45" customHeight="1" x14ac:dyDescent="0.2">
      <c r="A540" s="322"/>
      <c r="B540" s="318"/>
      <c r="C540" s="319"/>
      <c r="D540" s="319"/>
      <c r="E540" s="320"/>
      <c r="F540" s="318"/>
      <c r="G540" s="319"/>
      <c r="H540" s="319"/>
      <c r="I540" s="319"/>
      <c r="J540" s="319"/>
      <c r="K540" s="321"/>
      <c r="L540" s="113"/>
      <c r="M540" s="317" t="str">
        <f t="shared" si="8"/>
        <v/>
      </c>
    </row>
    <row r="541" spans="1:13" ht="14.45" customHeight="1" x14ac:dyDescent="0.2">
      <c r="A541" s="322"/>
      <c r="B541" s="318"/>
      <c r="C541" s="319"/>
      <c r="D541" s="319"/>
      <c r="E541" s="320"/>
      <c r="F541" s="318"/>
      <c r="G541" s="319"/>
      <c r="H541" s="319"/>
      <c r="I541" s="319"/>
      <c r="J541" s="319"/>
      <c r="K541" s="321"/>
      <c r="L541" s="113"/>
      <c r="M541" s="317" t="str">
        <f t="shared" si="8"/>
        <v/>
      </c>
    </row>
    <row r="542" spans="1:13" ht="14.45" customHeight="1" x14ac:dyDescent="0.2">
      <c r="A542" s="322"/>
      <c r="B542" s="318"/>
      <c r="C542" s="319"/>
      <c r="D542" s="319"/>
      <c r="E542" s="320"/>
      <c r="F542" s="318"/>
      <c r="G542" s="319"/>
      <c r="H542" s="319"/>
      <c r="I542" s="319"/>
      <c r="J542" s="319"/>
      <c r="K542" s="321"/>
      <c r="L542" s="113"/>
      <c r="M542" s="317" t="str">
        <f t="shared" si="8"/>
        <v/>
      </c>
    </row>
    <row r="543" spans="1:13" ht="14.45" customHeight="1" x14ac:dyDescent="0.2">
      <c r="A543" s="322"/>
      <c r="B543" s="318"/>
      <c r="C543" s="319"/>
      <c r="D543" s="319"/>
      <c r="E543" s="320"/>
      <c r="F543" s="318"/>
      <c r="G543" s="319"/>
      <c r="H543" s="319"/>
      <c r="I543" s="319"/>
      <c r="J543" s="319"/>
      <c r="K543" s="321"/>
      <c r="L543" s="113"/>
      <c r="M543" s="317" t="str">
        <f t="shared" si="8"/>
        <v/>
      </c>
    </row>
    <row r="544" spans="1:13" ht="14.45" customHeight="1" x14ac:dyDescent="0.2">
      <c r="A544" s="322"/>
      <c r="B544" s="318"/>
      <c r="C544" s="319"/>
      <c r="D544" s="319"/>
      <c r="E544" s="320"/>
      <c r="F544" s="318"/>
      <c r="G544" s="319"/>
      <c r="H544" s="319"/>
      <c r="I544" s="319"/>
      <c r="J544" s="319"/>
      <c r="K544" s="321"/>
      <c r="L544" s="113"/>
      <c r="M544" s="317" t="str">
        <f t="shared" si="8"/>
        <v/>
      </c>
    </row>
    <row r="545" spans="1:13" ht="14.45" customHeight="1" x14ac:dyDescent="0.2">
      <c r="A545" s="322"/>
      <c r="B545" s="318"/>
      <c r="C545" s="319"/>
      <c r="D545" s="319"/>
      <c r="E545" s="320"/>
      <c r="F545" s="318"/>
      <c r="G545" s="319"/>
      <c r="H545" s="319"/>
      <c r="I545" s="319"/>
      <c r="J545" s="319"/>
      <c r="K545" s="321"/>
      <c r="L545" s="113"/>
      <c r="M545" s="317" t="str">
        <f t="shared" si="8"/>
        <v/>
      </c>
    </row>
    <row r="546" spans="1:13" ht="14.45" customHeight="1" x14ac:dyDescent="0.2">
      <c r="A546" s="322"/>
      <c r="B546" s="318"/>
      <c r="C546" s="319"/>
      <c r="D546" s="319"/>
      <c r="E546" s="320"/>
      <c r="F546" s="318"/>
      <c r="G546" s="319"/>
      <c r="H546" s="319"/>
      <c r="I546" s="319"/>
      <c r="J546" s="319"/>
      <c r="K546" s="321"/>
      <c r="L546" s="113"/>
      <c r="M546" s="317" t="str">
        <f t="shared" si="8"/>
        <v/>
      </c>
    </row>
    <row r="547" spans="1:13" ht="14.45" customHeight="1" x14ac:dyDescent="0.2">
      <c r="A547" s="322"/>
      <c r="B547" s="318"/>
      <c r="C547" s="319"/>
      <c r="D547" s="319"/>
      <c r="E547" s="320"/>
      <c r="F547" s="318"/>
      <c r="G547" s="319"/>
      <c r="H547" s="319"/>
      <c r="I547" s="319"/>
      <c r="J547" s="319"/>
      <c r="K547" s="321"/>
      <c r="L547" s="113"/>
      <c r="M547" s="317" t="str">
        <f t="shared" si="8"/>
        <v/>
      </c>
    </row>
    <row r="548" spans="1:13" ht="14.45" customHeight="1" x14ac:dyDescent="0.2">
      <c r="A548" s="322"/>
      <c r="B548" s="318"/>
      <c r="C548" s="319"/>
      <c r="D548" s="319"/>
      <c r="E548" s="320"/>
      <c r="F548" s="318"/>
      <c r="G548" s="319"/>
      <c r="H548" s="319"/>
      <c r="I548" s="319"/>
      <c r="J548" s="319"/>
      <c r="K548" s="321"/>
      <c r="L548" s="113"/>
      <c r="M548" s="317" t="str">
        <f t="shared" si="8"/>
        <v/>
      </c>
    </row>
    <row r="549" spans="1:13" ht="14.45" customHeight="1" x14ac:dyDescent="0.2">
      <c r="A549" s="322"/>
      <c r="B549" s="318"/>
      <c r="C549" s="319"/>
      <c r="D549" s="319"/>
      <c r="E549" s="320"/>
      <c r="F549" s="318"/>
      <c r="G549" s="319"/>
      <c r="H549" s="319"/>
      <c r="I549" s="319"/>
      <c r="J549" s="319"/>
      <c r="K549" s="321"/>
      <c r="L549" s="113"/>
      <c r="M549" s="317" t="str">
        <f t="shared" si="8"/>
        <v/>
      </c>
    </row>
    <row r="550" spans="1:13" ht="14.45" customHeight="1" x14ac:dyDescent="0.2">
      <c r="A550" s="322"/>
      <c r="B550" s="318"/>
      <c r="C550" s="319"/>
      <c r="D550" s="319"/>
      <c r="E550" s="320"/>
      <c r="F550" s="318"/>
      <c r="G550" s="319"/>
      <c r="H550" s="319"/>
      <c r="I550" s="319"/>
      <c r="J550" s="319"/>
      <c r="K550" s="321"/>
      <c r="L550" s="113"/>
      <c r="M550" s="317" t="str">
        <f t="shared" si="8"/>
        <v/>
      </c>
    </row>
    <row r="551" spans="1:13" ht="14.45" customHeight="1" x14ac:dyDescent="0.2">
      <c r="A551" s="322"/>
      <c r="B551" s="318"/>
      <c r="C551" s="319"/>
      <c r="D551" s="319"/>
      <c r="E551" s="320"/>
      <c r="F551" s="318"/>
      <c r="G551" s="319"/>
      <c r="H551" s="319"/>
      <c r="I551" s="319"/>
      <c r="J551" s="319"/>
      <c r="K551" s="321"/>
      <c r="L551" s="113"/>
      <c r="M551" s="317" t="str">
        <f t="shared" si="8"/>
        <v/>
      </c>
    </row>
    <row r="552" spans="1:13" ht="14.45" customHeight="1" x14ac:dyDescent="0.2">
      <c r="A552" s="322"/>
      <c r="B552" s="318"/>
      <c r="C552" s="319"/>
      <c r="D552" s="319"/>
      <c r="E552" s="320"/>
      <c r="F552" s="318"/>
      <c r="G552" s="319"/>
      <c r="H552" s="319"/>
      <c r="I552" s="319"/>
      <c r="J552" s="319"/>
      <c r="K552" s="321"/>
      <c r="L552" s="113"/>
      <c r="M552" s="317" t="str">
        <f t="shared" si="8"/>
        <v/>
      </c>
    </row>
    <row r="553" spans="1:13" ht="14.45" customHeight="1" x14ac:dyDescent="0.2">
      <c r="A553" s="322"/>
      <c r="B553" s="318"/>
      <c r="C553" s="319"/>
      <c r="D553" s="319"/>
      <c r="E553" s="320"/>
      <c r="F553" s="318"/>
      <c r="G553" s="319"/>
      <c r="H553" s="319"/>
      <c r="I553" s="319"/>
      <c r="J553" s="319"/>
      <c r="K553" s="321"/>
      <c r="L553" s="113"/>
      <c r="M553" s="317" t="str">
        <f t="shared" si="8"/>
        <v/>
      </c>
    </row>
    <row r="554" spans="1:13" ht="14.45" customHeight="1" x14ac:dyDescent="0.2">
      <c r="A554" s="322"/>
      <c r="B554" s="318"/>
      <c r="C554" s="319"/>
      <c r="D554" s="319"/>
      <c r="E554" s="320"/>
      <c r="F554" s="318"/>
      <c r="G554" s="319"/>
      <c r="H554" s="319"/>
      <c r="I554" s="319"/>
      <c r="J554" s="319"/>
      <c r="K554" s="321"/>
      <c r="L554" s="113"/>
      <c r="M554" s="317" t="str">
        <f t="shared" si="8"/>
        <v/>
      </c>
    </row>
    <row r="555" spans="1:13" ht="14.45" customHeight="1" x14ac:dyDescent="0.2">
      <c r="A555" s="322"/>
      <c r="B555" s="318"/>
      <c r="C555" s="319"/>
      <c r="D555" s="319"/>
      <c r="E555" s="320"/>
      <c r="F555" s="318"/>
      <c r="G555" s="319"/>
      <c r="H555" s="319"/>
      <c r="I555" s="319"/>
      <c r="J555" s="319"/>
      <c r="K555" s="321"/>
      <c r="L555" s="113"/>
      <c r="M555" s="317" t="str">
        <f t="shared" si="8"/>
        <v/>
      </c>
    </row>
    <row r="556" spans="1:13" ht="14.45" customHeight="1" x14ac:dyDescent="0.2">
      <c r="A556" s="322"/>
      <c r="B556" s="318"/>
      <c r="C556" s="319"/>
      <c r="D556" s="319"/>
      <c r="E556" s="320"/>
      <c r="F556" s="318"/>
      <c r="G556" s="319"/>
      <c r="H556" s="319"/>
      <c r="I556" s="319"/>
      <c r="J556" s="319"/>
      <c r="K556" s="321"/>
      <c r="L556" s="113"/>
      <c r="M556" s="317" t="str">
        <f t="shared" si="8"/>
        <v/>
      </c>
    </row>
    <row r="557" spans="1:13" ht="14.45" customHeight="1" x14ac:dyDescent="0.2">
      <c r="A557" s="322"/>
      <c r="B557" s="318"/>
      <c r="C557" s="319"/>
      <c r="D557" s="319"/>
      <c r="E557" s="320"/>
      <c r="F557" s="318"/>
      <c r="G557" s="319"/>
      <c r="H557" s="319"/>
      <c r="I557" s="319"/>
      <c r="J557" s="319"/>
      <c r="K557" s="321"/>
      <c r="L557" s="113"/>
      <c r="M557" s="317" t="str">
        <f t="shared" si="8"/>
        <v/>
      </c>
    </row>
    <row r="558" spans="1:13" ht="14.45" customHeight="1" x14ac:dyDescent="0.2">
      <c r="A558" s="322"/>
      <c r="B558" s="318"/>
      <c r="C558" s="319"/>
      <c r="D558" s="319"/>
      <c r="E558" s="320"/>
      <c r="F558" s="318"/>
      <c r="G558" s="319"/>
      <c r="H558" s="319"/>
      <c r="I558" s="319"/>
      <c r="J558" s="319"/>
      <c r="K558" s="321"/>
      <c r="L558" s="113"/>
      <c r="M558" s="317" t="str">
        <f t="shared" si="8"/>
        <v/>
      </c>
    </row>
    <row r="559" spans="1:13" ht="14.45" customHeight="1" x14ac:dyDescent="0.2">
      <c r="A559" s="322"/>
      <c r="B559" s="318"/>
      <c r="C559" s="319"/>
      <c r="D559" s="319"/>
      <c r="E559" s="320"/>
      <c r="F559" s="318"/>
      <c r="G559" s="319"/>
      <c r="H559" s="319"/>
      <c r="I559" s="319"/>
      <c r="J559" s="319"/>
      <c r="K559" s="321"/>
      <c r="L559" s="113"/>
      <c r="M559" s="317" t="str">
        <f t="shared" si="8"/>
        <v/>
      </c>
    </row>
    <row r="560" spans="1:13" ht="14.45" customHeight="1" x14ac:dyDescent="0.2">
      <c r="A560" s="322"/>
      <c r="B560" s="318"/>
      <c r="C560" s="319"/>
      <c r="D560" s="319"/>
      <c r="E560" s="320"/>
      <c r="F560" s="318"/>
      <c r="G560" s="319"/>
      <c r="H560" s="319"/>
      <c r="I560" s="319"/>
      <c r="J560" s="319"/>
      <c r="K560" s="321"/>
      <c r="L560" s="113"/>
      <c r="M560" s="317" t="str">
        <f t="shared" si="8"/>
        <v/>
      </c>
    </row>
    <row r="561" spans="1:13" ht="14.45" customHeight="1" x14ac:dyDescent="0.2">
      <c r="A561" s="322"/>
      <c r="B561" s="318"/>
      <c r="C561" s="319"/>
      <c r="D561" s="319"/>
      <c r="E561" s="320"/>
      <c r="F561" s="318"/>
      <c r="G561" s="319"/>
      <c r="H561" s="319"/>
      <c r="I561" s="319"/>
      <c r="J561" s="319"/>
      <c r="K561" s="321"/>
      <c r="L561" s="113"/>
      <c r="M561" s="317" t="str">
        <f t="shared" si="8"/>
        <v/>
      </c>
    </row>
    <row r="562" spans="1:13" ht="14.45" customHeight="1" x14ac:dyDescent="0.2">
      <c r="A562" s="322"/>
      <c r="B562" s="318"/>
      <c r="C562" s="319"/>
      <c r="D562" s="319"/>
      <c r="E562" s="320"/>
      <c r="F562" s="318"/>
      <c r="G562" s="319"/>
      <c r="H562" s="319"/>
      <c r="I562" s="319"/>
      <c r="J562" s="319"/>
      <c r="K562" s="321"/>
      <c r="L562" s="113"/>
      <c r="M562" s="317" t="str">
        <f t="shared" si="8"/>
        <v/>
      </c>
    </row>
    <row r="563" spans="1:13" ht="14.45" customHeight="1" x14ac:dyDescent="0.2">
      <c r="A563" s="322"/>
      <c r="B563" s="318"/>
      <c r="C563" s="319"/>
      <c r="D563" s="319"/>
      <c r="E563" s="320"/>
      <c r="F563" s="318"/>
      <c r="G563" s="319"/>
      <c r="H563" s="319"/>
      <c r="I563" s="319"/>
      <c r="J563" s="319"/>
      <c r="K563" s="321"/>
      <c r="L563" s="113"/>
      <c r="M563" s="317" t="str">
        <f t="shared" si="8"/>
        <v/>
      </c>
    </row>
    <row r="564" spans="1:13" ht="14.45" customHeight="1" x14ac:dyDescent="0.2">
      <c r="A564" s="322"/>
      <c r="B564" s="318"/>
      <c r="C564" s="319"/>
      <c r="D564" s="319"/>
      <c r="E564" s="320"/>
      <c r="F564" s="318"/>
      <c r="G564" s="319"/>
      <c r="H564" s="319"/>
      <c r="I564" s="319"/>
      <c r="J564" s="319"/>
      <c r="K564" s="321"/>
      <c r="L564" s="113"/>
      <c r="M564" s="317" t="str">
        <f t="shared" si="8"/>
        <v/>
      </c>
    </row>
    <row r="565" spans="1:13" ht="14.45" customHeight="1" x14ac:dyDescent="0.2">
      <c r="A565" s="322"/>
      <c r="B565" s="318"/>
      <c r="C565" s="319"/>
      <c r="D565" s="319"/>
      <c r="E565" s="320"/>
      <c r="F565" s="318"/>
      <c r="G565" s="319"/>
      <c r="H565" s="319"/>
      <c r="I565" s="319"/>
      <c r="J565" s="319"/>
      <c r="K565" s="321"/>
      <c r="L565" s="113"/>
      <c r="M565" s="317" t="str">
        <f t="shared" si="8"/>
        <v/>
      </c>
    </row>
    <row r="566" spans="1:13" ht="14.45" customHeight="1" x14ac:dyDescent="0.2">
      <c r="A566" s="322"/>
      <c r="B566" s="318"/>
      <c r="C566" s="319"/>
      <c r="D566" s="319"/>
      <c r="E566" s="320"/>
      <c r="F566" s="318"/>
      <c r="G566" s="319"/>
      <c r="H566" s="319"/>
      <c r="I566" s="319"/>
      <c r="J566" s="319"/>
      <c r="K566" s="321"/>
      <c r="L566" s="113"/>
      <c r="M566" s="317" t="str">
        <f t="shared" si="8"/>
        <v/>
      </c>
    </row>
    <row r="567" spans="1:13" ht="14.45" customHeight="1" x14ac:dyDescent="0.2">
      <c r="A567" s="322"/>
      <c r="B567" s="318"/>
      <c r="C567" s="319"/>
      <c r="D567" s="319"/>
      <c r="E567" s="320"/>
      <c r="F567" s="318"/>
      <c r="G567" s="319"/>
      <c r="H567" s="319"/>
      <c r="I567" s="319"/>
      <c r="J567" s="319"/>
      <c r="K567" s="321"/>
      <c r="L567" s="113"/>
      <c r="M567" s="317" t="str">
        <f t="shared" si="8"/>
        <v/>
      </c>
    </row>
    <row r="568" spans="1:13" ht="14.45" customHeight="1" x14ac:dyDescent="0.2">
      <c r="A568" s="322"/>
      <c r="B568" s="318"/>
      <c r="C568" s="319"/>
      <c r="D568" s="319"/>
      <c r="E568" s="320"/>
      <c r="F568" s="318"/>
      <c r="G568" s="319"/>
      <c r="H568" s="319"/>
      <c r="I568" s="319"/>
      <c r="J568" s="319"/>
      <c r="K568" s="321"/>
      <c r="L568" s="113"/>
      <c r="M568" s="317" t="str">
        <f t="shared" si="8"/>
        <v/>
      </c>
    </row>
    <row r="569" spans="1:13" ht="14.45" customHeight="1" x14ac:dyDescent="0.2">
      <c r="A569" s="322"/>
      <c r="B569" s="318"/>
      <c r="C569" s="319"/>
      <c r="D569" s="319"/>
      <c r="E569" s="320"/>
      <c r="F569" s="318"/>
      <c r="G569" s="319"/>
      <c r="H569" s="319"/>
      <c r="I569" s="319"/>
      <c r="J569" s="319"/>
      <c r="K569" s="321"/>
      <c r="L569" s="113"/>
      <c r="M569" s="317" t="str">
        <f t="shared" si="8"/>
        <v/>
      </c>
    </row>
    <row r="570" spans="1:13" ht="14.45" customHeight="1" x14ac:dyDescent="0.2">
      <c r="A570" s="322"/>
      <c r="B570" s="318"/>
      <c r="C570" s="319"/>
      <c r="D570" s="319"/>
      <c r="E570" s="320"/>
      <c r="F570" s="318"/>
      <c r="G570" s="319"/>
      <c r="H570" s="319"/>
      <c r="I570" s="319"/>
      <c r="J570" s="319"/>
      <c r="K570" s="321"/>
      <c r="L570" s="113"/>
      <c r="M570" s="317" t="str">
        <f t="shared" si="8"/>
        <v/>
      </c>
    </row>
    <row r="571" spans="1:13" ht="14.45" customHeight="1" x14ac:dyDescent="0.2">
      <c r="A571" s="322"/>
      <c r="B571" s="318"/>
      <c r="C571" s="319"/>
      <c r="D571" s="319"/>
      <c r="E571" s="320"/>
      <c r="F571" s="318"/>
      <c r="G571" s="319"/>
      <c r="H571" s="319"/>
      <c r="I571" s="319"/>
      <c r="J571" s="319"/>
      <c r="K571" s="321"/>
      <c r="L571" s="113"/>
      <c r="M571" s="317" t="str">
        <f t="shared" si="8"/>
        <v/>
      </c>
    </row>
    <row r="572" spans="1:13" ht="14.45" customHeight="1" x14ac:dyDescent="0.2">
      <c r="A572" s="322"/>
      <c r="B572" s="318"/>
      <c r="C572" s="319"/>
      <c r="D572" s="319"/>
      <c r="E572" s="320"/>
      <c r="F572" s="318"/>
      <c r="G572" s="319"/>
      <c r="H572" s="319"/>
      <c r="I572" s="319"/>
      <c r="J572" s="319"/>
      <c r="K572" s="321"/>
      <c r="L572" s="113"/>
      <c r="M572" s="317" t="str">
        <f t="shared" si="8"/>
        <v/>
      </c>
    </row>
    <row r="573" spans="1:13" ht="14.45" customHeight="1" x14ac:dyDescent="0.2">
      <c r="A573" s="322"/>
      <c r="B573" s="318"/>
      <c r="C573" s="319"/>
      <c r="D573" s="319"/>
      <c r="E573" s="320"/>
      <c r="F573" s="318"/>
      <c r="G573" s="319"/>
      <c r="H573" s="319"/>
      <c r="I573" s="319"/>
      <c r="J573" s="319"/>
      <c r="K573" s="321"/>
      <c r="L573" s="113"/>
      <c r="M573" s="317" t="str">
        <f t="shared" si="8"/>
        <v/>
      </c>
    </row>
    <row r="574" spans="1:13" ht="14.45" customHeight="1" x14ac:dyDescent="0.2">
      <c r="A574" s="322"/>
      <c r="B574" s="318"/>
      <c r="C574" s="319"/>
      <c r="D574" s="319"/>
      <c r="E574" s="320"/>
      <c r="F574" s="318"/>
      <c r="G574" s="319"/>
      <c r="H574" s="319"/>
      <c r="I574" s="319"/>
      <c r="J574" s="319"/>
      <c r="K574" s="321"/>
      <c r="L574" s="113"/>
      <c r="M574" s="317" t="str">
        <f t="shared" si="8"/>
        <v/>
      </c>
    </row>
    <row r="575" spans="1:13" ht="14.45" customHeight="1" x14ac:dyDescent="0.2">
      <c r="A575" s="322"/>
      <c r="B575" s="318"/>
      <c r="C575" s="319"/>
      <c r="D575" s="319"/>
      <c r="E575" s="320"/>
      <c r="F575" s="318"/>
      <c r="G575" s="319"/>
      <c r="H575" s="319"/>
      <c r="I575" s="319"/>
      <c r="J575" s="319"/>
      <c r="K575" s="321"/>
      <c r="L575" s="113"/>
      <c r="M575" s="317" t="str">
        <f t="shared" si="8"/>
        <v/>
      </c>
    </row>
    <row r="576" spans="1:13" ht="14.45" customHeight="1" x14ac:dyDescent="0.2">
      <c r="A576" s="322"/>
      <c r="B576" s="318"/>
      <c r="C576" s="319"/>
      <c r="D576" s="319"/>
      <c r="E576" s="320"/>
      <c r="F576" s="318"/>
      <c r="G576" s="319"/>
      <c r="H576" s="319"/>
      <c r="I576" s="319"/>
      <c r="J576" s="319"/>
      <c r="K576" s="321"/>
      <c r="L576" s="113"/>
      <c r="M576" s="317" t="str">
        <f t="shared" si="8"/>
        <v/>
      </c>
    </row>
    <row r="577" spans="1:13" ht="14.45" customHeight="1" x14ac:dyDescent="0.2">
      <c r="A577" s="322"/>
      <c r="B577" s="318"/>
      <c r="C577" s="319"/>
      <c r="D577" s="319"/>
      <c r="E577" s="320"/>
      <c r="F577" s="318"/>
      <c r="G577" s="319"/>
      <c r="H577" s="319"/>
      <c r="I577" s="319"/>
      <c r="J577" s="319"/>
      <c r="K577" s="321"/>
      <c r="L577" s="113"/>
      <c r="M577" s="317" t="str">
        <f t="shared" si="8"/>
        <v/>
      </c>
    </row>
    <row r="578" spans="1:13" ht="14.45" customHeight="1" x14ac:dyDescent="0.2">
      <c r="A578" s="322"/>
      <c r="B578" s="318"/>
      <c r="C578" s="319"/>
      <c r="D578" s="319"/>
      <c r="E578" s="320"/>
      <c r="F578" s="318"/>
      <c r="G578" s="319"/>
      <c r="H578" s="319"/>
      <c r="I578" s="319"/>
      <c r="J578" s="319"/>
      <c r="K578" s="321"/>
      <c r="L578" s="113"/>
      <c r="M578" s="317" t="str">
        <f t="shared" si="8"/>
        <v/>
      </c>
    </row>
    <row r="579" spans="1:13" ht="14.45" customHeight="1" x14ac:dyDescent="0.2">
      <c r="A579" s="322"/>
      <c r="B579" s="318"/>
      <c r="C579" s="319"/>
      <c r="D579" s="319"/>
      <c r="E579" s="320"/>
      <c r="F579" s="318"/>
      <c r="G579" s="319"/>
      <c r="H579" s="319"/>
      <c r="I579" s="319"/>
      <c r="J579" s="319"/>
      <c r="K579" s="321"/>
      <c r="L579" s="113"/>
      <c r="M579" s="317" t="str">
        <f t="shared" si="8"/>
        <v/>
      </c>
    </row>
    <row r="580" spans="1:13" ht="14.45" customHeight="1" x14ac:dyDescent="0.2">
      <c r="A580" s="322"/>
      <c r="B580" s="318"/>
      <c r="C580" s="319"/>
      <c r="D580" s="319"/>
      <c r="E580" s="320"/>
      <c r="F580" s="318"/>
      <c r="G580" s="319"/>
      <c r="H580" s="319"/>
      <c r="I580" s="319"/>
      <c r="J580" s="319"/>
      <c r="K580" s="321"/>
      <c r="L580" s="113"/>
      <c r="M580" s="317" t="str">
        <f t="shared" si="8"/>
        <v/>
      </c>
    </row>
    <row r="581" spans="1:13" ht="14.45" customHeight="1" x14ac:dyDescent="0.2">
      <c r="A581" s="322"/>
      <c r="B581" s="318"/>
      <c r="C581" s="319"/>
      <c r="D581" s="319"/>
      <c r="E581" s="320"/>
      <c r="F581" s="318"/>
      <c r="G581" s="319"/>
      <c r="H581" s="319"/>
      <c r="I581" s="319"/>
      <c r="J581" s="319"/>
      <c r="K581" s="321"/>
      <c r="L581" s="113"/>
      <c r="M581" s="317" t="str">
        <f t="shared" si="8"/>
        <v/>
      </c>
    </row>
    <row r="582" spans="1:13" ht="14.45" customHeight="1" x14ac:dyDescent="0.2">
      <c r="A582" s="322"/>
      <c r="B582" s="318"/>
      <c r="C582" s="319"/>
      <c r="D582" s="319"/>
      <c r="E582" s="320"/>
      <c r="F582" s="318"/>
      <c r="G582" s="319"/>
      <c r="H582" s="319"/>
      <c r="I582" s="319"/>
      <c r="J582" s="319"/>
      <c r="K582" s="321"/>
      <c r="L582" s="113"/>
      <c r="M582" s="31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22"/>
      <c r="B583" s="318"/>
      <c r="C583" s="319"/>
      <c r="D583" s="319"/>
      <c r="E583" s="320"/>
      <c r="F583" s="318"/>
      <c r="G583" s="319"/>
      <c r="H583" s="319"/>
      <c r="I583" s="319"/>
      <c r="J583" s="319"/>
      <c r="K583" s="321"/>
      <c r="L583" s="113"/>
      <c r="M583" s="317" t="str">
        <f t="shared" si="9"/>
        <v/>
      </c>
    </row>
    <row r="584" spans="1:13" ht="14.45" customHeight="1" x14ac:dyDescent="0.2">
      <c r="A584" s="322"/>
      <c r="B584" s="318"/>
      <c r="C584" s="319"/>
      <c r="D584" s="319"/>
      <c r="E584" s="320"/>
      <c r="F584" s="318"/>
      <c r="G584" s="319"/>
      <c r="H584" s="319"/>
      <c r="I584" s="319"/>
      <c r="J584" s="319"/>
      <c r="K584" s="321"/>
      <c r="L584" s="113"/>
      <c r="M584" s="317" t="str">
        <f t="shared" si="9"/>
        <v/>
      </c>
    </row>
    <row r="585" spans="1:13" ht="14.45" customHeight="1" x14ac:dyDescent="0.2">
      <c r="A585" s="322"/>
      <c r="B585" s="318"/>
      <c r="C585" s="319"/>
      <c r="D585" s="319"/>
      <c r="E585" s="320"/>
      <c r="F585" s="318"/>
      <c r="G585" s="319"/>
      <c r="H585" s="319"/>
      <c r="I585" s="319"/>
      <c r="J585" s="319"/>
      <c r="K585" s="321"/>
      <c r="L585" s="113"/>
      <c r="M585" s="317" t="str">
        <f t="shared" si="9"/>
        <v/>
      </c>
    </row>
    <row r="586" spans="1:13" ht="14.45" customHeight="1" x14ac:dyDescent="0.2">
      <c r="A586" s="322"/>
      <c r="B586" s="318"/>
      <c r="C586" s="319"/>
      <c r="D586" s="319"/>
      <c r="E586" s="320"/>
      <c r="F586" s="318"/>
      <c r="G586" s="319"/>
      <c r="H586" s="319"/>
      <c r="I586" s="319"/>
      <c r="J586" s="319"/>
      <c r="K586" s="321"/>
      <c r="L586" s="113"/>
      <c r="M586" s="317" t="str">
        <f t="shared" si="9"/>
        <v/>
      </c>
    </row>
    <row r="587" spans="1:13" ht="14.45" customHeight="1" x14ac:dyDescent="0.2">
      <c r="A587" s="322"/>
      <c r="B587" s="318"/>
      <c r="C587" s="319"/>
      <c r="D587" s="319"/>
      <c r="E587" s="320"/>
      <c r="F587" s="318"/>
      <c r="G587" s="319"/>
      <c r="H587" s="319"/>
      <c r="I587" s="319"/>
      <c r="J587" s="319"/>
      <c r="K587" s="321"/>
      <c r="L587" s="113"/>
      <c r="M587" s="317" t="str">
        <f t="shared" si="9"/>
        <v/>
      </c>
    </row>
    <row r="588" spans="1:13" ht="14.45" customHeight="1" x14ac:dyDescent="0.2">
      <c r="A588" s="322"/>
      <c r="B588" s="318"/>
      <c r="C588" s="319"/>
      <c r="D588" s="319"/>
      <c r="E588" s="320"/>
      <c r="F588" s="318"/>
      <c r="G588" s="319"/>
      <c r="H588" s="319"/>
      <c r="I588" s="319"/>
      <c r="J588" s="319"/>
      <c r="K588" s="321"/>
      <c r="L588" s="113"/>
      <c r="M588" s="317" t="str">
        <f t="shared" si="9"/>
        <v/>
      </c>
    </row>
    <row r="589" spans="1:13" ht="14.45" customHeight="1" x14ac:dyDescent="0.2">
      <c r="A589" s="322"/>
      <c r="B589" s="318"/>
      <c r="C589" s="319"/>
      <c r="D589" s="319"/>
      <c r="E589" s="320"/>
      <c r="F589" s="318"/>
      <c r="G589" s="319"/>
      <c r="H589" s="319"/>
      <c r="I589" s="319"/>
      <c r="J589" s="319"/>
      <c r="K589" s="321"/>
      <c r="L589" s="113"/>
      <c r="M589" s="317" t="str">
        <f t="shared" si="9"/>
        <v/>
      </c>
    </row>
    <row r="590" spans="1:13" ht="14.45" customHeight="1" x14ac:dyDescent="0.2">
      <c r="A590" s="322"/>
      <c r="B590" s="318"/>
      <c r="C590" s="319"/>
      <c r="D590" s="319"/>
      <c r="E590" s="320"/>
      <c r="F590" s="318"/>
      <c r="G590" s="319"/>
      <c r="H590" s="319"/>
      <c r="I590" s="319"/>
      <c r="J590" s="319"/>
      <c r="K590" s="321"/>
      <c r="L590" s="113"/>
      <c r="M590" s="317" t="str">
        <f t="shared" si="9"/>
        <v/>
      </c>
    </row>
    <row r="591" spans="1:13" ht="14.45" customHeight="1" x14ac:dyDescent="0.2">
      <c r="A591" s="322"/>
      <c r="B591" s="318"/>
      <c r="C591" s="319"/>
      <c r="D591" s="319"/>
      <c r="E591" s="320"/>
      <c r="F591" s="318"/>
      <c r="G591" s="319"/>
      <c r="H591" s="319"/>
      <c r="I591" s="319"/>
      <c r="J591" s="319"/>
      <c r="K591" s="321"/>
      <c r="L591" s="113"/>
      <c r="M591" s="317" t="str">
        <f t="shared" si="9"/>
        <v/>
      </c>
    </row>
    <row r="592" spans="1:13" ht="14.45" customHeight="1" x14ac:dyDescent="0.2">
      <c r="A592" s="322"/>
      <c r="B592" s="318"/>
      <c r="C592" s="319"/>
      <c r="D592" s="319"/>
      <c r="E592" s="320"/>
      <c r="F592" s="318"/>
      <c r="G592" s="319"/>
      <c r="H592" s="319"/>
      <c r="I592" s="319"/>
      <c r="J592" s="319"/>
      <c r="K592" s="321"/>
      <c r="L592" s="113"/>
      <c r="M592" s="317" t="str">
        <f t="shared" si="9"/>
        <v/>
      </c>
    </row>
    <row r="593" spans="1:13" ht="14.45" customHeight="1" x14ac:dyDescent="0.2">
      <c r="A593" s="322"/>
      <c r="B593" s="318"/>
      <c r="C593" s="319"/>
      <c r="D593" s="319"/>
      <c r="E593" s="320"/>
      <c r="F593" s="318"/>
      <c r="G593" s="319"/>
      <c r="H593" s="319"/>
      <c r="I593" s="319"/>
      <c r="J593" s="319"/>
      <c r="K593" s="321"/>
      <c r="L593" s="113"/>
      <c r="M593" s="317" t="str">
        <f t="shared" si="9"/>
        <v/>
      </c>
    </row>
    <row r="594" spans="1:13" ht="14.45" customHeight="1" x14ac:dyDescent="0.2">
      <c r="A594" s="322"/>
      <c r="B594" s="318"/>
      <c r="C594" s="319"/>
      <c r="D594" s="319"/>
      <c r="E594" s="320"/>
      <c r="F594" s="318"/>
      <c r="G594" s="319"/>
      <c r="H594" s="319"/>
      <c r="I594" s="319"/>
      <c r="J594" s="319"/>
      <c r="K594" s="321"/>
      <c r="L594" s="113"/>
      <c r="M594" s="317" t="str">
        <f t="shared" si="9"/>
        <v/>
      </c>
    </row>
    <row r="595" spans="1:13" ht="14.45" customHeight="1" x14ac:dyDescent="0.2">
      <c r="A595" s="322"/>
      <c r="B595" s="318"/>
      <c r="C595" s="319"/>
      <c r="D595" s="319"/>
      <c r="E595" s="320"/>
      <c r="F595" s="318"/>
      <c r="G595" s="319"/>
      <c r="H595" s="319"/>
      <c r="I595" s="319"/>
      <c r="J595" s="319"/>
      <c r="K595" s="321"/>
      <c r="L595" s="113"/>
      <c r="M595" s="317" t="str">
        <f t="shared" si="9"/>
        <v/>
      </c>
    </row>
    <row r="596" spans="1:13" ht="14.45" customHeight="1" x14ac:dyDescent="0.2">
      <c r="A596" s="322"/>
      <c r="B596" s="318"/>
      <c r="C596" s="319"/>
      <c r="D596" s="319"/>
      <c r="E596" s="320"/>
      <c r="F596" s="318"/>
      <c r="G596" s="319"/>
      <c r="H596" s="319"/>
      <c r="I596" s="319"/>
      <c r="J596" s="319"/>
      <c r="K596" s="321"/>
      <c r="L596" s="113"/>
      <c r="M596" s="317" t="str">
        <f t="shared" si="9"/>
        <v/>
      </c>
    </row>
    <row r="597" spans="1:13" ht="14.45" customHeight="1" x14ac:dyDescent="0.2">
      <c r="A597" s="322"/>
      <c r="B597" s="318"/>
      <c r="C597" s="319"/>
      <c r="D597" s="319"/>
      <c r="E597" s="320"/>
      <c r="F597" s="318"/>
      <c r="G597" s="319"/>
      <c r="H597" s="319"/>
      <c r="I597" s="319"/>
      <c r="J597" s="319"/>
      <c r="K597" s="321"/>
      <c r="L597" s="113"/>
      <c r="M597" s="317" t="str">
        <f t="shared" si="9"/>
        <v/>
      </c>
    </row>
    <row r="598" spans="1:13" ht="14.45" customHeight="1" x14ac:dyDescent="0.2">
      <c r="A598" s="322"/>
      <c r="B598" s="318"/>
      <c r="C598" s="319"/>
      <c r="D598" s="319"/>
      <c r="E598" s="320"/>
      <c r="F598" s="318"/>
      <c r="G598" s="319"/>
      <c r="H598" s="319"/>
      <c r="I598" s="319"/>
      <c r="J598" s="319"/>
      <c r="K598" s="321"/>
      <c r="L598" s="113"/>
      <c r="M598" s="317" t="str">
        <f t="shared" si="9"/>
        <v/>
      </c>
    </row>
    <row r="599" spans="1:13" ht="14.45" customHeight="1" x14ac:dyDescent="0.2">
      <c r="A599" s="322"/>
      <c r="B599" s="318"/>
      <c r="C599" s="319"/>
      <c r="D599" s="319"/>
      <c r="E599" s="320"/>
      <c r="F599" s="318"/>
      <c r="G599" s="319"/>
      <c r="H599" s="319"/>
      <c r="I599" s="319"/>
      <c r="J599" s="319"/>
      <c r="K599" s="321"/>
      <c r="L599" s="113"/>
      <c r="M599" s="317" t="str">
        <f t="shared" si="9"/>
        <v/>
      </c>
    </row>
    <row r="600" spans="1:13" ht="14.45" customHeight="1" x14ac:dyDescent="0.2">
      <c r="A600" s="322"/>
      <c r="B600" s="318"/>
      <c r="C600" s="319"/>
      <c r="D600" s="319"/>
      <c r="E600" s="320"/>
      <c r="F600" s="318"/>
      <c r="G600" s="319"/>
      <c r="H600" s="319"/>
      <c r="I600" s="319"/>
      <c r="J600" s="319"/>
      <c r="K600" s="321"/>
      <c r="L600" s="113"/>
      <c r="M600" s="317" t="str">
        <f t="shared" si="9"/>
        <v/>
      </c>
    </row>
    <row r="601" spans="1:13" ht="14.45" customHeight="1" x14ac:dyDescent="0.2">
      <c r="A601" s="322"/>
      <c r="B601" s="318"/>
      <c r="C601" s="319"/>
      <c r="D601" s="319"/>
      <c r="E601" s="320"/>
      <c r="F601" s="318"/>
      <c r="G601" s="319"/>
      <c r="H601" s="319"/>
      <c r="I601" s="319"/>
      <c r="J601" s="319"/>
      <c r="K601" s="321"/>
      <c r="L601" s="113"/>
      <c r="M601" s="317" t="str">
        <f t="shared" si="9"/>
        <v/>
      </c>
    </row>
    <row r="602" spans="1:13" ht="14.45" customHeight="1" x14ac:dyDescent="0.2">
      <c r="A602" s="322"/>
      <c r="B602" s="318"/>
      <c r="C602" s="319"/>
      <c r="D602" s="319"/>
      <c r="E602" s="320"/>
      <c r="F602" s="318"/>
      <c r="G602" s="319"/>
      <c r="H602" s="319"/>
      <c r="I602" s="319"/>
      <c r="J602" s="319"/>
      <c r="K602" s="321"/>
      <c r="L602" s="113"/>
      <c r="M602" s="317" t="str">
        <f t="shared" si="9"/>
        <v/>
      </c>
    </row>
    <row r="603" spans="1:13" ht="14.45" customHeight="1" x14ac:dyDescent="0.2">
      <c r="A603" s="322"/>
      <c r="B603" s="318"/>
      <c r="C603" s="319"/>
      <c r="D603" s="319"/>
      <c r="E603" s="320"/>
      <c r="F603" s="318"/>
      <c r="G603" s="319"/>
      <c r="H603" s="319"/>
      <c r="I603" s="319"/>
      <c r="J603" s="319"/>
      <c r="K603" s="321"/>
      <c r="L603" s="113"/>
      <c r="M603" s="317" t="str">
        <f t="shared" si="9"/>
        <v/>
      </c>
    </row>
    <row r="604" spans="1:13" ht="14.45" customHeight="1" x14ac:dyDescent="0.2">
      <c r="A604" s="322"/>
      <c r="B604" s="318"/>
      <c r="C604" s="319"/>
      <c r="D604" s="319"/>
      <c r="E604" s="320"/>
      <c r="F604" s="318"/>
      <c r="G604" s="319"/>
      <c r="H604" s="319"/>
      <c r="I604" s="319"/>
      <c r="J604" s="319"/>
      <c r="K604" s="321"/>
      <c r="L604" s="113"/>
      <c r="M604" s="317" t="str">
        <f t="shared" si="9"/>
        <v/>
      </c>
    </row>
    <row r="605" spans="1:13" ht="14.45" customHeight="1" x14ac:dyDescent="0.2">
      <c r="A605" s="322"/>
      <c r="B605" s="318"/>
      <c r="C605" s="319"/>
      <c r="D605" s="319"/>
      <c r="E605" s="320"/>
      <c r="F605" s="318"/>
      <c r="G605" s="319"/>
      <c r="H605" s="319"/>
      <c r="I605" s="319"/>
      <c r="J605" s="319"/>
      <c r="K605" s="321"/>
      <c r="L605" s="113"/>
      <c r="M605" s="317" t="str">
        <f t="shared" si="9"/>
        <v/>
      </c>
    </row>
    <row r="606" spans="1:13" ht="14.45" customHeight="1" x14ac:dyDescent="0.2">
      <c r="A606" s="322"/>
      <c r="B606" s="318"/>
      <c r="C606" s="319"/>
      <c r="D606" s="319"/>
      <c r="E606" s="320"/>
      <c r="F606" s="318"/>
      <c r="G606" s="319"/>
      <c r="H606" s="319"/>
      <c r="I606" s="319"/>
      <c r="J606" s="319"/>
      <c r="K606" s="321"/>
      <c r="L606" s="113"/>
      <c r="M606" s="317" t="str">
        <f t="shared" si="9"/>
        <v/>
      </c>
    </row>
    <row r="607" spans="1:13" ht="14.45" customHeight="1" x14ac:dyDescent="0.2">
      <c r="A607" s="322"/>
      <c r="B607" s="318"/>
      <c r="C607" s="319"/>
      <c r="D607" s="319"/>
      <c r="E607" s="320"/>
      <c r="F607" s="318"/>
      <c r="G607" s="319"/>
      <c r="H607" s="319"/>
      <c r="I607" s="319"/>
      <c r="J607" s="319"/>
      <c r="K607" s="321"/>
      <c r="L607" s="113"/>
      <c r="M607" s="317" t="str">
        <f t="shared" si="9"/>
        <v/>
      </c>
    </row>
    <row r="608" spans="1:13" ht="14.45" customHeight="1" x14ac:dyDescent="0.2">
      <c r="A608" s="322"/>
      <c r="B608" s="318"/>
      <c r="C608" s="319"/>
      <c r="D608" s="319"/>
      <c r="E608" s="320"/>
      <c r="F608" s="318"/>
      <c r="G608" s="319"/>
      <c r="H608" s="319"/>
      <c r="I608" s="319"/>
      <c r="J608" s="319"/>
      <c r="K608" s="321"/>
      <c r="L608" s="113"/>
      <c r="M608" s="317" t="str">
        <f t="shared" si="9"/>
        <v/>
      </c>
    </row>
    <row r="609" spans="1:13" ht="14.45" customHeight="1" x14ac:dyDescent="0.2">
      <c r="A609" s="322"/>
      <c r="B609" s="318"/>
      <c r="C609" s="319"/>
      <c r="D609" s="319"/>
      <c r="E609" s="320"/>
      <c r="F609" s="318"/>
      <c r="G609" s="319"/>
      <c r="H609" s="319"/>
      <c r="I609" s="319"/>
      <c r="J609" s="319"/>
      <c r="K609" s="321"/>
      <c r="L609" s="113"/>
      <c r="M609" s="317" t="str">
        <f t="shared" si="9"/>
        <v/>
      </c>
    </row>
    <row r="610" spans="1:13" ht="14.45" customHeight="1" x14ac:dyDescent="0.2">
      <c r="A610" s="322"/>
      <c r="B610" s="318"/>
      <c r="C610" s="319"/>
      <c r="D610" s="319"/>
      <c r="E610" s="320"/>
      <c r="F610" s="318"/>
      <c r="G610" s="319"/>
      <c r="H610" s="319"/>
      <c r="I610" s="319"/>
      <c r="J610" s="319"/>
      <c r="K610" s="321"/>
      <c r="L610" s="113"/>
      <c r="M610" s="317" t="str">
        <f t="shared" si="9"/>
        <v/>
      </c>
    </row>
    <row r="611" spans="1:13" ht="14.45" customHeight="1" x14ac:dyDescent="0.2">
      <c r="A611" s="322"/>
      <c r="B611" s="318"/>
      <c r="C611" s="319"/>
      <c r="D611" s="319"/>
      <c r="E611" s="320"/>
      <c r="F611" s="318"/>
      <c r="G611" s="319"/>
      <c r="H611" s="319"/>
      <c r="I611" s="319"/>
      <c r="J611" s="319"/>
      <c r="K611" s="321"/>
      <c r="L611" s="113"/>
      <c r="M611" s="317" t="str">
        <f t="shared" si="9"/>
        <v/>
      </c>
    </row>
    <row r="612" spans="1:13" ht="14.45" customHeight="1" x14ac:dyDescent="0.2">
      <c r="A612" s="322"/>
      <c r="B612" s="318"/>
      <c r="C612" s="319"/>
      <c r="D612" s="319"/>
      <c r="E612" s="320"/>
      <c r="F612" s="318"/>
      <c r="G612" s="319"/>
      <c r="H612" s="319"/>
      <c r="I612" s="319"/>
      <c r="J612" s="319"/>
      <c r="K612" s="321"/>
      <c r="L612" s="113"/>
      <c r="M612" s="317" t="str">
        <f t="shared" si="9"/>
        <v/>
      </c>
    </row>
    <row r="613" spans="1:13" ht="14.45" customHeight="1" x14ac:dyDescent="0.2">
      <c r="A613" s="322"/>
      <c r="B613" s="318"/>
      <c r="C613" s="319"/>
      <c r="D613" s="319"/>
      <c r="E613" s="320"/>
      <c r="F613" s="318"/>
      <c r="G613" s="319"/>
      <c r="H613" s="319"/>
      <c r="I613" s="319"/>
      <c r="J613" s="319"/>
      <c r="K613" s="321"/>
      <c r="L613" s="113"/>
      <c r="M613" s="317" t="str">
        <f t="shared" si="9"/>
        <v/>
      </c>
    </row>
    <row r="614" spans="1:13" ht="14.45" customHeight="1" x14ac:dyDescent="0.2">
      <c r="A614" s="322"/>
      <c r="B614" s="318"/>
      <c r="C614" s="319"/>
      <c r="D614" s="319"/>
      <c r="E614" s="320"/>
      <c r="F614" s="318"/>
      <c r="G614" s="319"/>
      <c r="H614" s="319"/>
      <c r="I614" s="319"/>
      <c r="J614" s="319"/>
      <c r="K614" s="321"/>
      <c r="L614" s="113"/>
      <c r="M614" s="317" t="str">
        <f t="shared" si="9"/>
        <v/>
      </c>
    </row>
    <row r="615" spans="1:13" ht="14.45" customHeight="1" x14ac:dyDescent="0.2">
      <c r="A615" s="322"/>
      <c r="B615" s="318"/>
      <c r="C615" s="319"/>
      <c r="D615" s="319"/>
      <c r="E615" s="320"/>
      <c r="F615" s="318"/>
      <c r="G615" s="319"/>
      <c r="H615" s="319"/>
      <c r="I615" s="319"/>
      <c r="J615" s="319"/>
      <c r="K615" s="321"/>
      <c r="L615" s="113"/>
      <c r="M615" s="317" t="str">
        <f t="shared" si="9"/>
        <v/>
      </c>
    </row>
    <row r="616" spans="1:13" ht="14.45" customHeight="1" x14ac:dyDescent="0.2">
      <c r="A616" s="322"/>
      <c r="B616" s="318"/>
      <c r="C616" s="319"/>
      <c r="D616" s="319"/>
      <c r="E616" s="320"/>
      <c r="F616" s="318"/>
      <c r="G616" s="319"/>
      <c r="H616" s="319"/>
      <c r="I616" s="319"/>
      <c r="J616" s="319"/>
      <c r="K616" s="321"/>
      <c r="L616" s="113"/>
      <c r="M616" s="317" t="str">
        <f t="shared" si="9"/>
        <v/>
      </c>
    </row>
    <row r="617" spans="1:13" ht="14.45" customHeight="1" x14ac:dyDescent="0.2">
      <c r="A617" s="322"/>
      <c r="B617" s="318"/>
      <c r="C617" s="319"/>
      <c r="D617" s="319"/>
      <c r="E617" s="320"/>
      <c r="F617" s="318"/>
      <c r="G617" s="319"/>
      <c r="H617" s="319"/>
      <c r="I617" s="319"/>
      <c r="J617" s="319"/>
      <c r="K617" s="321"/>
      <c r="L617" s="113"/>
      <c r="M617" s="317" t="str">
        <f t="shared" si="9"/>
        <v/>
      </c>
    </row>
    <row r="618" spans="1:13" ht="14.45" customHeight="1" x14ac:dyDescent="0.2">
      <c r="A618" s="322"/>
      <c r="B618" s="318"/>
      <c r="C618" s="319"/>
      <c r="D618" s="319"/>
      <c r="E618" s="320"/>
      <c r="F618" s="318"/>
      <c r="G618" s="319"/>
      <c r="H618" s="319"/>
      <c r="I618" s="319"/>
      <c r="J618" s="319"/>
      <c r="K618" s="321"/>
      <c r="L618" s="113"/>
      <c r="M618" s="317" t="str">
        <f t="shared" si="9"/>
        <v/>
      </c>
    </row>
    <row r="619" spans="1:13" ht="14.45" customHeight="1" x14ac:dyDescent="0.2">
      <c r="A619" s="322"/>
      <c r="B619" s="318"/>
      <c r="C619" s="319"/>
      <c r="D619" s="319"/>
      <c r="E619" s="320"/>
      <c r="F619" s="318"/>
      <c r="G619" s="319"/>
      <c r="H619" s="319"/>
      <c r="I619" s="319"/>
      <c r="J619" s="319"/>
      <c r="K619" s="321"/>
      <c r="L619" s="113"/>
      <c r="M619" s="317" t="str">
        <f t="shared" si="9"/>
        <v/>
      </c>
    </row>
    <row r="620" spans="1:13" ht="14.45" customHeight="1" x14ac:dyDescent="0.2">
      <c r="A620" s="322"/>
      <c r="B620" s="318"/>
      <c r="C620" s="319"/>
      <c r="D620" s="319"/>
      <c r="E620" s="320"/>
      <c r="F620" s="318"/>
      <c r="G620" s="319"/>
      <c r="H620" s="319"/>
      <c r="I620" s="319"/>
      <c r="J620" s="319"/>
      <c r="K620" s="321"/>
      <c r="L620" s="113"/>
      <c r="M620" s="317" t="str">
        <f t="shared" si="9"/>
        <v/>
      </c>
    </row>
    <row r="621" spans="1:13" ht="14.45" customHeight="1" x14ac:dyDescent="0.2">
      <c r="A621" s="322"/>
      <c r="B621" s="318"/>
      <c r="C621" s="319"/>
      <c r="D621" s="319"/>
      <c r="E621" s="320"/>
      <c r="F621" s="318"/>
      <c r="G621" s="319"/>
      <c r="H621" s="319"/>
      <c r="I621" s="319"/>
      <c r="J621" s="319"/>
      <c r="K621" s="321"/>
      <c r="L621" s="113"/>
      <c r="M621" s="317" t="str">
        <f t="shared" si="9"/>
        <v/>
      </c>
    </row>
    <row r="622" spans="1:13" ht="14.45" customHeight="1" x14ac:dyDescent="0.2">
      <c r="A622" s="322"/>
      <c r="B622" s="318"/>
      <c r="C622" s="319"/>
      <c r="D622" s="319"/>
      <c r="E622" s="320"/>
      <c r="F622" s="318"/>
      <c r="G622" s="319"/>
      <c r="H622" s="319"/>
      <c r="I622" s="319"/>
      <c r="J622" s="319"/>
      <c r="K622" s="321"/>
      <c r="L622" s="113"/>
      <c r="M622" s="317" t="str">
        <f t="shared" si="9"/>
        <v/>
      </c>
    </row>
    <row r="623" spans="1:13" ht="14.45" customHeight="1" x14ac:dyDescent="0.2">
      <c r="A623" s="322"/>
      <c r="B623" s="318"/>
      <c r="C623" s="319"/>
      <c r="D623" s="319"/>
      <c r="E623" s="320"/>
      <c r="F623" s="318"/>
      <c r="G623" s="319"/>
      <c r="H623" s="319"/>
      <c r="I623" s="319"/>
      <c r="J623" s="319"/>
      <c r="K623" s="321"/>
      <c r="L623" s="113"/>
      <c r="M623" s="317" t="str">
        <f t="shared" si="9"/>
        <v/>
      </c>
    </row>
    <row r="624" spans="1:13" ht="14.45" customHeight="1" x14ac:dyDescent="0.2">
      <c r="A624" s="322"/>
      <c r="B624" s="318"/>
      <c r="C624" s="319"/>
      <c r="D624" s="319"/>
      <c r="E624" s="320"/>
      <c r="F624" s="318"/>
      <c r="G624" s="319"/>
      <c r="H624" s="319"/>
      <c r="I624" s="319"/>
      <c r="J624" s="319"/>
      <c r="K624" s="321"/>
      <c r="L624" s="113"/>
      <c r="M624" s="317" t="str">
        <f t="shared" si="9"/>
        <v/>
      </c>
    </row>
    <row r="625" spans="1:13" ht="14.45" customHeight="1" x14ac:dyDescent="0.2">
      <c r="A625" s="322"/>
      <c r="B625" s="318"/>
      <c r="C625" s="319"/>
      <c r="D625" s="319"/>
      <c r="E625" s="320"/>
      <c r="F625" s="318"/>
      <c r="G625" s="319"/>
      <c r="H625" s="319"/>
      <c r="I625" s="319"/>
      <c r="J625" s="319"/>
      <c r="K625" s="321"/>
      <c r="L625" s="113"/>
      <c r="M625" s="317" t="str">
        <f t="shared" si="9"/>
        <v/>
      </c>
    </row>
    <row r="626" spans="1:13" ht="14.45" customHeight="1" x14ac:dyDescent="0.2">
      <c r="A626" s="322"/>
      <c r="B626" s="318"/>
      <c r="C626" s="319"/>
      <c r="D626" s="319"/>
      <c r="E626" s="320"/>
      <c r="F626" s="318"/>
      <c r="G626" s="319"/>
      <c r="H626" s="319"/>
      <c r="I626" s="319"/>
      <c r="J626" s="319"/>
      <c r="K626" s="321"/>
      <c r="L626" s="113"/>
      <c r="M626" s="317" t="str">
        <f t="shared" si="9"/>
        <v/>
      </c>
    </row>
    <row r="627" spans="1:13" ht="14.45" customHeight="1" x14ac:dyDescent="0.2">
      <c r="A627" s="322"/>
      <c r="B627" s="318"/>
      <c r="C627" s="319"/>
      <c r="D627" s="319"/>
      <c r="E627" s="320"/>
      <c r="F627" s="318"/>
      <c r="G627" s="319"/>
      <c r="H627" s="319"/>
      <c r="I627" s="319"/>
      <c r="J627" s="319"/>
      <c r="K627" s="321"/>
      <c r="L627" s="113"/>
      <c r="M627" s="317" t="str">
        <f t="shared" si="9"/>
        <v/>
      </c>
    </row>
    <row r="628" spans="1:13" ht="14.45" customHeight="1" x14ac:dyDescent="0.2">
      <c r="A628" s="322"/>
      <c r="B628" s="318"/>
      <c r="C628" s="319"/>
      <c r="D628" s="319"/>
      <c r="E628" s="320"/>
      <c r="F628" s="318"/>
      <c r="G628" s="319"/>
      <c r="H628" s="319"/>
      <c r="I628" s="319"/>
      <c r="J628" s="319"/>
      <c r="K628" s="321"/>
      <c r="L628" s="113"/>
      <c r="M628" s="317" t="str">
        <f t="shared" si="9"/>
        <v/>
      </c>
    </row>
    <row r="629" spans="1:13" ht="14.45" customHeight="1" x14ac:dyDescent="0.2">
      <c r="A629" s="322"/>
      <c r="B629" s="318"/>
      <c r="C629" s="319"/>
      <c r="D629" s="319"/>
      <c r="E629" s="320"/>
      <c r="F629" s="318"/>
      <c r="G629" s="319"/>
      <c r="H629" s="319"/>
      <c r="I629" s="319"/>
      <c r="J629" s="319"/>
      <c r="K629" s="321"/>
      <c r="L629" s="113"/>
      <c r="M629" s="317" t="str">
        <f t="shared" si="9"/>
        <v/>
      </c>
    </row>
    <row r="630" spans="1:13" ht="14.45" customHeight="1" x14ac:dyDescent="0.2">
      <c r="A630" s="322"/>
      <c r="B630" s="318"/>
      <c r="C630" s="319"/>
      <c r="D630" s="319"/>
      <c r="E630" s="320"/>
      <c r="F630" s="318"/>
      <c r="G630" s="319"/>
      <c r="H630" s="319"/>
      <c r="I630" s="319"/>
      <c r="J630" s="319"/>
      <c r="K630" s="321"/>
      <c r="L630" s="113"/>
      <c r="M630" s="317" t="str">
        <f t="shared" si="9"/>
        <v/>
      </c>
    </row>
    <row r="631" spans="1:13" ht="14.45" customHeight="1" x14ac:dyDescent="0.2">
      <c r="A631" s="322"/>
      <c r="B631" s="318"/>
      <c r="C631" s="319"/>
      <c r="D631" s="319"/>
      <c r="E631" s="320"/>
      <c r="F631" s="318"/>
      <c r="G631" s="319"/>
      <c r="H631" s="319"/>
      <c r="I631" s="319"/>
      <c r="J631" s="319"/>
      <c r="K631" s="321"/>
      <c r="L631" s="113"/>
      <c r="M631" s="317" t="str">
        <f t="shared" si="9"/>
        <v/>
      </c>
    </row>
    <row r="632" spans="1:13" ht="14.45" customHeight="1" x14ac:dyDescent="0.2">
      <c r="A632" s="322"/>
      <c r="B632" s="318"/>
      <c r="C632" s="319"/>
      <c r="D632" s="319"/>
      <c r="E632" s="320"/>
      <c r="F632" s="318"/>
      <c r="G632" s="319"/>
      <c r="H632" s="319"/>
      <c r="I632" s="319"/>
      <c r="J632" s="319"/>
      <c r="K632" s="321"/>
      <c r="L632" s="113"/>
      <c r="M632" s="317" t="str">
        <f t="shared" si="9"/>
        <v/>
      </c>
    </row>
    <row r="633" spans="1:13" ht="14.45" customHeight="1" x14ac:dyDescent="0.2">
      <c r="A633" s="322"/>
      <c r="B633" s="318"/>
      <c r="C633" s="319"/>
      <c r="D633" s="319"/>
      <c r="E633" s="320"/>
      <c r="F633" s="318"/>
      <c r="G633" s="319"/>
      <c r="H633" s="319"/>
      <c r="I633" s="319"/>
      <c r="J633" s="319"/>
      <c r="K633" s="321"/>
      <c r="L633" s="113"/>
      <c r="M633" s="317" t="str">
        <f t="shared" si="9"/>
        <v/>
      </c>
    </row>
    <row r="634" spans="1:13" ht="14.45" customHeight="1" x14ac:dyDescent="0.2">
      <c r="A634" s="322"/>
      <c r="B634" s="318"/>
      <c r="C634" s="319"/>
      <c r="D634" s="319"/>
      <c r="E634" s="320"/>
      <c r="F634" s="318"/>
      <c r="G634" s="319"/>
      <c r="H634" s="319"/>
      <c r="I634" s="319"/>
      <c r="J634" s="319"/>
      <c r="K634" s="321"/>
      <c r="L634" s="113"/>
      <c r="M634" s="317" t="str">
        <f t="shared" si="9"/>
        <v/>
      </c>
    </row>
    <row r="635" spans="1:13" ht="14.45" customHeight="1" x14ac:dyDescent="0.2">
      <c r="A635" s="322"/>
      <c r="B635" s="318"/>
      <c r="C635" s="319"/>
      <c r="D635" s="319"/>
      <c r="E635" s="320"/>
      <c r="F635" s="318"/>
      <c r="G635" s="319"/>
      <c r="H635" s="319"/>
      <c r="I635" s="319"/>
      <c r="J635" s="319"/>
      <c r="K635" s="321"/>
      <c r="L635" s="113"/>
      <c r="M635" s="317" t="str">
        <f t="shared" si="9"/>
        <v/>
      </c>
    </row>
    <row r="636" spans="1:13" ht="14.45" customHeight="1" x14ac:dyDescent="0.2">
      <c r="A636" s="322"/>
      <c r="B636" s="318"/>
      <c r="C636" s="319"/>
      <c r="D636" s="319"/>
      <c r="E636" s="320"/>
      <c r="F636" s="318"/>
      <c r="G636" s="319"/>
      <c r="H636" s="319"/>
      <c r="I636" s="319"/>
      <c r="J636" s="319"/>
      <c r="K636" s="321"/>
      <c r="L636" s="113"/>
      <c r="M636" s="317" t="str">
        <f t="shared" si="9"/>
        <v/>
      </c>
    </row>
    <row r="637" spans="1:13" ht="14.45" customHeight="1" x14ac:dyDescent="0.2">
      <c r="A637" s="322"/>
      <c r="B637" s="318"/>
      <c r="C637" s="319"/>
      <c r="D637" s="319"/>
      <c r="E637" s="320"/>
      <c r="F637" s="318"/>
      <c r="G637" s="319"/>
      <c r="H637" s="319"/>
      <c r="I637" s="319"/>
      <c r="J637" s="319"/>
      <c r="K637" s="321"/>
      <c r="L637" s="113"/>
      <c r="M637" s="317" t="str">
        <f t="shared" si="9"/>
        <v/>
      </c>
    </row>
    <row r="638" spans="1:13" ht="14.45" customHeight="1" x14ac:dyDescent="0.2">
      <c r="A638" s="322"/>
      <c r="B638" s="318"/>
      <c r="C638" s="319"/>
      <c r="D638" s="319"/>
      <c r="E638" s="320"/>
      <c r="F638" s="318"/>
      <c r="G638" s="319"/>
      <c r="H638" s="319"/>
      <c r="I638" s="319"/>
      <c r="J638" s="319"/>
      <c r="K638" s="321"/>
      <c r="L638" s="113"/>
      <c r="M638" s="317" t="str">
        <f t="shared" si="9"/>
        <v/>
      </c>
    </row>
    <row r="639" spans="1:13" ht="14.45" customHeight="1" x14ac:dyDescent="0.2">
      <c r="A639" s="322"/>
      <c r="B639" s="318"/>
      <c r="C639" s="319"/>
      <c r="D639" s="319"/>
      <c r="E639" s="320"/>
      <c r="F639" s="318"/>
      <c r="G639" s="319"/>
      <c r="H639" s="319"/>
      <c r="I639" s="319"/>
      <c r="J639" s="319"/>
      <c r="K639" s="321"/>
      <c r="L639" s="113"/>
      <c r="M639" s="317" t="str">
        <f t="shared" si="9"/>
        <v/>
      </c>
    </row>
    <row r="640" spans="1:13" ht="14.45" customHeight="1" x14ac:dyDescent="0.2">
      <c r="A640" s="322"/>
      <c r="B640" s="318"/>
      <c r="C640" s="319"/>
      <c r="D640" s="319"/>
      <c r="E640" s="320"/>
      <c r="F640" s="318"/>
      <c r="G640" s="319"/>
      <c r="H640" s="319"/>
      <c r="I640" s="319"/>
      <c r="J640" s="319"/>
      <c r="K640" s="321"/>
      <c r="L640" s="113"/>
      <c r="M640" s="317" t="str">
        <f t="shared" si="9"/>
        <v/>
      </c>
    </row>
    <row r="641" spans="1:13" ht="14.45" customHeight="1" x14ac:dyDescent="0.2">
      <c r="A641" s="322"/>
      <c r="B641" s="318"/>
      <c r="C641" s="319"/>
      <c r="D641" s="319"/>
      <c r="E641" s="320"/>
      <c r="F641" s="318"/>
      <c r="G641" s="319"/>
      <c r="H641" s="319"/>
      <c r="I641" s="319"/>
      <c r="J641" s="319"/>
      <c r="K641" s="321"/>
      <c r="L641" s="113"/>
      <c r="M641" s="317" t="str">
        <f t="shared" si="9"/>
        <v/>
      </c>
    </row>
    <row r="642" spans="1:13" ht="14.45" customHeight="1" x14ac:dyDescent="0.2">
      <c r="A642" s="322"/>
      <c r="B642" s="318"/>
      <c r="C642" s="319"/>
      <c r="D642" s="319"/>
      <c r="E642" s="320"/>
      <c r="F642" s="318"/>
      <c r="G642" s="319"/>
      <c r="H642" s="319"/>
      <c r="I642" s="319"/>
      <c r="J642" s="319"/>
      <c r="K642" s="321"/>
      <c r="L642" s="113"/>
      <c r="M642" s="317" t="str">
        <f t="shared" si="9"/>
        <v/>
      </c>
    </row>
    <row r="643" spans="1:13" ht="14.45" customHeight="1" x14ac:dyDescent="0.2">
      <c r="A643" s="322"/>
      <c r="B643" s="318"/>
      <c r="C643" s="319"/>
      <c r="D643" s="319"/>
      <c r="E643" s="320"/>
      <c r="F643" s="318"/>
      <c r="G643" s="319"/>
      <c r="H643" s="319"/>
      <c r="I643" s="319"/>
      <c r="J643" s="319"/>
      <c r="K643" s="321"/>
      <c r="L643" s="113"/>
      <c r="M643" s="317" t="str">
        <f t="shared" si="9"/>
        <v/>
      </c>
    </row>
    <row r="644" spans="1:13" ht="14.45" customHeight="1" x14ac:dyDescent="0.2">
      <c r="A644" s="322"/>
      <c r="B644" s="318"/>
      <c r="C644" s="319"/>
      <c r="D644" s="319"/>
      <c r="E644" s="320"/>
      <c r="F644" s="318"/>
      <c r="G644" s="319"/>
      <c r="H644" s="319"/>
      <c r="I644" s="319"/>
      <c r="J644" s="319"/>
      <c r="K644" s="321"/>
      <c r="L644" s="113"/>
      <c r="M644" s="317" t="str">
        <f t="shared" si="9"/>
        <v/>
      </c>
    </row>
    <row r="645" spans="1:13" ht="14.45" customHeight="1" x14ac:dyDescent="0.2">
      <c r="A645" s="322"/>
      <c r="B645" s="318"/>
      <c r="C645" s="319"/>
      <c r="D645" s="319"/>
      <c r="E645" s="320"/>
      <c r="F645" s="318"/>
      <c r="G645" s="319"/>
      <c r="H645" s="319"/>
      <c r="I645" s="319"/>
      <c r="J645" s="319"/>
      <c r="K645" s="321"/>
      <c r="L645" s="113"/>
      <c r="M645" s="317" t="str">
        <f t="shared" si="9"/>
        <v/>
      </c>
    </row>
    <row r="646" spans="1:13" ht="14.45" customHeight="1" x14ac:dyDescent="0.2">
      <c r="A646" s="322"/>
      <c r="B646" s="318"/>
      <c r="C646" s="319"/>
      <c r="D646" s="319"/>
      <c r="E646" s="320"/>
      <c r="F646" s="318"/>
      <c r="G646" s="319"/>
      <c r="H646" s="319"/>
      <c r="I646" s="319"/>
      <c r="J646" s="319"/>
      <c r="K646" s="321"/>
      <c r="L646" s="113"/>
      <c r="M646" s="31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22"/>
      <c r="B647" s="318"/>
      <c r="C647" s="319"/>
      <c r="D647" s="319"/>
      <c r="E647" s="320"/>
      <c r="F647" s="318"/>
      <c r="G647" s="319"/>
      <c r="H647" s="319"/>
      <c r="I647" s="319"/>
      <c r="J647" s="319"/>
      <c r="K647" s="321"/>
      <c r="L647" s="113"/>
      <c r="M647" s="317" t="str">
        <f t="shared" si="10"/>
        <v/>
      </c>
    </row>
    <row r="648" spans="1:13" ht="14.45" customHeight="1" x14ac:dyDescent="0.2">
      <c r="A648" s="322"/>
      <c r="B648" s="318"/>
      <c r="C648" s="319"/>
      <c r="D648" s="319"/>
      <c r="E648" s="320"/>
      <c r="F648" s="318"/>
      <c r="G648" s="319"/>
      <c r="H648" s="319"/>
      <c r="I648" s="319"/>
      <c r="J648" s="319"/>
      <c r="K648" s="321"/>
      <c r="L648" s="113"/>
      <c r="M648" s="317" t="str">
        <f t="shared" si="10"/>
        <v/>
      </c>
    </row>
    <row r="649" spans="1:13" ht="14.45" customHeight="1" x14ac:dyDescent="0.2">
      <c r="A649" s="322"/>
      <c r="B649" s="318"/>
      <c r="C649" s="319"/>
      <c r="D649" s="319"/>
      <c r="E649" s="320"/>
      <c r="F649" s="318"/>
      <c r="G649" s="319"/>
      <c r="H649" s="319"/>
      <c r="I649" s="319"/>
      <c r="J649" s="319"/>
      <c r="K649" s="321"/>
      <c r="L649" s="113"/>
      <c r="M649" s="317" t="str">
        <f t="shared" si="10"/>
        <v/>
      </c>
    </row>
    <row r="650" spans="1:13" ht="14.45" customHeight="1" x14ac:dyDescent="0.2">
      <c r="A650" s="322"/>
      <c r="B650" s="318"/>
      <c r="C650" s="319"/>
      <c r="D650" s="319"/>
      <c r="E650" s="320"/>
      <c r="F650" s="318"/>
      <c r="G650" s="319"/>
      <c r="H650" s="319"/>
      <c r="I650" s="319"/>
      <c r="J650" s="319"/>
      <c r="K650" s="321"/>
      <c r="L650" s="113"/>
      <c r="M650" s="317" t="str">
        <f t="shared" si="10"/>
        <v/>
      </c>
    </row>
    <row r="651" spans="1:13" ht="14.45" customHeight="1" x14ac:dyDescent="0.2">
      <c r="A651" s="322"/>
      <c r="B651" s="318"/>
      <c r="C651" s="319"/>
      <c r="D651" s="319"/>
      <c r="E651" s="320"/>
      <c r="F651" s="318"/>
      <c r="G651" s="319"/>
      <c r="H651" s="319"/>
      <c r="I651" s="319"/>
      <c r="J651" s="319"/>
      <c r="K651" s="321"/>
      <c r="L651" s="113"/>
      <c r="M651" s="317" t="str">
        <f t="shared" si="10"/>
        <v/>
      </c>
    </row>
    <row r="652" spans="1:13" ht="14.45" customHeight="1" x14ac:dyDescent="0.2">
      <c r="A652" s="322"/>
      <c r="B652" s="318"/>
      <c r="C652" s="319"/>
      <c r="D652" s="319"/>
      <c r="E652" s="320"/>
      <c r="F652" s="318"/>
      <c r="G652" s="319"/>
      <c r="H652" s="319"/>
      <c r="I652" s="319"/>
      <c r="J652" s="319"/>
      <c r="K652" s="321"/>
      <c r="L652" s="113"/>
      <c r="M652" s="317" t="str">
        <f t="shared" si="10"/>
        <v/>
      </c>
    </row>
    <row r="653" spans="1:13" ht="14.45" customHeight="1" x14ac:dyDescent="0.2">
      <c r="A653" s="322"/>
      <c r="B653" s="318"/>
      <c r="C653" s="319"/>
      <c r="D653" s="319"/>
      <c r="E653" s="320"/>
      <c r="F653" s="318"/>
      <c r="G653" s="319"/>
      <c r="H653" s="319"/>
      <c r="I653" s="319"/>
      <c r="J653" s="319"/>
      <c r="K653" s="321"/>
      <c r="L653" s="113"/>
      <c r="M653" s="317" t="str">
        <f t="shared" si="10"/>
        <v/>
      </c>
    </row>
    <row r="654" spans="1:13" ht="14.45" customHeight="1" x14ac:dyDescent="0.2">
      <c r="A654" s="322"/>
      <c r="B654" s="318"/>
      <c r="C654" s="319"/>
      <c r="D654" s="319"/>
      <c r="E654" s="320"/>
      <c r="F654" s="318"/>
      <c r="G654" s="319"/>
      <c r="H654" s="319"/>
      <c r="I654" s="319"/>
      <c r="J654" s="319"/>
      <c r="K654" s="321"/>
      <c r="L654" s="113"/>
      <c r="M654" s="317" t="str">
        <f t="shared" si="10"/>
        <v/>
      </c>
    </row>
    <row r="655" spans="1:13" ht="14.45" customHeight="1" x14ac:dyDescent="0.2">
      <c r="A655" s="322"/>
      <c r="B655" s="318"/>
      <c r="C655" s="319"/>
      <c r="D655" s="319"/>
      <c r="E655" s="320"/>
      <c r="F655" s="318"/>
      <c r="G655" s="319"/>
      <c r="H655" s="319"/>
      <c r="I655" s="319"/>
      <c r="J655" s="319"/>
      <c r="K655" s="321"/>
      <c r="L655" s="113"/>
      <c r="M655" s="317" t="str">
        <f t="shared" si="10"/>
        <v/>
      </c>
    </row>
    <row r="656" spans="1:13" ht="14.45" customHeight="1" x14ac:dyDescent="0.2">
      <c r="A656" s="322"/>
      <c r="B656" s="318"/>
      <c r="C656" s="319"/>
      <c r="D656" s="319"/>
      <c r="E656" s="320"/>
      <c r="F656" s="318"/>
      <c r="G656" s="319"/>
      <c r="H656" s="319"/>
      <c r="I656" s="319"/>
      <c r="J656" s="319"/>
      <c r="K656" s="321"/>
      <c r="L656" s="113"/>
      <c r="M656" s="317" t="str">
        <f t="shared" si="10"/>
        <v/>
      </c>
    </row>
    <row r="657" spans="1:13" ht="14.45" customHeight="1" x14ac:dyDescent="0.2">
      <c r="A657" s="322"/>
      <c r="B657" s="318"/>
      <c r="C657" s="319"/>
      <c r="D657" s="319"/>
      <c r="E657" s="320"/>
      <c r="F657" s="318"/>
      <c r="G657" s="319"/>
      <c r="H657" s="319"/>
      <c r="I657" s="319"/>
      <c r="J657" s="319"/>
      <c r="K657" s="321"/>
      <c r="L657" s="113"/>
      <c r="M657" s="317" t="str">
        <f t="shared" si="10"/>
        <v/>
      </c>
    </row>
    <row r="658" spans="1:13" ht="14.45" customHeight="1" x14ac:dyDescent="0.2">
      <c r="A658" s="322"/>
      <c r="B658" s="318"/>
      <c r="C658" s="319"/>
      <c r="D658" s="319"/>
      <c r="E658" s="320"/>
      <c r="F658" s="318"/>
      <c r="G658" s="319"/>
      <c r="H658" s="319"/>
      <c r="I658" s="319"/>
      <c r="J658" s="319"/>
      <c r="K658" s="321"/>
      <c r="L658" s="113"/>
      <c r="M658" s="317" t="str">
        <f t="shared" si="10"/>
        <v/>
      </c>
    </row>
    <row r="659" spans="1:13" ht="14.45" customHeight="1" x14ac:dyDescent="0.2">
      <c r="A659" s="322"/>
      <c r="B659" s="318"/>
      <c r="C659" s="319"/>
      <c r="D659" s="319"/>
      <c r="E659" s="320"/>
      <c r="F659" s="318"/>
      <c r="G659" s="319"/>
      <c r="H659" s="319"/>
      <c r="I659" s="319"/>
      <c r="J659" s="319"/>
      <c r="K659" s="321"/>
      <c r="L659" s="113"/>
      <c r="M659" s="317" t="str">
        <f t="shared" si="10"/>
        <v/>
      </c>
    </row>
    <row r="660" spans="1:13" ht="14.45" customHeight="1" x14ac:dyDescent="0.2">
      <c r="A660" s="322"/>
      <c r="B660" s="318"/>
      <c r="C660" s="319"/>
      <c r="D660" s="319"/>
      <c r="E660" s="320"/>
      <c r="F660" s="318"/>
      <c r="G660" s="319"/>
      <c r="H660" s="319"/>
      <c r="I660" s="319"/>
      <c r="J660" s="319"/>
      <c r="K660" s="321"/>
      <c r="L660" s="113"/>
      <c r="M660" s="317" t="str">
        <f t="shared" si="10"/>
        <v/>
      </c>
    </row>
    <row r="661" spans="1:13" ht="14.45" customHeight="1" x14ac:dyDescent="0.2">
      <c r="A661" s="322"/>
      <c r="B661" s="318"/>
      <c r="C661" s="319"/>
      <c r="D661" s="319"/>
      <c r="E661" s="320"/>
      <c r="F661" s="318"/>
      <c r="G661" s="319"/>
      <c r="H661" s="319"/>
      <c r="I661" s="319"/>
      <c r="J661" s="319"/>
      <c r="K661" s="321"/>
      <c r="L661" s="113"/>
      <c r="M661" s="317" t="str">
        <f t="shared" si="10"/>
        <v/>
      </c>
    </row>
    <row r="662" spans="1:13" ht="14.45" customHeight="1" x14ac:dyDescent="0.2">
      <c r="A662" s="322"/>
      <c r="B662" s="318"/>
      <c r="C662" s="319"/>
      <c r="D662" s="319"/>
      <c r="E662" s="320"/>
      <c r="F662" s="318"/>
      <c r="G662" s="319"/>
      <c r="H662" s="319"/>
      <c r="I662" s="319"/>
      <c r="J662" s="319"/>
      <c r="K662" s="321"/>
      <c r="L662" s="113"/>
      <c r="M662" s="317" t="str">
        <f t="shared" si="10"/>
        <v/>
      </c>
    </row>
    <row r="663" spans="1:13" ht="14.45" customHeight="1" x14ac:dyDescent="0.2">
      <c r="A663" s="322"/>
      <c r="B663" s="318"/>
      <c r="C663" s="319"/>
      <c r="D663" s="319"/>
      <c r="E663" s="320"/>
      <c r="F663" s="318"/>
      <c r="G663" s="319"/>
      <c r="H663" s="319"/>
      <c r="I663" s="319"/>
      <c r="J663" s="319"/>
      <c r="K663" s="321"/>
      <c r="L663" s="113"/>
      <c r="M663" s="317" t="str">
        <f t="shared" si="10"/>
        <v/>
      </c>
    </row>
    <row r="664" spans="1:13" ht="14.45" customHeight="1" x14ac:dyDescent="0.2">
      <c r="A664" s="322"/>
      <c r="B664" s="318"/>
      <c r="C664" s="319"/>
      <c r="D664" s="319"/>
      <c r="E664" s="320"/>
      <c r="F664" s="318"/>
      <c r="G664" s="319"/>
      <c r="H664" s="319"/>
      <c r="I664" s="319"/>
      <c r="J664" s="319"/>
      <c r="K664" s="321"/>
      <c r="L664" s="113"/>
      <c r="M664" s="317" t="str">
        <f t="shared" si="10"/>
        <v/>
      </c>
    </row>
    <row r="665" spans="1:13" ht="14.45" customHeight="1" x14ac:dyDescent="0.2">
      <c r="A665" s="322"/>
      <c r="B665" s="318"/>
      <c r="C665" s="319"/>
      <c r="D665" s="319"/>
      <c r="E665" s="320"/>
      <c r="F665" s="318"/>
      <c r="G665" s="319"/>
      <c r="H665" s="319"/>
      <c r="I665" s="319"/>
      <c r="J665" s="319"/>
      <c r="K665" s="321"/>
      <c r="L665" s="113"/>
      <c r="M665" s="317" t="str">
        <f t="shared" si="10"/>
        <v/>
      </c>
    </row>
    <row r="666" spans="1:13" ht="14.45" customHeight="1" x14ac:dyDescent="0.2">
      <c r="A666" s="322"/>
      <c r="B666" s="318"/>
      <c r="C666" s="319"/>
      <c r="D666" s="319"/>
      <c r="E666" s="320"/>
      <c r="F666" s="318"/>
      <c r="G666" s="319"/>
      <c r="H666" s="319"/>
      <c r="I666" s="319"/>
      <c r="J666" s="319"/>
      <c r="K666" s="321"/>
      <c r="L666" s="113"/>
      <c r="M666" s="317" t="str">
        <f t="shared" si="10"/>
        <v/>
      </c>
    </row>
    <row r="667" spans="1:13" ht="14.45" customHeight="1" x14ac:dyDescent="0.2">
      <c r="A667" s="322"/>
      <c r="B667" s="318"/>
      <c r="C667" s="319"/>
      <c r="D667" s="319"/>
      <c r="E667" s="320"/>
      <c r="F667" s="318"/>
      <c r="G667" s="319"/>
      <c r="H667" s="319"/>
      <c r="I667" s="319"/>
      <c r="J667" s="319"/>
      <c r="K667" s="321"/>
      <c r="L667" s="113"/>
      <c r="M667" s="317" t="str">
        <f t="shared" si="10"/>
        <v/>
      </c>
    </row>
    <row r="668" spans="1:13" ht="14.45" customHeight="1" x14ac:dyDescent="0.2">
      <c r="A668" s="322"/>
      <c r="B668" s="318"/>
      <c r="C668" s="319"/>
      <c r="D668" s="319"/>
      <c r="E668" s="320"/>
      <c r="F668" s="318"/>
      <c r="G668" s="319"/>
      <c r="H668" s="319"/>
      <c r="I668" s="319"/>
      <c r="J668" s="319"/>
      <c r="K668" s="321"/>
      <c r="L668" s="113"/>
      <c r="M668" s="317" t="str">
        <f t="shared" si="10"/>
        <v/>
      </c>
    </row>
    <row r="669" spans="1:13" ht="14.45" customHeight="1" x14ac:dyDescent="0.2">
      <c r="A669" s="322"/>
      <c r="B669" s="318"/>
      <c r="C669" s="319"/>
      <c r="D669" s="319"/>
      <c r="E669" s="320"/>
      <c r="F669" s="318"/>
      <c r="G669" s="319"/>
      <c r="H669" s="319"/>
      <c r="I669" s="319"/>
      <c r="J669" s="319"/>
      <c r="K669" s="321"/>
      <c r="L669" s="113"/>
      <c r="M669" s="317" t="str">
        <f t="shared" si="10"/>
        <v/>
      </c>
    </row>
    <row r="670" spans="1:13" ht="14.45" customHeight="1" x14ac:dyDescent="0.2">
      <c r="A670" s="322"/>
      <c r="B670" s="318"/>
      <c r="C670" s="319"/>
      <c r="D670" s="319"/>
      <c r="E670" s="320"/>
      <c r="F670" s="318"/>
      <c r="G670" s="319"/>
      <c r="H670" s="319"/>
      <c r="I670" s="319"/>
      <c r="J670" s="319"/>
      <c r="K670" s="321"/>
      <c r="L670" s="113"/>
      <c r="M670" s="317" t="str">
        <f t="shared" si="10"/>
        <v/>
      </c>
    </row>
    <row r="671" spans="1:13" ht="14.45" customHeight="1" x14ac:dyDescent="0.2">
      <c r="A671" s="322"/>
      <c r="B671" s="318"/>
      <c r="C671" s="319"/>
      <c r="D671" s="319"/>
      <c r="E671" s="320"/>
      <c r="F671" s="318"/>
      <c r="G671" s="319"/>
      <c r="H671" s="319"/>
      <c r="I671" s="319"/>
      <c r="J671" s="319"/>
      <c r="K671" s="321"/>
      <c r="L671" s="113"/>
      <c r="M671" s="317" t="str">
        <f t="shared" si="10"/>
        <v/>
      </c>
    </row>
    <row r="672" spans="1:13" ht="14.45" customHeight="1" x14ac:dyDescent="0.2">
      <c r="A672" s="322"/>
      <c r="B672" s="318"/>
      <c r="C672" s="319"/>
      <c r="D672" s="319"/>
      <c r="E672" s="320"/>
      <c r="F672" s="318"/>
      <c r="G672" s="319"/>
      <c r="H672" s="319"/>
      <c r="I672" s="319"/>
      <c r="J672" s="319"/>
      <c r="K672" s="321"/>
      <c r="L672" s="113"/>
      <c r="M672" s="317" t="str">
        <f t="shared" si="10"/>
        <v/>
      </c>
    </row>
    <row r="673" spans="1:13" ht="14.45" customHeight="1" x14ac:dyDescent="0.2">
      <c r="A673" s="322"/>
      <c r="B673" s="318"/>
      <c r="C673" s="319"/>
      <c r="D673" s="319"/>
      <c r="E673" s="320"/>
      <c r="F673" s="318"/>
      <c r="G673" s="319"/>
      <c r="H673" s="319"/>
      <c r="I673" s="319"/>
      <c r="J673" s="319"/>
      <c r="K673" s="321"/>
      <c r="L673" s="113"/>
      <c r="M673" s="317" t="str">
        <f t="shared" si="10"/>
        <v/>
      </c>
    </row>
    <row r="674" spans="1:13" ht="14.45" customHeight="1" x14ac:dyDescent="0.2">
      <c r="A674" s="322"/>
      <c r="B674" s="318"/>
      <c r="C674" s="319"/>
      <c r="D674" s="319"/>
      <c r="E674" s="320"/>
      <c r="F674" s="318"/>
      <c r="G674" s="319"/>
      <c r="H674" s="319"/>
      <c r="I674" s="319"/>
      <c r="J674" s="319"/>
      <c r="K674" s="321"/>
      <c r="L674" s="113"/>
      <c r="M674" s="317" t="str">
        <f t="shared" si="10"/>
        <v/>
      </c>
    </row>
    <row r="675" spans="1:13" ht="14.45" customHeight="1" x14ac:dyDescent="0.2">
      <c r="A675" s="322"/>
      <c r="B675" s="318"/>
      <c r="C675" s="319"/>
      <c r="D675" s="319"/>
      <c r="E675" s="320"/>
      <c r="F675" s="318"/>
      <c r="G675" s="319"/>
      <c r="H675" s="319"/>
      <c r="I675" s="319"/>
      <c r="J675" s="319"/>
      <c r="K675" s="321"/>
      <c r="L675" s="113"/>
      <c r="M675" s="317" t="str">
        <f t="shared" si="10"/>
        <v/>
      </c>
    </row>
    <row r="676" spans="1:13" ht="14.45" customHeight="1" x14ac:dyDescent="0.2">
      <c r="A676" s="322"/>
      <c r="B676" s="318"/>
      <c r="C676" s="319"/>
      <c r="D676" s="319"/>
      <c r="E676" s="320"/>
      <c r="F676" s="318"/>
      <c r="G676" s="319"/>
      <c r="H676" s="319"/>
      <c r="I676" s="319"/>
      <c r="J676" s="319"/>
      <c r="K676" s="321"/>
      <c r="L676" s="113"/>
      <c r="M676" s="317" t="str">
        <f t="shared" si="10"/>
        <v/>
      </c>
    </row>
    <row r="677" spans="1:13" ht="14.45" customHeight="1" x14ac:dyDescent="0.2">
      <c r="A677" s="322"/>
      <c r="B677" s="318"/>
      <c r="C677" s="319"/>
      <c r="D677" s="319"/>
      <c r="E677" s="320"/>
      <c r="F677" s="318"/>
      <c r="G677" s="319"/>
      <c r="H677" s="319"/>
      <c r="I677" s="319"/>
      <c r="J677" s="319"/>
      <c r="K677" s="321"/>
      <c r="L677" s="113"/>
      <c r="M677" s="317" t="str">
        <f t="shared" si="10"/>
        <v/>
      </c>
    </row>
    <row r="678" spans="1:13" ht="14.45" customHeight="1" x14ac:dyDescent="0.2">
      <c r="A678" s="322"/>
      <c r="B678" s="318"/>
      <c r="C678" s="319"/>
      <c r="D678" s="319"/>
      <c r="E678" s="320"/>
      <c r="F678" s="318"/>
      <c r="G678" s="319"/>
      <c r="H678" s="319"/>
      <c r="I678" s="319"/>
      <c r="J678" s="319"/>
      <c r="K678" s="321"/>
      <c r="L678" s="113"/>
      <c r="M678" s="317" t="str">
        <f t="shared" si="10"/>
        <v/>
      </c>
    </row>
    <row r="679" spans="1:13" ht="14.45" customHeight="1" x14ac:dyDescent="0.2">
      <c r="A679" s="322"/>
      <c r="B679" s="318"/>
      <c r="C679" s="319"/>
      <c r="D679" s="319"/>
      <c r="E679" s="320"/>
      <c r="F679" s="318"/>
      <c r="G679" s="319"/>
      <c r="H679" s="319"/>
      <c r="I679" s="319"/>
      <c r="J679" s="319"/>
      <c r="K679" s="321"/>
      <c r="L679" s="113"/>
      <c r="M679" s="317" t="str">
        <f t="shared" si="10"/>
        <v/>
      </c>
    </row>
    <row r="680" spans="1:13" ht="14.45" customHeight="1" x14ac:dyDescent="0.2">
      <c r="A680" s="322"/>
      <c r="B680" s="318"/>
      <c r="C680" s="319"/>
      <c r="D680" s="319"/>
      <c r="E680" s="320"/>
      <c r="F680" s="318"/>
      <c r="G680" s="319"/>
      <c r="H680" s="319"/>
      <c r="I680" s="319"/>
      <c r="J680" s="319"/>
      <c r="K680" s="321"/>
      <c r="L680" s="113"/>
      <c r="M680" s="317" t="str">
        <f t="shared" si="10"/>
        <v/>
      </c>
    </row>
    <row r="681" spans="1:13" ht="14.45" customHeight="1" x14ac:dyDescent="0.2">
      <c r="A681" s="322"/>
      <c r="B681" s="318"/>
      <c r="C681" s="319"/>
      <c r="D681" s="319"/>
      <c r="E681" s="320"/>
      <c r="F681" s="318"/>
      <c r="G681" s="319"/>
      <c r="H681" s="319"/>
      <c r="I681" s="319"/>
      <c r="J681" s="319"/>
      <c r="K681" s="321"/>
      <c r="L681" s="113"/>
      <c r="M681" s="317" t="str">
        <f t="shared" si="10"/>
        <v/>
      </c>
    </row>
    <row r="682" spans="1:13" ht="14.45" customHeight="1" x14ac:dyDescent="0.2">
      <c r="A682" s="322"/>
      <c r="B682" s="318"/>
      <c r="C682" s="319"/>
      <c r="D682" s="319"/>
      <c r="E682" s="320"/>
      <c r="F682" s="318"/>
      <c r="G682" s="319"/>
      <c r="H682" s="319"/>
      <c r="I682" s="319"/>
      <c r="J682" s="319"/>
      <c r="K682" s="321"/>
      <c r="L682" s="113"/>
      <c r="M682" s="317" t="str">
        <f t="shared" si="10"/>
        <v/>
      </c>
    </row>
    <row r="683" spans="1:13" ht="14.45" customHeight="1" x14ac:dyDescent="0.2">
      <c r="A683" s="322"/>
      <c r="B683" s="318"/>
      <c r="C683" s="319"/>
      <c r="D683" s="319"/>
      <c r="E683" s="320"/>
      <c r="F683" s="318"/>
      <c r="G683" s="319"/>
      <c r="H683" s="319"/>
      <c r="I683" s="319"/>
      <c r="J683" s="319"/>
      <c r="K683" s="321"/>
      <c r="L683" s="113"/>
      <c r="M683" s="317" t="str">
        <f t="shared" si="10"/>
        <v/>
      </c>
    </row>
    <row r="684" spans="1:13" ht="14.45" customHeight="1" x14ac:dyDescent="0.2">
      <c r="A684" s="322"/>
      <c r="B684" s="318"/>
      <c r="C684" s="319"/>
      <c r="D684" s="319"/>
      <c r="E684" s="320"/>
      <c r="F684" s="318"/>
      <c r="G684" s="319"/>
      <c r="H684" s="319"/>
      <c r="I684" s="319"/>
      <c r="J684" s="319"/>
      <c r="K684" s="321"/>
      <c r="L684" s="113"/>
      <c r="M684" s="317" t="str">
        <f t="shared" si="10"/>
        <v/>
      </c>
    </row>
    <row r="685" spans="1:13" ht="14.45" customHeight="1" x14ac:dyDescent="0.2">
      <c r="A685" s="322"/>
      <c r="B685" s="318"/>
      <c r="C685" s="319"/>
      <c r="D685" s="319"/>
      <c r="E685" s="320"/>
      <c r="F685" s="318"/>
      <c r="G685" s="319"/>
      <c r="H685" s="319"/>
      <c r="I685" s="319"/>
      <c r="J685" s="319"/>
      <c r="K685" s="321"/>
      <c r="L685" s="113"/>
      <c r="M685" s="317" t="str">
        <f t="shared" si="10"/>
        <v/>
      </c>
    </row>
    <row r="686" spans="1:13" ht="14.45" customHeight="1" x14ac:dyDescent="0.2">
      <c r="A686" s="322"/>
      <c r="B686" s="318"/>
      <c r="C686" s="319"/>
      <c r="D686" s="319"/>
      <c r="E686" s="320"/>
      <c r="F686" s="318"/>
      <c r="G686" s="319"/>
      <c r="H686" s="319"/>
      <c r="I686" s="319"/>
      <c r="J686" s="319"/>
      <c r="K686" s="321"/>
      <c r="L686" s="113"/>
      <c r="M686" s="317" t="str">
        <f t="shared" si="10"/>
        <v/>
      </c>
    </row>
    <row r="687" spans="1:13" ht="14.45" customHeight="1" x14ac:dyDescent="0.2">
      <c r="A687" s="322"/>
      <c r="B687" s="318"/>
      <c r="C687" s="319"/>
      <c r="D687" s="319"/>
      <c r="E687" s="320"/>
      <c r="F687" s="318"/>
      <c r="G687" s="319"/>
      <c r="H687" s="319"/>
      <c r="I687" s="319"/>
      <c r="J687" s="319"/>
      <c r="K687" s="321"/>
      <c r="L687" s="113"/>
      <c r="M687" s="317" t="str">
        <f t="shared" si="10"/>
        <v/>
      </c>
    </row>
    <row r="688" spans="1:13" ht="14.45" customHeight="1" x14ac:dyDescent="0.2">
      <c r="A688" s="322"/>
      <c r="B688" s="318"/>
      <c r="C688" s="319"/>
      <c r="D688" s="319"/>
      <c r="E688" s="320"/>
      <c r="F688" s="318"/>
      <c r="G688" s="319"/>
      <c r="H688" s="319"/>
      <c r="I688" s="319"/>
      <c r="J688" s="319"/>
      <c r="K688" s="321"/>
      <c r="L688" s="113"/>
      <c r="M688" s="317" t="str">
        <f t="shared" si="10"/>
        <v/>
      </c>
    </row>
    <row r="689" spans="1:13" ht="14.45" customHeight="1" x14ac:dyDescent="0.2">
      <c r="A689" s="322"/>
      <c r="B689" s="318"/>
      <c r="C689" s="319"/>
      <c r="D689" s="319"/>
      <c r="E689" s="320"/>
      <c r="F689" s="318"/>
      <c r="G689" s="319"/>
      <c r="H689" s="319"/>
      <c r="I689" s="319"/>
      <c r="J689" s="319"/>
      <c r="K689" s="321"/>
      <c r="L689" s="113"/>
      <c r="M689" s="317" t="str">
        <f t="shared" si="10"/>
        <v/>
      </c>
    </row>
    <row r="690" spans="1:13" ht="14.45" customHeight="1" x14ac:dyDescent="0.2">
      <c r="A690" s="322"/>
      <c r="B690" s="318"/>
      <c r="C690" s="319"/>
      <c r="D690" s="319"/>
      <c r="E690" s="320"/>
      <c r="F690" s="318"/>
      <c r="G690" s="319"/>
      <c r="H690" s="319"/>
      <c r="I690" s="319"/>
      <c r="J690" s="319"/>
      <c r="K690" s="321"/>
      <c r="L690" s="113"/>
      <c r="M690" s="317" t="str">
        <f t="shared" si="10"/>
        <v/>
      </c>
    </row>
    <row r="691" spans="1:13" ht="14.45" customHeight="1" x14ac:dyDescent="0.2">
      <c r="A691" s="322"/>
      <c r="B691" s="318"/>
      <c r="C691" s="319"/>
      <c r="D691" s="319"/>
      <c r="E691" s="320"/>
      <c r="F691" s="318"/>
      <c r="G691" s="319"/>
      <c r="H691" s="319"/>
      <c r="I691" s="319"/>
      <c r="J691" s="319"/>
      <c r="K691" s="321"/>
      <c r="L691" s="113"/>
      <c r="M691" s="317" t="str">
        <f t="shared" si="10"/>
        <v/>
      </c>
    </row>
    <row r="692" spans="1:13" ht="14.45" customHeight="1" x14ac:dyDescent="0.2">
      <c r="A692" s="322"/>
      <c r="B692" s="318"/>
      <c r="C692" s="319"/>
      <c r="D692" s="319"/>
      <c r="E692" s="320"/>
      <c r="F692" s="318"/>
      <c r="G692" s="319"/>
      <c r="H692" s="319"/>
      <c r="I692" s="319"/>
      <c r="J692" s="319"/>
      <c r="K692" s="321"/>
      <c r="L692" s="113"/>
      <c r="M692" s="317" t="str">
        <f t="shared" si="10"/>
        <v/>
      </c>
    </row>
    <row r="693" spans="1:13" ht="14.45" customHeight="1" x14ac:dyDescent="0.2">
      <c r="A693" s="322"/>
      <c r="B693" s="318"/>
      <c r="C693" s="319"/>
      <c r="D693" s="319"/>
      <c r="E693" s="320"/>
      <c r="F693" s="318"/>
      <c r="G693" s="319"/>
      <c r="H693" s="319"/>
      <c r="I693" s="319"/>
      <c r="J693" s="319"/>
      <c r="K693" s="321"/>
      <c r="L693" s="113"/>
      <c r="M693" s="317" t="str">
        <f t="shared" si="10"/>
        <v/>
      </c>
    </row>
    <row r="694" spans="1:13" ht="14.45" customHeight="1" x14ac:dyDescent="0.2">
      <c r="A694" s="322"/>
      <c r="B694" s="318"/>
      <c r="C694" s="319"/>
      <c r="D694" s="319"/>
      <c r="E694" s="320"/>
      <c r="F694" s="318"/>
      <c r="G694" s="319"/>
      <c r="H694" s="319"/>
      <c r="I694" s="319"/>
      <c r="J694" s="319"/>
      <c r="K694" s="321"/>
      <c r="L694" s="113"/>
      <c r="M694" s="317" t="str">
        <f t="shared" si="10"/>
        <v/>
      </c>
    </row>
    <row r="695" spans="1:13" ht="14.45" customHeight="1" x14ac:dyDescent="0.2">
      <c r="A695" s="322"/>
      <c r="B695" s="318"/>
      <c r="C695" s="319"/>
      <c r="D695" s="319"/>
      <c r="E695" s="320"/>
      <c r="F695" s="318"/>
      <c r="G695" s="319"/>
      <c r="H695" s="319"/>
      <c r="I695" s="319"/>
      <c r="J695" s="319"/>
      <c r="K695" s="321"/>
      <c r="L695" s="113"/>
      <c r="M695" s="317" t="str">
        <f t="shared" si="10"/>
        <v/>
      </c>
    </row>
    <row r="696" spans="1:13" ht="14.45" customHeight="1" x14ac:dyDescent="0.2">
      <c r="A696" s="322"/>
      <c r="B696" s="318"/>
      <c r="C696" s="319"/>
      <c r="D696" s="319"/>
      <c r="E696" s="320"/>
      <c r="F696" s="318"/>
      <c r="G696" s="319"/>
      <c r="H696" s="319"/>
      <c r="I696" s="319"/>
      <c r="J696" s="319"/>
      <c r="K696" s="321"/>
      <c r="L696" s="113"/>
      <c r="M696" s="317" t="str">
        <f t="shared" si="10"/>
        <v/>
      </c>
    </row>
    <row r="697" spans="1:13" ht="14.45" customHeight="1" x14ac:dyDescent="0.2">
      <c r="A697" s="322"/>
      <c r="B697" s="318"/>
      <c r="C697" s="319"/>
      <c r="D697" s="319"/>
      <c r="E697" s="320"/>
      <c r="F697" s="318"/>
      <c r="G697" s="319"/>
      <c r="H697" s="319"/>
      <c r="I697" s="319"/>
      <c r="J697" s="319"/>
      <c r="K697" s="321"/>
      <c r="L697" s="113"/>
      <c r="M697" s="317" t="str">
        <f t="shared" si="10"/>
        <v/>
      </c>
    </row>
    <row r="698" spans="1:13" ht="14.45" customHeight="1" x14ac:dyDescent="0.2">
      <c r="A698" s="322"/>
      <c r="B698" s="318"/>
      <c r="C698" s="319"/>
      <c r="D698" s="319"/>
      <c r="E698" s="320"/>
      <c r="F698" s="318"/>
      <c r="G698" s="319"/>
      <c r="H698" s="319"/>
      <c r="I698" s="319"/>
      <c r="J698" s="319"/>
      <c r="K698" s="321"/>
      <c r="L698" s="113"/>
      <c r="M698" s="317" t="str">
        <f t="shared" si="10"/>
        <v/>
      </c>
    </row>
    <row r="699" spans="1:13" ht="14.45" customHeight="1" x14ac:dyDescent="0.2">
      <c r="A699" s="322"/>
      <c r="B699" s="318"/>
      <c r="C699" s="319"/>
      <c r="D699" s="319"/>
      <c r="E699" s="320"/>
      <c r="F699" s="318"/>
      <c r="G699" s="319"/>
      <c r="H699" s="319"/>
      <c r="I699" s="319"/>
      <c r="J699" s="319"/>
      <c r="K699" s="321"/>
      <c r="L699" s="113"/>
      <c r="M699" s="317" t="str">
        <f t="shared" si="10"/>
        <v/>
      </c>
    </row>
    <row r="700" spans="1:13" ht="14.45" customHeight="1" x14ac:dyDescent="0.2">
      <c r="A700" s="322"/>
      <c r="B700" s="318"/>
      <c r="C700" s="319"/>
      <c r="D700" s="319"/>
      <c r="E700" s="320"/>
      <c r="F700" s="318"/>
      <c r="G700" s="319"/>
      <c r="H700" s="319"/>
      <c r="I700" s="319"/>
      <c r="J700" s="319"/>
      <c r="K700" s="321"/>
      <c r="L700" s="113"/>
      <c r="M700" s="317" t="str">
        <f t="shared" si="10"/>
        <v/>
      </c>
    </row>
    <row r="701" spans="1:13" ht="14.45" customHeight="1" x14ac:dyDescent="0.2">
      <c r="A701" s="322"/>
      <c r="B701" s="318"/>
      <c r="C701" s="319"/>
      <c r="D701" s="319"/>
      <c r="E701" s="320"/>
      <c r="F701" s="318"/>
      <c r="G701" s="319"/>
      <c r="H701" s="319"/>
      <c r="I701" s="319"/>
      <c r="J701" s="319"/>
      <c r="K701" s="321"/>
      <c r="L701" s="113"/>
      <c r="M701" s="317" t="str">
        <f t="shared" si="10"/>
        <v/>
      </c>
    </row>
    <row r="702" spans="1:13" ht="14.45" customHeight="1" x14ac:dyDescent="0.2">
      <c r="A702" s="322"/>
      <c r="B702" s="318"/>
      <c r="C702" s="319"/>
      <c r="D702" s="319"/>
      <c r="E702" s="320"/>
      <c r="F702" s="318"/>
      <c r="G702" s="319"/>
      <c r="H702" s="319"/>
      <c r="I702" s="319"/>
      <c r="J702" s="319"/>
      <c r="K702" s="321"/>
      <c r="L702" s="113"/>
      <c r="M702" s="317" t="str">
        <f t="shared" si="10"/>
        <v/>
      </c>
    </row>
    <row r="703" spans="1:13" ht="14.45" customHeight="1" x14ac:dyDescent="0.2">
      <c r="A703" s="322"/>
      <c r="B703" s="318"/>
      <c r="C703" s="319"/>
      <c r="D703" s="319"/>
      <c r="E703" s="320"/>
      <c r="F703" s="318"/>
      <c r="G703" s="319"/>
      <c r="H703" s="319"/>
      <c r="I703" s="319"/>
      <c r="J703" s="319"/>
      <c r="K703" s="321"/>
      <c r="L703" s="113"/>
      <c r="M703" s="317" t="str">
        <f t="shared" si="10"/>
        <v/>
      </c>
    </row>
    <row r="704" spans="1:13" ht="14.45" customHeight="1" x14ac:dyDescent="0.2">
      <c r="A704" s="322"/>
      <c r="B704" s="318"/>
      <c r="C704" s="319"/>
      <c r="D704" s="319"/>
      <c r="E704" s="320"/>
      <c r="F704" s="318"/>
      <c r="G704" s="319"/>
      <c r="H704" s="319"/>
      <c r="I704" s="319"/>
      <c r="J704" s="319"/>
      <c r="K704" s="321"/>
      <c r="L704" s="113"/>
      <c r="M704" s="317" t="str">
        <f t="shared" si="10"/>
        <v/>
      </c>
    </row>
    <row r="705" spans="1:13" ht="14.45" customHeight="1" x14ac:dyDescent="0.2">
      <c r="A705" s="322"/>
      <c r="B705" s="318"/>
      <c r="C705" s="319"/>
      <c r="D705" s="319"/>
      <c r="E705" s="320"/>
      <c r="F705" s="318"/>
      <c r="G705" s="319"/>
      <c r="H705" s="319"/>
      <c r="I705" s="319"/>
      <c r="J705" s="319"/>
      <c r="K705" s="321"/>
      <c r="L705" s="113"/>
      <c r="M705" s="317" t="str">
        <f t="shared" si="10"/>
        <v/>
      </c>
    </row>
    <row r="706" spans="1:13" ht="14.45" customHeight="1" x14ac:dyDescent="0.2">
      <c r="A706" s="322"/>
      <c r="B706" s="318"/>
      <c r="C706" s="319"/>
      <c r="D706" s="319"/>
      <c r="E706" s="320"/>
      <c r="F706" s="318"/>
      <c r="G706" s="319"/>
      <c r="H706" s="319"/>
      <c r="I706" s="319"/>
      <c r="J706" s="319"/>
      <c r="K706" s="321"/>
      <c r="L706" s="113"/>
      <c r="M706" s="317" t="str">
        <f t="shared" si="10"/>
        <v/>
      </c>
    </row>
    <row r="707" spans="1:13" ht="14.45" customHeight="1" x14ac:dyDescent="0.2">
      <c r="A707" s="322"/>
      <c r="B707" s="318"/>
      <c r="C707" s="319"/>
      <c r="D707" s="319"/>
      <c r="E707" s="320"/>
      <c r="F707" s="318"/>
      <c r="G707" s="319"/>
      <c r="H707" s="319"/>
      <c r="I707" s="319"/>
      <c r="J707" s="319"/>
      <c r="K707" s="321"/>
      <c r="L707" s="113"/>
      <c r="M707" s="317" t="str">
        <f t="shared" si="10"/>
        <v/>
      </c>
    </row>
    <row r="708" spans="1:13" ht="14.45" customHeight="1" x14ac:dyDescent="0.2">
      <c r="A708" s="322"/>
      <c r="B708" s="318"/>
      <c r="C708" s="319"/>
      <c r="D708" s="319"/>
      <c r="E708" s="320"/>
      <c r="F708" s="318"/>
      <c r="G708" s="319"/>
      <c r="H708" s="319"/>
      <c r="I708" s="319"/>
      <c r="J708" s="319"/>
      <c r="K708" s="321"/>
      <c r="L708" s="113"/>
      <c r="M708" s="317" t="str">
        <f t="shared" si="10"/>
        <v/>
      </c>
    </row>
    <row r="709" spans="1:13" ht="14.45" customHeight="1" x14ac:dyDescent="0.2">
      <c r="A709" s="322"/>
      <c r="B709" s="318"/>
      <c r="C709" s="319"/>
      <c r="D709" s="319"/>
      <c r="E709" s="320"/>
      <c r="F709" s="318"/>
      <c r="G709" s="319"/>
      <c r="H709" s="319"/>
      <c r="I709" s="319"/>
      <c r="J709" s="319"/>
      <c r="K709" s="321"/>
      <c r="L709" s="113"/>
      <c r="M709" s="317" t="str">
        <f t="shared" si="10"/>
        <v/>
      </c>
    </row>
    <row r="710" spans="1:13" ht="14.45" customHeight="1" x14ac:dyDescent="0.2">
      <c r="A710" s="322"/>
      <c r="B710" s="318"/>
      <c r="C710" s="319"/>
      <c r="D710" s="319"/>
      <c r="E710" s="320"/>
      <c r="F710" s="318"/>
      <c r="G710" s="319"/>
      <c r="H710" s="319"/>
      <c r="I710" s="319"/>
      <c r="J710" s="319"/>
      <c r="K710" s="321"/>
      <c r="L710" s="113"/>
      <c r="M710" s="31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22"/>
      <c r="B711" s="318"/>
      <c r="C711" s="319"/>
      <c r="D711" s="319"/>
      <c r="E711" s="320"/>
      <c r="F711" s="318"/>
      <c r="G711" s="319"/>
      <c r="H711" s="319"/>
      <c r="I711" s="319"/>
      <c r="J711" s="319"/>
      <c r="K711" s="321"/>
      <c r="L711" s="113"/>
      <c r="M711" s="317" t="str">
        <f t="shared" si="11"/>
        <v/>
      </c>
    </row>
    <row r="712" spans="1:13" ht="14.45" customHeight="1" x14ac:dyDescent="0.2">
      <c r="A712" s="322"/>
      <c r="B712" s="318"/>
      <c r="C712" s="319"/>
      <c r="D712" s="319"/>
      <c r="E712" s="320"/>
      <c r="F712" s="318"/>
      <c r="G712" s="319"/>
      <c r="H712" s="319"/>
      <c r="I712" s="319"/>
      <c r="J712" s="319"/>
      <c r="K712" s="321"/>
      <c r="L712" s="113"/>
      <c r="M712" s="317" t="str">
        <f t="shared" si="11"/>
        <v/>
      </c>
    </row>
    <row r="713" spans="1:13" ht="14.45" customHeight="1" x14ac:dyDescent="0.2">
      <c r="A713" s="322"/>
      <c r="B713" s="318"/>
      <c r="C713" s="319"/>
      <c r="D713" s="319"/>
      <c r="E713" s="320"/>
      <c r="F713" s="318"/>
      <c r="G713" s="319"/>
      <c r="H713" s="319"/>
      <c r="I713" s="319"/>
      <c r="J713" s="319"/>
      <c r="K713" s="321"/>
      <c r="L713" s="113"/>
      <c r="M713" s="317" t="str">
        <f t="shared" si="11"/>
        <v/>
      </c>
    </row>
    <row r="714" spans="1:13" ht="14.45" customHeight="1" x14ac:dyDescent="0.2">
      <c r="A714" s="322"/>
      <c r="B714" s="318"/>
      <c r="C714" s="319"/>
      <c r="D714" s="319"/>
      <c r="E714" s="320"/>
      <c r="F714" s="318"/>
      <c r="G714" s="319"/>
      <c r="H714" s="319"/>
      <c r="I714" s="319"/>
      <c r="J714" s="319"/>
      <c r="K714" s="321"/>
      <c r="L714" s="113"/>
      <c r="M714" s="317" t="str">
        <f t="shared" si="11"/>
        <v/>
      </c>
    </row>
    <row r="715" spans="1:13" ht="14.45" customHeight="1" x14ac:dyDescent="0.2">
      <c r="A715" s="322"/>
      <c r="B715" s="318"/>
      <c r="C715" s="319"/>
      <c r="D715" s="319"/>
      <c r="E715" s="320"/>
      <c r="F715" s="318"/>
      <c r="G715" s="319"/>
      <c r="H715" s="319"/>
      <c r="I715" s="319"/>
      <c r="J715" s="319"/>
      <c r="K715" s="321"/>
      <c r="L715" s="113"/>
      <c r="M715" s="317" t="str">
        <f t="shared" si="11"/>
        <v/>
      </c>
    </row>
    <row r="716" spans="1:13" ht="14.45" customHeight="1" x14ac:dyDescent="0.2">
      <c r="A716" s="322"/>
      <c r="B716" s="318"/>
      <c r="C716" s="319"/>
      <c r="D716" s="319"/>
      <c r="E716" s="320"/>
      <c r="F716" s="318"/>
      <c r="G716" s="319"/>
      <c r="H716" s="319"/>
      <c r="I716" s="319"/>
      <c r="J716" s="319"/>
      <c r="K716" s="321"/>
      <c r="L716" s="113"/>
      <c r="M716" s="317" t="str">
        <f t="shared" si="11"/>
        <v/>
      </c>
    </row>
    <row r="717" spans="1:13" ht="14.45" customHeight="1" x14ac:dyDescent="0.2">
      <c r="A717" s="322"/>
      <c r="B717" s="318"/>
      <c r="C717" s="319"/>
      <c r="D717" s="319"/>
      <c r="E717" s="320"/>
      <c r="F717" s="318"/>
      <c r="G717" s="319"/>
      <c r="H717" s="319"/>
      <c r="I717" s="319"/>
      <c r="J717" s="319"/>
      <c r="K717" s="321"/>
      <c r="L717" s="113"/>
      <c r="M717" s="317" t="str">
        <f t="shared" si="11"/>
        <v/>
      </c>
    </row>
    <row r="718" spans="1:13" ht="14.45" customHeight="1" x14ac:dyDescent="0.2">
      <c r="A718" s="322"/>
      <c r="B718" s="318"/>
      <c r="C718" s="319"/>
      <c r="D718" s="319"/>
      <c r="E718" s="320"/>
      <c r="F718" s="318"/>
      <c r="G718" s="319"/>
      <c r="H718" s="319"/>
      <c r="I718" s="319"/>
      <c r="J718" s="319"/>
      <c r="K718" s="321"/>
      <c r="L718" s="113"/>
      <c r="M718" s="317" t="str">
        <f t="shared" si="11"/>
        <v/>
      </c>
    </row>
    <row r="719" spans="1:13" ht="14.45" customHeight="1" x14ac:dyDescent="0.2">
      <c r="A719" s="322"/>
      <c r="B719" s="318"/>
      <c r="C719" s="319"/>
      <c r="D719" s="319"/>
      <c r="E719" s="320"/>
      <c r="F719" s="318"/>
      <c r="G719" s="319"/>
      <c r="H719" s="319"/>
      <c r="I719" s="319"/>
      <c r="J719" s="319"/>
      <c r="K719" s="321"/>
      <c r="L719" s="113"/>
      <c r="M719" s="317" t="str">
        <f t="shared" si="11"/>
        <v/>
      </c>
    </row>
    <row r="720" spans="1:13" ht="14.45" customHeight="1" x14ac:dyDescent="0.2">
      <c r="A720" s="322"/>
      <c r="B720" s="318"/>
      <c r="C720" s="319"/>
      <c r="D720" s="319"/>
      <c r="E720" s="320"/>
      <c r="F720" s="318"/>
      <c r="G720" s="319"/>
      <c r="H720" s="319"/>
      <c r="I720" s="319"/>
      <c r="J720" s="319"/>
      <c r="K720" s="321"/>
      <c r="L720" s="113"/>
      <c r="M720" s="317" t="str">
        <f t="shared" si="11"/>
        <v/>
      </c>
    </row>
    <row r="721" spans="1:13" ht="14.45" customHeight="1" x14ac:dyDescent="0.2">
      <c r="A721" s="322"/>
      <c r="B721" s="318"/>
      <c r="C721" s="319"/>
      <c r="D721" s="319"/>
      <c r="E721" s="320"/>
      <c r="F721" s="318"/>
      <c r="G721" s="319"/>
      <c r="H721" s="319"/>
      <c r="I721" s="319"/>
      <c r="J721" s="319"/>
      <c r="K721" s="321"/>
      <c r="L721" s="113"/>
      <c r="M721" s="317" t="str">
        <f t="shared" si="11"/>
        <v/>
      </c>
    </row>
    <row r="722" spans="1:13" ht="14.45" customHeight="1" x14ac:dyDescent="0.2">
      <c r="A722" s="322"/>
      <c r="B722" s="318"/>
      <c r="C722" s="319"/>
      <c r="D722" s="319"/>
      <c r="E722" s="320"/>
      <c r="F722" s="318"/>
      <c r="G722" s="319"/>
      <c r="H722" s="319"/>
      <c r="I722" s="319"/>
      <c r="J722" s="319"/>
      <c r="K722" s="321"/>
      <c r="L722" s="113"/>
      <c r="M722" s="317" t="str">
        <f t="shared" si="11"/>
        <v/>
      </c>
    </row>
    <row r="723" spans="1:13" ht="14.45" customHeight="1" x14ac:dyDescent="0.2">
      <c r="A723" s="322"/>
      <c r="B723" s="318"/>
      <c r="C723" s="319"/>
      <c r="D723" s="319"/>
      <c r="E723" s="320"/>
      <c r="F723" s="318"/>
      <c r="G723" s="319"/>
      <c r="H723" s="319"/>
      <c r="I723" s="319"/>
      <c r="J723" s="319"/>
      <c r="K723" s="321"/>
      <c r="L723" s="113"/>
      <c r="M723" s="317" t="str">
        <f t="shared" si="11"/>
        <v/>
      </c>
    </row>
    <row r="724" spans="1:13" ht="14.45" customHeight="1" x14ac:dyDescent="0.2">
      <c r="A724" s="322"/>
      <c r="B724" s="318"/>
      <c r="C724" s="319"/>
      <c r="D724" s="319"/>
      <c r="E724" s="320"/>
      <c r="F724" s="318"/>
      <c r="G724" s="319"/>
      <c r="H724" s="319"/>
      <c r="I724" s="319"/>
      <c r="J724" s="319"/>
      <c r="K724" s="321"/>
      <c r="L724" s="113"/>
      <c r="M724" s="317" t="str">
        <f t="shared" si="11"/>
        <v/>
      </c>
    </row>
    <row r="725" spans="1:13" ht="14.45" customHeight="1" x14ac:dyDescent="0.2">
      <c r="A725" s="322"/>
      <c r="B725" s="318"/>
      <c r="C725" s="319"/>
      <c r="D725" s="319"/>
      <c r="E725" s="320"/>
      <c r="F725" s="318"/>
      <c r="G725" s="319"/>
      <c r="H725" s="319"/>
      <c r="I725" s="319"/>
      <c r="J725" s="319"/>
      <c r="K725" s="321"/>
      <c r="L725" s="113"/>
      <c r="M725" s="317" t="str">
        <f t="shared" si="11"/>
        <v/>
      </c>
    </row>
    <row r="726" spans="1:13" ht="14.45" customHeight="1" x14ac:dyDescent="0.2">
      <c r="A726" s="322"/>
      <c r="B726" s="318"/>
      <c r="C726" s="319"/>
      <c r="D726" s="319"/>
      <c r="E726" s="320"/>
      <c r="F726" s="318"/>
      <c r="G726" s="319"/>
      <c r="H726" s="319"/>
      <c r="I726" s="319"/>
      <c r="J726" s="319"/>
      <c r="K726" s="321"/>
      <c r="L726" s="113"/>
      <c r="M726" s="317" t="str">
        <f t="shared" si="11"/>
        <v/>
      </c>
    </row>
    <row r="727" spans="1:13" ht="14.45" customHeight="1" x14ac:dyDescent="0.2">
      <c r="A727" s="322"/>
      <c r="B727" s="318"/>
      <c r="C727" s="319"/>
      <c r="D727" s="319"/>
      <c r="E727" s="320"/>
      <c r="F727" s="318"/>
      <c r="G727" s="319"/>
      <c r="H727" s="319"/>
      <c r="I727" s="319"/>
      <c r="J727" s="319"/>
      <c r="K727" s="321"/>
      <c r="L727" s="113"/>
      <c r="M727" s="317" t="str">
        <f t="shared" si="11"/>
        <v/>
      </c>
    </row>
    <row r="728" spans="1:13" ht="14.45" customHeight="1" x14ac:dyDescent="0.2">
      <c r="A728" s="322"/>
      <c r="B728" s="318"/>
      <c r="C728" s="319"/>
      <c r="D728" s="319"/>
      <c r="E728" s="320"/>
      <c r="F728" s="318"/>
      <c r="G728" s="319"/>
      <c r="H728" s="319"/>
      <c r="I728" s="319"/>
      <c r="J728" s="319"/>
      <c r="K728" s="321"/>
      <c r="L728" s="113"/>
      <c r="M728" s="317" t="str">
        <f t="shared" si="11"/>
        <v/>
      </c>
    </row>
    <row r="729" spans="1:13" ht="14.45" customHeight="1" x14ac:dyDescent="0.2">
      <c r="A729" s="322"/>
      <c r="B729" s="318"/>
      <c r="C729" s="319"/>
      <c r="D729" s="319"/>
      <c r="E729" s="320"/>
      <c r="F729" s="318"/>
      <c r="G729" s="319"/>
      <c r="H729" s="319"/>
      <c r="I729" s="319"/>
      <c r="J729" s="319"/>
      <c r="K729" s="321"/>
      <c r="L729" s="113"/>
      <c r="M729" s="317" t="str">
        <f t="shared" si="11"/>
        <v/>
      </c>
    </row>
    <row r="730" spans="1:13" ht="14.45" customHeight="1" x14ac:dyDescent="0.2">
      <c r="A730" s="322"/>
      <c r="B730" s="318"/>
      <c r="C730" s="319"/>
      <c r="D730" s="319"/>
      <c r="E730" s="320"/>
      <c r="F730" s="318"/>
      <c r="G730" s="319"/>
      <c r="H730" s="319"/>
      <c r="I730" s="319"/>
      <c r="J730" s="319"/>
      <c r="K730" s="321"/>
      <c r="L730" s="113"/>
      <c r="M730" s="317" t="str">
        <f t="shared" si="11"/>
        <v/>
      </c>
    </row>
    <row r="731" spans="1:13" ht="14.45" customHeight="1" x14ac:dyDescent="0.2">
      <c r="A731" s="322"/>
      <c r="B731" s="318"/>
      <c r="C731" s="319"/>
      <c r="D731" s="319"/>
      <c r="E731" s="320"/>
      <c r="F731" s="318"/>
      <c r="G731" s="319"/>
      <c r="H731" s="319"/>
      <c r="I731" s="319"/>
      <c r="J731" s="319"/>
      <c r="K731" s="321"/>
      <c r="L731" s="113"/>
      <c r="M731" s="317" t="str">
        <f t="shared" si="11"/>
        <v/>
      </c>
    </row>
    <row r="732" spans="1:13" ht="14.45" customHeight="1" x14ac:dyDescent="0.2">
      <c r="A732" s="322"/>
      <c r="B732" s="318"/>
      <c r="C732" s="319"/>
      <c r="D732" s="319"/>
      <c r="E732" s="320"/>
      <c r="F732" s="318"/>
      <c r="G732" s="319"/>
      <c r="H732" s="319"/>
      <c r="I732" s="319"/>
      <c r="J732" s="319"/>
      <c r="K732" s="321"/>
      <c r="L732" s="113"/>
      <c r="M732" s="317" t="str">
        <f t="shared" si="11"/>
        <v/>
      </c>
    </row>
    <row r="733" spans="1:13" ht="14.45" customHeight="1" x14ac:dyDescent="0.2">
      <c r="A733" s="322"/>
      <c r="B733" s="318"/>
      <c r="C733" s="319"/>
      <c r="D733" s="319"/>
      <c r="E733" s="320"/>
      <c r="F733" s="318"/>
      <c r="G733" s="319"/>
      <c r="H733" s="319"/>
      <c r="I733" s="319"/>
      <c r="J733" s="319"/>
      <c r="K733" s="321"/>
      <c r="L733" s="113"/>
      <c r="M733" s="317" t="str">
        <f t="shared" si="11"/>
        <v/>
      </c>
    </row>
    <row r="734" spans="1:13" ht="14.45" customHeight="1" x14ac:dyDescent="0.2">
      <c r="A734" s="322"/>
      <c r="B734" s="318"/>
      <c r="C734" s="319"/>
      <c r="D734" s="319"/>
      <c r="E734" s="320"/>
      <c r="F734" s="318"/>
      <c r="G734" s="319"/>
      <c r="H734" s="319"/>
      <c r="I734" s="319"/>
      <c r="J734" s="319"/>
      <c r="K734" s="321"/>
      <c r="L734" s="113"/>
      <c r="M734" s="317" t="str">
        <f t="shared" si="11"/>
        <v/>
      </c>
    </row>
    <row r="735" spans="1:13" ht="14.45" customHeight="1" x14ac:dyDescent="0.2">
      <c r="A735" s="322"/>
      <c r="B735" s="318"/>
      <c r="C735" s="319"/>
      <c r="D735" s="319"/>
      <c r="E735" s="320"/>
      <c r="F735" s="318"/>
      <c r="G735" s="319"/>
      <c r="H735" s="319"/>
      <c r="I735" s="319"/>
      <c r="J735" s="319"/>
      <c r="K735" s="321"/>
      <c r="L735" s="113"/>
      <c r="M735" s="317" t="str">
        <f t="shared" si="11"/>
        <v/>
      </c>
    </row>
    <row r="736" spans="1:13" ht="14.45" customHeight="1" x14ac:dyDescent="0.2">
      <c r="A736" s="322"/>
      <c r="B736" s="318"/>
      <c r="C736" s="319"/>
      <c r="D736" s="319"/>
      <c r="E736" s="320"/>
      <c r="F736" s="318"/>
      <c r="G736" s="319"/>
      <c r="H736" s="319"/>
      <c r="I736" s="319"/>
      <c r="J736" s="319"/>
      <c r="K736" s="321"/>
      <c r="L736" s="113"/>
      <c r="M736" s="317" t="str">
        <f t="shared" si="11"/>
        <v/>
      </c>
    </row>
    <row r="737" spans="1:13" ht="14.45" customHeight="1" x14ac:dyDescent="0.2">
      <c r="A737" s="322"/>
      <c r="B737" s="318"/>
      <c r="C737" s="319"/>
      <c r="D737" s="319"/>
      <c r="E737" s="320"/>
      <c r="F737" s="318"/>
      <c r="G737" s="319"/>
      <c r="H737" s="319"/>
      <c r="I737" s="319"/>
      <c r="J737" s="319"/>
      <c r="K737" s="321"/>
      <c r="L737" s="113"/>
      <c r="M737" s="317" t="str">
        <f t="shared" si="11"/>
        <v/>
      </c>
    </row>
    <row r="738" spans="1:13" ht="14.45" customHeight="1" x14ac:dyDescent="0.2">
      <c r="A738" s="322"/>
      <c r="B738" s="318"/>
      <c r="C738" s="319"/>
      <c r="D738" s="319"/>
      <c r="E738" s="320"/>
      <c r="F738" s="318"/>
      <c r="G738" s="319"/>
      <c r="H738" s="319"/>
      <c r="I738" s="319"/>
      <c r="J738" s="319"/>
      <c r="K738" s="321"/>
      <c r="L738" s="113"/>
      <c r="M738" s="317" t="str">
        <f t="shared" si="11"/>
        <v/>
      </c>
    </row>
    <row r="739" spans="1:13" ht="14.45" customHeight="1" x14ac:dyDescent="0.2">
      <c r="A739" s="322"/>
      <c r="B739" s="318"/>
      <c r="C739" s="319"/>
      <c r="D739" s="319"/>
      <c r="E739" s="320"/>
      <c r="F739" s="318"/>
      <c r="G739" s="319"/>
      <c r="H739" s="319"/>
      <c r="I739" s="319"/>
      <c r="J739" s="319"/>
      <c r="K739" s="321"/>
      <c r="L739" s="113"/>
      <c r="M739" s="317" t="str">
        <f t="shared" si="11"/>
        <v/>
      </c>
    </row>
    <row r="740" spans="1:13" ht="14.45" customHeight="1" x14ac:dyDescent="0.2">
      <c r="A740" s="322"/>
      <c r="B740" s="318"/>
      <c r="C740" s="319"/>
      <c r="D740" s="319"/>
      <c r="E740" s="320"/>
      <c r="F740" s="318"/>
      <c r="G740" s="319"/>
      <c r="H740" s="319"/>
      <c r="I740" s="319"/>
      <c r="J740" s="319"/>
      <c r="K740" s="321"/>
      <c r="L740" s="113"/>
      <c r="M740" s="317" t="str">
        <f t="shared" si="11"/>
        <v/>
      </c>
    </row>
    <row r="741" spans="1:13" ht="14.45" customHeight="1" x14ac:dyDescent="0.2">
      <c r="A741" s="322"/>
      <c r="B741" s="318"/>
      <c r="C741" s="319"/>
      <c r="D741" s="319"/>
      <c r="E741" s="320"/>
      <c r="F741" s="318"/>
      <c r="G741" s="319"/>
      <c r="H741" s="319"/>
      <c r="I741" s="319"/>
      <c r="J741" s="319"/>
      <c r="K741" s="321"/>
      <c r="L741" s="113"/>
      <c r="M741" s="317" t="str">
        <f t="shared" si="11"/>
        <v/>
      </c>
    </row>
    <row r="742" spans="1:13" ht="14.45" customHeight="1" x14ac:dyDescent="0.2">
      <c r="A742" s="322"/>
      <c r="B742" s="318"/>
      <c r="C742" s="319"/>
      <c r="D742" s="319"/>
      <c r="E742" s="320"/>
      <c r="F742" s="318"/>
      <c r="G742" s="319"/>
      <c r="H742" s="319"/>
      <c r="I742" s="319"/>
      <c r="J742" s="319"/>
      <c r="K742" s="321"/>
      <c r="L742" s="113"/>
      <c r="M742" s="317" t="str">
        <f t="shared" si="11"/>
        <v/>
      </c>
    </row>
    <row r="743" spans="1:13" ht="14.45" customHeight="1" x14ac:dyDescent="0.2">
      <c r="A743" s="322"/>
      <c r="B743" s="318"/>
      <c r="C743" s="319"/>
      <c r="D743" s="319"/>
      <c r="E743" s="320"/>
      <c r="F743" s="318"/>
      <c r="G743" s="319"/>
      <c r="H743" s="319"/>
      <c r="I743" s="319"/>
      <c r="J743" s="319"/>
      <c r="K743" s="321"/>
      <c r="L743" s="113"/>
      <c r="M743" s="317" t="str">
        <f t="shared" si="11"/>
        <v/>
      </c>
    </row>
    <row r="744" spans="1:13" ht="14.45" customHeight="1" x14ac:dyDescent="0.2">
      <c r="A744" s="322"/>
      <c r="B744" s="318"/>
      <c r="C744" s="319"/>
      <c r="D744" s="319"/>
      <c r="E744" s="320"/>
      <c r="F744" s="318"/>
      <c r="G744" s="319"/>
      <c r="H744" s="319"/>
      <c r="I744" s="319"/>
      <c r="J744" s="319"/>
      <c r="K744" s="321"/>
      <c r="L744" s="113"/>
      <c r="M744" s="317" t="str">
        <f t="shared" si="11"/>
        <v/>
      </c>
    </row>
    <row r="745" spans="1:13" ht="14.45" customHeight="1" x14ac:dyDescent="0.2">
      <c r="A745" s="322"/>
      <c r="B745" s="318"/>
      <c r="C745" s="319"/>
      <c r="D745" s="319"/>
      <c r="E745" s="320"/>
      <c r="F745" s="318"/>
      <c r="G745" s="319"/>
      <c r="H745" s="319"/>
      <c r="I745" s="319"/>
      <c r="J745" s="319"/>
      <c r="K745" s="321"/>
      <c r="L745" s="113"/>
      <c r="M745" s="317" t="str">
        <f t="shared" si="11"/>
        <v/>
      </c>
    </row>
    <row r="746" spans="1:13" ht="14.45" customHeight="1" x14ac:dyDescent="0.2">
      <c r="A746" s="322"/>
      <c r="B746" s="318"/>
      <c r="C746" s="319"/>
      <c r="D746" s="319"/>
      <c r="E746" s="320"/>
      <c r="F746" s="318"/>
      <c r="G746" s="319"/>
      <c r="H746" s="319"/>
      <c r="I746" s="319"/>
      <c r="J746" s="319"/>
      <c r="K746" s="321"/>
      <c r="L746" s="113"/>
      <c r="M746" s="317" t="str">
        <f t="shared" si="11"/>
        <v/>
      </c>
    </row>
    <row r="747" spans="1:13" ht="14.45" customHeight="1" x14ac:dyDescent="0.2">
      <c r="A747" s="322"/>
      <c r="B747" s="318"/>
      <c r="C747" s="319"/>
      <c r="D747" s="319"/>
      <c r="E747" s="320"/>
      <c r="F747" s="318"/>
      <c r="G747" s="319"/>
      <c r="H747" s="319"/>
      <c r="I747" s="319"/>
      <c r="J747" s="319"/>
      <c r="K747" s="321"/>
      <c r="L747" s="113"/>
      <c r="M747" s="317" t="str">
        <f t="shared" si="11"/>
        <v/>
      </c>
    </row>
    <row r="748" spans="1:13" ht="14.45" customHeight="1" x14ac:dyDescent="0.2">
      <c r="A748" s="322"/>
      <c r="B748" s="318"/>
      <c r="C748" s="319"/>
      <c r="D748" s="319"/>
      <c r="E748" s="320"/>
      <c r="F748" s="318"/>
      <c r="G748" s="319"/>
      <c r="H748" s="319"/>
      <c r="I748" s="319"/>
      <c r="J748" s="319"/>
      <c r="K748" s="321"/>
      <c r="L748" s="113"/>
      <c r="M748" s="317" t="str">
        <f t="shared" si="11"/>
        <v/>
      </c>
    </row>
    <row r="749" spans="1:13" ht="14.45" customHeight="1" x14ac:dyDescent="0.2">
      <c r="A749" s="322"/>
      <c r="B749" s="318"/>
      <c r="C749" s="319"/>
      <c r="D749" s="319"/>
      <c r="E749" s="320"/>
      <c r="F749" s="318"/>
      <c r="G749" s="319"/>
      <c r="H749" s="319"/>
      <c r="I749" s="319"/>
      <c r="J749" s="319"/>
      <c r="K749" s="321"/>
      <c r="L749" s="113"/>
      <c r="M749" s="317" t="str">
        <f t="shared" si="11"/>
        <v/>
      </c>
    </row>
    <row r="750" spans="1:13" ht="14.45" customHeight="1" x14ac:dyDescent="0.2">
      <c r="A750" s="322"/>
      <c r="B750" s="318"/>
      <c r="C750" s="319"/>
      <c r="D750" s="319"/>
      <c r="E750" s="320"/>
      <c r="F750" s="318"/>
      <c r="G750" s="319"/>
      <c r="H750" s="319"/>
      <c r="I750" s="319"/>
      <c r="J750" s="319"/>
      <c r="K750" s="321"/>
      <c r="L750" s="113"/>
      <c r="M750" s="317" t="str">
        <f t="shared" si="11"/>
        <v/>
      </c>
    </row>
    <row r="751" spans="1:13" ht="14.45" customHeight="1" x14ac:dyDescent="0.2">
      <c r="A751" s="322"/>
      <c r="B751" s="318"/>
      <c r="C751" s="319"/>
      <c r="D751" s="319"/>
      <c r="E751" s="320"/>
      <c r="F751" s="318"/>
      <c r="G751" s="319"/>
      <c r="H751" s="319"/>
      <c r="I751" s="319"/>
      <c r="J751" s="319"/>
      <c r="K751" s="321"/>
      <c r="L751" s="113"/>
      <c r="M751" s="317" t="str">
        <f t="shared" si="11"/>
        <v/>
      </c>
    </row>
    <row r="752" spans="1:13" ht="14.45" customHeight="1" x14ac:dyDescent="0.2">
      <c r="A752" s="322"/>
      <c r="B752" s="318"/>
      <c r="C752" s="319"/>
      <c r="D752" s="319"/>
      <c r="E752" s="320"/>
      <c r="F752" s="318"/>
      <c r="G752" s="319"/>
      <c r="H752" s="319"/>
      <c r="I752" s="319"/>
      <c r="J752" s="319"/>
      <c r="K752" s="321"/>
      <c r="L752" s="113"/>
      <c r="M752" s="317" t="str">
        <f t="shared" si="11"/>
        <v/>
      </c>
    </row>
    <row r="753" spans="1:13" ht="14.45" customHeight="1" x14ac:dyDescent="0.2">
      <c r="A753" s="322"/>
      <c r="B753" s="318"/>
      <c r="C753" s="319"/>
      <c r="D753" s="319"/>
      <c r="E753" s="320"/>
      <c r="F753" s="318"/>
      <c r="G753" s="319"/>
      <c r="H753" s="319"/>
      <c r="I753" s="319"/>
      <c r="J753" s="319"/>
      <c r="K753" s="321"/>
      <c r="L753" s="113"/>
      <c r="M753" s="317" t="str">
        <f t="shared" si="11"/>
        <v/>
      </c>
    </row>
    <row r="754" spans="1:13" ht="14.45" customHeight="1" x14ac:dyDescent="0.2">
      <c r="A754" s="322"/>
      <c r="B754" s="318"/>
      <c r="C754" s="319"/>
      <c r="D754" s="319"/>
      <c r="E754" s="320"/>
      <c r="F754" s="318"/>
      <c r="G754" s="319"/>
      <c r="H754" s="319"/>
      <c r="I754" s="319"/>
      <c r="J754" s="319"/>
      <c r="K754" s="321"/>
      <c r="L754" s="113"/>
      <c r="M754" s="317" t="str">
        <f t="shared" si="11"/>
        <v/>
      </c>
    </row>
    <row r="755" spans="1:13" ht="14.45" customHeight="1" x14ac:dyDescent="0.2">
      <c r="A755" s="322"/>
      <c r="B755" s="318"/>
      <c r="C755" s="319"/>
      <c r="D755" s="319"/>
      <c r="E755" s="320"/>
      <c r="F755" s="318"/>
      <c r="G755" s="319"/>
      <c r="H755" s="319"/>
      <c r="I755" s="319"/>
      <c r="J755" s="319"/>
      <c r="K755" s="321"/>
      <c r="L755" s="113"/>
      <c r="M755" s="317" t="str">
        <f t="shared" si="11"/>
        <v/>
      </c>
    </row>
    <row r="756" spans="1:13" ht="14.45" customHeight="1" x14ac:dyDescent="0.2">
      <c r="A756" s="322"/>
      <c r="B756" s="318"/>
      <c r="C756" s="319"/>
      <c r="D756" s="319"/>
      <c r="E756" s="320"/>
      <c r="F756" s="318"/>
      <c r="G756" s="319"/>
      <c r="H756" s="319"/>
      <c r="I756" s="319"/>
      <c r="J756" s="319"/>
      <c r="K756" s="321"/>
      <c r="L756" s="113"/>
      <c r="M756" s="317" t="str">
        <f t="shared" si="11"/>
        <v/>
      </c>
    </row>
    <row r="757" spans="1:13" ht="14.45" customHeight="1" x14ac:dyDescent="0.2">
      <c r="A757" s="322"/>
      <c r="B757" s="318"/>
      <c r="C757" s="319"/>
      <c r="D757" s="319"/>
      <c r="E757" s="320"/>
      <c r="F757" s="318"/>
      <c r="G757" s="319"/>
      <c r="H757" s="319"/>
      <c r="I757" s="319"/>
      <c r="J757" s="319"/>
      <c r="K757" s="321"/>
      <c r="L757" s="113"/>
      <c r="M757" s="317" t="str">
        <f t="shared" si="11"/>
        <v/>
      </c>
    </row>
    <row r="758" spans="1:13" ht="14.45" customHeight="1" x14ac:dyDescent="0.2">
      <c r="A758" s="322"/>
      <c r="B758" s="318"/>
      <c r="C758" s="319"/>
      <c r="D758" s="319"/>
      <c r="E758" s="320"/>
      <c r="F758" s="318"/>
      <c r="G758" s="319"/>
      <c r="H758" s="319"/>
      <c r="I758" s="319"/>
      <c r="J758" s="319"/>
      <c r="K758" s="321"/>
      <c r="L758" s="113"/>
      <c r="M758" s="317" t="str">
        <f t="shared" si="11"/>
        <v/>
      </c>
    </row>
    <row r="759" spans="1:13" ht="14.45" customHeight="1" x14ac:dyDescent="0.2">
      <c r="A759" s="322"/>
      <c r="B759" s="318"/>
      <c r="C759" s="319"/>
      <c r="D759" s="319"/>
      <c r="E759" s="320"/>
      <c r="F759" s="318"/>
      <c r="G759" s="319"/>
      <c r="H759" s="319"/>
      <c r="I759" s="319"/>
      <c r="J759" s="319"/>
      <c r="K759" s="321"/>
      <c r="L759" s="113"/>
      <c r="M759" s="317" t="str">
        <f t="shared" si="11"/>
        <v/>
      </c>
    </row>
    <row r="760" spans="1:13" ht="14.45" customHeight="1" x14ac:dyDescent="0.2">
      <c r="A760" s="322"/>
      <c r="B760" s="318"/>
      <c r="C760" s="319"/>
      <c r="D760" s="319"/>
      <c r="E760" s="320"/>
      <c r="F760" s="318"/>
      <c r="G760" s="319"/>
      <c r="H760" s="319"/>
      <c r="I760" s="319"/>
      <c r="J760" s="319"/>
      <c r="K760" s="321"/>
      <c r="L760" s="113"/>
      <c r="M760" s="317" t="str">
        <f t="shared" si="11"/>
        <v/>
      </c>
    </row>
    <row r="761" spans="1:13" ht="14.45" customHeight="1" x14ac:dyDescent="0.2">
      <c r="A761" s="322"/>
      <c r="B761" s="318"/>
      <c r="C761" s="319"/>
      <c r="D761" s="319"/>
      <c r="E761" s="320"/>
      <c r="F761" s="318"/>
      <c r="G761" s="319"/>
      <c r="H761" s="319"/>
      <c r="I761" s="319"/>
      <c r="J761" s="319"/>
      <c r="K761" s="321"/>
      <c r="L761" s="113"/>
      <c r="M761" s="317" t="str">
        <f t="shared" si="11"/>
        <v/>
      </c>
    </row>
    <row r="762" spans="1:13" ht="14.45" customHeight="1" x14ac:dyDescent="0.2">
      <c r="A762" s="322"/>
      <c r="B762" s="318"/>
      <c r="C762" s="319"/>
      <c r="D762" s="319"/>
      <c r="E762" s="320"/>
      <c r="F762" s="318"/>
      <c r="G762" s="319"/>
      <c r="H762" s="319"/>
      <c r="I762" s="319"/>
      <c r="J762" s="319"/>
      <c r="K762" s="321"/>
      <c r="L762" s="113"/>
      <c r="M762" s="317" t="str">
        <f t="shared" si="11"/>
        <v/>
      </c>
    </row>
    <row r="763" spans="1:13" ht="14.45" customHeight="1" x14ac:dyDescent="0.2">
      <c r="A763" s="322"/>
      <c r="B763" s="318"/>
      <c r="C763" s="319"/>
      <c r="D763" s="319"/>
      <c r="E763" s="320"/>
      <c r="F763" s="318"/>
      <c r="G763" s="319"/>
      <c r="H763" s="319"/>
      <c r="I763" s="319"/>
      <c r="J763" s="319"/>
      <c r="K763" s="321"/>
      <c r="L763" s="113"/>
      <c r="M763" s="317" t="str">
        <f t="shared" si="11"/>
        <v/>
      </c>
    </row>
    <row r="764" spans="1:13" ht="14.45" customHeight="1" x14ac:dyDescent="0.2">
      <c r="A764" s="322"/>
      <c r="B764" s="318"/>
      <c r="C764" s="319"/>
      <c r="D764" s="319"/>
      <c r="E764" s="320"/>
      <c r="F764" s="318"/>
      <c r="G764" s="319"/>
      <c r="H764" s="319"/>
      <c r="I764" s="319"/>
      <c r="J764" s="319"/>
      <c r="K764" s="321"/>
      <c r="L764" s="113"/>
      <c r="M764" s="317" t="str">
        <f t="shared" si="11"/>
        <v/>
      </c>
    </row>
    <row r="765" spans="1:13" ht="14.45" customHeight="1" x14ac:dyDescent="0.2">
      <c r="A765" s="322"/>
      <c r="B765" s="318"/>
      <c r="C765" s="319"/>
      <c r="D765" s="319"/>
      <c r="E765" s="320"/>
      <c r="F765" s="318"/>
      <c r="G765" s="319"/>
      <c r="H765" s="319"/>
      <c r="I765" s="319"/>
      <c r="J765" s="319"/>
      <c r="K765" s="321"/>
      <c r="L765" s="113"/>
      <c r="M765" s="317" t="str">
        <f t="shared" si="11"/>
        <v/>
      </c>
    </row>
    <row r="766" spans="1:13" ht="14.45" customHeight="1" x14ac:dyDescent="0.2">
      <c r="A766" s="322"/>
      <c r="B766" s="318"/>
      <c r="C766" s="319"/>
      <c r="D766" s="319"/>
      <c r="E766" s="320"/>
      <c r="F766" s="318"/>
      <c r="G766" s="319"/>
      <c r="H766" s="319"/>
      <c r="I766" s="319"/>
      <c r="J766" s="319"/>
      <c r="K766" s="321"/>
      <c r="L766" s="113"/>
      <c r="M766" s="317" t="str">
        <f t="shared" si="11"/>
        <v/>
      </c>
    </row>
    <row r="767" spans="1:13" ht="14.45" customHeight="1" x14ac:dyDescent="0.2">
      <c r="A767" s="322"/>
      <c r="B767" s="318"/>
      <c r="C767" s="319"/>
      <c r="D767" s="319"/>
      <c r="E767" s="320"/>
      <c r="F767" s="318"/>
      <c r="G767" s="319"/>
      <c r="H767" s="319"/>
      <c r="I767" s="319"/>
      <c r="J767" s="319"/>
      <c r="K767" s="321"/>
      <c r="L767" s="113"/>
      <c r="M767" s="317" t="str">
        <f t="shared" si="11"/>
        <v/>
      </c>
    </row>
    <row r="768" spans="1:13" ht="14.45" customHeight="1" x14ac:dyDescent="0.2">
      <c r="A768" s="322"/>
      <c r="B768" s="318"/>
      <c r="C768" s="319"/>
      <c r="D768" s="319"/>
      <c r="E768" s="320"/>
      <c r="F768" s="318"/>
      <c r="G768" s="319"/>
      <c r="H768" s="319"/>
      <c r="I768" s="319"/>
      <c r="J768" s="319"/>
      <c r="K768" s="321"/>
      <c r="L768" s="113"/>
      <c r="M768" s="317" t="str">
        <f t="shared" si="11"/>
        <v/>
      </c>
    </row>
    <row r="769" spans="1:13" ht="14.45" customHeight="1" x14ac:dyDescent="0.2">
      <c r="A769" s="322"/>
      <c r="B769" s="318"/>
      <c r="C769" s="319"/>
      <c r="D769" s="319"/>
      <c r="E769" s="320"/>
      <c r="F769" s="318"/>
      <c r="G769" s="319"/>
      <c r="H769" s="319"/>
      <c r="I769" s="319"/>
      <c r="J769" s="319"/>
      <c r="K769" s="321"/>
      <c r="L769" s="113"/>
      <c r="M769" s="317" t="str">
        <f t="shared" si="11"/>
        <v/>
      </c>
    </row>
    <row r="770" spans="1:13" ht="14.45" customHeight="1" x14ac:dyDescent="0.2">
      <c r="A770" s="322"/>
      <c r="B770" s="318"/>
      <c r="C770" s="319"/>
      <c r="D770" s="319"/>
      <c r="E770" s="320"/>
      <c r="F770" s="318"/>
      <c r="G770" s="319"/>
      <c r="H770" s="319"/>
      <c r="I770" s="319"/>
      <c r="J770" s="319"/>
      <c r="K770" s="321"/>
      <c r="L770" s="113"/>
      <c r="M770" s="317" t="str">
        <f t="shared" si="11"/>
        <v/>
      </c>
    </row>
    <row r="771" spans="1:13" ht="14.45" customHeight="1" x14ac:dyDescent="0.2">
      <c r="A771" s="322"/>
      <c r="B771" s="318"/>
      <c r="C771" s="319"/>
      <c r="D771" s="319"/>
      <c r="E771" s="320"/>
      <c r="F771" s="318"/>
      <c r="G771" s="319"/>
      <c r="H771" s="319"/>
      <c r="I771" s="319"/>
      <c r="J771" s="319"/>
      <c r="K771" s="321"/>
      <c r="L771" s="113"/>
      <c r="M771" s="317" t="str">
        <f t="shared" si="11"/>
        <v/>
      </c>
    </row>
    <row r="772" spans="1:13" ht="14.45" customHeight="1" x14ac:dyDescent="0.2">
      <c r="A772" s="322"/>
      <c r="B772" s="318"/>
      <c r="C772" s="319"/>
      <c r="D772" s="319"/>
      <c r="E772" s="320"/>
      <c r="F772" s="318"/>
      <c r="G772" s="319"/>
      <c r="H772" s="319"/>
      <c r="I772" s="319"/>
      <c r="J772" s="319"/>
      <c r="K772" s="321"/>
      <c r="L772" s="113"/>
      <c r="M772" s="317" t="str">
        <f t="shared" si="11"/>
        <v/>
      </c>
    </row>
    <row r="773" spans="1:13" ht="14.45" customHeight="1" x14ac:dyDescent="0.2">
      <c r="A773" s="322"/>
      <c r="B773" s="318"/>
      <c r="C773" s="319"/>
      <c r="D773" s="319"/>
      <c r="E773" s="320"/>
      <c r="F773" s="318"/>
      <c r="G773" s="319"/>
      <c r="H773" s="319"/>
      <c r="I773" s="319"/>
      <c r="J773" s="319"/>
      <c r="K773" s="321"/>
      <c r="L773" s="113"/>
      <c r="M773" s="317" t="str">
        <f t="shared" si="11"/>
        <v/>
      </c>
    </row>
    <row r="774" spans="1:13" ht="14.45" customHeight="1" x14ac:dyDescent="0.2">
      <c r="A774" s="322"/>
      <c r="B774" s="318"/>
      <c r="C774" s="319"/>
      <c r="D774" s="319"/>
      <c r="E774" s="320"/>
      <c r="F774" s="318"/>
      <c r="G774" s="319"/>
      <c r="H774" s="319"/>
      <c r="I774" s="319"/>
      <c r="J774" s="319"/>
      <c r="K774" s="321"/>
      <c r="L774" s="113"/>
      <c r="M774" s="31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22"/>
      <c r="B775" s="318"/>
      <c r="C775" s="319"/>
      <c r="D775" s="319"/>
      <c r="E775" s="320"/>
      <c r="F775" s="318"/>
      <c r="G775" s="319"/>
      <c r="H775" s="319"/>
      <c r="I775" s="319"/>
      <c r="J775" s="319"/>
      <c r="K775" s="321"/>
      <c r="L775" s="113"/>
      <c r="M775" s="317" t="str">
        <f t="shared" si="12"/>
        <v/>
      </c>
    </row>
    <row r="776" spans="1:13" ht="14.45" customHeight="1" x14ac:dyDescent="0.2">
      <c r="A776" s="322"/>
      <c r="B776" s="318"/>
      <c r="C776" s="319"/>
      <c r="D776" s="319"/>
      <c r="E776" s="320"/>
      <c r="F776" s="318"/>
      <c r="G776" s="319"/>
      <c r="H776" s="319"/>
      <c r="I776" s="319"/>
      <c r="J776" s="319"/>
      <c r="K776" s="321"/>
      <c r="L776" s="113"/>
      <c r="M776" s="317" t="str">
        <f t="shared" si="12"/>
        <v/>
      </c>
    </row>
    <row r="777" spans="1:13" ht="14.45" customHeight="1" x14ac:dyDescent="0.2">
      <c r="A777" s="322"/>
      <c r="B777" s="318"/>
      <c r="C777" s="319"/>
      <c r="D777" s="319"/>
      <c r="E777" s="320"/>
      <c r="F777" s="318"/>
      <c r="G777" s="319"/>
      <c r="H777" s="319"/>
      <c r="I777" s="319"/>
      <c r="J777" s="319"/>
      <c r="K777" s="321"/>
      <c r="L777" s="113"/>
      <c r="M777" s="317" t="str">
        <f t="shared" si="12"/>
        <v/>
      </c>
    </row>
    <row r="778" spans="1:13" ht="14.45" customHeight="1" x14ac:dyDescent="0.2">
      <c r="A778" s="322"/>
      <c r="B778" s="318"/>
      <c r="C778" s="319"/>
      <c r="D778" s="319"/>
      <c r="E778" s="320"/>
      <c r="F778" s="318"/>
      <c r="G778" s="319"/>
      <c r="H778" s="319"/>
      <c r="I778" s="319"/>
      <c r="J778" s="319"/>
      <c r="K778" s="321"/>
      <c r="L778" s="113"/>
      <c r="M778" s="317" t="str">
        <f t="shared" si="12"/>
        <v/>
      </c>
    </row>
    <row r="779" spans="1:13" ht="14.45" customHeight="1" x14ac:dyDescent="0.2">
      <c r="A779" s="322"/>
      <c r="B779" s="318"/>
      <c r="C779" s="319"/>
      <c r="D779" s="319"/>
      <c r="E779" s="320"/>
      <c r="F779" s="318"/>
      <c r="G779" s="319"/>
      <c r="H779" s="319"/>
      <c r="I779" s="319"/>
      <c r="J779" s="319"/>
      <c r="K779" s="321"/>
      <c r="L779" s="113"/>
      <c r="M779" s="317" t="str">
        <f t="shared" si="12"/>
        <v/>
      </c>
    </row>
    <row r="780" spans="1:13" ht="14.45" customHeight="1" x14ac:dyDescent="0.2">
      <c r="A780" s="322"/>
      <c r="B780" s="318"/>
      <c r="C780" s="319"/>
      <c r="D780" s="319"/>
      <c r="E780" s="320"/>
      <c r="F780" s="318"/>
      <c r="G780" s="319"/>
      <c r="H780" s="319"/>
      <c r="I780" s="319"/>
      <c r="J780" s="319"/>
      <c r="K780" s="321"/>
      <c r="L780" s="113"/>
      <c r="M780" s="317" t="str">
        <f t="shared" si="12"/>
        <v/>
      </c>
    </row>
    <row r="781" spans="1:13" ht="14.45" customHeight="1" x14ac:dyDescent="0.2">
      <c r="A781" s="322"/>
      <c r="B781" s="318"/>
      <c r="C781" s="319"/>
      <c r="D781" s="319"/>
      <c r="E781" s="320"/>
      <c r="F781" s="318"/>
      <c r="G781" s="319"/>
      <c r="H781" s="319"/>
      <c r="I781" s="319"/>
      <c r="J781" s="319"/>
      <c r="K781" s="321"/>
      <c r="L781" s="113"/>
      <c r="M781" s="317" t="str">
        <f t="shared" si="12"/>
        <v/>
      </c>
    </row>
    <row r="782" spans="1:13" ht="14.45" customHeight="1" x14ac:dyDescent="0.2">
      <c r="A782" s="322"/>
      <c r="B782" s="318"/>
      <c r="C782" s="319"/>
      <c r="D782" s="319"/>
      <c r="E782" s="320"/>
      <c r="F782" s="318"/>
      <c r="G782" s="319"/>
      <c r="H782" s="319"/>
      <c r="I782" s="319"/>
      <c r="J782" s="319"/>
      <c r="K782" s="321"/>
      <c r="L782" s="113"/>
      <c r="M782" s="317" t="str">
        <f t="shared" si="12"/>
        <v/>
      </c>
    </row>
    <row r="783" spans="1:13" ht="14.45" customHeight="1" x14ac:dyDescent="0.2">
      <c r="A783" s="322"/>
      <c r="B783" s="318"/>
      <c r="C783" s="319"/>
      <c r="D783" s="319"/>
      <c r="E783" s="320"/>
      <c r="F783" s="318"/>
      <c r="G783" s="319"/>
      <c r="H783" s="319"/>
      <c r="I783" s="319"/>
      <c r="J783" s="319"/>
      <c r="K783" s="321"/>
      <c r="L783" s="113"/>
      <c r="M783" s="317" t="str">
        <f t="shared" si="12"/>
        <v/>
      </c>
    </row>
    <row r="784" spans="1:13" ht="14.45" customHeight="1" x14ac:dyDescent="0.2">
      <c r="A784" s="322"/>
      <c r="B784" s="318"/>
      <c r="C784" s="319"/>
      <c r="D784" s="319"/>
      <c r="E784" s="320"/>
      <c r="F784" s="318"/>
      <c r="G784" s="319"/>
      <c r="H784" s="319"/>
      <c r="I784" s="319"/>
      <c r="J784" s="319"/>
      <c r="K784" s="321"/>
      <c r="L784" s="113"/>
      <c r="M784" s="317" t="str">
        <f t="shared" si="12"/>
        <v/>
      </c>
    </row>
    <row r="785" spans="1:13" ht="14.45" customHeight="1" x14ac:dyDescent="0.2">
      <c r="A785" s="322"/>
      <c r="B785" s="318"/>
      <c r="C785" s="319"/>
      <c r="D785" s="319"/>
      <c r="E785" s="320"/>
      <c r="F785" s="318"/>
      <c r="G785" s="319"/>
      <c r="H785" s="319"/>
      <c r="I785" s="319"/>
      <c r="J785" s="319"/>
      <c r="K785" s="321"/>
      <c r="L785" s="113"/>
      <c r="M785" s="317" t="str">
        <f t="shared" si="12"/>
        <v/>
      </c>
    </row>
    <row r="786" spans="1:13" ht="14.45" customHeight="1" x14ac:dyDescent="0.2">
      <c r="A786" s="322"/>
      <c r="B786" s="318"/>
      <c r="C786" s="319"/>
      <c r="D786" s="319"/>
      <c r="E786" s="320"/>
      <c r="F786" s="318"/>
      <c r="G786" s="319"/>
      <c r="H786" s="319"/>
      <c r="I786" s="319"/>
      <c r="J786" s="319"/>
      <c r="K786" s="321"/>
      <c r="L786" s="113"/>
      <c r="M786" s="317" t="str">
        <f t="shared" si="12"/>
        <v/>
      </c>
    </row>
    <row r="787" spans="1:13" ht="14.45" customHeight="1" x14ac:dyDescent="0.2">
      <c r="A787" s="322"/>
      <c r="B787" s="318"/>
      <c r="C787" s="319"/>
      <c r="D787" s="319"/>
      <c r="E787" s="320"/>
      <c r="F787" s="318"/>
      <c r="G787" s="319"/>
      <c r="H787" s="319"/>
      <c r="I787" s="319"/>
      <c r="J787" s="319"/>
      <c r="K787" s="321"/>
      <c r="L787" s="113"/>
      <c r="M787" s="317" t="str">
        <f t="shared" si="12"/>
        <v/>
      </c>
    </row>
    <row r="788" spans="1:13" ht="14.45" customHeight="1" x14ac:dyDescent="0.2">
      <c r="A788" s="322"/>
      <c r="B788" s="318"/>
      <c r="C788" s="319"/>
      <c r="D788" s="319"/>
      <c r="E788" s="320"/>
      <c r="F788" s="318"/>
      <c r="G788" s="319"/>
      <c r="H788" s="319"/>
      <c r="I788" s="319"/>
      <c r="J788" s="319"/>
      <c r="K788" s="321"/>
      <c r="L788" s="113"/>
      <c r="M788" s="317" t="str">
        <f t="shared" si="12"/>
        <v/>
      </c>
    </row>
    <row r="789" spans="1:13" ht="14.45" customHeight="1" x14ac:dyDescent="0.2">
      <c r="A789" s="322"/>
      <c r="B789" s="318"/>
      <c r="C789" s="319"/>
      <c r="D789" s="319"/>
      <c r="E789" s="320"/>
      <c r="F789" s="318"/>
      <c r="G789" s="319"/>
      <c r="H789" s="319"/>
      <c r="I789" s="319"/>
      <c r="J789" s="319"/>
      <c r="K789" s="321"/>
      <c r="L789" s="113"/>
      <c r="M789" s="317" t="str">
        <f t="shared" si="12"/>
        <v/>
      </c>
    </row>
    <row r="790" spans="1:13" ht="14.45" customHeight="1" x14ac:dyDescent="0.2">
      <c r="A790" s="322"/>
      <c r="B790" s="318"/>
      <c r="C790" s="319"/>
      <c r="D790" s="319"/>
      <c r="E790" s="320"/>
      <c r="F790" s="318"/>
      <c r="G790" s="319"/>
      <c r="H790" s="319"/>
      <c r="I790" s="319"/>
      <c r="J790" s="319"/>
      <c r="K790" s="321"/>
      <c r="L790" s="113"/>
      <c r="M790" s="317" t="str">
        <f t="shared" si="12"/>
        <v/>
      </c>
    </row>
    <row r="791" spans="1:13" ht="14.45" customHeight="1" x14ac:dyDescent="0.2">
      <c r="A791" s="322"/>
      <c r="B791" s="318"/>
      <c r="C791" s="319"/>
      <c r="D791" s="319"/>
      <c r="E791" s="320"/>
      <c r="F791" s="318"/>
      <c r="G791" s="319"/>
      <c r="H791" s="319"/>
      <c r="I791" s="319"/>
      <c r="J791" s="319"/>
      <c r="K791" s="321"/>
      <c r="L791" s="113"/>
      <c r="M791" s="317" t="str">
        <f t="shared" si="12"/>
        <v/>
      </c>
    </row>
    <row r="792" spans="1:13" ht="14.45" customHeight="1" x14ac:dyDescent="0.2">
      <c r="A792" s="322"/>
      <c r="B792" s="318"/>
      <c r="C792" s="319"/>
      <c r="D792" s="319"/>
      <c r="E792" s="320"/>
      <c r="F792" s="318"/>
      <c r="G792" s="319"/>
      <c r="H792" s="319"/>
      <c r="I792" s="319"/>
      <c r="J792" s="319"/>
      <c r="K792" s="321"/>
      <c r="L792" s="113"/>
      <c r="M792" s="317" t="str">
        <f t="shared" si="12"/>
        <v/>
      </c>
    </row>
    <row r="793" spans="1:13" ht="14.45" customHeight="1" x14ac:dyDescent="0.2">
      <c r="A793" s="322"/>
      <c r="B793" s="318"/>
      <c r="C793" s="319"/>
      <c r="D793" s="319"/>
      <c r="E793" s="320"/>
      <c r="F793" s="318"/>
      <c r="G793" s="319"/>
      <c r="H793" s="319"/>
      <c r="I793" s="319"/>
      <c r="J793" s="319"/>
      <c r="K793" s="321"/>
      <c r="L793" s="113"/>
      <c r="M793" s="317" t="str">
        <f t="shared" si="12"/>
        <v/>
      </c>
    </row>
    <row r="794" spans="1:13" ht="14.45" customHeight="1" x14ac:dyDescent="0.2">
      <c r="A794" s="322"/>
      <c r="B794" s="318"/>
      <c r="C794" s="319"/>
      <c r="D794" s="319"/>
      <c r="E794" s="320"/>
      <c r="F794" s="318"/>
      <c r="G794" s="319"/>
      <c r="H794" s="319"/>
      <c r="I794" s="319"/>
      <c r="J794" s="319"/>
      <c r="K794" s="321"/>
      <c r="L794" s="113"/>
      <c r="M794" s="317" t="str">
        <f t="shared" si="12"/>
        <v/>
      </c>
    </row>
    <row r="795" spans="1:13" ht="14.45" customHeight="1" x14ac:dyDescent="0.2">
      <c r="A795" s="322"/>
      <c r="B795" s="318"/>
      <c r="C795" s="319"/>
      <c r="D795" s="319"/>
      <c r="E795" s="320"/>
      <c r="F795" s="318"/>
      <c r="G795" s="319"/>
      <c r="H795" s="319"/>
      <c r="I795" s="319"/>
      <c r="J795" s="319"/>
      <c r="K795" s="321"/>
      <c r="L795" s="113"/>
      <c r="M795" s="317" t="str">
        <f t="shared" si="12"/>
        <v/>
      </c>
    </row>
    <row r="796" spans="1:13" ht="14.45" customHeight="1" x14ac:dyDescent="0.2">
      <c r="A796" s="322"/>
      <c r="B796" s="318"/>
      <c r="C796" s="319"/>
      <c r="D796" s="319"/>
      <c r="E796" s="320"/>
      <c r="F796" s="318"/>
      <c r="G796" s="319"/>
      <c r="H796" s="319"/>
      <c r="I796" s="319"/>
      <c r="J796" s="319"/>
      <c r="K796" s="321"/>
      <c r="L796" s="113"/>
      <c r="M796" s="317" t="str">
        <f t="shared" si="12"/>
        <v/>
      </c>
    </row>
    <row r="797" spans="1:13" ht="14.45" customHeight="1" x14ac:dyDescent="0.2">
      <c r="A797" s="322"/>
      <c r="B797" s="318"/>
      <c r="C797" s="319"/>
      <c r="D797" s="319"/>
      <c r="E797" s="320"/>
      <c r="F797" s="318"/>
      <c r="G797" s="319"/>
      <c r="H797" s="319"/>
      <c r="I797" s="319"/>
      <c r="J797" s="319"/>
      <c r="K797" s="321"/>
      <c r="L797" s="113"/>
      <c r="M797" s="317" t="str">
        <f t="shared" si="12"/>
        <v/>
      </c>
    </row>
    <row r="798" spans="1:13" ht="14.45" customHeight="1" x14ac:dyDescent="0.2">
      <c r="A798" s="322"/>
      <c r="B798" s="318"/>
      <c r="C798" s="319"/>
      <c r="D798" s="319"/>
      <c r="E798" s="320"/>
      <c r="F798" s="318"/>
      <c r="G798" s="319"/>
      <c r="H798" s="319"/>
      <c r="I798" s="319"/>
      <c r="J798" s="319"/>
      <c r="K798" s="321"/>
      <c r="L798" s="113"/>
      <c r="M798" s="317" t="str">
        <f t="shared" si="12"/>
        <v/>
      </c>
    </row>
    <row r="799" spans="1:13" ht="14.45" customHeight="1" x14ac:dyDescent="0.2">
      <c r="A799" s="322"/>
      <c r="B799" s="318"/>
      <c r="C799" s="319"/>
      <c r="D799" s="319"/>
      <c r="E799" s="320"/>
      <c r="F799" s="318"/>
      <c r="G799" s="319"/>
      <c r="H799" s="319"/>
      <c r="I799" s="319"/>
      <c r="J799" s="319"/>
      <c r="K799" s="321"/>
      <c r="L799" s="113"/>
      <c r="M799" s="317" t="str">
        <f t="shared" si="12"/>
        <v/>
      </c>
    </row>
    <row r="800" spans="1:13" ht="14.45" customHeight="1" x14ac:dyDescent="0.2">
      <c r="A800" s="322"/>
      <c r="B800" s="318"/>
      <c r="C800" s="319"/>
      <c r="D800" s="319"/>
      <c r="E800" s="320"/>
      <c r="F800" s="318"/>
      <c r="G800" s="319"/>
      <c r="H800" s="319"/>
      <c r="I800" s="319"/>
      <c r="J800" s="319"/>
      <c r="K800" s="321"/>
      <c r="L800" s="113"/>
      <c r="M800" s="317" t="str">
        <f t="shared" si="12"/>
        <v/>
      </c>
    </row>
    <row r="801" spans="1:13" ht="14.45" customHeight="1" x14ac:dyDescent="0.2">
      <c r="A801" s="322"/>
      <c r="B801" s="318"/>
      <c r="C801" s="319"/>
      <c r="D801" s="319"/>
      <c r="E801" s="320"/>
      <c r="F801" s="318"/>
      <c r="G801" s="319"/>
      <c r="H801" s="319"/>
      <c r="I801" s="319"/>
      <c r="J801" s="319"/>
      <c r="K801" s="321"/>
      <c r="L801" s="113"/>
      <c r="M801" s="317" t="str">
        <f t="shared" si="12"/>
        <v/>
      </c>
    </row>
    <row r="802" spans="1:13" ht="14.45" customHeight="1" x14ac:dyDescent="0.2">
      <c r="A802" s="322"/>
      <c r="B802" s="318"/>
      <c r="C802" s="319"/>
      <c r="D802" s="319"/>
      <c r="E802" s="320"/>
      <c r="F802" s="318"/>
      <c r="G802" s="319"/>
      <c r="H802" s="319"/>
      <c r="I802" s="319"/>
      <c r="J802" s="319"/>
      <c r="K802" s="321"/>
      <c r="L802" s="113"/>
      <c r="M802" s="317" t="str">
        <f t="shared" si="12"/>
        <v/>
      </c>
    </row>
    <row r="803" spans="1:13" ht="14.45" customHeight="1" x14ac:dyDescent="0.2">
      <c r="A803" s="322"/>
      <c r="B803" s="318"/>
      <c r="C803" s="319"/>
      <c r="D803" s="319"/>
      <c r="E803" s="320"/>
      <c r="F803" s="318"/>
      <c r="G803" s="319"/>
      <c r="H803" s="319"/>
      <c r="I803" s="319"/>
      <c r="J803" s="319"/>
      <c r="K803" s="321"/>
      <c r="L803" s="113"/>
      <c r="M803" s="317" t="str">
        <f t="shared" si="12"/>
        <v/>
      </c>
    </row>
    <row r="804" spans="1:13" ht="14.45" customHeight="1" x14ac:dyDescent="0.2">
      <c r="A804" s="322"/>
      <c r="B804" s="318"/>
      <c r="C804" s="319"/>
      <c r="D804" s="319"/>
      <c r="E804" s="320"/>
      <c r="F804" s="318"/>
      <c r="G804" s="319"/>
      <c r="H804" s="319"/>
      <c r="I804" s="319"/>
      <c r="J804" s="319"/>
      <c r="K804" s="321"/>
      <c r="L804" s="113"/>
      <c r="M804" s="317" t="str">
        <f t="shared" si="12"/>
        <v/>
      </c>
    </row>
    <row r="805" spans="1:13" ht="14.45" customHeight="1" x14ac:dyDescent="0.2">
      <c r="A805" s="322"/>
      <c r="B805" s="318"/>
      <c r="C805" s="319"/>
      <c r="D805" s="319"/>
      <c r="E805" s="320"/>
      <c r="F805" s="318"/>
      <c r="G805" s="319"/>
      <c r="H805" s="319"/>
      <c r="I805" s="319"/>
      <c r="J805" s="319"/>
      <c r="K805" s="321"/>
      <c r="L805" s="113"/>
      <c r="M805" s="317" t="str">
        <f t="shared" si="12"/>
        <v/>
      </c>
    </row>
    <row r="806" spans="1:13" ht="14.45" customHeight="1" x14ac:dyDescent="0.2">
      <c r="A806" s="322"/>
      <c r="B806" s="318"/>
      <c r="C806" s="319"/>
      <c r="D806" s="319"/>
      <c r="E806" s="320"/>
      <c r="F806" s="318"/>
      <c r="G806" s="319"/>
      <c r="H806" s="319"/>
      <c r="I806" s="319"/>
      <c r="J806" s="319"/>
      <c r="K806" s="321"/>
      <c r="L806" s="113"/>
      <c r="M806" s="317" t="str">
        <f t="shared" si="12"/>
        <v/>
      </c>
    </row>
    <row r="807" spans="1:13" ht="14.45" customHeight="1" x14ac:dyDescent="0.2">
      <c r="A807" s="322"/>
      <c r="B807" s="318"/>
      <c r="C807" s="319"/>
      <c r="D807" s="319"/>
      <c r="E807" s="320"/>
      <c r="F807" s="318"/>
      <c r="G807" s="319"/>
      <c r="H807" s="319"/>
      <c r="I807" s="319"/>
      <c r="J807" s="319"/>
      <c r="K807" s="321"/>
      <c r="L807" s="113"/>
      <c r="M807" s="317" t="str">
        <f t="shared" si="12"/>
        <v/>
      </c>
    </row>
    <row r="808" spans="1:13" ht="14.45" customHeight="1" x14ac:dyDescent="0.2">
      <c r="A808" s="322"/>
      <c r="B808" s="318"/>
      <c r="C808" s="319"/>
      <c r="D808" s="319"/>
      <c r="E808" s="320"/>
      <c r="F808" s="318"/>
      <c r="G808" s="319"/>
      <c r="H808" s="319"/>
      <c r="I808" s="319"/>
      <c r="J808" s="319"/>
      <c r="K808" s="321"/>
      <c r="L808" s="113"/>
      <c r="M808" s="317" t="str">
        <f t="shared" si="12"/>
        <v/>
      </c>
    </row>
    <row r="809" spans="1:13" ht="14.45" customHeight="1" x14ac:dyDescent="0.2">
      <c r="A809" s="322"/>
      <c r="B809" s="318"/>
      <c r="C809" s="319"/>
      <c r="D809" s="319"/>
      <c r="E809" s="320"/>
      <c r="F809" s="318"/>
      <c r="G809" s="319"/>
      <c r="H809" s="319"/>
      <c r="I809" s="319"/>
      <c r="J809" s="319"/>
      <c r="K809" s="321"/>
      <c r="L809" s="113"/>
      <c r="M809" s="317" t="str">
        <f t="shared" si="12"/>
        <v/>
      </c>
    </row>
    <row r="810" spans="1:13" ht="14.45" customHeight="1" x14ac:dyDescent="0.2">
      <c r="A810" s="322"/>
      <c r="B810" s="318"/>
      <c r="C810" s="319"/>
      <c r="D810" s="319"/>
      <c r="E810" s="320"/>
      <c r="F810" s="318"/>
      <c r="G810" s="319"/>
      <c r="H810" s="319"/>
      <c r="I810" s="319"/>
      <c r="J810" s="319"/>
      <c r="K810" s="321"/>
      <c r="L810" s="113"/>
      <c r="M810" s="317" t="str">
        <f t="shared" si="12"/>
        <v/>
      </c>
    </row>
    <row r="811" spans="1:13" ht="14.45" customHeight="1" x14ac:dyDescent="0.2">
      <c r="A811" s="322"/>
      <c r="B811" s="318"/>
      <c r="C811" s="319"/>
      <c r="D811" s="319"/>
      <c r="E811" s="320"/>
      <c r="F811" s="318"/>
      <c r="G811" s="319"/>
      <c r="H811" s="319"/>
      <c r="I811" s="319"/>
      <c r="J811" s="319"/>
      <c r="K811" s="321"/>
      <c r="L811" s="113"/>
      <c r="M811" s="317" t="str">
        <f t="shared" si="12"/>
        <v/>
      </c>
    </row>
    <row r="812" spans="1:13" ht="14.45" customHeight="1" x14ac:dyDescent="0.2">
      <c r="A812" s="322"/>
      <c r="B812" s="318"/>
      <c r="C812" s="319"/>
      <c r="D812" s="319"/>
      <c r="E812" s="320"/>
      <c r="F812" s="318"/>
      <c r="G812" s="319"/>
      <c r="H812" s="319"/>
      <c r="I812" s="319"/>
      <c r="J812" s="319"/>
      <c r="K812" s="321"/>
      <c r="L812" s="113"/>
      <c r="M812" s="317" t="str">
        <f t="shared" si="12"/>
        <v/>
      </c>
    </row>
    <row r="813" spans="1:13" ht="14.45" customHeight="1" x14ac:dyDescent="0.2">
      <c r="A813" s="322"/>
      <c r="B813" s="318"/>
      <c r="C813" s="319"/>
      <c r="D813" s="319"/>
      <c r="E813" s="320"/>
      <c r="F813" s="318"/>
      <c r="G813" s="319"/>
      <c r="H813" s="319"/>
      <c r="I813" s="319"/>
      <c r="J813" s="319"/>
      <c r="K813" s="321"/>
      <c r="L813" s="113"/>
      <c r="M813" s="317" t="str">
        <f t="shared" si="12"/>
        <v/>
      </c>
    </row>
    <row r="814" spans="1:13" ht="14.45" customHeight="1" x14ac:dyDescent="0.2">
      <c r="A814" s="322"/>
      <c r="B814" s="318"/>
      <c r="C814" s="319"/>
      <c r="D814" s="319"/>
      <c r="E814" s="320"/>
      <c r="F814" s="318"/>
      <c r="G814" s="319"/>
      <c r="H814" s="319"/>
      <c r="I814" s="319"/>
      <c r="J814" s="319"/>
      <c r="K814" s="321"/>
      <c r="L814" s="113"/>
      <c r="M814" s="317" t="str">
        <f t="shared" si="12"/>
        <v/>
      </c>
    </row>
    <row r="815" spans="1:13" ht="14.45" customHeight="1" x14ac:dyDescent="0.2">
      <c r="A815" s="322"/>
      <c r="B815" s="318"/>
      <c r="C815" s="319"/>
      <c r="D815" s="319"/>
      <c r="E815" s="320"/>
      <c r="F815" s="318"/>
      <c r="G815" s="319"/>
      <c r="H815" s="319"/>
      <c r="I815" s="319"/>
      <c r="J815" s="319"/>
      <c r="K815" s="321"/>
      <c r="L815" s="113"/>
      <c r="M815" s="317" t="str">
        <f t="shared" si="12"/>
        <v/>
      </c>
    </row>
    <row r="816" spans="1:13" ht="14.45" customHeight="1" x14ac:dyDescent="0.2">
      <c r="A816" s="322"/>
      <c r="B816" s="318"/>
      <c r="C816" s="319"/>
      <c r="D816" s="319"/>
      <c r="E816" s="320"/>
      <c r="F816" s="318"/>
      <c r="G816" s="319"/>
      <c r="H816" s="319"/>
      <c r="I816" s="319"/>
      <c r="J816" s="319"/>
      <c r="K816" s="321"/>
      <c r="L816" s="113"/>
      <c r="M816" s="317" t="str">
        <f t="shared" si="12"/>
        <v/>
      </c>
    </row>
    <row r="817" spans="1:13" ht="14.45" customHeight="1" x14ac:dyDescent="0.2">
      <c r="A817" s="322"/>
      <c r="B817" s="318"/>
      <c r="C817" s="319"/>
      <c r="D817" s="319"/>
      <c r="E817" s="320"/>
      <c r="F817" s="318"/>
      <c r="G817" s="319"/>
      <c r="H817" s="319"/>
      <c r="I817" s="319"/>
      <c r="J817" s="319"/>
      <c r="K817" s="321"/>
      <c r="L817" s="113"/>
      <c r="M817" s="317" t="str">
        <f t="shared" si="12"/>
        <v/>
      </c>
    </row>
    <row r="818" spans="1:13" ht="14.45" customHeight="1" x14ac:dyDescent="0.2">
      <c r="A818" s="322"/>
      <c r="B818" s="318"/>
      <c r="C818" s="319"/>
      <c r="D818" s="319"/>
      <c r="E818" s="320"/>
      <c r="F818" s="318"/>
      <c r="G818" s="319"/>
      <c r="H818" s="319"/>
      <c r="I818" s="319"/>
      <c r="J818" s="319"/>
      <c r="K818" s="321"/>
      <c r="L818" s="113"/>
      <c r="M818" s="31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CDEE6277-4F0A-4AFB-ACAE-3B3B1529F88E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1" t="s">
        <v>70</v>
      </c>
      <c r="B1" s="272"/>
      <c r="C1" s="272"/>
      <c r="D1" s="272"/>
      <c r="E1" s="272"/>
      <c r="F1" s="272"/>
      <c r="G1" s="242"/>
      <c r="H1" s="273"/>
      <c r="I1" s="273"/>
    </row>
    <row r="2" spans="1:10" ht="14.45" customHeight="1" thickBot="1" x14ac:dyDescent="0.25">
      <c r="A2" s="316" t="s">
        <v>172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7"/>
      <c r="C3" s="175">
        <v>2018</v>
      </c>
      <c r="D3" s="176">
        <v>2019</v>
      </c>
      <c r="E3" s="7"/>
      <c r="F3" s="250">
        <v>2020</v>
      </c>
      <c r="G3" s="268"/>
      <c r="H3" s="268"/>
      <c r="I3" s="251"/>
    </row>
    <row r="4" spans="1:10" ht="14.45" customHeight="1" thickBot="1" x14ac:dyDescent="0.25">
      <c r="A4" s="180" t="s">
        <v>0</v>
      </c>
      <c r="B4" s="181" t="s">
        <v>114</v>
      </c>
      <c r="C4" s="269" t="s">
        <v>50</v>
      </c>
      <c r="D4" s="270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23" t="s">
        <v>275</v>
      </c>
      <c r="B5" s="324" t="s">
        <v>276</v>
      </c>
      <c r="C5" s="325" t="s">
        <v>173</v>
      </c>
      <c r="D5" s="325" t="s">
        <v>173</v>
      </c>
      <c r="E5" s="325"/>
      <c r="F5" s="325" t="s">
        <v>173</v>
      </c>
      <c r="G5" s="325" t="s">
        <v>173</v>
      </c>
      <c r="H5" s="325" t="s">
        <v>173</v>
      </c>
      <c r="I5" s="326" t="s">
        <v>173</v>
      </c>
      <c r="J5" s="327" t="s">
        <v>48</v>
      </c>
    </row>
    <row r="6" spans="1:10" ht="14.45" customHeight="1" x14ac:dyDescent="0.2">
      <c r="A6" s="323" t="s">
        <v>275</v>
      </c>
      <c r="B6" s="324" t="s">
        <v>277</v>
      </c>
      <c r="C6" s="325">
        <v>0</v>
      </c>
      <c r="D6" s="325">
        <v>0</v>
      </c>
      <c r="E6" s="325"/>
      <c r="F6" s="325">
        <v>0</v>
      </c>
      <c r="G6" s="325">
        <v>0</v>
      </c>
      <c r="H6" s="325">
        <v>0</v>
      </c>
      <c r="I6" s="326" t="s">
        <v>173</v>
      </c>
      <c r="J6" s="327" t="s">
        <v>1</v>
      </c>
    </row>
    <row r="7" spans="1:10" ht="14.45" customHeight="1" x14ac:dyDescent="0.2">
      <c r="A7" s="323" t="s">
        <v>275</v>
      </c>
      <c r="B7" s="324" t="s">
        <v>278</v>
      </c>
      <c r="C7" s="325">
        <v>0</v>
      </c>
      <c r="D7" s="325">
        <v>0</v>
      </c>
      <c r="E7" s="325"/>
      <c r="F7" s="325">
        <v>0</v>
      </c>
      <c r="G7" s="325">
        <v>0</v>
      </c>
      <c r="H7" s="325">
        <v>0</v>
      </c>
      <c r="I7" s="326" t="s">
        <v>173</v>
      </c>
      <c r="J7" s="327" t="s">
        <v>279</v>
      </c>
    </row>
    <row r="9" spans="1:10" ht="14.45" customHeight="1" x14ac:dyDescent="0.2">
      <c r="A9" s="323" t="s">
        <v>275</v>
      </c>
      <c r="B9" s="324" t="s">
        <v>276</v>
      </c>
      <c r="C9" s="325" t="s">
        <v>173</v>
      </c>
      <c r="D9" s="325" t="s">
        <v>173</v>
      </c>
      <c r="E9" s="325"/>
      <c r="F9" s="325" t="s">
        <v>173</v>
      </c>
      <c r="G9" s="325" t="s">
        <v>173</v>
      </c>
      <c r="H9" s="325" t="s">
        <v>173</v>
      </c>
      <c r="I9" s="326" t="s">
        <v>173</v>
      </c>
      <c r="J9" s="327" t="s">
        <v>48</v>
      </c>
    </row>
    <row r="10" spans="1:10" ht="14.45" customHeight="1" x14ac:dyDescent="0.2">
      <c r="A10" s="323" t="s">
        <v>280</v>
      </c>
      <c r="B10" s="324" t="s">
        <v>281</v>
      </c>
      <c r="C10" s="325" t="s">
        <v>173</v>
      </c>
      <c r="D10" s="325" t="s">
        <v>173</v>
      </c>
      <c r="E10" s="325"/>
      <c r="F10" s="325" t="s">
        <v>173</v>
      </c>
      <c r="G10" s="325" t="s">
        <v>173</v>
      </c>
      <c r="H10" s="325" t="s">
        <v>173</v>
      </c>
      <c r="I10" s="326" t="s">
        <v>173</v>
      </c>
      <c r="J10" s="327" t="s">
        <v>0</v>
      </c>
    </row>
    <row r="11" spans="1:10" ht="14.45" customHeight="1" x14ac:dyDescent="0.2">
      <c r="A11" s="323" t="s">
        <v>280</v>
      </c>
      <c r="B11" s="324" t="s">
        <v>277</v>
      </c>
      <c r="C11" s="325">
        <v>0</v>
      </c>
      <c r="D11" s="325">
        <v>0</v>
      </c>
      <c r="E11" s="325"/>
      <c r="F11" s="325">
        <v>0</v>
      </c>
      <c r="G11" s="325">
        <v>0</v>
      </c>
      <c r="H11" s="325">
        <v>0</v>
      </c>
      <c r="I11" s="326" t="s">
        <v>173</v>
      </c>
      <c r="J11" s="327" t="s">
        <v>1</v>
      </c>
    </row>
    <row r="12" spans="1:10" ht="14.45" customHeight="1" x14ac:dyDescent="0.2">
      <c r="A12" s="323" t="s">
        <v>280</v>
      </c>
      <c r="B12" s="324" t="s">
        <v>282</v>
      </c>
      <c r="C12" s="325">
        <v>0</v>
      </c>
      <c r="D12" s="325">
        <v>0</v>
      </c>
      <c r="E12" s="325"/>
      <c r="F12" s="325">
        <v>0</v>
      </c>
      <c r="G12" s="325">
        <v>0</v>
      </c>
      <c r="H12" s="325">
        <v>0</v>
      </c>
      <c r="I12" s="326" t="s">
        <v>173</v>
      </c>
      <c r="J12" s="327" t="s">
        <v>283</v>
      </c>
    </row>
    <row r="13" spans="1:10" ht="14.45" customHeight="1" x14ac:dyDescent="0.2">
      <c r="A13" s="323" t="s">
        <v>173</v>
      </c>
      <c r="B13" s="324" t="s">
        <v>173</v>
      </c>
      <c r="C13" s="325" t="s">
        <v>173</v>
      </c>
      <c r="D13" s="325" t="s">
        <v>173</v>
      </c>
      <c r="E13" s="325"/>
      <c r="F13" s="325" t="s">
        <v>173</v>
      </c>
      <c r="G13" s="325" t="s">
        <v>173</v>
      </c>
      <c r="H13" s="325" t="s">
        <v>173</v>
      </c>
      <c r="I13" s="326" t="s">
        <v>173</v>
      </c>
      <c r="J13" s="327" t="s">
        <v>284</v>
      </c>
    </row>
    <row r="14" spans="1:10" ht="14.45" customHeight="1" x14ac:dyDescent="0.2">
      <c r="A14" s="323" t="s">
        <v>275</v>
      </c>
      <c r="B14" s="324" t="s">
        <v>278</v>
      </c>
      <c r="C14" s="325">
        <v>0</v>
      </c>
      <c r="D14" s="325">
        <v>0</v>
      </c>
      <c r="E14" s="325"/>
      <c r="F14" s="325">
        <v>0</v>
      </c>
      <c r="G14" s="325">
        <v>0</v>
      </c>
      <c r="H14" s="325">
        <v>0</v>
      </c>
      <c r="I14" s="326" t="s">
        <v>173</v>
      </c>
      <c r="J14" s="327" t="s">
        <v>279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29D9ED47-B942-4AE0-900A-B7997F7C204F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76" t="s">
        <v>3073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45" customHeight="1" thickBot="1" x14ac:dyDescent="0.25">
      <c r="A2" s="316" t="s">
        <v>172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74"/>
      <c r="D3" s="275"/>
      <c r="E3" s="275"/>
      <c r="F3" s="275"/>
      <c r="G3" s="275"/>
      <c r="H3" s="107" t="s">
        <v>68</v>
      </c>
      <c r="I3" s="71">
        <f>IF(J3&lt;&gt;0,K3/J3,0)</f>
        <v>40.323761467457693</v>
      </c>
      <c r="J3" s="71">
        <f>SUBTOTAL(9,J5:J1048576)</f>
        <v>2830217.5</v>
      </c>
      <c r="K3" s="72">
        <f>SUBTOTAL(9,K5:K1048576)</f>
        <v>114125015.37102444</v>
      </c>
    </row>
    <row r="4" spans="1:11" s="162" customFormat="1" ht="14.45" customHeight="1" thickBot="1" x14ac:dyDescent="0.25">
      <c r="A4" s="328" t="s">
        <v>3</v>
      </c>
      <c r="B4" s="329" t="s">
        <v>4</v>
      </c>
      <c r="C4" s="329" t="s">
        <v>0</v>
      </c>
      <c r="D4" s="329" t="s">
        <v>5</v>
      </c>
      <c r="E4" s="329" t="s">
        <v>6</v>
      </c>
      <c r="F4" s="329" t="s">
        <v>1</v>
      </c>
      <c r="G4" s="329" t="s">
        <v>49</v>
      </c>
      <c r="H4" s="330" t="s">
        <v>7</v>
      </c>
      <c r="I4" s="331" t="s">
        <v>73</v>
      </c>
      <c r="J4" s="331" t="s">
        <v>8</v>
      </c>
      <c r="K4" s="332" t="s">
        <v>81</v>
      </c>
    </row>
    <row r="5" spans="1:11" ht="14.45" customHeight="1" x14ac:dyDescent="0.2">
      <c r="A5" s="333" t="s">
        <v>285</v>
      </c>
      <c r="B5" s="334" t="s">
        <v>286</v>
      </c>
      <c r="C5" s="335" t="s">
        <v>287</v>
      </c>
      <c r="D5" s="336" t="s">
        <v>288</v>
      </c>
      <c r="E5" s="335" t="s">
        <v>289</v>
      </c>
      <c r="F5" s="336" t="s">
        <v>290</v>
      </c>
      <c r="G5" s="335" t="s">
        <v>291</v>
      </c>
      <c r="H5" s="335" t="s">
        <v>292</v>
      </c>
      <c r="I5" s="337">
        <v>0.62666666507720947</v>
      </c>
      <c r="J5" s="337">
        <v>3400</v>
      </c>
      <c r="K5" s="338">
        <v>2122</v>
      </c>
    </row>
    <row r="6" spans="1:11" ht="14.45" customHeight="1" x14ac:dyDescent="0.2">
      <c r="A6" s="339" t="s">
        <v>293</v>
      </c>
      <c r="B6" s="340" t="s">
        <v>294</v>
      </c>
      <c r="C6" s="341" t="s">
        <v>295</v>
      </c>
      <c r="D6" s="342" t="s">
        <v>296</v>
      </c>
      <c r="E6" s="341" t="s">
        <v>297</v>
      </c>
      <c r="F6" s="342" t="s">
        <v>298</v>
      </c>
      <c r="G6" s="341" t="s">
        <v>299</v>
      </c>
      <c r="H6" s="341" t="s">
        <v>300</v>
      </c>
      <c r="I6" s="343">
        <v>13.020000457763672</v>
      </c>
      <c r="J6" s="343">
        <v>2</v>
      </c>
      <c r="K6" s="344">
        <v>26.040000915527344</v>
      </c>
    </row>
    <row r="7" spans="1:11" ht="14.45" customHeight="1" x14ac:dyDescent="0.2">
      <c r="A7" s="339" t="s">
        <v>301</v>
      </c>
      <c r="B7" s="340" t="s">
        <v>302</v>
      </c>
      <c r="C7" s="341" t="s">
        <v>303</v>
      </c>
      <c r="D7" s="342" t="s">
        <v>304</v>
      </c>
      <c r="E7" s="341" t="s">
        <v>305</v>
      </c>
      <c r="F7" s="342" t="s">
        <v>306</v>
      </c>
      <c r="G7" s="341" t="s">
        <v>307</v>
      </c>
      <c r="H7" s="341" t="s">
        <v>308</v>
      </c>
      <c r="I7" s="343">
        <v>8022.4784458705353</v>
      </c>
      <c r="J7" s="343">
        <v>7</v>
      </c>
      <c r="K7" s="344">
        <v>56157.34912109375</v>
      </c>
    </row>
    <row r="8" spans="1:11" ht="14.45" customHeight="1" x14ac:dyDescent="0.2">
      <c r="A8" s="339" t="s">
        <v>301</v>
      </c>
      <c r="B8" s="340" t="s">
        <v>302</v>
      </c>
      <c r="C8" s="341" t="s">
        <v>303</v>
      </c>
      <c r="D8" s="342" t="s">
        <v>304</v>
      </c>
      <c r="E8" s="341" t="s">
        <v>305</v>
      </c>
      <c r="F8" s="342" t="s">
        <v>306</v>
      </c>
      <c r="G8" s="341" t="s">
        <v>309</v>
      </c>
      <c r="H8" s="341" t="s">
        <v>310</v>
      </c>
      <c r="I8" s="343">
        <v>593.44000244140625</v>
      </c>
      <c r="J8" s="343">
        <v>1</v>
      </c>
      <c r="K8" s="344">
        <v>593.44000244140625</v>
      </c>
    </row>
    <row r="9" spans="1:11" ht="14.45" customHeight="1" x14ac:dyDescent="0.2">
      <c r="A9" s="339" t="s">
        <v>301</v>
      </c>
      <c r="B9" s="340" t="s">
        <v>302</v>
      </c>
      <c r="C9" s="341" t="s">
        <v>303</v>
      </c>
      <c r="D9" s="342" t="s">
        <v>304</v>
      </c>
      <c r="E9" s="341" t="s">
        <v>305</v>
      </c>
      <c r="F9" s="342" t="s">
        <v>306</v>
      </c>
      <c r="G9" s="341" t="s">
        <v>311</v>
      </c>
      <c r="H9" s="341" t="s">
        <v>312</v>
      </c>
      <c r="I9" s="343">
        <v>1524.5999755859375</v>
      </c>
      <c r="J9" s="343">
        <v>1</v>
      </c>
      <c r="K9" s="344">
        <v>1524.5999755859375</v>
      </c>
    </row>
    <row r="10" spans="1:11" ht="14.45" customHeight="1" x14ac:dyDescent="0.2">
      <c r="A10" s="339" t="s">
        <v>301</v>
      </c>
      <c r="B10" s="340" t="s">
        <v>302</v>
      </c>
      <c r="C10" s="341" t="s">
        <v>303</v>
      </c>
      <c r="D10" s="342" t="s">
        <v>304</v>
      </c>
      <c r="E10" s="341" t="s">
        <v>305</v>
      </c>
      <c r="F10" s="342" t="s">
        <v>306</v>
      </c>
      <c r="G10" s="341" t="s">
        <v>313</v>
      </c>
      <c r="H10" s="341" t="s">
        <v>314</v>
      </c>
      <c r="I10" s="343">
        <v>2153.800048828125</v>
      </c>
      <c r="J10" s="343">
        <v>1</v>
      </c>
      <c r="K10" s="344">
        <v>2153.800048828125</v>
      </c>
    </row>
    <row r="11" spans="1:11" ht="14.45" customHeight="1" x14ac:dyDescent="0.2">
      <c r="A11" s="339" t="s">
        <v>301</v>
      </c>
      <c r="B11" s="340" t="s">
        <v>302</v>
      </c>
      <c r="C11" s="341" t="s">
        <v>303</v>
      </c>
      <c r="D11" s="342" t="s">
        <v>304</v>
      </c>
      <c r="E11" s="341" t="s">
        <v>305</v>
      </c>
      <c r="F11" s="342" t="s">
        <v>306</v>
      </c>
      <c r="G11" s="341" t="s">
        <v>315</v>
      </c>
      <c r="H11" s="341" t="s">
        <v>316</v>
      </c>
      <c r="I11" s="343">
        <v>1524.5999755859375</v>
      </c>
      <c r="J11" s="343">
        <v>1</v>
      </c>
      <c r="K11" s="344">
        <v>1524.5999755859375</v>
      </c>
    </row>
    <row r="12" spans="1:11" ht="14.45" customHeight="1" x14ac:dyDescent="0.2">
      <c r="A12" s="339" t="s">
        <v>301</v>
      </c>
      <c r="B12" s="340" t="s">
        <v>302</v>
      </c>
      <c r="C12" s="341" t="s">
        <v>303</v>
      </c>
      <c r="D12" s="342" t="s">
        <v>304</v>
      </c>
      <c r="E12" s="341" t="s">
        <v>305</v>
      </c>
      <c r="F12" s="342" t="s">
        <v>306</v>
      </c>
      <c r="G12" s="341" t="s">
        <v>317</v>
      </c>
      <c r="H12" s="341" t="s">
        <v>318</v>
      </c>
      <c r="I12" s="343">
        <v>9478.3333333333339</v>
      </c>
      <c r="J12" s="343">
        <v>13</v>
      </c>
      <c r="K12" s="344">
        <v>124630</v>
      </c>
    </row>
    <row r="13" spans="1:11" ht="14.45" customHeight="1" x14ac:dyDescent="0.2">
      <c r="A13" s="339" t="s">
        <v>301</v>
      </c>
      <c r="B13" s="340" t="s">
        <v>302</v>
      </c>
      <c r="C13" s="341" t="s">
        <v>303</v>
      </c>
      <c r="D13" s="342" t="s">
        <v>304</v>
      </c>
      <c r="E13" s="341" t="s">
        <v>305</v>
      </c>
      <c r="F13" s="342" t="s">
        <v>306</v>
      </c>
      <c r="G13" s="341" t="s">
        <v>319</v>
      </c>
      <c r="H13" s="341" t="s">
        <v>320</v>
      </c>
      <c r="I13" s="343">
        <v>88.59899978637695</v>
      </c>
      <c r="J13" s="343">
        <v>25</v>
      </c>
      <c r="K13" s="344">
        <v>2191.3399810791016</v>
      </c>
    </row>
    <row r="14" spans="1:11" ht="14.45" customHeight="1" x14ac:dyDescent="0.2">
      <c r="A14" s="339" t="s">
        <v>301</v>
      </c>
      <c r="B14" s="340" t="s">
        <v>302</v>
      </c>
      <c r="C14" s="341" t="s">
        <v>303</v>
      </c>
      <c r="D14" s="342" t="s">
        <v>304</v>
      </c>
      <c r="E14" s="341" t="s">
        <v>305</v>
      </c>
      <c r="F14" s="342" t="s">
        <v>306</v>
      </c>
      <c r="G14" s="341" t="s">
        <v>321</v>
      </c>
      <c r="H14" s="341" t="s">
        <v>322</v>
      </c>
      <c r="I14" s="343">
        <v>32.397749141770966</v>
      </c>
      <c r="J14" s="343">
        <v>1160</v>
      </c>
      <c r="K14" s="344">
        <v>37581.170349121094</v>
      </c>
    </row>
    <row r="15" spans="1:11" ht="14.45" customHeight="1" x14ac:dyDescent="0.2">
      <c r="A15" s="339" t="s">
        <v>301</v>
      </c>
      <c r="B15" s="340" t="s">
        <v>302</v>
      </c>
      <c r="C15" s="341" t="s">
        <v>303</v>
      </c>
      <c r="D15" s="342" t="s">
        <v>304</v>
      </c>
      <c r="E15" s="341" t="s">
        <v>305</v>
      </c>
      <c r="F15" s="342" t="s">
        <v>306</v>
      </c>
      <c r="G15" s="341" t="s">
        <v>323</v>
      </c>
      <c r="H15" s="341" t="s">
        <v>324</v>
      </c>
      <c r="I15" s="343">
        <v>32.389999389648438</v>
      </c>
      <c r="J15" s="343">
        <v>160</v>
      </c>
      <c r="K15" s="344">
        <v>5182.68017578125</v>
      </c>
    </row>
    <row r="16" spans="1:11" ht="14.45" customHeight="1" x14ac:dyDescent="0.2">
      <c r="A16" s="339" t="s">
        <v>301</v>
      </c>
      <c r="B16" s="340" t="s">
        <v>302</v>
      </c>
      <c r="C16" s="341" t="s">
        <v>303</v>
      </c>
      <c r="D16" s="342" t="s">
        <v>304</v>
      </c>
      <c r="E16" s="341" t="s">
        <v>305</v>
      </c>
      <c r="F16" s="342" t="s">
        <v>306</v>
      </c>
      <c r="G16" s="341" t="s">
        <v>325</v>
      </c>
      <c r="H16" s="341" t="s">
        <v>326</v>
      </c>
      <c r="I16" s="343">
        <v>984.94000244140625</v>
      </c>
      <c r="J16" s="343">
        <v>1</v>
      </c>
      <c r="K16" s="344">
        <v>984.94000244140625</v>
      </c>
    </row>
    <row r="17" spans="1:11" ht="14.45" customHeight="1" x14ac:dyDescent="0.2">
      <c r="A17" s="339" t="s">
        <v>301</v>
      </c>
      <c r="B17" s="340" t="s">
        <v>302</v>
      </c>
      <c r="C17" s="341" t="s">
        <v>303</v>
      </c>
      <c r="D17" s="342" t="s">
        <v>304</v>
      </c>
      <c r="E17" s="341" t="s">
        <v>305</v>
      </c>
      <c r="F17" s="342" t="s">
        <v>306</v>
      </c>
      <c r="G17" s="341" t="s">
        <v>327</v>
      </c>
      <c r="H17" s="341" t="s">
        <v>328</v>
      </c>
      <c r="I17" s="343">
        <v>5321.80615234375</v>
      </c>
      <c r="J17" s="343">
        <v>42</v>
      </c>
      <c r="K17" s="344">
        <v>221487.220703125</v>
      </c>
    </row>
    <row r="18" spans="1:11" ht="14.45" customHeight="1" x14ac:dyDescent="0.2">
      <c r="A18" s="339" t="s">
        <v>301</v>
      </c>
      <c r="B18" s="340" t="s">
        <v>302</v>
      </c>
      <c r="C18" s="341" t="s">
        <v>303</v>
      </c>
      <c r="D18" s="342" t="s">
        <v>304</v>
      </c>
      <c r="E18" s="341" t="s">
        <v>305</v>
      </c>
      <c r="F18" s="342" t="s">
        <v>306</v>
      </c>
      <c r="G18" s="341" t="s">
        <v>329</v>
      </c>
      <c r="H18" s="341" t="s">
        <v>330</v>
      </c>
      <c r="I18" s="343">
        <v>24200</v>
      </c>
      <c r="J18" s="343">
        <v>7</v>
      </c>
      <c r="K18" s="344">
        <v>169400</v>
      </c>
    </row>
    <row r="19" spans="1:11" ht="14.45" customHeight="1" x14ac:dyDescent="0.2">
      <c r="A19" s="339" t="s">
        <v>301</v>
      </c>
      <c r="B19" s="340" t="s">
        <v>302</v>
      </c>
      <c r="C19" s="341" t="s">
        <v>303</v>
      </c>
      <c r="D19" s="342" t="s">
        <v>304</v>
      </c>
      <c r="E19" s="341" t="s">
        <v>305</v>
      </c>
      <c r="F19" s="342" t="s">
        <v>306</v>
      </c>
      <c r="G19" s="341" t="s">
        <v>331</v>
      </c>
      <c r="H19" s="341" t="s">
        <v>332</v>
      </c>
      <c r="I19" s="343">
        <v>21005.603515625</v>
      </c>
      <c r="J19" s="343">
        <v>14</v>
      </c>
      <c r="K19" s="344">
        <v>294078.435546875</v>
      </c>
    </row>
    <row r="20" spans="1:11" ht="14.45" customHeight="1" x14ac:dyDescent="0.2">
      <c r="A20" s="339" t="s">
        <v>301</v>
      </c>
      <c r="B20" s="340" t="s">
        <v>302</v>
      </c>
      <c r="C20" s="341" t="s">
        <v>303</v>
      </c>
      <c r="D20" s="342" t="s">
        <v>304</v>
      </c>
      <c r="E20" s="341" t="s">
        <v>305</v>
      </c>
      <c r="F20" s="342" t="s">
        <v>306</v>
      </c>
      <c r="G20" s="341" t="s">
        <v>333</v>
      </c>
      <c r="H20" s="341" t="s">
        <v>334</v>
      </c>
      <c r="I20" s="343">
        <v>25403.958984375</v>
      </c>
      <c r="J20" s="343">
        <v>31</v>
      </c>
      <c r="K20" s="344">
        <v>787522.6328125</v>
      </c>
    </row>
    <row r="21" spans="1:11" ht="14.45" customHeight="1" x14ac:dyDescent="0.2">
      <c r="A21" s="339" t="s">
        <v>301</v>
      </c>
      <c r="B21" s="340" t="s">
        <v>302</v>
      </c>
      <c r="C21" s="341" t="s">
        <v>303</v>
      </c>
      <c r="D21" s="342" t="s">
        <v>304</v>
      </c>
      <c r="E21" s="341" t="s">
        <v>305</v>
      </c>
      <c r="F21" s="342" t="s">
        <v>306</v>
      </c>
      <c r="G21" s="341" t="s">
        <v>331</v>
      </c>
      <c r="H21" s="341" t="s">
        <v>335</v>
      </c>
      <c r="I21" s="343">
        <v>21005.609375</v>
      </c>
      <c r="J21" s="343">
        <v>15</v>
      </c>
      <c r="K21" s="344">
        <v>315084.111328125</v>
      </c>
    </row>
    <row r="22" spans="1:11" ht="14.45" customHeight="1" x14ac:dyDescent="0.2">
      <c r="A22" s="339" t="s">
        <v>301</v>
      </c>
      <c r="B22" s="340" t="s">
        <v>302</v>
      </c>
      <c r="C22" s="341" t="s">
        <v>303</v>
      </c>
      <c r="D22" s="342" t="s">
        <v>304</v>
      </c>
      <c r="E22" s="341" t="s">
        <v>305</v>
      </c>
      <c r="F22" s="342" t="s">
        <v>306</v>
      </c>
      <c r="G22" s="341" t="s">
        <v>333</v>
      </c>
      <c r="H22" s="341" t="s">
        <v>336</v>
      </c>
      <c r="I22" s="343">
        <v>25110.757421875001</v>
      </c>
      <c r="J22" s="343">
        <v>20</v>
      </c>
      <c r="K22" s="344">
        <v>499282.78125</v>
      </c>
    </row>
    <row r="23" spans="1:11" ht="14.45" customHeight="1" x14ac:dyDescent="0.2">
      <c r="A23" s="339" t="s">
        <v>301</v>
      </c>
      <c r="B23" s="340" t="s">
        <v>302</v>
      </c>
      <c r="C23" s="341" t="s">
        <v>303</v>
      </c>
      <c r="D23" s="342" t="s">
        <v>304</v>
      </c>
      <c r="E23" s="341" t="s">
        <v>305</v>
      </c>
      <c r="F23" s="342" t="s">
        <v>306</v>
      </c>
      <c r="G23" s="341" t="s">
        <v>337</v>
      </c>
      <c r="H23" s="341" t="s">
        <v>338</v>
      </c>
      <c r="I23" s="343">
        <v>36590.47230113636</v>
      </c>
      <c r="J23" s="343">
        <v>11</v>
      </c>
      <c r="K23" s="344">
        <v>402495.1953125</v>
      </c>
    </row>
    <row r="24" spans="1:11" ht="14.45" customHeight="1" x14ac:dyDescent="0.2">
      <c r="A24" s="339" t="s">
        <v>301</v>
      </c>
      <c r="B24" s="340" t="s">
        <v>302</v>
      </c>
      <c r="C24" s="341" t="s">
        <v>303</v>
      </c>
      <c r="D24" s="342" t="s">
        <v>304</v>
      </c>
      <c r="E24" s="341" t="s">
        <v>305</v>
      </c>
      <c r="F24" s="342" t="s">
        <v>306</v>
      </c>
      <c r="G24" s="341" t="s">
        <v>337</v>
      </c>
      <c r="H24" s="341" t="s">
        <v>339</v>
      </c>
      <c r="I24" s="343">
        <v>36590.455729166664</v>
      </c>
      <c r="J24" s="343">
        <v>6</v>
      </c>
      <c r="K24" s="344">
        <v>219542.734375</v>
      </c>
    </row>
    <row r="25" spans="1:11" ht="14.45" customHeight="1" x14ac:dyDescent="0.2">
      <c r="A25" s="339" t="s">
        <v>301</v>
      </c>
      <c r="B25" s="340" t="s">
        <v>302</v>
      </c>
      <c r="C25" s="341" t="s">
        <v>303</v>
      </c>
      <c r="D25" s="342" t="s">
        <v>304</v>
      </c>
      <c r="E25" s="341" t="s">
        <v>305</v>
      </c>
      <c r="F25" s="342" t="s">
        <v>306</v>
      </c>
      <c r="G25" s="341" t="s">
        <v>340</v>
      </c>
      <c r="H25" s="341" t="s">
        <v>341</v>
      </c>
      <c r="I25" s="343">
        <v>36590.242578124999</v>
      </c>
      <c r="J25" s="343">
        <v>10</v>
      </c>
      <c r="K25" s="344">
        <v>365902.42578125</v>
      </c>
    </row>
    <row r="26" spans="1:11" ht="14.45" customHeight="1" x14ac:dyDescent="0.2">
      <c r="A26" s="339" t="s">
        <v>301</v>
      </c>
      <c r="B26" s="340" t="s">
        <v>302</v>
      </c>
      <c r="C26" s="341" t="s">
        <v>303</v>
      </c>
      <c r="D26" s="342" t="s">
        <v>304</v>
      </c>
      <c r="E26" s="341" t="s">
        <v>305</v>
      </c>
      <c r="F26" s="342" t="s">
        <v>306</v>
      </c>
      <c r="G26" s="341" t="s">
        <v>342</v>
      </c>
      <c r="H26" s="341" t="s">
        <v>343</v>
      </c>
      <c r="I26" s="343">
        <v>36590.380326704544</v>
      </c>
      <c r="J26" s="343">
        <v>11</v>
      </c>
      <c r="K26" s="344">
        <v>402494.18359375</v>
      </c>
    </row>
    <row r="27" spans="1:11" ht="14.45" customHeight="1" x14ac:dyDescent="0.2">
      <c r="A27" s="339" t="s">
        <v>301</v>
      </c>
      <c r="B27" s="340" t="s">
        <v>302</v>
      </c>
      <c r="C27" s="341" t="s">
        <v>303</v>
      </c>
      <c r="D27" s="342" t="s">
        <v>304</v>
      </c>
      <c r="E27" s="341" t="s">
        <v>305</v>
      </c>
      <c r="F27" s="342" t="s">
        <v>306</v>
      </c>
      <c r="G27" s="341" t="s">
        <v>344</v>
      </c>
      <c r="H27" s="341" t="s">
        <v>345</v>
      </c>
      <c r="I27" s="343">
        <v>36590.3984375</v>
      </c>
      <c r="J27" s="343">
        <v>8</v>
      </c>
      <c r="K27" s="344">
        <v>292723.1875</v>
      </c>
    </row>
    <row r="28" spans="1:11" ht="14.45" customHeight="1" x14ac:dyDescent="0.2">
      <c r="A28" s="339" t="s">
        <v>301</v>
      </c>
      <c r="B28" s="340" t="s">
        <v>302</v>
      </c>
      <c r="C28" s="341" t="s">
        <v>303</v>
      </c>
      <c r="D28" s="342" t="s">
        <v>304</v>
      </c>
      <c r="E28" s="341" t="s">
        <v>305</v>
      </c>
      <c r="F28" s="342" t="s">
        <v>306</v>
      </c>
      <c r="G28" s="341" t="s">
        <v>346</v>
      </c>
      <c r="H28" s="341" t="s">
        <v>347</v>
      </c>
      <c r="I28" s="343">
        <v>36157.0087890625</v>
      </c>
      <c r="J28" s="343">
        <v>30</v>
      </c>
      <c r="K28" s="344">
        <v>1086444.021484375</v>
      </c>
    </row>
    <row r="29" spans="1:11" ht="14.45" customHeight="1" x14ac:dyDescent="0.2">
      <c r="A29" s="339" t="s">
        <v>301</v>
      </c>
      <c r="B29" s="340" t="s">
        <v>302</v>
      </c>
      <c r="C29" s="341" t="s">
        <v>303</v>
      </c>
      <c r="D29" s="342" t="s">
        <v>304</v>
      </c>
      <c r="E29" s="341" t="s">
        <v>305</v>
      </c>
      <c r="F29" s="342" t="s">
        <v>306</v>
      </c>
      <c r="G29" s="341" t="s">
        <v>348</v>
      </c>
      <c r="H29" s="341" t="s">
        <v>349</v>
      </c>
      <c r="I29" s="343">
        <v>35402.734505208333</v>
      </c>
      <c r="J29" s="343">
        <v>16</v>
      </c>
      <c r="K29" s="344">
        <v>567631.529296875</v>
      </c>
    </row>
    <row r="30" spans="1:11" ht="14.45" customHeight="1" x14ac:dyDescent="0.2">
      <c r="A30" s="339" t="s">
        <v>301</v>
      </c>
      <c r="B30" s="340" t="s">
        <v>302</v>
      </c>
      <c r="C30" s="341" t="s">
        <v>303</v>
      </c>
      <c r="D30" s="342" t="s">
        <v>304</v>
      </c>
      <c r="E30" s="341" t="s">
        <v>305</v>
      </c>
      <c r="F30" s="342" t="s">
        <v>306</v>
      </c>
      <c r="G30" s="341" t="s">
        <v>348</v>
      </c>
      <c r="H30" s="341" t="s">
        <v>350</v>
      </c>
      <c r="I30" s="343">
        <v>36590.333767361109</v>
      </c>
      <c r="J30" s="343">
        <v>9</v>
      </c>
      <c r="K30" s="344">
        <v>329313.00390625</v>
      </c>
    </row>
    <row r="31" spans="1:11" ht="14.45" customHeight="1" x14ac:dyDescent="0.2">
      <c r="A31" s="339" t="s">
        <v>301</v>
      </c>
      <c r="B31" s="340" t="s">
        <v>302</v>
      </c>
      <c r="C31" s="341" t="s">
        <v>303</v>
      </c>
      <c r="D31" s="342" t="s">
        <v>304</v>
      </c>
      <c r="E31" s="341" t="s">
        <v>305</v>
      </c>
      <c r="F31" s="342" t="s">
        <v>306</v>
      </c>
      <c r="G31" s="341" t="s">
        <v>351</v>
      </c>
      <c r="H31" s="341" t="s">
        <v>352</v>
      </c>
      <c r="I31" s="343">
        <v>274.66835327148436</v>
      </c>
      <c r="J31" s="343">
        <v>170</v>
      </c>
      <c r="K31" s="344">
        <v>46693.649658203125</v>
      </c>
    </row>
    <row r="32" spans="1:11" ht="14.45" customHeight="1" x14ac:dyDescent="0.2">
      <c r="A32" s="339" t="s">
        <v>301</v>
      </c>
      <c r="B32" s="340" t="s">
        <v>302</v>
      </c>
      <c r="C32" s="341" t="s">
        <v>303</v>
      </c>
      <c r="D32" s="342" t="s">
        <v>304</v>
      </c>
      <c r="E32" s="341" t="s">
        <v>305</v>
      </c>
      <c r="F32" s="342" t="s">
        <v>306</v>
      </c>
      <c r="G32" s="341" t="s">
        <v>353</v>
      </c>
      <c r="H32" s="341" t="s">
        <v>354</v>
      </c>
      <c r="I32" s="343">
        <v>274.67001342773438</v>
      </c>
      <c r="J32" s="343">
        <v>13</v>
      </c>
      <c r="K32" s="344">
        <v>3570.7100219726563</v>
      </c>
    </row>
    <row r="33" spans="1:11" ht="14.45" customHeight="1" x14ac:dyDescent="0.2">
      <c r="A33" s="339" t="s">
        <v>301</v>
      </c>
      <c r="B33" s="340" t="s">
        <v>302</v>
      </c>
      <c r="C33" s="341" t="s">
        <v>303</v>
      </c>
      <c r="D33" s="342" t="s">
        <v>304</v>
      </c>
      <c r="E33" s="341" t="s">
        <v>305</v>
      </c>
      <c r="F33" s="342" t="s">
        <v>306</v>
      </c>
      <c r="G33" s="341" t="s">
        <v>355</v>
      </c>
      <c r="H33" s="341" t="s">
        <v>356</v>
      </c>
      <c r="I33" s="343">
        <v>2785.084269205729</v>
      </c>
      <c r="J33" s="343">
        <v>28</v>
      </c>
      <c r="K33" s="344">
        <v>78295.939697265625</v>
      </c>
    </row>
    <row r="34" spans="1:11" ht="14.45" customHeight="1" x14ac:dyDescent="0.2">
      <c r="A34" s="339" t="s">
        <v>301</v>
      </c>
      <c r="B34" s="340" t="s">
        <v>302</v>
      </c>
      <c r="C34" s="341" t="s">
        <v>303</v>
      </c>
      <c r="D34" s="342" t="s">
        <v>304</v>
      </c>
      <c r="E34" s="341" t="s">
        <v>305</v>
      </c>
      <c r="F34" s="342" t="s">
        <v>306</v>
      </c>
      <c r="G34" s="341" t="s">
        <v>357</v>
      </c>
      <c r="H34" s="341" t="s">
        <v>358</v>
      </c>
      <c r="I34" s="343">
        <v>274.67001342773438</v>
      </c>
      <c r="J34" s="343">
        <v>7</v>
      </c>
      <c r="K34" s="344">
        <v>1922.6900634765625</v>
      </c>
    </row>
    <row r="35" spans="1:11" ht="14.45" customHeight="1" x14ac:dyDescent="0.2">
      <c r="A35" s="339" t="s">
        <v>301</v>
      </c>
      <c r="B35" s="340" t="s">
        <v>302</v>
      </c>
      <c r="C35" s="341" t="s">
        <v>303</v>
      </c>
      <c r="D35" s="342" t="s">
        <v>304</v>
      </c>
      <c r="E35" s="341" t="s">
        <v>305</v>
      </c>
      <c r="F35" s="342" t="s">
        <v>306</v>
      </c>
      <c r="G35" s="341" t="s">
        <v>359</v>
      </c>
      <c r="H35" s="341" t="s">
        <v>360</v>
      </c>
      <c r="I35" s="343">
        <v>274.67001342773438</v>
      </c>
      <c r="J35" s="343">
        <v>10</v>
      </c>
      <c r="K35" s="344">
        <v>2746.7001342773438</v>
      </c>
    </row>
    <row r="36" spans="1:11" ht="14.45" customHeight="1" x14ac:dyDescent="0.2">
      <c r="A36" s="339" t="s">
        <v>301</v>
      </c>
      <c r="B36" s="340" t="s">
        <v>302</v>
      </c>
      <c r="C36" s="341" t="s">
        <v>303</v>
      </c>
      <c r="D36" s="342" t="s">
        <v>304</v>
      </c>
      <c r="E36" s="341" t="s">
        <v>305</v>
      </c>
      <c r="F36" s="342" t="s">
        <v>306</v>
      </c>
      <c r="G36" s="341" t="s">
        <v>361</v>
      </c>
      <c r="H36" s="341" t="s">
        <v>362</v>
      </c>
      <c r="I36" s="343">
        <v>2821.97998046875</v>
      </c>
      <c r="J36" s="343">
        <v>2</v>
      </c>
      <c r="K36" s="344">
        <v>5643.9501953125</v>
      </c>
    </row>
    <row r="37" spans="1:11" ht="14.45" customHeight="1" x14ac:dyDescent="0.2">
      <c r="A37" s="339" t="s">
        <v>301</v>
      </c>
      <c r="B37" s="340" t="s">
        <v>302</v>
      </c>
      <c r="C37" s="341" t="s">
        <v>303</v>
      </c>
      <c r="D37" s="342" t="s">
        <v>304</v>
      </c>
      <c r="E37" s="341" t="s">
        <v>305</v>
      </c>
      <c r="F37" s="342" t="s">
        <v>306</v>
      </c>
      <c r="G37" s="341" t="s">
        <v>363</v>
      </c>
      <c r="H37" s="341" t="s">
        <v>364</v>
      </c>
      <c r="I37" s="343">
        <v>26517.268880208332</v>
      </c>
      <c r="J37" s="343">
        <v>15</v>
      </c>
      <c r="K37" s="344">
        <v>397759.033203125</v>
      </c>
    </row>
    <row r="38" spans="1:11" ht="14.45" customHeight="1" x14ac:dyDescent="0.2">
      <c r="A38" s="339" t="s">
        <v>301</v>
      </c>
      <c r="B38" s="340" t="s">
        <v>302</v>
      </c>
      <c r="C38" s="341" t="s">
        <v>303</v>
      </c>
      <c r="D38" s="342" t="s">
        <v>304</v>
      </c>
      <c r="E38" s="341" t="s">
        <v>305</v>
      </c>
      <c r="F38" s="342" t="s">
        <v>306</v>
      </c>
      <c r="G38" s="341" t="s">
        <v>365</v>
      </c>
      <c r="H38" s="341" t="s">
        <v>366</v>
      </c>
      <c r="I38" s="343">
        <v>10030.820209703947</v>
      </c>
      <c r="J38" s="343">
        <v>21</v>
      </c>
      <c r="K38" s="344">
        <v>210644.96484375</v>
      </c>
    </row>
    <row r="39" spans="1:11" ht="14.45" customHeight="1" x14ac:dyDescent="0.2">
      <c r="A39" s="339" t="s">
        <v>301</v>
      </c>
      <c r="B39" s="340" t="s">
        <v>302</v>
      </c>
      <c r="C39" s="341" t="s">
        <v>303</v>
      </c>
      <c r="D39" s="342" t="s">
        <v>304</v>
      </c>
      <c r="E39" s="341" t="s">
        <v>305</v>
      </c>
      <c r="F39" s="342" t="s">
        <v>306</v>
      </c>
      <c r="G39" s="341" t="s">
        <v>367</v>
      </c>
      <c r="H39" s="341" t="s">
        <v>368</v>
      </c>
      <c r="I39" s="343">
        <v>20.090000152587891</v>
      </c>
      <c r="J39" s="343">
        <v>100</v>
      </c>
      <c r="K39" s="344">
        <v>2008.6000366210938</v>
      </c>
    </row>
    <row r="40" spans="1:11" ht="14.45" customHeight="1" x14ac:dyDescent="0.2">
      <c r="A40" s="339" t="s">
        <v>301</v>
      </c>
      <c r="B40" s="340" t="s">
        <v>302</v>
      </c>
      <c r="C40" s="341" t="s">
        <v>303</v>
      </c>
      <c r="D40" s="342" t="s">
        <v>304</v>
      </c>
      <c r="E40" s="341" t="s">
        <v>305</v>
      </c>
      <c r="F40" s="342" t="s">
        <v>306</v>
      </c>
      <c r="G40" s="341" t="s">
        <v>369</v>
      </c>
      <c r="H40" s="341" t="s">
        <v>370</v>
      </c>
      <c r="I40" s="343">
        <v>25.919529379867924</v>
      </c>
      <c r="J40" s="343">
        <v>9120</v>
      </c>
      <c r="K40" s="344">
        <v>236374.09936523438</v>
      </c>
    </row>
    <row r="41" spans="1:11" ht="14.45" customHeight="1" x14ac:dyDescent="0.2">
      <c r="A41" s="339" t="s">
        <v>301</v>
      </c>
      <c r="B41" s="340" t="s">
        <v>302</v>
      </c>
      <c r="C41" s="341" t="s">
        <v>303</v>
      </c>
      <c r="D41" s="342" t="s">
        <v>304</v>
      </c>
      <c r="E41" s="341" t="s">
        <v>305</v>
      </c>
      <c r="F41" s="342" t="s">
        <v>306</v>
      </c>
      <c r="G41" s="341" t="s">
        <v>367</v>
      </c>
      <c r="H41" s="341" t="s">
        <v>371</v>
      </c>
      <c r="I41" s="343">
        <v>20.090000152587891</v>
      </c>
      <c r="J41" s="343">
        <v>60</v>
      </c>
      <c r="K41" s="344">
        <v>1205.1600036621094</v>
      </c>
    </row>
    <row r="42" spans="1:11" ht="14.45" customHeight="1" x14ac:dyDescent="0.2">
      <c r="A42" s="339" t="s">
        <v>301</v>
      </c>
      <c r="B42" s="340" t="s">
        <v>302</v>
      </c>
      <c r="C42" s="341" t="s">
        <v>303</v>
      </c>
      <c r="D42" s="342" t="s">
        <v>304</v>
      </c>
      <c r="E42" s="341" t="s">
        <v>305</v>
      </c>
      <c r="F42" s="342" t="s">
        <v>306</v>
      </c>
      <c r="G42" s="341" t="s">
        <v>369</v>
      </c>
      <c r="H42" s="341" t="s">
        <v>372</v>
      </c>
      <c r="I42" s="343">
        <v>25.918448075004246</v>
      </c>
      <c r="J42" s="343">
        <v>6000</v>
      </c>
      <c r="K42" s="344">
        <v>155509.16943359375</v>
      </c>
    </row>
    <row r="43" spans="1:11" ht="14.45" customHeight="1" x14ac:dyDescent="0.2">
      <c r="A43" s="339" t="s">
        <v>301</v>
      </c>
      <c r="B43" s="340" t="s">
        <v>302</v>
      </c>
      <c r="C43" s="341" t="s">
        <v>303</v>
      </c>
      <c r="D43" s="342" t="s">
        <v>304</v>
      </c>
      <c r="E43" s="341" t="s">
        <v>305</v>
      </c>
      <c r="F43" s="342" t="s">
        <v>306</v>
      </c>
      <c r="G43" s="341" t="s">
        <v>373</v>
      </c>
      <c r="H43" s="341" t="s">
        <v>374</v>
      </c>
      <c r="I43" s="343">
        <v>884.510009765625</v>
      </c>
      <c r="J43" s="343">
        <v>1</v>
      </c>
      <c r="K43" s="344">
        <v>884.510009765625</v>
      </c>
    </row>
    <row r="44" spans="1:11" ht="14.45" customHeight="1" x14ac:dyDescent="0.2">
      <c r="A44" s="339" t="s">
        <v>301</v>
      </c>
      <c r="B44" s="340" t="s">
        <v>302</v>
      </c>
      <c r="C44" s="341" t="s">
        <v>303</v>
      </c>
      <c r="D44" s="342" t="s">
        <v>304</v>
      </c>
      <c r="E44" s="341" t="s">
        <v>305</v>
      </c>
      <c r="F44" s="342" t="s">
        <v>306</v>
      </c>
      <c r="G44" s="341" t="s">
        <v>375</v>
      </c>
      <c r="H44" s="341" t="s">
        <v>376</v>
      </c>
      <c r="I44" s="343">
        <v>98.790000915527344</v>
      </c>
      <c r="J44" s="343">
        <v>1</v>
      </c>
      <c r="K44" s="344">
        <v>98.790000915527344</v>
      </c>
    </row>
    <row r="45" spans="1:11" ht="14.45" customHeight="1" x14ac:dyDescent="0.2">
      <c r="A45" s="339" t="s">
        <v>301</v>
      </c>
      <c r="B45" s="340" t="s">
        <v>302</v>
      </c>
      <c r="C45" s="341" t="s">
        <v>303</v>
      </c>
      <c r="D45" s="342" t="s">
        <v>304</v>
      </c>
      <c r="E45" s="341" t="s">
        <v>305</v>
      </c>
      <c r="F45" s="342" t="s">
        <v>306</v>
      </c>
      <c r="G45" s="341" t="s">
        <v>377</v>
      </c>
      <c r="H45" s="341" t="s">
        <v>378</v>
      </c>
      <c r="I45" s="343">
        <v>724.03997802734375</v>
      </c>
      <c r="J45" s="343">
        <v>1</v>
      </c>
      <c r="K45" s="344">
        <v>724.03997802734375</v>
      </c>
    </row>
    <row r="46" spans="1:11" ht="14.45" customHeight="1" x14ac:dyDescent="0.2">
      <c r="A46" s="339" t="s">
        <v>301</v>
      </c>
      <c r="B46" s="340" t="s">
        <v>302</v>
      </c>
      <c r="C46" s="341" t="s">
        <v>303</v>
      </c>
      <c r="D46" s="342" t="s">
        <v>304</v>
      </c>
      <c r="E46" s="341" t="s">
        <v>305</v>
      </c>
      <c r="F46" s="342" t="s">
        <v>306</v>
      </c>
      <c r="G46" s="341" t="s">
        <v>379</v>
      </c>
      <c r="H46" s="341" t="s">
        <v>380</v>
      </c>
      <c r="I46" s="343">
        <v>3595.344930013021</v>
      </c>
      <c r="J46" s="343">
        <v>16</v>
      </c>
      <c r="K46" s="344">
        <v>57627.81982421875</v>
      </c>
    </row>
    <row r="47" spans="1:11" ht="14.45" customHeight="1" x14ac:dyDescent="0.2">
      <c r="A47" s="339" t="s">
        <v>301</v>
      </c>
      <c r="B47" s="340" t="s">
        <v>302</v>
      </c>
      <c r="C47" s="341" t="s">
        <v>303</v>
      </c>
      <c r="D47" s="342" t="s">
        <v>304</v>
      </c>
      <c r="E47" s="341" t="s">
        <v>305</v>
      </c>
      <c r="F47" s="342" t="s">
        <v>306</v>
      </c>
      <c r="G47" s="341" t="s">
        <v>381</v>
      </c>
      <c r="H47" s="341" t="s">
        <v>382</v>
      </c>
      <c r="I47" s="343">
        <v>3938.161661783854</v>
      </c>
      <c r="J47" s="343">
        <v>16</v>
      </c>
      <c r="K47" s="344">
        <v>63189.810546875</v>
      </c>
    </row>
    <row r="48" spans="1:11" ht="14.45" customHeight="1" x14ac:dyDescent="0.2">
      <c r="A48" s="339" t="s">
        <v>301</v>
      </c>
      <c r="B48" s="340" t="s">
        <v>302</v>
      </c>
      <c r="C48" s="341" t="s">
        <v>303</v>
      </c>
      <c r="D48" s="342" t="s">
        <v>304</v>
      </c>
      <c r="E48" s="341" t="s">
        <v>305</v>
      </c>
      <c r="F48" s="342" t="s">
        <v>306</v>
      </c>
      <c r="G48" s="341" t="s">
        <v>383</v>
      </c>
      <c r="H48" s="341" t="s">
        <v>384</v>
      </c>
      <c r="I48" s="343">
        <v>97.173946380615234</v>
      </c>
      <c r="J48" s="343">
        <v>141</v>
      </c>
      <c r="K48" s="344">
        <v>4534.8299865722656</v>
      </c>
    </row>
    <row r="49" spans="1:11" ht="14.45" customHeight="1" x14ac:dyDescent="0.2">
      <c r="A49" s="339" t="s">
        <v>301</v>
      </c>
      <c r="B49" s="340" t="s">
        <v>302</v>
      </c>
      <c r="C49" s="341" t="s">
        <v>303</v>
      </c>
      <c r="D49" s="342" t="s">
        <v>304</v>
      </c>
      <c r="E49" s="341" t="s">
        <v>305</v>
      </c>
      <c r="F49" s="342" t="s">
        <v>306</v>
      </c>
      <c r="G49" s="341" t="s">
        <v>385</v>
      </c>
      <c r="H49" s="341" t="s">
        <v>386</v>
      </c>
      <c r="I49" s="343">
        <v>751.8699951171875</v>
      </c>
      <c r="J49" s="343">
        <v>1</v>
      </c>
      <c r="K49" s="344">
        <v>751.8699951171875</v>
      </c>
    </row>
    <row r="50" spans="1:11" ht="14.45" customHeight="1" x14ac:dyDescent="0.2">
      <c r="A50" s="339" t="s">
        <v>301</v>
      </c>
      <c r="B50" s="340" t="s">
        <v>302</v>
      </c>
      <c r="C50" s="341" t="s">
        <v>303</v>
      </c>
      <c r="D50" s="342" t="s">
        <v>304</v>
      </c>
      <c r="E50" s="341" t="s">
        <v>305</v>
      </c>
      <c r="F50" s="342" t="s">
        <v>306</v>
      </c>
      <c r="G50" s="341" t="s">
        <v>387</v>
      </c>
      <c r="H50" s="341" t="s">
        <v>388</v>
      </c>
      <c r="I50" s="343">
        <v>3600.4659342447917</v>
      </c>
      <c r="J50" s="343">
        <v>24</v>
      </c>
      <c r="K50" s="344">
        <v>86233.18994140625</v>
      </c>
    </row>
    <row r="51" spans="1:11" ht="14.45" customHeight="1" x14ac:dyDescent="0.2">
      <c r="A51" s="339" t="s">
        <v>301</v>
      </c>
      <c r="B51" s="340" t="s">
        <v>302</v>
      </c>
      <c r="C51" s="341" t="s">
        <v>303</v>
      </c>
      <c r="D51" s="342" t="s">
        <v>304</v>
      </c>
      <c r="E51" s="341" t="s">
        <v>305</v>
      </c>
      <c r="F51" s="342" t="s">
        <v>306</v>
      </c>
      <c r="G51" s="341" t="s">
        <v>389</v>
      </c>
      <c r="H51" s="341" t="s">
        <v>390</v>
      </c>
      <c r="I51" s="343">
        <v>3612.5299316406249</v>
      </c>
      <c r="J51" s="343">
        <v>24</v>
      </c>
      <c r="K51" s="344">
        <v>86414.149658203125</v>
      </c>
    </row>
    <row r="52" spans="1:11" ht="14.45" customHeight="1" x14ac:dyDescent="0.2">
      <c r="A52" s="339" t="s">
        <v>301</v>
      </c>
      <c r="B52" s="340" t="s">
        <v>302</v>
      </c>
      <c r="C52" s="341" t="s">
        <v>303</v>
      </c>
      <c r="D52" s="342" t="s">
        <v>304</v>
      </c>
      <c r="E52" s="341" t="s">
        <v>305</v>
      </c>
      <c r="F52" s="342" t="s">
        <v>306</v>
      </c>
      <c r="G52" s="341" t="s">
        <v>391</v>
      </c>
      <c r="H52" s="341" t="s">
        <v>392</v>
      </c>
      <c r="I52" s="343">
        <v>49658.3984375</v>
      </c>
      <c r="J52" s="343">
        <v>1</v>
      </c>
      <c r="K52" s="344">
        <v>49658.3984375</v>
      </c>
    </row>
    <row r="53" spans="1:11" ht="14.45" customHeight="1" x14ac:dyDescent="0.2">
      <c r="A53" s="339" t="s">
        <v>301</v>
      </c>
      <c r="B53" s="340" t="s">
        <v>302</v>
      </c>
      <c r="C53" s="341" t="s">
        <v>303</v>
      </c>
      <c r="D53" s="342" t="s">
        <v>304</v>
      </c>
      <c r="E53" s="341" t="s">
        <v>305</v>
      </c>
      <c r="F53" s="342" t="s">
        <v>306</v>
      </c>
      <c r="G53" s="341" t="s">
        <v>391</v>
      </c>
      <c r="H53" s="341" t="s">
        <v>393</v>
      </c>
      <c r="I53" s="343">
        <v>49658.3984375</v>
      </c>
      <c r="J53" s="343">
        <v>4</v>
      </c>
      <c r="K53" s="344">
        <v>198633.59375</v>
      </c>
    </row>
    <row r="54" spans="1:11" ht="14.45" customHeight="1" x14ac:dyDescent="0.2">
      <c r="A54" s="339" t="s">
        <v>301</v>
      </c>
      <c r="B54" s="340" t="s">
        <v>302</v>
      </c>
      <c r="C54" s="341" t="s">
        <v>303</v>
      </c>
      <c r="D54" s="342" t="s">
        <v>304</v>
      </c>
      <c r="E54" s="341" t="s">
        <v>305</v>
      </c>
      <c r="F54" s="342" t="s">
        <v>306</v>
      </c>
      <c r="G54" s="341" t="s">
        <v>394</v>
      </c>
      <c r="H54" s="341" t="s">
        <v>395</v>
      </c>
      <c r="I54" s="343">
        <v>20908.807291666668</v>
      </c>
      <c r="J54" s="343">
        <v>3</v>
      </c>
      <c r="K54" s="344">
        <v>62726.421875</v>
      </c>
    </row>
    <row r="55" spans="1:11" ht="14.45" customHeight="1" x14ac:dyDescent="0.2">
      <c r="A55" s="339" t="s">
        <v>301</v>
      </c>
      <c r="B55" s="340" t="s">
        <v>302</v>
      </c>
      <c r="C55" s="341" t="s">
        <v>303</v>
      </c>
      <c r="D55" s="342" t="s">
        <v>304</v>
      </c>
      <c r="E55" s="341" t="s">
        <v>305</v>
      </c>
      <c r="F55" s="342" t="s">
        <v>306</v>
      </c>
      <c r="G55" s="341" t="s">
        <v>396</v>
      </c>
      <c r="H55" s="341" t="s">
        <v>397</v>
      </c>
      <c r="I55" s="343">
        <v>32.389999389648438</v>
      </c>
      <c r="J55" s="343">
        <v>60</v>
      </c>
      <c r="K55" s="344">
        <v>1943.5200805664063</v>
      </c>
    </row>
    <row r="56" spans="1:11" ht="14.45" customHeight="1" x14ac:dyDescent="0.2">
      <c r="A56" s="339" t="s">
        <v>301</v>
      </c>
      <c r="B56" s="340" t="s">
        <v>302</v>
      </c>
      <c r="C56" s="341" t="s">
        <v>303</v>
      </c>
      <c r="D56" s="342" t="s">
        <v>304</v>
      </c>
      <c r="E56" s="341" t="s">
        <v>305</v>
      </c>
      <c r="F56" s="342" t="s">
        <v>306</v>
      </c>
      <c r="G56" s="341" t="s">
        <v>398</v>
      </c>
      <c r="H56" s="341" t="s">
        <v>399</v>
      </c>
      <c r="I56" s="343">
        <v>2904</v>
      </c>
      <c r="J56" s="343">
        <v>3</v>
      </c>
      <c r="K56" s="344">
        <v>8712</v>
      </c>
    </row>
    <row r="57" spans="1:11" ht="14.45" customHeight="1" x14ac:dyDescent="0.2">
      <c r="A57" s="339" t="s">
        <v>301</v>
      </c>
      <c r="B57" s="340" t="s">
        <v>302</v>
      </c>
      <c r="C57" s="341" t="s">
        <v>303</v>
      </c>
      <c r="D57" s="342" t="s">
        <v>304</v>
      </c>
      <c r="E57" s="341" t="s">
        <v>305</v>
      </c>
      <c r="F57" s="342" t="s">
        <v>306</v>
      </c>
      <c r="G57" s="341" t="s">
        <v>400</v>
      </c>
      <c r="H57" s="341" t="s">
        <v>401</v>
      </c>
      <c r="I57" s="343">
        <v>1210</v>
      </c>
      <c r="J57" s="343">
        <v>2</v>
      </c>
      <c r="K57" s="344">
        <v>2420</v>
      </c>
    </row>
    <row r="58" spans="1:11" ht="14.45" customHeight="1" x14ac:dyDescent="0.2">
      <c r="A58" s="339" t="s">
        <v>301</v>
      </c>
      <c r="B58" s="340" t="s">
        <v>302</v>
      </c>
      <c r="C58" s="341" t="s">
        <v>303</v>
      </c>
      <c r="D58" s="342" t="s">
        <v>304</v>
      </c>
      <c r="E58" s="341" t="s">
        <v>305</v>
      </c>
      <c r="F58" s="342" t="s">
        <v>306</v>
      </c>
      <c r="G58" s="341" t="s">
        <v>402</v>
      </c>
      <c r="H58" s="341" t="s">
        <v>403</v>
      </c>
      <c r="I58" s="343">
        <v>6446.323404947917</v>
      </c>
      <c r="J58" s="343">
        <v>3</v>
      </c>
      <c r="K58" s="344">
        <v>19338.97021484375</v>
      </c>
    </row>
    <row r="59" spans="1:11" ht="14.45" customHeight="1" x14ac:dyDescent="0.2">
      <c r="A59" s="339" t="s">
        <v>301</v>
      </c>
      <c r="B59" s="340" t="s">
        <v>302</v>
      </c>
      <c r="C59" s="341" t="s">
        <v>303</v>
      </c>
      <c r="D59" s="342" t="s">
        <v>304</v>
      </c>
      <c r="E59" s="341" t="s">
        <v>305</v>
      </c>
      <c r="F59" s="342" t="s">
        <v>306</v>
      </c>
      <c r="G59" s="341" t="s">
        <v>404</v>
      </c>
      <c r="H59" s="341" t="s">
        <v>405</v>
      </c>
      <c r="I59" s="343">
        <v>1089.010009765625</v>
      </c>
      <c r="J59" s="343">
        <v>4</v>
      </c>
      <c r="K59" s="344">
        <v>4356.06005859375</v>
      </c>
    </row>
    <row r="60" spans="1:11" ht="14.45" customHeight="1" x14ac:dyDescent="0.2">
      <c r="A60" s="339" t="s">
        <v>301</v>
      </c>
      <c r="B60" s="340" t="s">
        <v>302</v>
      </c>
      <c r="C60" s="341" t="s">
        <v>303</v>
      </c>
      <c r="D60" s="342" t="s">
        <v>304</v>
      </c>
      <c r="E60" s="341" t="s">
        <v>305</v>
      </c>
      <c r="F60" s="342" t="s">
        <v>306</v>
      </c>
      <c r="G60" s="341" t="s">
        <v>406</v>
      </c>
      <c r="H60" s="341" t="s">
        <v>407</v>
      </c>
      <c r="I60" s="343">
        <v>274.67001342773438</v>
      </c>
      <c r="J60" s="343">
        <v>5</v>
      </c>
      <c r="K60" s="344">
        <v>1373.3500366210938</v>
      </c>
    </row>
    <row r="61" spans="1:11" ht="14.45" customHeight="1" x14ac:dyDescent="0.2">
      <c r="A61" s="339" t="s">
        <v>301</v>
      </c>
      <c r="B61" s="340" t="s">
        <v>302</v>
      </c>
      <c r="C61" s="341" t="s">
        <v>303</v>
      </c>
      <c r="D61" s="342" t="s">
        <v>304</v>
      </c>
      <c r="E61" s="341" t="s">
        <v>305</v>
      </c>
      <c r="F61" s="342" t="s">
        <v>306</v>
      </c>
      <c r="G61" s="341" t="s">
        <v>408</v>
      </c>
      <c r="H61" s="341" t="s">
        <v>409</v>
      </c>
      <c r="I61" s="343">
        <v>6736.683268229167</v>
      </c>
      <c r="J61" s="343">
        <v>6</v>
      </c>
      <c r="K61" s="344">
        <v>40420.099609375</v>
      </c>
    </row>
    <row r="62" spans="1:11" ht="14.45" customHeight="1" x14ac:dyDescent="0.2">
      <c r="A62" s="339" t="s">
        <v>301</v>
      </c>
      <c r="B62" s="340" t="s">
        <v>302</v>
      </c>
      <c r="C62" s="341" t="s">
        <v>303</v>
      </c>
      <c r="D62" s="342" t="s">
        <v>304</v>
      </c>
      <c r="E62" s="341" t="s">
        <v>305</v>
      </c>
      <c r="F62" s="342" t="s">
        <v>306</v>
      </c>
      <c r="G62" s="341" t="s">
        <v>410</v>
      </c>
      <c r="H62" s="341" t="s">
        <v>411</v>
      </c>
      <c r="I62" s="343">
        <v>10097.344029017857</v>
      </c>
      <c r="J62" s="343">
        <v>30</v>
      </c>
      <c r="K62" s="344">
        <v>302920.373046875</v>
      </c>
    </row>
    <row r="63" spans="1:11" ht="14.45" customHeight="1" x14ac:dyDescent="0.2">
      <c r="A63" s="339" t="s">
        <v>301</v>
      </c>
      <c r="B63" s="340" t="s">
        <v>302</v>
      </c>
      <c r="C63" s="341" t="s">
        <v>303</v>
      </c>
      <c r="D63" s="342" t="s">
        <v>304</v>
      </c>
      <c r="E63" s="341" t="s">
        <v>305</v>
      </c>
      <c r="F63" s="342" t="s">
        <v>306</v>
      </c>
      <c r="G63" s="341" t="s">
        <v>412</v>
      </c>
      <c r="H63" s="341" t="s">
        <v>413</v>
      </c>
      <c r="I63" s="343">
        <v>34618.949916294645</v>
      </c>
      <c r="J63" s="343">
        <v>29</v>
      </c>
      <c r="K63" s="344">
        <v>1003949.62109375</v>
      </c>
    </row>
    <row r="64" spans="1:11" ht="14.45" customHeight="1" x14ac:dyDescent="0.2">
      <c r="A64" s="339" t="s">
        <v>301</v>
      </c>
      <c r="B64" s="340" t="s">
        <v>302</v>
      </c>
      <c r="C64" s="341" t="s">
        <v>303</v>
      </c>
      <c r="D64" s="342" t="s">
        <v>304</v>
      </c>
      <c r="E64" s="341" t="s">
        <v>305</v>
      </c>
      <c r="F64" s="342" t="s">
        <v>306</v>
      </c>
      <c r="G64" s="341" t="s">
        <v>414</v>
      </c>
      <c r="H64" s="341" t="s">
        <v>415</v>
      </c>
      <c r="I64" s="343">
        <v>15004</v>
      </c>
      <c r="J64" s="343">
        <v>2.5</v>
      </c>
      <c r="K64" s="344">
        <v>37510</v>
      </c>
    </row>
    <row r="65" spans="1:11" ht="14.45" customHeight="1" x14ac:dyDescent="0.2">
      <c r="A65" s="339" t="s">
        <v>301</v>
      </c>
      <c r="B65" s="340" t="s">
        <v>302</v>
      </c>
      <c r="C65" s="341" t="s">
        <v>303</v>
      </c>
      <c r="D65" s="342" t="s">
        <v>304</v>
      </c>
      <c r="E65" s="341" t="s">
        <v>305</v>
      </c>
      <c r="F65" s="342" t="s">
        <v>306</v>
      </c>
      <c r="G65" s="341" t="s">
        <v>416</v>
      </c>
      <c r="H65" s="341" t="s">
        <v>417</v>
      </c>
      <c r="I65" s="343">
        <v>2775.863566080729</v>
      </c>
      <c r="J65" s="343">
        <v>33</v>
      </c>
      <c r="K65" s="344">
        <v>91852.541015625</v>
      </c>
    </row>
    <row r="66" spans="1:11" ht="14.45" customHeight="1" x14ac:dyDescent="0.2">
      <c r="A66" s="339" t="s">
        <v>301</v>
      </c>
      <c r="B66" s="340" t="s">
        <v>302</v>
      </c>
      <c r="C66" s="341" t="s">
        <v>303</v>
      </c>
      <c r="D66" s="342" t="s">
        <v>304</v>
      </c>
      <c r="E66" s="341" t="s">
        <v>305</v>
      </c>
      <c r="F66" s="342" t="s">
        <v>306</v>
      </c>
      <c r="G66" s="341" t="s">
        <v>418</v>
      </c>
      <c r="H66" s="341" t="s">
        <v>419</v>
      </c>
      <c r="I66" s="343">
        <v>6199.9755859375</v>
      </c>
      <c r="J66" s="343">
        <v>9</v>
      </c>
      <c r="K66" s="344">
        <v>55799.7802734375</v>
      </c>
    </row>
    <row r="67" spans="1:11" ht="14.45" customHeight="1" x14ac:dyDescent="0.2">
      <c r="A67" s="339" t="s">
        <v>301</v>
      </c>
      <c r="B67" s="340" t="s">
        <v>302</v>
      </c>
      <c r="C67" s="341" t="s">
        <v>303</v>
      </c>
      <c r="D67" s="342" t="s">
        <v>304</v>
      </c>
      <c r="E67" s="341" t="s">
        <v>305</v>
      </c>
      <c r="F67" s="342" t="s">
        <v>306</v>
      </c>
      <c r="G67" s="341" t="s">
        <v>420</v>
      </c>
      <c r="H67" s="341" t="s">
        <v>421</v>
      </c>
      <c r="I67" s="343">
        <v>5059.3428710937496</v>
      </c>
      <c r="J67" s="343">
        <v>15</v>
      </c>
      <c r="K67" s="344">
        <v>75939.87890625</v>
      </c>
    </row>
    <row r="68" spans="1:11" ht="14.45" customHeight="1" x14ac:dyDescent="0.2">
      <c r="A68" s="339" t="s">
        <v>301</v>
      </c>
      <c r="B68" s="340" t="s">
        <v>302</v>
      </c>
      <c r="C68" s="341" t="s">
        <v>303</v>
      </c>
      <c r="D68" s="342" t="s">
        <v>304</v>
      </c>
      <c r="E68" s="341" t="s">
        <v>305</v>
      </c>
      <c r="F68" s="342" t="s">
        <v>306</v>
      </c>
      <c r="G68" s="341" t="s">
        <v>422</v>
      </c>
      <c r="H68" s="341" t="s">
        <v>423</v>
      </c>
      <c r="I68" s="343">
        <v>5059.3428710937496</v>
      </c>
      <c r="J68" s="343">
        <v>13</v>
      </c>
      <c r="K68" s="344">
        <v>65801.298828125</v>
      </c>
    </row>
    <row r="69" spans="1:11" ht="14.45" customHeight="1" x14ac:dyDescent="0.2">
      <c r="A69" s="339" t="s">
        <v>301</v>
      </c>
      <c r="B69" s="340" t="s">
        <v>302</v>
      </c>
      <c r="C69" s="341" t="s">
        <v>303</v>
      </c>
      <c r="D69" s="342" t="s">
        <v>304</v>
      </c>
      <c r="E69" s="341" t="s">
        <v>305</v>
      </c>
      <c r="F69" s="342" t="s">
        <v>306</v>
      </c>
      <c r="G69" s="341" t="s">
        <v>424</v>
      </c>
      <c r="H69" s="341" t="s">
        <v>425</v>
      </c>
      <c r="I69" s="343">
        <v>9383.6829296875003</v>
      </c>
      <c r="J69" s="343">
        <v>72</v>
      </c>
      <c r="K69" s="344">
        <v>674784.876953125</v>
      </c>
    </row>
    <row r="70" spans="1:11" ht="14.45" customHeight="1" x14ac:dyDescent="0.2">
      <c r="A70" s="339" t="s">
        <v>301</v>
      </c>
      <c r="B70" s="340" t="s">
        <v>302</v>
      </c>
      <c r="C70" s="341" t="s">
        <v>303</v>
      </c>
      <c r="D70" s="342" t="s">
        <v>304</v>
      </c>
      <c r="E70" s="341" t="s">
        <v>305</v>
      </c>
      <c r="F70" s="342" t="s">
        <v>306</v>
      </c>
      <c r="G70" s="341" t="s">
        <v>426</v>
      </c>
      <c r="H70" s="341" t="s">
        <v>427</v>
      </c>
      <c r="I70" s="343">
        <v>9486.3394531249996</v>
      </c>
      <c r="J70" s="343">
        <v>72</v>
      </c>
      <c r="K70" s="344">
        <v>682484.001953125</v>
      </c>
    </row>
    <row r="71" spans="1:11" ht="14.45" customHeight="1" x14ac:dyDescent="0.2">
      <c r="A71" s="339" t="s">
        <v>301</v>
      </c>
      <c r="B71" s="340" t="s">
        <v>302</v>
      </c>
      <c r="C71" s="341" t="s">
        <v>303</v>
      </c>
      <c r="D71" s="342" t="s">
        <v>304</v>
      </c>
      <c r="E71" s="341" t="s">
        <v>305</v>
      </c>
      <c r="F71" s="342" t="s">
        <v>306</v>
      </c>
      <c r="G71" s="341" t="s">
        <v>428</v>
      </c>
      <c r="H71" s="341" t="s">
        <v>429</v>
      </c>
      <c r="I71" s="343">
        <v>27225.0849609375</v>
      </c>
      <c r="J71" s="343">
        <v>2</v>
      </c>
      <c r="K71" s="344">
        <v>54450.169921875</v>
      </c>
    </row>
    <row r="72" spans="1:11" ht="14.45" customHeight="1" x14ac:dyDescent="0.2">
      <c r="A72" s="339" t="s">
        <v>301</v>
      </c>
      <c r="B72" s="340" t="s">
        <v>302</v>
      </c>
      <c r="C72" s="341" t="s">
        <v>303</v>
      </c>
      <c r="D72" s="342" t="s">
        <v>304</v>
      </c>
      <c r="E72" s="341" t="s">
        <v>305</v>
      </c>
      <c r="F72" s="342" t="s">
        <v>306</v>
      </c>
      <c r="G72" s="341" t="s">
        <v>428</v>
      </c>
      <c r="H72" s="341" t="s">
        <v>430</v>
      </c>
      <c r="I72" s="343">
        <v>15004</v>
      </c>
      <c r="J72" s="343">
        <v>1</v>
      </c>
      <c r="K72" s="344">
        <v>15004</v>
      </c>
    </row>
    <row r="73" spans="1:11" ht="14.45" customHeight="1" x14ac:dyDescent="0.2">
      <c r="A73" s="339" t="s">
        <v>301</v>
      </c>
      <c r="B73" s="340" t="s">
        <v>302</v>
      </c>
      <c r="C73" s="341" t="s">
        <v>303</v>
      </c>
      <c r="D73" s="342" t="s">
        <v>304</v>
      </c>
      <c r="E73" s="341" t="s">
        <v>305</v>
      </c>
      <c r="F73" s="342" t="s">
        <v>306</v>
      </c>
      <c r="G73" s="341" t="s">
        <v>431</v>
      </c>
      <c r="H73" s="341" t="s">
        <v>432</v>
      </c>
      <c r="I73" s="343">
        <v>27225</v>
      </c>
      <c r="J73" s="343">
        <v>3</v>
      </c>
      <c r="K73" s="344">
        <v>81675</v>
      </c>
    </row>
    <row r="74" spans="1:11" ht="14.45" customHeight="1" x14ac:dyDescent="0.2">
      <c r="A74" s="339" t="s">
        <v>301</v>
      </c>
      <c r="B74" s="340" t="s">
        <v>302</v>
      </c>
      <c r="C74" s="341" t="s">
        <v>303</v>
      </c>
      <c r="D74" s="342" t="s">
        <v>304</v>
      </c>
      <c r="E74" s="341" t="s">
        <v>305</v>
      </c>
      <c r="F74" s="342" t="s">
        <v>306</v>
      </c>
      <c r="G74" s="341" t="s">
        <v>433</v>
      </c>
      <c r="H74" s="341" t="s">
        <v>434</v>
      </c>
      <c r="I74" s="343">
        <v>1373.9550170898438</v>
      </c>
      <c r="J74" s="343">
        <v>35</v>
      </c>
      <c r="K74" s="344">
        <v>48115.6494140625</v>
      </c>
    </row>
    <row r="75" spans="1:11" ht="14.45" customHeight="1" x14ac:dyDescent="0.2">
      <c r="A75" s="339" t="s">
        <v>301</v>
      </c>
      <c r="B75" s="340" t="s">
        <v>302</v>
      </c>
      <c r="C75" s="341" t="s">
        <v>303</v>
      </c>
      <c r="D75" s="342" t="s">
        <v>304</v>
      </c>
      <c r="E75" s="341" t="s">
        <v>305</v>
      </c>
      <c r="F75" s="342" t="s">
        <v>306</v>
      </c>
      <c r="G75" s="341" t="s">
        <v>435</v>
      </c>
      <c r="H75" s="341" t="s">
        <v>436</v>
      </c>
      <c r="I75" s="343">
        <v>429.70782338018</v>
      </c>
      <c r="J75" s="343">
        <v>106</v>
      </c>
      <c r="K75" s="344">
        <v>45577.069946289063</v>
      </c>
    </row>
    <row r="76" spans="1:11" ht="14.45" customHeight="1" x14ac:dyDescent="0.2">
      <c r="A76" s="339" t="s">
        <v>301</v>
      </c>
      <c r="B76" s="340" t="s">
        <v>302</v>
      </c>
      <c r="C76" s="341" t="s">
        <v>303</v>
      </c>
      <c r="D76" s="342" t="s">
        <v>304</v>
      </c>
      <c r="E76" s="341" t="s">
        <v>305</v>
      </c>
      <c r="F76" s="342" t="s">
        <v>306</v>
      </c>
      <c r="G76" s="341" t="s">
        <v>437</v>
      </c>
      <c r="H76" s="341" t="s">
        <v>438</v>
      </c>
      <c r="I76" s="343">
        <v>282.920146595348</v>
      </c>
      <c r="J76" s="343">
        <v>52</v>
      </c>
      <c r="K76" s="344">
        <v>14725.709716796875</v>
      </c>
    </row>
    <row r="77" spans="1:11" ht="14.45" customHeight="1" x14ac:dyDescent="0.2">
      <c r="A77" s="339" t="s">
        <v>301</v>
      </c>
      <c r="B77" s="340" t="s">
        <v>302</v>
      </c>
      <c r="C77" s="341" t="s">
        <v>303</v>
      </c>
      <c r="D77" s="342" t="s">
        <v>304</v>
      </c>
      <c r="E77" s="341" t="s">
        <v>305</v>
      </c>
      <c r="F77" s="342" t="s">
        <v>306</v>
      </c>
      <c r="G77" s="341" t="s">
        <v>437</v>
      </c>
      <c r="H77" s="341" t="s">
        <v>439</v>
      </c>
      <c r="I77" s="343">
        <v>281.92999267578125</v>
      </c>
      <c r="J77" s="343">
        <v>35</v>
      </c>
      <c r="K77" s="344">
        <v>9867.5499267578125</v>
      </c>
    </row>
    <row r="78" spans="1:11" ht="14.45" customHeight="1" x14ac:dyDescent="0.2">
      <c r="A78" s="339" t="s">
        <v>301</v>
      </c>
      <c r="B78" s="340" t="s">
        <v>302</v>
      </c>
      <c r="C78" s="341" t="s">
        <v>303</v>
      </c>
      <c r="D78" s="342" t="s">
        <v>304</v>
      </c>
      <c r="E78" s="341" t="s">
        <v>305</v>
      </c>
      <c r="F78" s="342" t="s">
        <v>306</v>
      </c>
      <c r="G78" s="341" t="s">
        <v>440</v>
      </c>
      <c r="H78" s="341" t="s">
        <v>441</v>
      </c>
      <c r="I78" s="343">
        <v>12095.16015625</v>
      </c>
      <c r="J78" s="343">
        <v>1</v>
      </c>
      <c r="K78" s="344">
        <v>12095.16015625</v>
      </c>
    </row>
    <row r="79" spans="1:11" ht="14.45" customHeight="1" x14ac:dyDescent="0.2">
      <c r="A79" s="339" t="s">
        <v>301</v>
      </c>
      <c r="B79" s="340" t="s">
        <v>302</v>
      </c>
      <c r="C79" s="341" t="s">
        <v>303</v>
      </c>
      <c r="D79" s="342" t="s">
        <v>304</v>
      </c>
      <c r="E79" s="341" t="s">
        <v>305</v>
      </c>
      <c r="F79" s="342" t="s">
        <v>306</v>
      </c>
      <c r="G79" s="341" t="s">
        <v>442</v>
      </c>
      <c r="H79" s="341" t="s">
        <v>443</v>
      </c>
      <c r="I79" s="343">
        <v>487.94565084706181</v>
      </c>
      <c r="J79" s="343">
        <v>53</v>
      </c>
      <c r="K79" s="344">
        <v>25960.549957275391</v>
      </c>
    </row>
    <row r="80" spans="1:11" ht="14.45" customHeight="1" x14ac:dyDescent="0.2">
      <c r="A80" s="339" t="s">
        <v>301</v>
      </c>
      <c r="B80" s="340" t="s">
        <v>302</v>
      </c>
      <c r="C80" s="341" t="s">
        <v>303</v>
      </c>
      <c r="D80" s="342" t="s">
        <v>304</v>
      </c>
      <c r="E80" s="341" t="s">
        <v>305</v>
      </c>
      <c r="F80" s="342" t="s">
        <v>306</v>
      </c>
      <c r="G80" s="341" t="s">
        <v>444</v>
      </c>
      <c r="H80" s="341" t="s">
        <v>445</v>
      </c>
      <c r="I80" s="343">
        <v>2556.0367489769346</v>
      </c>
      <c r="J80" s="343">
        <v>105</v>
      </c>
      <c r="K80" s="344">
        <v>268127.41748046875</v>
      </c>
    </row>
    <row r="81" spans="1:11" ht="14.45" customHeight="1" x14ac:dyDescent="0.2">
      <c r="A81" s="339" t="s">
        <v>301</v>
      </c>
      <c r="B81" s="340" t="s">
        <v>302</v>
      </c>
      <c r="C81" s="341" t="s">
        <v>303</v>
      </c>
      <c r="D81" s="342" t="s">
        <v>304</v>
      </c>
      <c r="E81" s="341" t="s">
        <v>305</v>
      </c>
      <c r="F81" s="342" t="s">
        <v>306</v>
      </c>
      <c r="G81" s="341" t="s">
        <v>446</v>
      </c>
      <c r="H81" s="341" t="s">
        <v>447</v>
      </c>
      <c r="I81" s="343">
        <v>2981.4639648437501</v>
      </c>
      <c r="J81" s="343">
        <v>24</v>
      </c>
      <c r="K81" s="344">
        <v>71826.198974609375</v>
      </c>
    </row>
    <row r="82" spans="1:11" ht="14.45" customHeight="1" x14ac:dyDescent="0.2">
      <c r="A82" s="339" t="s">
        <v>301</v>
      </c>
      <c r="B82" s="340" t="s">
        <v>302</v>
      </c>
      <c r="C82" s="341" t="s">
        <v>303</v>
      </c>
      <c r="D82" s="342" t="s">
        <v>304</v>
      </c>
      <c r="E82" s="341" t="s">
        <v>305</v>
      </c>
      <c r="F82" s="342" t="s">
        <v>306</v>
      </c>
      <c r="G82" s="341" t="s">
        <v>448</v>
      </c>
      <c r="H82" s="341" t="s">
        <v>449</v>
      </c>
      <c r="I82" s="343">
        <v>647.8320190429688</v>
      </c>
      <c r="J82" s="343">
        <v>5</v>
      </c>
      <c r="K82" s="344">
        <v>3239.1600952148438</v>
      </c>
    </row>
    <row r="83" spans="1:11" ht="14.45" customHeight="1" x14ac:dyDescent="0.2">
      <c r="A83" s="339" t="s">
        <v>301</v>
      </c>
      <c r="B83" s="340" t="s">
        <v>302</v>
      </c>
      <c r="C83" s="341" t="s">
        <v>303</v>
      </c>
      <c r="D83" s="342" t="s">
        <v>304</v>
      </c>
      <c r="E83" s="341" t="s">
        <v>305</v>
      </c>
      <c r="F83" s="342" t="s">
        <v>306</v>
      </c>
      <c r="G83" s="341" t="s">
        <v>450</v>
      </c>
      <c r="H83" s="341" t="s">
        <v>451</v>
      </c>
      <c r="I83" s="343">
        <v>180.89919433593749</v>
      </c>
      <c r="J83" s="343">
        <v>65</v>
      </c>
      <c r="K83" s="344">
        <v>11758.189697265625</v>
      </c>
    </row>
    <row r="84" spans="1:11" ht="14.45" customHeight="1" x14ac:dyDescent="0.2">
      <c r="A84" s="339" t="s">
        <v>301</v>
      </c>
      <c r="B84" s="340" t="s">
        <v>302</v>
      </c>
      <c r="C84" s="341" t="s">
        <v>303</v>
      </c>
      <c r="D84" s="342" t="s">
        <v>304</v>
      </c>
      <c r="E84" s="341" t="s">
        <v>305</v>
      </c>
      <c r="F84" s="342" t="s">
        <v>306</v>
      </c>
      <c r="G84" s="341" t="s">
        <v>452</v>
      </c>
      <c r="H84" s="341" t="s">
        <v>453</v>
      </c>
      <c r="I84" s="343">
        <v>1040.7059936523438</v>
      </c>
      <c r="J84" s="343">
        <v>5</v>
      </c>
      <c r="K84" s="344">
        <v>5203.5299682617188</v>
      </c>
    </row>
    <row r="85" spans="1:11" ht="14.45" customHeight="1" x14ac:dyDescent="0.2">
      <c r="A85" s="339" t="s">
        <v>301</v>
      </c>
      <c r="B85" s="340" t="s">
        <v>302</v>
      </c>
      <c r="C85" s="341" t="s">
        <v>303</v>
      </c>
      <c r="D85" s="342" t="s">
        <v>304</v>
      </c>
      <c r="E85" s="341" t="s">
        <v>305</v>
      </c>
      <c r="F85" s="342" t="s">
        <v>306</v>
      </c>
      <c r="G85" s="341" t="s">
        <v>454</v>
      </c>
      <c r="H85" s="341" t="s">
        <v>455</v>
      </c>
      <c r="I85" s="343">
        <v>980.06833902994788</v>
      </c>
      <c r="J85" s="343">
        <v>6</v>
      </c>
      <c r="K85" s="344">
        <v>5880.4100341796875</v>
      </c>
    </row>
    <row r="86" spans="1:11" ht="14.45" customHeight="1" x14ac:dyDescent="0.2">
      <c r="A86" s="339" t="s">
        <v>301</v>
      </c>
      <c r="B86" s="340" t="s">
        <v>302</v>
      </c>
      <c r="C86" s="341" t="s">
        <v>303</v>
      </c>
      <c r="D86" s="342" t="s">
        <v>304</v>
      </c>
      <c r="E86" s="341" t="s">
        <v>305</v>
      </c>
      <c r="F86" s="342" t="s">
        <v>306</v>
      </c>
      <c r="G86" s="341" t="s">
        <v>456</v>
      </c>
      <c r="H86" s="341" t="s">
        <v>457</v>
      </c>
      <c r="I86" s="343">
        <v>1166.43994140625</v>
      </c>
      <c r="J86" s="343">
        <v>1</v>
      </c>
      <c r="K86" s="344">
        <v>1166.43994140625</v>
      </c>
    </row>
    <row r="87" spans="1:11" ht="14.45" customHeight="1" x14ac:dyDescent="0.2">
      <c r="A87" s="339" t="s">
        <v>301</v>
      </c>
      <c r="B87" s="340" t="s">
        <v>302</v>
      </c>
      <c r="C87" s="341" t="s">
        <v>303</v>
      </c>
      <c r="D87" s="342" t="s">
        <v>304</v>
      </c>
      <c r="E87" s="341" t="s">
        <v>305</v>
      </c>
      <c r="F87" s="342" t="s">
        <v>306</v>
      </c>
      <c r="G87" s="341" t="s">
        <v>458</v>
      </c>
      <c r="H87" s="341" t="s">
        <v>459</v>
      </c>
      <c r="I87" s="343">
        <v>274.66876220703125</v>
      </c>
      <c r="J87" s="343">
        <v>6</v>
      </c>
      <c r="K87" s="344">
        <v>1648.0100708007813</v>
      </c>
    </row>
    <row r="88" spans="1:11" ht="14.45" customHeight="1" x14ac:dyDescent="0.2">
      <c r="A88" s="339" t="s">
        <v>301</v>
      </c>
      <c r="B88" s="340" t="s">
        <v>302</v>
      </c>
      <c r="C88" s="341" t="s">
        <v>303</v>
      </c>
      <c r="D88" s="342" t="s">
        <v>304</v>
      </c>
      <c r="E88" s="341" t="s">
        <v>305</v>
      </c>
      <c r="F88" s="342" t="s">
        <v>306</v>
      </c>
      <c r="G88" s="341" t="s">
        <v>460</v>
      </c>
      <c r="H88" s="341" t="s">
        <v>461</v>
      </c>
      <c r="I88" s="343">
        <v>274.67999267578125</v>
      </c>
      <c r="J88" s="343">
        <v>14</v>
      </c>
      <c r="K88" s="344">
        <v>3845.52001953125</v>
      </c>
    </row>
    <row r="89" spans="1:11" ht="14.45" customHeight="1" x14ac:dyDescent="0.2">
      <c r="A89" s="339" t="s">
        <v>301</v>
      </c>
      <c r="B89" s="340" t="s">
        <v>302</v>
      </c>
      <c r="C89" s="341" t="s">
        <v>303</v>
      </c>
      <c r="D89" s="342" t="s">
        <v>304</v>
      </c>
      <c r="E89" s="341" t="s">
        <v>305</v>
      </c>
      <c r="F89" s="342" t="s">
        <v>306</v>
      </c>
      <c r="G89" s="341" t="s">
        <v>462</v>
      </c>
      <c r="H89" s="341" t="s">
        <v>463</v>
      </c>
      <c r="I89" s="343">
        <v>2821.969970703125</v>
      </c>
      <c r="J89" s="343">
        <v>1</v>
      </c>
      <c r="K89" s="344">
        <v>2821.969970703125</v>
      </c>
    </row>
    <row r="90" spans="1:11" ht="14.45" customHeight="1" x14ac:dyDescent="0.2">
      <c r="A90" s="339" t="s">
        <v>301</v>
      </c>
      <c r="B90" s="340" t="s">
        <v>302</v>
      </c>
      <c r="C90" s="341" t="s">
        <v>303</v>
      </c>
      <c r="D90" s="342" t="s">
        <v>304</v>
      </c>
      <c r="E90" s="341" t="s">
        <v>305</v>
      </c>
      <c r="F90" s="342" t="s">
        <v>306</v>
      </c>
      <c r="G90" s="341" t="s">
        <v>462</v>
      </c>
      <c r="H90" s="341" t="s">
        <v>464</v>
      </c>
      <c r="I90" s="343">
        <v>2766.639892578125</v>
      </c>
      <c r="J90" s="343">
        <v>2</v>
      </c>
      <c r="K90" s="344">
        <v>5533.27978515625</v>
      </c>
    </row>
    <row r="91" spans="1:11" ht="14.45" customHeight="1" x14ac:dyDescent="0.2">
      <c r="A91" s="339" t="s">
        <v>301</v>
      </c>
      <c r="B91" s="340" t="s">
        <v>302</v>
      </c>
      <c r="C91" s="341" t="s">
        <v>303</v>
      </c>
      <c r="D91" s="342" t="s">
        <v>304</v>
      </c>
      <c r="E91" s="341" t="s">
        <v>305</v>
      </c>
      <c r="F91" s="342" t="s">
        <v>306</v>
      </c>
      <c r="G91" s="341" t="s">
        <v>465</v>
      </c>
      <c r="H91" s="341" t="s">
        <v>466</v>
      </c>
      <c r="I91" s="343">
        <v>274.67001342773438</v>
      </c>
      <c r="J91" s="343">
        <v>4</v>
      </c>
      <c r="K91" s="344">
        <v>1098.6800537109375</v>
      </c>
    </row>
    <row r="92" spans="1:11" ht="14.45" customHeight="1" x14ac:dyDescent="0.2">
      <c r="A92" s="339" t="s">
        <v>301</v>
      </c>
      <c r="B92" s="340" t="s">
        <v>302</v>
      </c>
      <c r="C92" s="341" t="s">
        <v>303</v>
      </c>
      <c r="D92" s="342" t="s">
        <v>304</v>
      </c>
      <c r="E92" s="341" t="s">
        <v>305</v>
      </c>
      <c r="F92" s="342" t="s">
        <v>306</v>
      </c>
      <c r="G92" s="341" t="s">
        <v>467</v>
      </c>
      <c r="H92" s="341" t="s">
        <v>468</v>
      </c>
      <c r="I92" s="343">
        <v>12033.4599609375</v>
      </c>
      <c r="J92" s="343">
        <v>4</v>
      </c>
      <c r="K92" s="344">
        <v>48133.83984375</v>
      </c>
    </row>
    <row r="93" spans="1:11" ht="14.45" customHeight="1" x14ac:dyDescent="0.2">
      <c r="A93" s="339" t="s">
        <v>301</v>
      </c>
      <c r="B93" s="340" t="s">
        <v>302</v>
      </c>
      <c r="C93" s="341" t="s">
        <v>303</v>
      </c>
      <c r="D93" s="342" t="s">
        <v>304</v>
      </c>
      <c r="E93" s="341" t="s">
        <v>305</v>
      </c>
      <c r="F93" s="342" t="s">
        <v>306</v>
      </c>
      <c r="G93" s="341" t="s">
        <v>469</v>
      </c>
      <c r="H93" s="341" t="s">
        <v>470</v>
      </c>
      <c r="I93" s="343">
        <v>2783.85009765625</v>
      </c>
      <c r="J93" s="343">
        <v>5</v>
      </c>
      <c r="K93" s="344">
        <v>13919.22998046875</v>
      </c>
    </row>
    <row r="94" spans="1:11" ht="14.45" customHeight="1" x14ac:dyDescent="0.2">
      <c r="A94" s="339" t="s">
        <v>301</v>
      </c>
      <c r="B94" s="340" t="s">
        <v>302</v>
      </c>
      <c r="C94" s="341" t="s">
        <v>303</v>
      </c>
      <c r="D94" s="342" t="s">
        <v>304</v>
      </c>
      <c r="E94" s="341" t="s">
        <v>305</v>
      </c>
      <c r="F94" s="342" t="s">
        <v>306</v>
      </c>
      <c r="G94" s="341" t="s">
        <v>469</v>
      </c>
      <c r="H94" s="341" t="s">
        <v>471</v>
      </c>
      <c r="I94" s="343">
        <v>2783.9150390625</v>
      </c>
      <c r="J94" s="343">
        <v>2</v>
      </c>
      <c r="K94" s="344">
        <v>5567.830078125</v>
      </c>
    </row>
    <row r="95" spans="1:11" ht="14.45" customHeight="1" x14ac:dyDescent="0.2">
      <c r="A95" s="339" t="s">
        <v>301</v>
      </c>
      <c r="B95" s="340" t="s">
        <v>302</v>
      </c>
      <c r="C95" s="341" t="s">
        <v>303</v>
      </c>
      <c r="D95" s="342" t="s">
        <v>304</v>
      </c>
      <c r="E95" s="341" t="s">
        <v>305</v>
      </c>
      <c r="F95" s="342" t="s">
        <v>306</v>
      </c>
      <c r="G95" s="341" t="s">
        <v>472</v>
      </c>
      <c r="H95" s="341" t="s">
        <v>473</v>
      </c>
      <c r="I95" s="343">
        <v>274.66751098632813</v>
      </c>
      <c r="J95" s="343">
        <v>12</v>
      </c>
      <c r="K95" s="344">
        <v>3296.0200500488281</v>
      </c>
    </row>
    <row r="96" spans="1:11" ht="14.45" customHeight="1" x14ac:dyDescent="0.2">
      <c r="A96" s="339" t="s">
        <v>301</v>
      </c>
      <c r="B96" s="340" t="s">
        <v>302</v>
      </c>
      <c r="C96" s="341" t="s">
        <v>303</v>
      </c>
      <c r="D96" s="342" t="s">
        <v>304</v>
      </c>
      <c r="E96" s="341" t="s">
        <v>305</v>
      </c>
      <c r="F96" s="342" t="s">
        <v>306</v>
      </c>
      <c r="G96" s="341" t="s">
        <v>474</v>
      </c>
      <c r="H96" s="341" t="s">
        <v>475</v>
      </c>
      <c r="I96" s="343">
        <v>119.79000091552734</v>
      </c>
      <c r="J96" s="343">
        <v>15</v>
      </c>
      <c r="K96" s="344">
        <v>1796.8500366210938</v>
      </c>
    </row>
    <row r="97" spans="1:11" ht="14.45" customHeight="1" x14ac:dyDescent="0.2">
      <c r="A97" s="339" t="s">
        <v>301</v>
      </c>
      <c r="B97" s="340" t="s">
        <v>302</v>
      </c>
      <c r="C97" s="341" t="s">
        <v>303</v>
      </c>
      <c r="D97" s="342" t="s">
        <v>304</v>
      </c>
      <c r="E97" s="341" t="s">
        <v>305</v>
      </c>
      <c r="F97" s="342" t="s">
        <v>306</v>
      </c>
      <c r="G97" s="341" t="s">
        <v>476</v>
      </c>
      <c r="H97" s="341" t="s">
        <v>477</v>
      </c>
      <c r="I97" s="343">
        <v>274.67500305175781</v>
      </c>
      <c r="J97" s="343">
        <v>3</v>
      </c>
      <c r="K97" s="344">
        <v>824.02001953125</v>
      </c>
    </row>
    <row r="98" spans="1:11" ht="14.45" customHeight="1" x14ac:dyDescent="0.2">
      <c r="A98" s="339" t="s">
        <v>301</v>
      </c>
      <c r="B98" s="340" t="s">
        <v>302</v>
      </c>
      <c r="C98" s="341" t="s">
        <v>303</v>
      </c>
      <c r="D98" s="342" t="s">
        <v>304</v>
      </c>
      <c r="E98" s="341" t="s">
        <v>305</v>
      </c>
      <c r="F98" s="342" t="s">
        <v>306</v>
      </c>
      <c r="G98" s="341" t="s">
        <v>476</v>
      </c>
      <c r="H98" s="341" t="s">
        <v>478</v>
      </c>
      <c r="I98" s="343">
        <v>274.67999267578125</v>
      </c>
      <c r="J98" s="343">
        <v>7</v>
      </c>
      <c r="K98" s="344">
        <v>1922.760009765625</v>
      </c>
    </row>
    <row r="99" spans="1:11" ht="14.45" customHeight="1" x14ac:dyDescent="0.2">
      <c r="A99" s="339" t="s">
        <v>301</v>
      </c>
      <c r="B99" s="340" t="s">
        <v>302</v>
      </c>
      <c r="C99" s="341" t="s">
        <v>303</v>
      </c>
      <c r="D99" s="342" t="s">
        <v>304</v>
      </c>
      <c r="E99" s="341" t="s">
        <v>305</v>
      </c>
      <c r="F99" s="342" t="s">
        <v>306</v>
      </c>
      <c r="G99" s="341" t="s">
        <v>479</v>
      </c>
      <c r="H99" s="341" t="s">
        <v>480</v>
      </c>
      <c r="I99" s="343">
        <v>2821.969970703125</v>
      </c>
      <c r="J99" s="343">
        <v>1</v>
      </c>
      <c r="K99" s="344">
        <v>2821.969970703125</v>
      </c>
    </row>
    <row r="100" spans="1:11" ht="14.45" customHeight="1" x14ac:dyDescent="0.2">
      <c r="A100" s="339" t="s">
        <v>301</v>
      </c>
      <c r="B100" s="340" t="s">
        <v>302</v>
      </c>
      <c r="C100" s="341" t="s">
        <v>303</v>
      </c>
      <c r="D100" s="342" t="s">
        <v>304</v>
      </c>
      <c r="E100" s="341" t="s">
        <v>305</v>
      </c>
      <c r="F100" s="342" t="s">
        <v>306</v>
      </c>
      <c r="G100" s="341" t="s">
        <v>481</v>
      </c>
      <c r="H100" s="341" t="s">
        <v>482</v>
      </c>
      <c r="I100" s="343">
        <v>3018.8272569444443</v>
      </c>
      <c r="J100" s="343">
        <v>17</v>
      </c>
      <c r="K100" s="344">
        <v>51319.91064453125</v>
      </c>
    </row>
    <row r="101" spans="1:11" ht="14.45" customHeight="1" x14ac:dyDescent="0.2">
      <c r="A101" s="339" t="s">
        <v>301</v>
      </c>
      <c r="B101" s="340" t="s">
        <v>302</v>
      </c>
      <c r="C101" s="341" t="s">
        <v>303</v>
      </c>
      <c r="D101" s="342" t="s">
        <v>304</v>
      </c>
      <c r="E101" s="341" t="s">
        <v>305</v>
      </c>
      <c r="F101" s="342" t="s">
        <v>306</v>
      </c>
      <c r="G101" s="341" t="s">
        <v>483</v>
      </c>
      <c r="H101" s="341" t="s">
        <v>484</v>
      </c>
      <c r="I101" s="343">
        <v>3018.6233258928573</v>
      </c>
      <c r="J101" s="343">
        <v>17</v>
      </c>
      <c r="K101" s="344">
        <v>51316.61865234375</v>
      </c>
    </row>
    <row r="102" spans="1:11" ht="14.45" customHeight="1" x14ac:dyDescent="0.2">
      <c r="A102" s="339" t="s">
        <v>301</v>
      </c>
      <c r="B102" s="340" t="s">
        <v>302</v>
      </c>
      <c r="C102" s="341" t="s">
        <v>303</v>
      </c>
      <c r="D102" s="342" t="s">
        <v>304</v>
      </c>
      <c r="E102" s="341" t="s">
        <v>305</v>
      </c>
      <c r="F102" s="342" t="s">
        <v>306</v>
      </c>
      <c r="G102" s="341" t="s">
        <v>485</v>
      </c>
      <c r="H102" s="341" t="s">
        <v>486</v>
      </c>
      <c r="I102" s="343">
        <v>274.66934204101563</v>
      </c>
      <c r="J102" s="343">
        <v>12</v>
      </c>
      <c r="K102" s="344">
        <v>3296.0299682617188</v>
      </c>
    </row>
    <row r="103" spans="1:11" ht="14.45" customHeight="1" x14ac:dyDescent="0.2">
      <c r="A103" s="339" t="s">
        <v>301</v>
      </c>
      <c r="B103" s="340" t="s">
        <v>302</v>
      </c>
      <c r="C103" s="341" t="s">
        <v>303</v>
      </c>
      <c r="D103" s="342" t="s">
        <v>304</v>
      </c>
      <c r="E103" s="341" t="s">
        <v>305</v>
      </c>
      <c r="F103" s="342" t="s">
        <v>306</v>
      </c>
      <c r="G103" s="341" t="s">
        <v>487</v>
      </c>
      <c r="H103" s="341" t="s">
        <v>488</v>
      </c>
      <c r="I103" s="343">
        <v>274.67650604248047</v>
      </c>
      <c r="J103" s="343">
        <v>17</v>
      </c>
      <c r="K103" s="344">
        <v>4669.489990234375</v>
      </c>
    </row>
    <row r="104" spans="1:11" ht="14.45" customHeight="1" x14ac:dyDescent="0.2">
      <c r="A104" s="339" t="s">
        <v>301</v>
      </c>
      <c r="B104" s="340" t="s">
        <v>302</v>
      </c>
      <c r="C104" s="341" t="s">
        <v>303</v>
      </c>
      <c r="D104" s="342" t="s">
        <v>304</v>
      </c>
      <c r="E104" s="341" t="s">
        <v>305</v>
      </c>
      <c r="F104" s="342" t="s">
        <v>306</v>
      </c>
      <c r="G104" s="341" t="s">
        <v>489</v>
      </c>
      <c r="H104" s="341" t="s">
        <v>490</v>
      </c>
      <c r="I104" s="343">
        <v>2766.639892578125</v>
      </c>
      <c r="J104" s="343">
        <v>3</v>
      </c>
      <c r="K104" s="344">
        <v>8299.919921875</v>
      </c>
    </row>
    <row r="105" spans="1:11" ht="14.45" customHeight="1" x14ac:dyDescent="0.2">
      <c r="A105" s="339" t="s">
        <v>301</v>
      </c>
      <c r="B105" s="340" t="s">
        <v>302</v>
      </c>
      <c r="C105" s="341" t="s">
        <v>303</v>
      </c>
      <c r="D105" s="342" t="s">
        <v>304</v>
      </c>
      <c r="E105" s="341" t="s">
        <v>305</v>
      </c>
      <c r="F105" s="342" t="s">
        <v>306</v>
      </c>
      <c r="G105" s="341" t="s">
        <v>489</v>
      </c>
      <c r="H105" s="341" t="s">
        <v>491</v>
      </c>
      <c r="I105" s="343">
        <v>2766.639892578125</v>
      </c>
      <c r="J105" s="343">
        <v>2</v>
      </c>
      <c r="K105" s="344">
        <v>5533.27978515625</v>
      </c>
    </row>
    <row r="106" spans="1:11" ht="14.45" customHeight="1" x14ac:dyDescent="0.2">
      <c r="A106" s="339" t="s">
        <v>301</v>
      </c>
      <c r="B106" s="340" t="s">
        <v>302</v>
      </c>
      <c r="C106" s="341" t="s">
        <v>303</v>
      </c>
      <c r="D106" s="342" t="s">
        <v>304</v>
      </c>
      <c r="E106" s="341" t="s">
        <v>305</v>
      </c>
      <c r="F106" s="342" t="s">
        <v>306</v>
      </c>
      <c r="G106" s="341" t="s">
        <v>492</v>
      </c>
      <c r="H106" s="341" t="s">
        <v>493</v>
      </c>
      <c r="I106" s="343">
        <v>274.67661539713544</v>
      </c>
      <c r="J106" s="343">
        <v>29</v>
      </c>
      <c r="K106" s="344">
        <v>7965.6199951171875</v>
      </c>
    </row>
    <row r="107" spans="1:11" ht="14.45" customHeight="1" x14ac:dyDescent="0.2">
      <c r="A107" s="339" t="s">
        <v>301</v>
      </c>
      <c r="B107" s="340" t="s">
        <v>302</v>
      </c>
      <c r="C107" s="341" t="s">
        <v>303</v>
      </c>
      <c r="D107" s="342" t="s">
        <v>304</v>
      </c>
      <c r="E107" s="341" t="s">
        <v>305</v>
      </c>
      <c r="F107" s="342" t="s">
        <v>306</v>
      </c>
      <c r="G107" s="341" t="s">
        <v>494</v>
      </c>
      <c r="H107" s="341" t="s">
        <v>495</v>
      </c>
      <c r="I107" s="343">
        <v>2782.4498116629466</v>
      </c>
      <c r="J107" s="343">
        <v>58</v>
      </c>
      <c r="K107" s="344">
        <v>161571.8701171875</v>
      </c>
    </row>
    <row r="108" spans="1:11" ht="14.45" customHeight="1" x14ac:dyDescent="0.2">
      <c r="A108" s="339" t="s">
        <v>301</v>
      </c>
      <c r="B108" s="340" t="s">
        <v>302</v>
      </c>
      <c r="C108" s="341" t="s">
        <v>303</v>
      </c>
      <c r="D108" s="342" t="s">
        <v>304</v>
      </c>
      <c r="E108" s="341" t="s">
        <v>305</v>
      </c>
      <c r="F108" s="342" t="s">
        <v>306</v>
      </c>
      <c r="G108" s="341" t="s">
        <v>496</v>
      </c>
      <c r="H108" s="341" t="s">
        <v>497</v>
      </c>
      <c r="I108" s="343">
        <v>374.85799560546877</v>
      </c>
      <c r="J108" s="343">
        <v>38</v>
      </c>
      <c r="K108" s="344">
        <v>14263.479797363281</v>
      </c>
    </row>
    <row r="109" spans="1:11" ht="14.45" customHeight="1" x14ac:dyDescent="0.2">
      <c r="A109" s="339" t="s">
        <v>301</v>
      </c>
      <c r="B109" s="340" t="s">
        <v>302</v>
      </c>
      <c r="C109" s="341" t="s">
        <v>303</v>
      </c>
      <c r="D109" s="342" t="s">
        <v>304</v>
      </c>
      <c r="E109" s="341" t="s">
        <v>305</v>
      </c>
      <c r="F109" s="342" t="s">
        <v>306</v>
      </c>
      <c r="G109" s="341" t="s">
        <v>498</v>
      </c>
      <c r="H109" s="341" t="s">
        <v>499</v>
      </c>
      <c r="I109" s="343">
        <v>2710.39990234375</v>
      </c>
      <c r="J109" s="343">
        <v>24</v>
      </c>
      <c r="K109" s="344">
        <v>65049.5986328125</v>
      </c>
    </row>
    <row r="110" spans="1:11" ht="14.45" customHeight="1" x14ac:dyDescent="0.2">
      <c r="A110" s="339" t="s">
        <v>301</v>
      </c>
      <c r="B110" s="340" t="s">
        <v>302</v>
      </c>
      <c r="C110" s="341" t="s">
        <v>303</v>
      </c>
      <c r="D110" s="342" t="s">
        <v>304</v>
      </c>
      <c r="E110" s="341" t="s">
        <v>305</v>
      </c>
      <c r="F110" s="342" t="s">
        <v>306</v>
      </c>
      <c r="G110" s="341" t="s">
        <v>500</v>
      </c>
      <c r="H110" s="341" t="s">
        <v>501</v>
      </c>
      <c r="I110" s="343">
        <v>17.629999160766602</v>
      </c>
      <c r="J110" s="343">
        <v>130</v>
      </c>
      <c r="K110" s="344">
        <v>2291.8399810791016</v>
      </c>
    </row>
    <row r="111" spans="1:11" ht="14.45" customHeight="1" x14ac:dyDescent="0.2">
      <c r="A111" s="339" t="s">
        <v>301</v>
      </c>
      <c r="B111" s="340" t="s">
        <v>302</v>
      </c>
      <c r="C111" s="341" t="s">
        <v>303</v>
      </c>
      <c r="D111" s="342" t="s">
        <v>304</v>
      </c>
      <c r="E111" s="341" t="s">
        <v>305</v>
      </c>
      <c r="F111" s="342" t="s">
        <v>306</v>
      </c>
      <c r="G111" s="341" t="s">
        <v>502</v>
      </c>
      <c r="H111" s="341" t="s">
        <v>503</v>
      </c>
      <c r="I111" s="343">
        <v>4007.5500139508927</v>
      </c>
      <c r="J111" s="343">
        <v>17</v>
      </c>
      <c r="K111" s="344">
        <v>68128.0888671875</v>
      </c>
    </row>
    <row r="112" spans="1:11" ht="14.45" customHeight="1" x14ac:dyDescent="0.2">
      <c r="A112" s="339" t="s">
        <v>301</v>
      </c>
      <c r="B112" s="340" t="s">
        <v>302</v>
      </c>
      <c r="C112" s="341" t="s">
        <v>303</v>
      </c>
      <c r="D112" s="342" t="s">
        <v>304</v>
      </c>
      <c r="E112" s="341" t="s">
        <v>305</v>
      </c>
      <c r="F112" s="342" t="s">
        <v>306</v>
      </c>
      <c r="G112" s="341" t="s">
        <v>504</v>
      </c>
      <c r="H112" s="341" t="s">
        <v>505</v>
      </c>
      <c r="I112" s="343">
        <v>3106.0849609375</v>
      </c>
      <c r="J112" s="343">
        <v>2</v>
      </c>
      <c r="K112" s="344">
        <v>6212.169921875</v>
      </c>
    </row>
    <row r="113" spans="1:11" ht="14.45" customHeight="1" x14ac:dyDescent="0.2">
      <c r="A113" s="339" t="s">
        <v>301</v>
      </c>
      <c r="B113" s="340" t="s">
        <v>302</v>
      </c>
      <c r="C113" s="341" t="s">
        <v>303</v>
      </c>
      <c r="D113" s="342" t="s">
        <v>304</v>
      </c>
      <c r="E113" s="341" t="s">
        <v>305</v>
      </c>
      <c r="F113" s="342" t="s">
        <v>306</v>
      </c>
      <c r="G113" s="341" t="s">
        <v>506</v>
      </c>
      <c r="H113" s="341" t="s">
        <v>507</v>
      </c>
      <c r="I113" s="343">
        <v>33.660915673947805</v>
      </c>
      <c r="J113" s="343">
        <v>9840</v>
      </c>
      <c r="K113" s="344">
        <v>331236.162109375</v>
      </c>
    </row>
    <row r="114" spans="1:11" ht="14.45" customHeight="1" x14ac:dyDescent="0.2">
      <c r="A114" s="339" t="s">
        <v>301</v>
      </c>
      <c r="B114" s="340" t="s">
        <v>302</v>
      </c>
      <c r="C114" s="341" t="s">
        <v>303</v>
      </c>
      <c r="D114" s="342" t="s">
        <v>304</v>
      </c>
      <c r="E114" s="341" t="s">
        <v>305</v>
      </c>
      <c r="F114" s="342" t="s">
        <v>306</v>
      </c>
      <c r="G114" s="341" t="s">
        <v>508</v>
      </c>
      <c r="H114" s="341" t="s">
        <v>509</v>
      </c>
      <c r="I114" s="343">
        <v>33.659833208719888</v>
      </c>
      <c r="J114" s="343">
        <v>610</v>
      </c>
      <c r="K114" s="344">
        <v>20533.579711914063</v>
      </c>
    </row>
    <row r="115" spans="1:11" ht="14.45" customHeight="1" x14ac:dyDescent="0.2">
      <c r="A115" s="339" t="s">
        <v>301</v>
      </c>
      <c r="B115" s="340" t="s">
        <v>302</v>
      </c>
      <c r="C115" s="341" t="s">
        <v>303</v>
      </c>
      <c r="D115" s="342" t="s">
        <v>304</v>
      </c>
      <c r="E115" s="341" t="s">
        <v>305</v>
      </c>
      <c r="F115" s="342" t="s">
        <v>306</v>
      </c>
      <c r="G115" s="341" t="s">
        <v>510</v>
      </c>
      <c r="H115" s="341" t="s">
        <v>511</v>
      </c>
      <c r="I115" s="343">
        <v>39.809628848371837</v>
      </c>
      <c r="J115" s="343">
        <v>750</v>
      </c>
      <c r="K115" s="344">
        <v>29856.579742431641</v>
      </c>
    </row>
    <row r="116" spans="1:11" ht="14.45" customHeight="1" x14ac:dyDescent="0.2">
      <c r="A116" s="339" t="s">
        <v>301</v>
      </c>
      <c r="B116" s="340" t="s">
        <v>302</v>
      </c>
      <c r="C116" s="341" t="s">
        <v>303</v>
      </c>
      <c r="D116" s="342" t="s">
        <v>304</v>
      </c>
      <c r="E116" s="341" t="s">
        <v>305</v>
      </c>
      <c r="F116" s="342" t="s">
        <v>306</v>
      </c>
      <c r="G116" s="341" t="s">
        <v>512</v>
      </c>
      <c r="H116" s="341" t="s">
        <v>513</v>
      </c>
      <c r="I116" s="343">
        <v>16.496607218703179</v>
      </c>
      <c r="J116" s="343">
        <v>102636</v>
      </c>
      <c r="K116" s="344">
        <v>1692857.5680541992</v>
      </c>
    </row>
    <row r="117" spans="1:11" ht="14.45" customHeight="1" x14ac:dyDescent="0.2">
      <c r="A117" s="339" t="s">
        <v>301</v>
      </c>
      <c r="B117" s="340" t="s">
        <v>302</v>
      </c>
      <c r="C117" s="341" t="s">
        <v>303</v>
      </c>
      <c r="D117" s="342" t="s">
        <v>304</v>
      </c>
      <c r="E117" s="341" t="s">
        <v>305</v>
      </c>
      <c r="F117" s="342" t="s">
        <v>306</v>
      </c>
      <c r="G117" s="341" t="s">
        <v>514</v>
      </c>
      <c r="H117" s="341" t="s">
        <v>515</v>
      </c>
      <c r="I117" s="343">
        <v>12.205523689587912</v>
      </c>
      <c r="J117" s="343">
        <v>24480</v>
      </c>
      <c r="K117" s="344">
        <v>297552.18957519531</v>
      </c>
    </row>
    <row r="118" spans="1:11" ht="14.45" customHeight="1" x14ac:dyDescent="0.2">
      <c r="A118" s="339" t="s">
        <v>301</v>
      </c>
      <c r="B118" s="340" t="s">
        <v>302</v>
      </c>
      <c r="C118" s="341" t="s">
        <v>303</v>
      </c>
      <c r="D118" s="342" t="s">
        <v>304</v>
      </c>
      <c r="E118" s="341" t="s">
        <v>305</v>
      </c>
      <c r="F118" s="342" t="s">
        <v>306</v>
      </c>
      <c r="G118" s="341" t="s">
        <v>516</v>
      </c>
      <c r="H118" s="341" t="s">
        <v>517</v>
      </c>
      <c r="I118" s="343">
        <v>12826</v>
      </c>
      <c r="J118" s="343">
        <v>2</v>
      </c>
      <c r="K118" s="344">
        <v>25652</v>
      </c>
    </row>
    <row r="119" spans="1:11" ht="14.45" customHeight="1" x14ac:dyDescent="0.2">
      <c r="A119" s="339" t="s">
        <v>301</v>
      </c>
      <c r="B119" s="340" t="s">
        <v>302</v>
      </c>
      <c r="C119" s="341" t="s">
        <v>303</v>
      </c>
      <c r="D119" s="342" t="s">
        <v>304</v>
      </c>
      <c r="E119" s="341" t="s">
        <v>305</v>
      </c>
      <c r="F119" s="342" t="s">
        <v>306</v>
      </c>
      <c r="G119" s="341" t="s">
        <v>518</v>
      </c>
      <c r="H119" s="341" t="s">
        <v>519</v>
      </c>
      <c r="I119" s="343">
        <v>14044.481311274511</v>
      </c>
      <c r="J119" s="343">
        <v>104</v>
      </c>
      <c r="K119" s="344">
        <v>1480115.7314453125</v>
      </c>
    </row>
    <row r="120" spans="1:11" ht="14.45" customHeight="1" x14ac:dyDescent="0.2">
      <c r="A120" s="339" t="s">
        <v>301</v>
      </c>
      <c r="B120" s="340" t="s">
        <v>302</v>
      </c>
      <c r="C120" s="341" t="s">
        <v>303</v>
      </c>
      <c r="D120" s="342" t="s">
        <v>304</v>
      </c>
      <c r="E120" s="341" t="s">
        <v>305</v>
      </c>
      <c r="F120" s="342" t="s">
        <v>306</v>
      </c>
      <c r="G120" s="341" t="s">
        <v>396</v>
      </c>
      <c r="H120" s="341" t="s">
        <v>520</v>
      </c>
      <c r="I120" s="343">
        <v>32.389999389648438</v>
      </c>
      <c r="J120" s="343">
        <v>60</v>
      </c>
      <c r="K120" s="344">
        <v>1943.4900512695313</v>
      </c>
    </row>
    <row r="121" spans="1:11" ht="14.45" customHeight="1" x14ac:dyDescent="0.2">
      <c r="A121" s="339" t="s">
        <v>301</v>
      </c>
      <c r="B121" s="340" t="s">
        <v>302</v>
      </c>
      <c r="C121" s="341" t="s">
        <v>303</v>
      </c>
      <c r="D121" s="342" t="s">
        <v>304</v>
      </c>
      <c r="E121" s="341" t="s">
        <v>305</v>
      </c>
      <c r="F121" s="342" t="s">
        <v>306</v>
      </c>
      <c r="G121" s="341" t="s">
        <v>521</v>
      </c>
      <c r="H121" s="341" t="s">
        <v>522</v>
      </c>
      <c r="I121" s="343">
        <v>18.790432998112269</v>
      </c>
      <c r="J121" s="343">
        <v>3480</v>
      </c>
      <c r="K121" s="344">
        <v>65393.869140625</v>
      </c>
    </row>
    <row r="122" spans="1:11" ht="14.45" customHeight="1" x14ac:dyDescent="0.2">
      <c r="A122" s="339" t="s">
        <v>301</v>
      </c>
      <c r="B122" s="340" t="s">
        <v>302</v>
      </c>
      <c r="C122" s="341" t="s">
        <v>303</v>
      </c>
      <c r="D122" s="342" t="s">
        <v>304</v>
      </c>
      <c r="E122" s="341" t="s">
        <v>305</v>
      </c>
      <c r="F122" s="342" t="s">
        <v>306</v>
      </c>
      <c r="G122" s="341" t="s">
        <v>523</v>
      </c>
      <c r="H122" s="341" t="s">
        <v>524</v>
      </c>
      <c r="I122" s="343">
        <v>146.18476247787476</v>
      </c>
      <c r="J122" s="343">
        <v>65</v>
      </c>
      <c r="K122" s="344">
        <v>9588.0599822998047</v>
      </c>
    </row>
    <row r="123" spans="1:11" ht="14.45" customHeight="1" x14ac:dyDescent="0.2">
      <c r="A123" s="339" t="s">
        <v>301</v>
      </c>
      <c r="B123" s="340" t="s">
        <v>302</v>
      </c>
      <c r="C123" s="341" t="s">
        <v>303</v>
      </c>
      <c r="D123" s="342" t="s">
        <v>304</v>
      </c>
      <c r="E123" s="341" t="s">
        <v>305</v>
      </c>
      <c r="F123" s="342" t="s">
        <v>306</v>
      </c>
      <c r="G123" s="341" t="s">
        <v>525</v>
      </c>
      <c r="H123" s="341" t="s">
        <v>526</v>
      </c>
      <c r="I123" s="343">
        <v>1464.10400390625</v>
      </c>
      <c r="J123" s="343">
        <v>5</v>
      </c>
      <c r="K123" s="344">
        <v>7320.52001953125</v>
      </c>
    </row>
    <row r="124" spans="1:11" ht="14.45" customHeight="1" x14ac:dyDescent="0.2">
      <c r="A124" s="339" t="s">
        <v>301</v>
      </c>
      <c r="B124" s="340" t="s">
        <v>302</v>
      </c>
      <c r="C124" s="341" t="s">
        <v>303</v>
      </c>
      <c r="D124" s="342" t="s">
        <v>304</v>
      </c>
      <c r="E124" s="341" t="s">
        <v>305</v>
      </c>
      <c r="F124" s="342" t="s">
        <v>306</v>
      </c>
      <c r="G124" s="341" t="s">
        <v>527</v>
      </c>
      <c r="H124" s="341" t="s">
        <v>528</v>
      </c>
      <c r="I124" s="343">
        <v>1476</v>
      </c>
      <c r="J124" s="343">
        <v>1</v>
      </c>
      <c r="K124" s="344">
        <v>1476</v>
      </c>
    </row>
    <row r="125" spans="1:11" ht="14.45" customHeight="1" x14ac:dyDescent="0.2">
      <c r="A125" s="339" t="s">
        <v>301</v>
      </c>
      <c r="B125" s="340" t="s">
        <v>302</v>
      </c>
      <c r="C125" s="341" t="s">
        <v>303</v>
      </c>
      <c r="D125" s="342" t="s">
        <v>304</v>
      </c>
      <c r="E125" s="341" t="s">
        <v>305</v>
      </c>
      <c r="F125" s="342" t="s">
        <v>306</v>
      </c>
      <c r="G125" s="341" t="s">
        <v>529</v>
      </c>
      <c r="H125" s="341" t="s">
        <v>530</v>
      </c>
      <c r="I125" s="343">
        <v>479.60859367473284</v>
      </c>
      <c r="J125" s="343">
        <v>3</v>
      </c>
      <c r="K125" s="344">
        <v>1438.8257810241985</v>
      </c>
    </row>
    <row r="126" spans="1:11" ht="14.45" customHeight="1" x14ac:dyDescent="0.2">
      <c r="A126" s="339" t="s">
        <v>301</v>
      </c>
      <c r="B126" s="340" t="s">
        <v>302</v>
      </c>
      <c r="C126" s="341" t="s">
        <v>303</v>
      </c>
      <c r="D126" s="342" t="s">
        <v>304</v>
      </c>
      <c r="E126" s="341" t="s">
        <v>305</v>
      </c>
      <c r="F126" s="342" t="s">
        <v>306</v>
      </c>
      <c r="G126" s="341" t="s">
        <v>531</v>
      </c>
      <c r="H126" s="341" t="s">
        <v>532</v>
      </c>
      <c r="I126" s="343">
        <v>276.16334025065106</v>
      </c>
      <c r="J126" s="343">
        <v>7</v>
      </c>
      <c r="K126" s="344">
        <v>2001.7099609375</v>
      </c>
    </row>
    <row r="127" spans="1:11" ht="14.45" customHeight="1" x14ac:dyDescent="0.2">
      <c r="A127" s="339" t="s">
        <v>301</v>
      </c>
      <c r="B127" s="340" t="s">
        <v>302</v>
      </c>
      <c r="C127" s="341" t="s">
        <v>303</v>
      </c>
      <c r="D127" s="342" t="s">
        <v>304</v>
      </c>
      <c r="E127" s="341" t="s">
        <v>305</v>
      </c>
      <c r="F127" s="342" t="s">
        <v>306</v>
      </c>
      <c r="G127" s="341" t="s">
        <v>533</v>
      </c>
      <c r="H127" s="341" t="s">
        <v>534</v>
      </c>
      <c r="I127" s="343">
        <v>3481.2187194824219</v>
      </c>
      <c r="J127" s="343">
        <v>11</v>
      </c>
      <c r="K127" s="344">
        <v>38300.649658203125</v>
      </c>
    </row>
    <row r="128" spans="1:11" ht="14.45" customHeight="1" x14ac:dyDescent="0.2">
      <c r="A128" s="339" t="s">
        <v>301</v>
      </c>
      <c r="B128" s="340" t="s">
        <v>302</v>
      </c>
      <c r="C128" s="341" t="s">
        <v>303</v>
      </c>
      <c r="D128" s="342" t="s">
        <v>304</v>
      </c>
      <c r="E128" s="341" t="s">
        <v>305</v>
      </c>
      <c r="F128" s="342" t="s">
        <v>306</v>
      </c>
      <c r="G128" s="341" t="s">
        <v>535</v>
      </c>
      <c r="H128" s="341" t="s">
        <v>536</v>
      </c>
      <c r="I128" s="343">
        <v>108.90000152587891</v>
      </c>
      <c r="J128" s="343">
        <v>1</v>
      </c>
      <c r="K128" s="344">
        <v>108.90000152587891</v>
      </c>
    </row>
    <row r="129" spans="1:11" ht="14.45" customHeight="1" x14ac:dyDescent="0.2">
      <c r="A129" s="339" t="s">
        <v>301</v>
      </c>
      <c r="B129" s="340" t="s">
        <v>302</v>
      </c>
      <c r="C129" s="341" t="s">
        <v>303</v>
      </c>
      <c r="D129" s="342" t="s">
        <v>304</v>
      </c>
      <c r="E129" s="341" t="s">
        <v>305</v>
      </c>
      <c r="F129" s="342" t="s">
        <v>306</v>
      </c>
      <c r="G129" s="341" t="s">
        <v>537</v>
      </c>
      <c r="H129" s="341" t="s">
        <v>538</v>
      </c>
      <c r="I129" s="343">
        <v>262.37506675720215</v>
      </c>
      <c r="J129" s="343">
        <v>215</v>
      </c>
      <c r="K129" s="344">
        <v>58851.70068359375</v>
      </c>
    </row>
    <row r="130" spans="1:11" ht="14.45" customHeight="1" x14ac:dyDescent="0.2">
      <c r="A130" s="339" t="s">
        <v>301</v>
      </c>
      <c r="B130" s="340" t="s">
        <v>302</v>
      </c>
      <c r="C130" s="341" t="s">
        <v>303</v>
      </c>
      <c r="D130" s="342" t="s">
        <v>304</v>
      </c>
      <c r="E130" s="341" t="s">
        <v>305</v>
      </c>
      <c r="F130" s="342" t="s">
        <v>306</v>
      </c>
      <c r="G130" s="341" t="s">
        <v>539</v>
      </c>
      <c r="H130" s="341" t="s">
        <v>540</v>
      </c>
      <c r="I130" s="343">
        <v>762.5</v>
      </c>
      <c r="J130" s="343">
        <v>1</v>
      </c>
      <c r="K130" s="344">
        <v>762.5</v>
      </c>
    </row>
    <row r="131" spans="1:11" ht="14.45" customHeight="1" x14ac:dyDescent="0.2">
      <c r="A131" s="339" t="s">
        <v>301</v>
      </c>
      <c r="B131" s="340" t="s">
        <v>302</v>
      </c>
      <c r="C131" s="341" t="s">
        <v>303</v>
      </c>
      <c r="D131" s="342" t="s">
        <v>304</v>
      </c>
      <c r="E131" s="341" t="s">
        <v>305</v>
      </c>
      <c r="F131" s="342" t="s">
        <v>306</v>
      </c>
      <c r="G131" s="341" t="s">
        <v>541</v>
      </c>
      <c r="H131" s="341" t="s">
        <v>542</v>
      </c>
      <c r="I131" s="343">
        <v>7216.14013671875</v>
      </c>
      <c r="J131" s="343">
        <v>1</v>
      </c>
      <c r="K131" s="344">
        <v>7216.14013671875</v>
      </c>
    </row>
    <row r="132" spans="1:11" ht="14.45" customHeight="1" x14ac:dyDescent="0.2">
      <c r="A132" s="339" t="s">
        <v>301</v>
      </c>
      <c r="B132" s="340" t="s">
        <v>302</v>
      </c>
      <c r="C132" s="341" t="s">
        <v>303</v>
      </c>
      <c r="D132" s="342" t="s">
        <v>304</v>
      </c>
      <c r="E132" s="341" t="s">
        <v>305</v>
      </c>
      <c r="F132" s="342" t="s">
        <v>306</v>
      </c>
      <c r="G132" s="341" t="s">
        <v>543</v>
      </c>
      <c r="H132" s="341" t="s">
        <v>544</v>
      </c>
      <c r="I132" s="343">
        <v>510.6199951171875</v>
      </c>
      <c r="J132" s="343">
        <v>2</v>
      </c>
      <c r="K132" s="344">
        <v>1021.239990234375</v>
      </c>
    </row>
    <row r="133" spans="1:11" ht="14.45" customHeight="1" x14ac:dyDescent="0.2">
      <c r="A133" s="339" t="s">
        <v>301</v>
      </c>
      <c r="B133" s="340" t="s">
        <v>302</v>
      </c>
      <c r="C133" s="341" t="s">
        <v>303</v>
      </c>
      <c r="D133" s="342" t="s">
        <v>304</v>
      </c>
      <c r="E133" s="341" t="s">
        <v>305</v>
      </c>
      <c r="F133" s="342" t="s">
        <v>306</v>
      </c>
      <c r="G133" s="341" t="s">
        <v>545</v>
      </c>
      <c r="H133" s="341" t="s">
        <v>546</v>
      </c>
      <c r="I133" s="343">
        <v>903.8699951171875</v>
      </c>
      <c r="J133" s="343">
        <v>4</v>
      </c>
      <c r="K133" s="344">
        <v>3615.47998046875</v>
      </c>
    </row>
    <row r="134" spans="1:11" ht="14.45" customHeight="1" x14ac:dyDescent="0.2">
      <c r="A134" s="339" t="s">
        <v>301</v>
      </c>
      <c r="B134" s="340" t="s">
        <v>302</v>
      </c>
      <c r="C134" s="341" t="s">
        <v>303</v>
      </c>
      <c r="D134" s="342" t="s">
        <v>304</v>
      </c>
      <c r="E134" s="341" t="s">
        <v>305</v>
      </c>
      <c r="F134" s="342" t="s">
        <v>306</v>
      </c>
      <c r="G134" s="341" t="s">
        <v>547</v>
      </c>
      <c r="H134" s="341" t="s">
        <v>548</v>
      </c>
      <c r="I134" s="343">
        <v>510.6199951171875</v>
      </c>
      <c r="J134" s="343">
        <v>2</v>
      </c>
      <c r="K134" s="344">
        <v>1021.239990234375</v>
      </c>
    </row>
    <row r="135" spans="1:11" ht="14.45" customHeight="1" x14ac:dyDescent="0.2">
      <c r="A135" s="339" t="s">
        <v>301</v>
      </c>
      <c r="B135" s="340" t="s">
        <v>302</v>
      </c>
      <c r="C135" s="341" t="s">
        <v>303</v>
      </c>
      <c r="D135" s="342" t="s">
        <v>304</v>
      </c>
      <c r="E135" s="341" t="s">
        <v>305</v>
      </c>
      <c r="F135" s="342" t="s">
        <v>306</v>
      </c>
      <c r="G135" s="341" t="s">
        <v>549</v>
      </c>
      <c r="H135" s="341" t="s">
        <v>550</v>
      </c>
      <c r="I135" s="343">
        <v>510.6199951171875</v>
      </c>
      <c r="J135" s="343">
        <v>1</v>
      </c>
      <c r="K135" s="344">
        <v>510.6199951171875</v>
      </c>
    </row>
    <row r="136" spans="1:11" ht="14.45" customHeight="1" x14ac:dyDescent="0.2">
      <c r="A136" s="339" t="s">
        <v>301</v>
      </c>
      <c r="B136" s="340" t="s">
        <v>302</v>
      </c>
      <c r="C136" s="341" t="s">
        <v>303</v>
      </c>
      <c r="D136" s="342" t="s">
        <v>304</v>
      </c>
      <c r="E136" s="341" t="s">
        <v>305</v>
      </c>
      <c r="F136" s="342" t="s">
        <v>306</v>
      </c>
      <c r="G136" s="341" t="s">
        <v>551</v>
      </c>
      <c r="H136" s="341" t="s">
        <v>552</v>
      </c>
      <c r="I136" s="343">
        <v>510.6199951171875</v>
      </c>
      <c r="J136" s="343">
        <v>4</v>
      </c>
      <c r="K136" s="344">
        <v>2042.47998046875</v>
      </c>
    </row>
    <row r="137" spans="1:11" ht="14.45" customHeight="1" x14ac:dyDescent="0.2">
      <c r="A137" s="339" t="s">
        <v>301</v>
      </c>
      <c r="B137" s="340" t="s">
        <v>302</v>
      </c>
      <c r="C137" s="341" t="s">
        <v>303</v>
      </c>
      <c r="D137" s="342" t="s">
        <v>304</v>
      </c>
      <c r="E137" s="341" t="s">
        <v>305</v>
      </c>
      <c r="F137" s="342" t="s">
        <v>306</v>
      </c>
      <c r="G137" s="341" t="s">
        <v>553</v>
      </c>
      <c r="H137" s="341" t="s">
        <v>554</v>
      </c>
      <c r="I137" s="343">
        <v>510.6199951171875</v>
      </c>
      <c r="J137" s="343">
        <v>1</v>
      </c>
      <c r="K137" s="344">
        <v>510.6199951171875</v>
      </c>
    </row>
    <row r="138" spans="1:11" ht="14.45" customHeight="1" x14ac:dyDescent="0.2">
      <c r="A138" s="339" t="s">
        <v>301</v>
      </c>
      <c r="B138" s="340" t="s">
        <v>302</v>
      </c>
      <c r="C138" s="341" t="s">
        <v>303</v>
      </c>
      <c r="D138" s="342" t="s">
        <v>304</v>
      </c>
      <c r="E138" s="341" t="s">
        <v>305</v>
      </c>
      <c r="F138" s="342" t="s">
        <v>306</v>
      </c>
      <c r="G138" s="341" t="s">
        <v>555</v>
      </c>
      <c r="H138" s="341" t="s">
        <v>556</v>
      </c>
      <c r="I138" s="343">
        <v>510.6199951171875</v>
      </c>
      <c r="J138" s="343">
        <v>1</v>
      </c>
      <c r="K138" s="344">
        <v>510.6199951171875</v>
      </c>
    </row>
    <row r="139" spans="1:11" ht="14.45" customHeight="1" x14ac:dyDescent="0.2">
      <c r="A139" s="339" t="s">
        <v>301</v>
      </c>
      <c r="B139" s="340" t="s">
        <v>302</v>
      </c>
      <c r="C139" s="341" t="s">
        <v>303</v>
      </c>
      <c r="D139" s="342" t="s">
        <v>304</v>
      </c>
      <c r="E139" s="341" t="s">
        <v>305</v>
      </c>
      <c r="F139" s="342" t="s">
        <v>306</v>
      </c>
      <c r="G139" s="341" t="s">
        <v>557</v>
      </c>
      <c r="H139" s="341" t="s">
        <v>558</v>
      </c>
      <c r="I139" s="343">
        <v>510.6199951171875</v>
      </c>
      <c r="J139" s="343">
        <v>1</v>
      </c>
      <c r="K139" s="344">
        <v>510.6199951171875</v>
      </c>
    </row>
    <row r="140" spans="1:11" ht="14.45" customHeight="1" x14ac:dyDescent="0.2">
      <c r="A140" s="339" t="s">
        <v>301</v>
      </c>
      <c r="B140" s="340" t="s">
        <v>302</v>
      </c>
      <c r="C140" s="341" t="s">
        <v>303</v>
      </c>
      <c r="D140" s="342" t="s">
        <v>304</v>
      </c>
      <c r="E140" s="341" t="s">
        <v>305</v>
      </c>
      <c r="F140" s="342" t="s">
        <v>306</v>
      </c>
      <c r="G140" s="341" t="s">
        <v>559</v>
      </c>
      <c r="H140" s="341" t="s">
        <v>560</v>
      </c>
      <c r="I140" s="343">
        <v>37544.3671875</v>
      </c>
      <c r="J140" s="343">
        <v>5</v>
      </c>
      <c r="K140" s="344">
        <v>187721.8125</v>
      </c>
    </row>
    <row r="141" spans="1:11" ht="14.45" customHeight="1" x14ac:dyDescent="0.2">
      <c r="A141" s="339" t="s">
        <v>301</v>
      </c>
      <c r="B141" s="340" t="s">
        <v>302</v>
      </c>
      <c r="C141" s="341" t="s">
        <v>303</v>
      </c>
      <c r="D141" s="342" t="s">
        <v>304</v>
      </c>
      <c r="E141" s="341" t="s">
        <v>305</v>
      </c>
      <c r="F141" s="342" t="s">
        <v>306</v>
      </c>
      <c r="G141" s="341" t="s">
        <v>561</v>
      </c>
      <c r="H141" s="341" t="s">
        <v>562</v>
      </c>
      <c r="I141" s="343">
        <v>4520.2423618861603</v>
      </c>
      <c r="J141" s="343">
        <v>22</v>
      </c>
      <c r="K141" s="344">
        <v>98818.220703125</v>
      </c>
    </row>
    <row r="142" spans="1:11" ht="14.45" customHeight="1" x14ac:dyDescent="0.2">
      <c r="A142" s="339" t="s">
        <v>301</v>
      </c>
      <c r="B142" s="340" t="s">
        <v>302</v>
      </c>
      <c r="C142" s="341" t="s">
        <v>303</v>
      </c>
      <c r="D142" s="342" t="s">
        <v>304</v>
      </c>
      <c r="E142" s="341" t="s">
        <v>305</v>
      </c>
      <c r="F142" s="342" t="s">
        <v>306</v>
      </c>
      <c r="G142" s="341" t="s">
        <v>563</v>
      </c>
      <c r="H142" s="341" t="s">
        <v>564</v>
      </c>
      <c r="I142" s="343">
        <v>4520.2435825892853</v>
      </c>
      <c r="J142" s="343">
        <v>23</v>
      </c>
      <c r="K142" s="344">
        <v>103344.97021484375</v>
      </c>
    </row>
    <row r="143" spans="1:11" ht="14.45" customHeight="1" x14ac:dyDescent="0.2">
      <c r="A143" s="339" t="s">
        <v>301</v>
      </c>
      <c r="B143" s="340" t="s">
        <v>302</v>
      </c>
      <c r="C143" s="341" t="s">
        <v>303</v>
      </c>
      <c r="D143" s="342" t="s">
        <v>304</v>
      </c>
      <c r="E143" s="341" t="s">
        <v>305</v>
      </c>
      <c r="F143" s="342" t="s">
        <v>306</v>
      </c>
      <c r="G143" s="341" t="s">
        <v>565</v>
      </c>
      <c r="H143" s="341" t="s">
        <v>566</v>
      </c>
      <c r="I143" s="343">
        <v>4510.8719970703123</v>
      </c>
      <c r="J143" s="343">
        <v>23</v>
      </c>
      <c r="K143" s="344">
        <v>103118.6201171875</v>
      </c>
    </row>
    <row r="144" spans="1:11" ht="14.45" customHeight="1" x14ac:dyDescent="0.2">
      <c r="A144" s="339" t="s">
        <v>301</v>
      </c>
      <c r="B144" s="340" t="s">
        <v>302</v>
      </c>
      <c r="C144" s="341" t="s">
        <v>303</v>
      </c>
      <c r="D144" s="342" t="s">
        <v>304</v>
      </c>
      <c r="E144" s="341" t="s">
        <v>305</v>
      </c>
      <c r="F144" s="342" t="s">
        <v>306</v>
      </c>
      <c r="G144" s="341" t="s">
        <v>567</v>
      </c>
      <c r="H144" s="341" t="s">
        <v>568</v>
      </c>
      <c r="I144" s="343">
        <v>3620.9326695033483</v>
      </c>
      <c r="J144" s="343">
        <v>41</v>
      </c>
      <c r="K144" s="344">
        <v>148457.9892578125</v>
      </c>
    </row>
    <row r="145" spans="1:11" ht="14.45" customHeight="1" x14ac:dyDescent="0.2">
      <c r="A145" s="339" t="s">
        <v>301</v>
      </c>
      <c r="B145" s="340" t="s">
        <v>302</v>
      </c>
      <c r="C145" s="341" t="s">
        <v>303</v>
      </c>
      <c r="D145" s="342" t="s">
        <v>304</v>
      </c>
      <c r="E145" s="341" t="s">
        <v>305</v>
      </c>
      <c r="F145" s="342" t="s">
        <v>306</v>
      </c>
      <c r="G145" s="341" t="s">
        <v>569</v>
      </c>
      <c r="H145" s="341" t="s">
        <v>570</v>
      </c>
      <c r="I145" s="343">
        <v>4526.72998046875</v>
      </c>
      <c r="J145" s="343">
        <v>4</v>
      </c>
      <c r="K145" s="344">
        <v>18106.919921875</v>
      </c>
    </row>
    <row r="146" spans="1:11" ht="14.45" customHeight="1" x14ac:dyDescent="0.2">
      <c r="A146" s="339" t="s">
        <v>301</v>
      </c>
      <c r="B146" s="340" t="s">
        <v>302</v>
      </c>
      <c r="C146" s="341" t="s">
        <v>303</v>
      </c>
      <c r="D146" s="342" t="s">
        <v>304</v>
      </c>
      <c r="E146" s="341" t="s">
        <v>305</v>
      </c>
      <c r="F146" s="342" t="s">
        <v>306</v>
      </c>
      <c r="G146" s="341" t="s">
        <v>571</v>
      </c>
      <c r="H146" s="341" t="s">
        <v>572</v>
      </c>
      <c r="I146" s="343">
        <v>4499.2364327566966</v>
      </c>
      <c r="J146" s="343">
        <v>26</v>
      </c>
      <c r="K146" s="344">
        <v>116925.150390625</v>
      </c>
    </row>
    <row r="147" spans="1:11" ht="14.45" customHeight="1" x14ac:dyDescent="0.2">
      <c r="A147" s="339" t="s">
        <v>301</v>
      </c>
      <c r="B147" s="340" t="s">
        <v>302</v>
      </c>
      <c r="C147" s="341" t="s">
        <v>303</v>
      </c>
      <c r="D147" s="342" t="s">
        <v>304</v>
      </c>
      <c r="E147" s="341" t="s">
        <v>305</v>
      </c>
      <c r="F147" s="342" t="s">
        <v>306</v>
      </c>
      <c r="G147" s="341" t="s">
        <v>573</v>
      </c>
      <c r="H147" s="341" t="s">
        <v>574</v>
      </c>
      <c r="I147" s="343">
        <v>4511.627766927083</v>
      </c>
      <c r="J147" s="343">
        <v>23</v>
      </c>
      <c r="K147" s="344">
        <v>103344.9697265625</v>
      </c>
    </row>
    <row r="148" spans="1:11" ht="14.45" customHeight="1" x14ac:dyDescent="0.2">
      <c r="A148" s="339" t="s">
        <v>301</v>
      </c>
      <c r="B148" s="340" t="s">
        <v>302</v>
      </c>
      <c r="C148" s="341" t="s">
        <v>303</v>
      </c>
      <c r="D148" s="342" t="s">
        <v>304</v>
      </c>
      <c r="E148" s="341" t="s">
        <v>305</v>
      </c>
      <c r="F148" s="342" t="s">
        <v>306</v>
      </c>
      <c r="G148" s="341" t="s">
        <v>575</v>
      </c>
      <c r="H148" s="341" t="s">
        <v>576</v>
      </c>
      <c r="I148" s="343">
        <v>4516.1573242187496</v>
      </c>
      <c r="J148" s="343">
        <v>22</v>
      </c>
      <c r="K148" s="344">
        <v>98818.22021484375</v>
      </c>
    </row>
    <row r="149" spans="1:11" ht="14.45" customHeight="1" x14ac:dyDescent="0.2">
      <c r="A149" s="339" t="s">
        <v>301</v>
      </c>
      <c r="B149" s="340" t="s">
        <v>302</v>
      </c>
      <c r="C149" s="341" t="s">
        <v>303</v>
      </c>
      <c r="D149" s="342" t="s">
        <v>304</v>
      </c>
      <c r="E149" s="341" t="s">
        <v>305</v>
      </c>
      <c r="F149" s="342" t="s">
        <v>306</v>
      </c>
      <c r="G149" s="341" t="s">
        <v>577</v>
      </c>
      <c r="H149" s="341" t="s">
        <v>578</v>
      </c>
      <c r="I149" s="343">
        <v>4517.8217947823659</v>
      </c>
      <c r="J149" s="343">
        <v>51</v>
      </c>
      <c r="K149" s="344">
        <v>229482.072265625</v>
      </c>
    </row>
    <row r="150" spans="1:11" ht="14.45" customHeight="1" x14ac:dyDescent="0.2">
      <c r="A150" s="339" t="s">
        <v>301</v>
      </c>
      <c r="B150" s="340" t="s">
        <v>302</v>
      </c>
      <c r="C150" s="341" t="s">
        <v>303</v>
      </c>
      <c r="D150" s="342" t="s">
        <v>304</v>
      </c>
      <c r="E150" s="341" t="s">
        <v>305</v>
      </c>
      <c r="F150" s="342" t="s">
        <v>306</v>
      </c>
      <c r="G150" s="341" t="s">
        <v>579</v>
      </c>
      <c r="H150" s="341" t="s">
        <v>580</v>
      </c>
      <c r="I150" s="343">
        <v>4598</v>
      </c>
      <c r="J150" s="343">
        <v>21</v>
      </c>
      <c r="K150" s="344">
        <v>96558</v>
      </c>
    </row>
    <row r="151" spans="1:11" ht="14.45" customHeight="1" x14ac:dyDescent="0.2">
      <c r="A151" s="339" t="s">
        <v>301</v>
      </c>
      <c r="B151" s="340" t="s">
        <v>302</v>
      </c>
      <c r="C151" s="341" t="s">
        <v>303</v>
      </c>
      <c r="D151" s="342" t="s">
        <v>304</v>
      </c>
      <c r="E151" s="341" t="s">
        <v>305</v>
      </c>
      <c r="F151" s="342" t="s">
        <v>306</v>
      </c>
      <c r="G151" s="341" t="s">
        <v>581</v>
      </c>
      <c r="H151" s="341" t="s">
        <v>582</v>
      </c>
      <c r="I151" s="343">
        <v>4598</v>
      </c>
      <c r="J151" s="343">
        <v>22</v>
      </c>
      <c r="K151" s="344">
        <v>101156</v>
      </c>
    </row>
    <row r="152" spans="1:11" ht="14.45" customHeight="1" x14ac:dyDescent="0.2">
      <c r="A152" s="339" t="s">
        <v>301</v>
      </c>
      <c r="B152" s="340" t="s">
        <v>302</v>
      </c>
      <c r="C152" s="341" t="s">
        <v>303</v>
      </c>
      <c r="D152" s="342" t="s">
        <v>304</v>
      </c>
      <c r="E152" s="341" t="s">
        <v>305</v>
      </c>
      <c r="F152" s="342" t="s">
        <v>306</v>
      </c>
      <c r="G152" s="341" t="s">
        <v>583</v>
      </c>
      <c r="H152" s="341" t="s">
        <v>584</v>
      </c>
      <c r="I152" s="343">
        <v>5929</v>
      </c>
      <c r="J152" s="343">
        <v>25</v>
      </c>
      <c r="K152" s="344">
        <v>148225</v>
      </c>
    </row>
    <row r="153" spans="1:11" ht="14.45" customHeight="1" x14ac:dyDescent="0.2">
      <c r="A153" s="339" t="s">
        <v>301</v>
      </c>
      <c r="B153" s="340" t="s">
        <v>302</v>
      </c>
      <c r="C153" s="341" t="s">
        <v>303</v>
      </c>
      <c r="D153" s="342" t="s">
        <v>304</v>
      </c>
      <c r="E153" s="341" t="s">
        <v>305</v>
      </c>
      <c r="F153" s="342" t="s">
        <v>306</v>
      </c>
      <c r="G153" s="341" t="s">
        <v>585</v>
      </c>
      <c r="H153" s="341" t="s">
        <v>586</v>
      </c>
      <c r="I153" s="343">
        <v>6594.5</v>
      </c>
      <c r="J153" s="343">
        <v>25</v>
      </c>
      <c r="K153" s="344">
        <v>164862.5</v>
      </c>
    </row>
    <row r="154" spans="1:11" ht="14.45" customHeight="1" x14ac:dyDescent="0.2">
      <c r="A154" s="339" t="s">
        <v>301</v>
      </c>
      <c r="B154" s="340" t="s">
        <v>302</v>
      </c>
      <c r="C154" s="341" t="s">
        <v>303</v>
      </c>
      <c r="D154" s="342" t="s">
        <v>304</v>
      </c>
      <c r="E154" s="341" t="s">
        <v>305</v>
      </c>
      <c r="F154" s="342" t="s">
        <v>306</v>
      </c>
      <c r="G154" s="341" t="s">
        <v>587</v>
      </c>
      <c r="H154" s="341" t="s">
        <v>588</v>
      </c>
      <c r="I154" s="343">
        <v>5989.5</v>
      </c>
      <c r="J154" s="343">
        <v>9</v>
      </c>
      <c r="K154" s="344">
        <v>53905.5</v>
      </c>
    </row>
    <row r="155" spans="1:11" ht="14.45" customHeight="1" x14ac:dyDescent="0.2">
      <c r="A155" s="339" t="s">
        <v>301</v>
      </c>
      <c r="B155" s="340" t="s">
        <v>302</v>
      </c>
      <c r="C155" s="341" t="s">
        <v>303</v>
      </c>
      <c r="D155" s="342" t="s">
        <v>304</v>
      </c>
      <c r="E155" s="341" t="s">
        <v>305</v>
      </c>
      <c r="F155" s="342" t="s">
        <v>306</v>
      </c>
      <c r="G155" s="341" t="s">
        <v>589</v>
      </c>
      <c r="H155" s="341" t="s">
        <v>590</v>
      </c>
      <c r="I155" s="343">
        <v>4961</v>
      </c>
      <c r="J155" s="343">
        <v>18</v>
      </c>
      <c r="K155" s="344">
        <v>89298</v>
      </c>
    </row>
    <row r="156" spans="1:11" ht="14.45" customHeight="1" x14ac:dyDescent="0.2">
      <c r="A156" s="339" t="s">
        <v>301</v>
      </c>
      <c r="B156" s="340" t="s">
        <v>302</v>
      </c>
      <c r="C156" s="341" t="s">
        <v>303</v>
      </c>
      <c r="D156" s="342" t="s">
        <v>304</v>
      </c>
      <c r="E156" s="341" t="s">
        <v>305</v>
      </c>
      <c r="F156" s="342" t="s">
        <v>306</v>
      </c>
      <c r="G156" s="341" t="s">
        <v>591</v>
      </c>
      <c r="H156" s="341" t="s">
        <v>592</v>
      </c>
      <c r="I156" s="343">
        <v>4719</v>
      </c>
      <c r="J156" s="343">
        <v>19</v>
      </c>
      <c r="K156" s="344">
        <v>89661</v>
      </c>
    </row>
    <row r="157" spans="1:11" ht="14.45" customHeight="1" x14ac:dyDescent="0.2">
      <c r="A157" s="339" t="s">
        <v>301</v>
      </c>
      <c r="B157" s="340" t="s">
        <v>302</v>
      </c>
      <c r="C157" s="341" t="s">
        <v>303</v>
      </c>
      <c r="D157" s="342" t="s">
        <v>304</v>
      </c>
      <c r="E157" s="341" t="s">
        <v>305</v>
      </c>
      <c r="F157" s="342" t="s">
        <v>306</v>
      </c>
      <c r="G157" s="341" t="s">
        <v>593</v>
      </c>
      <c r="H157" s="341" t="s">
        <v>594</v>
      </c>
      <c r="I157" s="343">
        <v>4719</v>
      </c>
      <c r="J157" s="343">
        <v>18</v>
      </c>
      <c r="K157" s="344">
        <v>84942</v>
      </c>
    </row>
    <row r="158" spans="1:11" ht="14.45" customHeight="1" x14ac:dyDescent="0.2">
      <c r="A158" s="339" t="s">
        <v>301</v>
      </c>
      <c r="B158" s="340" t="s">
        <v>302</v>
      </c>
      <c r="C158" s="341" t="s">
        <v>303</v>
      </c>
      <c r="D158" s="342" t="s">
        <v>304</v>
      </c>
      <c r="E158" s="341" t="s">
        <v>305</v>
      </c>
      <c r="F158" s="342" t="s">
        <v>306</v>
      </c>
      <c r="G158" s="341" t="s">
        <v>595</v>
      </c>
      <c r="H158" s="341" t="s">
        <v>596</v>
      </c>
      <c r="I158" s="343">
        <v>6644.10986328125</v>
      </c>
      <c r="J158" s="343">
        <v>1</v>
      </c>
      <c r="K158" s="344">
        <v>6644.10986328125</v>
      </c>
    </row>
    <row r="159" spans="1:11" ht="14.45" customHeight="1" x14ac:dyDescent="0.2">
      <c r="A159" s="339" t="s">
        <v>301</v>
      </c>
      <c r="B159" s="340" t="s">
        <v>302</v>
      </c>
      <c r="C159" s="341" t="s">
        <v>303</v>
      </c>
      <c r="D159" s="342" t="s">
        <v>304</v>
      </c>
      <c r="E159" s="341" t="s">
        <v>305</v>
      </c>
      <c r="F159" s="342" t="s">
        <v>306</v>
      </c>
      <c r="G159" s="341" t="s">
        <v>597</v>
      </c>
      <c r="H159" s="341" t="s">
        <v>598</v>
      </c>
      <c r="I159" s="343">
        <v>2919.2099609375</v>
      </c>
      <c r="J159" s="343">
        <v>1</v>
      </c>
      <c r="K159" s="344">
        <v>2919.2099609375</v>
      </c>
    </row>
    <row r="160" spans="1:11" ht="14.45" customHeight="1" x14ac:dyDescent="0.2">
      <c r="A160" s="339" t="s">
        <v>301</v>
      </c>
      <c r="B160" s="340" t="s">
        <v>302</v>
      </c>
      <c r="C160" s="341" t="s">
        <v>303</v>
      </c>
      <c r="D160" s="342" t="s">
        <v>304</v>
      </c>
      <c r="E160" s="341" t="s">
        <v>305</v>
      </c>
      <c r="F160" s="342" t="s">
        <v>306</v>
      </c>
      <c r="G160" s="341" t="s">
        <v>599</v>
      </c>
      <c r="H160" s="341" t="s">
        <v>600</v>
      </c>
      <c r="I160" s="343">
        <v>274.67827860514325</v>
      </c>
      <c r="J160" s="343">
        <v>30</v>
      </c>
      <c r="K160" s="344">
        <v>8240.3401489257813</v>
      </c>
    </row>
    <row r="161" spans="1:11" ht="14.45" customHeight="1" x14ac:dyDescent="0.2">
      <c r="A161" s="339" t="s">
        <v>301</v>
      </c>
      <c r="B161" s="340" t="s">
        <v>302</v>
      </c>
      <c r="C161" s="341" t="s">
        <v>303</v>
      </c>
      <c r="D161" s="342" t="s">
        <v>304</v>
      </c>
      <c r="E161" s="341" t="s">
        <v>305</v>
      </c>
      <c r="F161" s="342" t="s">
        <v>306</v>
      </c>
      <c r="G161" s="341" t="s">
        <v>601</v>
      </c>
      <c r="H161" s="341" t="s">
        <v>602</v>
      </c>
      <c r="I161" s="343">
        <v>2591.820068359375</v>
      </c>
      <c r="J161" s="343">
        <v>1</v>
      </c>
      <c r="K161" s="344">
        <v>2591.820068359375</v>
      </c>
    </row>
    <row r="162" spans="1:11" ht="14.45" customHeight="1" x14ac:dyDescent="0.2">
      <c r="A162" s="339" t="s">
        <v>301</v>
      </c>
      <c r="B162" s="340" t="s">
        <v>302</v>
      </c>
      <c r="C162" s="341" t="s">
        <v>303</v>
      </c>
      <c r="D162" s="342" t="s">
        <v>304</v>
      </c>
      <c r="E162" s="341" t="s">
        <v>305</v>
      </c>
      <c r="F162" s="342" t="s">
        <v>306</v>
      </c>
      <c r="G162" s="341" t="s">
        <v>603</v>
      </c>
      <c r="H162" s="341" t="s">
        <v>604</v>
      </c>
      <c r="I162" s="343">
        <v>491.74177281996782</v>
      </c>
      <c r="J162" s="343">
        <v>24</v>
      </c>
      <c r="K162" s="344">
        <v>11939.440216064453</v>
      </c>
    </row>
    <row r="163" spans="1:11" ht="14.45" customHeight="1" x14ac:dyDescent="0.2">
      <c r="A163" s="339" t="s">
        <v>301</v>
      </c>
      <c r="B163" s="340" t="s">
        <v>302</v>
      </c>
      <c r="C163" s="341" t="s">
        <v>303</v>
      </c>
      <c r="D163" s="342" t="s">
        <v>304</v>
      </c>
      <c r="E163" s="341" t="s">
        <v>305</v>
      </c>
      <c r="F163" s="342" t="s">
        <v>306</v>
      </c>
      <c r="G163" s="341" t="s">
        <v>605</v>
      </c>
      <c r="H163" s="341" t="s">
        <v>606</v>
      </c>
      <c r="I163" s="343">
        <v>369.35222972523081</v>
      </c>
      <c r="J163" s="343">
        <v>58</v>
      </c>
      <c r="K163" s="344">
        <v>21275.820068359375</v>
      </c>
    </row>
    <row r="164" spans="1:11" ht="14.45" customHeight="1" x14ac:dyDescent="0.2">
      <c r="A164" s="339" t="s">
        <v>301</v>
      </c>
      <c r="B164" s="340" t="s">
        <v>302</v>
      </c>
      <c r="C164" s="341" t="s">
        <v>303</v>
      </c>
      <c r="D164" s="342" t="s">
        <v>304</v>
      </c>
      <c r="E164" s="341" t="s">
        <v>305</v>
      </c>
      <c r="F164" s="342" t="s">
        <v>306</v>
      </c>
      <c r="G164" s="341" t="s">
        <v>607</v>
      </c>
      <c r="H164" s="341" t="s">
        <v>608</v>
      </c>
      <c r="I164" s="343">
        <v>9431.5465494791661</v>
      </c>
      <c r="J164" s="343">
        <v>3</v>
      </c>
      <c r="K164" s="344">
        <v>28294.6396484375</v>
      </c>
    </row>
    <row r="165" spans="1:11" ht="14.45" customHeight="1" x14ac:dyDescent="0.2">
      <c r="A165" s="339" t="s">
        <v>301</v>
      </c>
      <c r="B165" s="340" t="s">
        <v>302</v>
      </c>
      <c r="C165" s="341" t="s">
        <v>303</v>
      </c>
      <c r="D165" s="342" t="s">
        <v>304</v>
      </c>
      <c r="E165" s="341" t="s">
        <v>305</v>
      </c>
      <c r="F165" s="342" t="s">
        <v>306</v>
      </c>
      <c r="G165" s="341" t="s">
        <v>609</v>
      </c>
      <c r="H165" s="341" t="s">
        <v>610</v>
      </c>
      <c r="I165" s="343">
        <v>1452.038330078125</v>
      </c>
      <c r="J165" s="343">
        <v>4</v>
      </c>
      <c r="K165" s="344">
        <v>5747.6500244140625</v>
      </c>
    </row>
    <row r="166" spans="1:11" ht="14.45" customHeight="1" x14ac:dyDescent="0.2">
      <c r="A166" s="339" t="s">
        <v>301</v>
      </c>
      <c r="B166" s="340" t="s">
        <v>302</v>
      </c>
      <c r="C166" s="341" t="s">
        <v>303</v>
      </c>
      <c r="D166" s="342" t="s">
        <v>304</v>
      </c>
      <c r="E166" s="341" t="s">
        <v>305</v>
      </c>
      <c r="F166" s="342" t="s">
        <v>306</v>
      </c>
      <c r="G166" s="341" t="s">
        <v>611</v>
      </c>
      <c r="H166" s="341" t="s">
        <v>612</v>
      </c>
      <c r="I166" s="343">
        <v>4056.820068359375</v>
      </c>
      <c r="J166" s="343">
        <v>1</v>
      </c>
      <c r="K166" s="344">
        <v>4056.820068359375</v>
      </c>
    </row>
    <row r="167" spans="1:11" ht="14.45" customHeight="1" x14ac:dyDescent="0.2">
      <c r="A167" s="339" t="s">
        <v>301</v>
      </c>
      <c r="B167" s="340" t="s">
        <v>302</v>
      </c>
      <c r="C167" s="341" t="s">
        <v>303</v>
      </c>
      <c r="D167" s="342" t="s">
        <v>304</v>
      </c>
      <c r="E167" s="341" t="s">
        <v>305</v>
      </c>
      <c r="F167" s="342" t="s">
        <v>306</v>
      </c>
      <c r="G167" s="341" t="s">
        <v>611</v>
      </c>
      <c r="H167" s="341" t="s">
        <v>613</v>
      </c>
      <c r="I167" s="343">
        <v>3977.27001953125</v>
      </c>
      <c r="J167" s="343">
        <v>1</v>
      </c>
      <c r="K167" s="344">
        <v>3977.27001953125</v>
      </c>
    </row>
    <row r="168" spans="1:11" ht="14.45" customHeight="1" x14ac:dyDescent="0.2">
      <c r="A168" s="339" t="s">
        <v>301</v>
      </c>
      <c r="B168" s="340" t="s">
        <v>302</v>
      </c>
      <c r="C168" s="341" t="s">
        <v>303</v>
      </c>
      <c r="D168" s="342" t="s">
        <v>304</v>
      </c>
      <c r="E168" s="341" t="s">
        <v>305</v>
      </c>
      <c r="F168" s="342" t="s">
        <v>306</v>
      </c>
      <c r="G168" s="341" t="s">
        <v>614</v>
      </c>
      <c r="H168" s="341" t="s">
        <v>615</v>
      </c>
      <c r="I168" s="343">
        <v>842.19000244140625</v>
      </c>
      <c r="J168" s="343">
        <v>1</v>
      </c>
      <c r="K168" s="344">
        <v>842.19000244140625</v>
      </c>
    </row>
    <row r="169" spans="1:11" ht="14.45" customHeight="1" x14ac:dyDescent="0.2">
      <c r="A169" s="339" t="s">
        <v>301</v>
      </c>
      <c r="B169" s="340" t="s">
        <v>302</v>
      </c>
      <c r="C169" s="341" t="s">
        <v>303</v>
      </c>
      <c r="D169" s="342" t="s">
        <v>304</v>
      </c>
      <c r="E169" s="341" t="s">
        <v>305</v>
      </c>
      <c r="F169" s="342" t="s">
        <v>306</v>
      </c>
      <c r="G169" s="341" t="s">
        <v>616</v>
      </c>
      <c r="H169" s="341" t="s">
        <v>617</v>
      </c>
      <c r="I169" s="343">
        <v>2007.5</v>
      </c>
      <c r="J169" s="343">
        <v>1</v>
      </c>
      <c r="K169" s="344">
        <v>2007.5</v>
      </c>
    </row>
    <row r="170" spans="1:11" ht="14.45" customHeight="1" x14ac:dyDescent="0.2">
      <c r="A170" s="339" t="s">
        <v>301</v>
      </c>
      <c r="B170" s="340" t="s">
        <v>302</v>
      </c>
      <c r="C170" s="341" t="s">
        <v>303</v>
      </c>
      <c r="D170" s="342" t="s">
        <v>304</v>
      </c>
      <c r="E170" s="341" t="s">
        <v>305</v>
      </c>
      <c r="F170" s="342" t="s">
        <v>306</v>
      </c>
      <c r="G170" s="341" t="s">
        <v>616</v>
      </c>
      <c r="H170" s="341" t="s">
        <v>618</v>
      </c>
      <c r="I170" s="343">
        <v>2007.5</v>
      </c>
      <c r="J170" s="343">
        <v>1</v>
      </c>
      <c r="K170" s="344">
        <v>2007.5</v>
      </c>
    </row>
    <row r="171" spans="1:11" ht="14.45" customHeight="1" x14ac:dyDescent="0.2">
      <c r="A171" s="339" t="s">
        <v>301</v>
      </c>
      <c r="B171" s="340" t="s">
        <v>302</v>
      </c>
      <c r="C171" s="341" t="s">
        <v>303</v>
      </c>
      <c r="D171" s="342" t="s">
        <v>304</v>
      </c>
      <c r="E171" s="341" t="s">
        <v>305</v>
      </c>
      <c r="F171" s="342" t="s">
        <v>306</v>
      </c>
      <c r="G171" s="341" t="s">
        <v>619</v>
      </c>
      <c r="H171" s="341" t="s">
        <v>620</v>
      </c>
      <c r="I171" s="343">
        <v>274.66751098632813</v>
      </c>
      <c r="J171" s="343">
        <v>4</v>
      </c>
      <c r="K171" s="344">
        <v>1098.6700439453125</v>
      </c>
    </row>
    <row r="172" spans="1:11" ht="14.45" customHeight="1" x14ac:dyDescent="0.2">
      <c r="A172" s="339" t="s">
        <v>301</v>
      </c>
      <c r="B172" s="340" t="s">
        <v>302</v>
      </c>
      <c r="C172" s="341" t="s">
        <v>303</v>
      </c>
      <c r="D172" s="342" t="s">
        <v>304</v>
      </c>
      <c r="E172" s="341" t="s">
        <v>305</v>
      </c>
      <c r="F172" s="342" t="s">
        <v>306</v>
      </c>
      <c r="G172" s="341" t="s">
        <v>621</v>
      </c>
      <c r="H172" s="341" t="s">
        <v>622</v>
      </c>
      <c r="I172" s="343">
        <v>3242.800048828125</v>
      </c>
      <c r="J172" s="343">
        <v>2</v>
      </c>
      <c r="K172" s="344">
        <v>6485.60009765625</v>
      </c>
    </row>
    <row r="173" spans="1:11" ht="14.45" customHeight="1" x14ac:dyDescent="0.2">
      <c r="A173" s="339" t="s">
        <v>301</v>
      </c>
      <c r="B173" s="340" t="s">
        <v>302</v>
      </c>
      <c r="C173" s="341" t="s">
        <v>303</v>
      </c>
      <c r="D173" s="342" t="s">
        <v>304</v>
      </c>
      <c r="E173" s="341" t="s">
        <v>305</v>
      </c>
      <c r="F173" s="342" t="s">
        <v>306</v>
      </c>
      <c r="G173" s="341" t="s">
        <v>623</v>
      </c>
      <c r="H173" s="341" t="s">
        <v>624</v>
      </c>
      <c r="I173" s="343">
        <v>2891.89990234375</v>
      </c>
      <c r="J173" s="343">
        <v>2</v>
      </c>
      <c r="K173" s="344">
        <v>5783.7998046875</v>
      </c>
    </row>
    <row r="174" spans="1:11" ht="14.45" customHeight="1" x14ac:dyDescent="0.2">
      <c r="A174" s="339" t="s">
        <v>301</v>
      </c>
      <c r="B174" s="340" t="s">
        <v>302</v>
      </c>
      <c r="C174" s="341" t="s">
        <v>303</v>
      </c>
      <c r="D174" s="342" t="s">
        <v>304</v>
      </c>
      <c r="E174" s="341" t="s">
        <v>305</v>
      </c>
      <c r="F174" s="342" t="s">
        <v>306</v>
      </c>
      <c r="G174" s="341" t="s">
        <v>625</v>
      </c>
      <c r="H174" s="341" t="s">
        <v>626</v>
      </c>
      <c r="I174" s="343">
        <v>19859.111328125</v>
      </c>
      <c r="J174" s="343">
        <v>8</v>
      </c>
      <c r="K174" s="344">
        <v>158872.890625</v>
      </c>
    </row>
    <row r="175" spans="1:11" ht="14.45" customHeight="1" x14ac:dyDescent="0.2">
      <c r="A175" s="339" t="s">
        <v>301</v>
      </c>
      <c r="B175" s="340" t="s">
        <v>302</v>
      </c>
      <c r="C175" s="341" t="s">
        <v>303</v>
      </c>
      <c r="D175" s="342" t="s">
        <v>304</v>
      </c>
      <c r="E175" s="341" t="s">
        <v>305</v>
      </c>
      <c r="F175" s="342" t="s">
        <v>306</v>
      </c>
      <c r="G175" s="341" t="s">
        <v>627</v>
      </c>
      <c r="H175" s="341" t="s">
        <v>628</v>
      </c>
      <c r="I175" s="343">
        <v>18150</v>
      </c>
      <c r="J175" s="343">
        <v>1</v>
      </c>
      <c r="K175" s="344">
        <v>18150</v>
      </c>
    </row>
    <row r="176" spans="1:11" ht="14.45" customHeight="1" x14ac:dyDescent="0.2">
      <c r="A176" s="339" t="s">
        <v>301</v>
      </c>
      <c r="B176" s="340" t="s">
        <v>302</v>
      </c>
      <c r="C176" s="341" t="s">
        <v>303</v>
      </c>
      <c r="D176" s="342" t="s">
        <v>304</v>
      </c>
      <c r="E176" s="341" t="s">
        <v>305</v>
      </c>
      <c r="F176" s="342" t="s">
        <v>306</v>
      </c>
      <c r="G176" s="341" t="s">
        <v>627</v>
      </c>
      <c r="H176" s="341" t="s">
        <v>629</v>
      </c>
      <c r="I176" s="343">
        <v>18149.973307291668</v>
      </c>
      <c r="J176" s="343">
        <v>3</v>
      </c>
      <c r="K176" s="344">
        <v>54449.919921875</v>
      </c>
    </row>
    <row r="177" spans="1:11" ht="14.45" customHeight="1" x14ac:dyDescent="0.2">
      <c r="A177" s="339" t="s">
        <v>301</v>
      </c>
      <c r="B177" s="340" t="s">
        <v>302</v>
      </c>
      <c r="C177" s="341" t="s">
        <v>303</v>
      </c>
      <c r="D177" s="342" t="s">
        <v>304</v>
      </c>
      <c r="E177" s="341" t="s">
        <v>305</v>
      </c>
      <c r="F177" s="342" t="s">
        <v>306</v>
      </c>
      <c r="G177" s="341" t="s">
        <v>630</v>
      </c>
      <c r="H177" s="341" t="s">
        <v>631</v>
      </c>
      <c r="I177" s="343">
        <v>36178.98401988636</v>
      </c>
      <c r="J177" s="343">
        <v>16</v>
      </c>
      <c r="K177" s="344">
        <v>578863.703125</v>
      </c>
    </row>
    <row r="178" spans="1:11" ht="14.45" customHeight="1" x14ac:dyDescent="0.2">
      <c r="A178" s="339" t="s">
        <v>301</v>
      </c>
      <c r="B178" s="340" t="s">
        <v>302</v>
      </c>
      <c r="C178" s="341" t="s">
        <v>303</v>
      </c>
      <c r="D178" s="342" t="s">
        <v>304</v>
      </c>
      <c r="E178" s="341" t="s">
        <v>305</v>
      </c>
      <c r="F178" s="342" t="s">
        <v>306</v>
      </c>
      <c r="G178" s="341" t="s">
        <v>630</v>
      </c>
      <c r="H178" s="341" t="s">
        <v>632</v>
      </c>
      <c r="I178" s="343">
        <v>36178.9443359375</v>
      </c>
      <c r="J178" s="343">
        <v>12</v>
      </c>
      <c r="K178" s="344">
        <v>434147.33203125</v>
      </c>
    </row>
    <row r="179" spans="1:11" ht="14.45" customHeight="1" x14ac:dyDescent="0.2">
      <c r="A179" s="339" t="s">
        <v>301</v>
      </c>
      <c r="B179" s="340" t="s">
        <v>302</v>
      </c>
      <c r="C179" s="341" t="s">
        <v>303</v>
      </c>
      <c r="D179" s="342" t="s">
        <v>304</v>
      </c>
      <c r="E179" s="341" t="s">
        <v>305</v>
      </c>
      <c r="F179" s="342" t="s">
        <v>306</v>
      </c>
      <c r="G179" s="341" t="s">
        <v>633</v>
      </c>
      <c r="H179" s="341" t="s">
        <v>634</v>
      </c>
      <c r="I179" s="343">
        <v>20448.9658203125</v>
      </c>
      <c r="J179" s="343">
        <v>7</v>
      </c>
      <c r="K179" s="344">
        <v>143142.75</v>
      </c>
    </row>
    <row r="180" spans="1:11" ht="14.45" customHeight="1" x14ac:dyDescent="0.2">
      <c r="A180" s="339" t="s">
        <v>301</v>
      </c>
      <c r="B180" s="340" t="s">
        <v>302</v>
      </c>
      <c r="C180" s="341" t="s">
        <v>303</v>
      </c>
      <c r="D180" s="342" t="s">
        <v>304</v>
      </c>
      <c r="E180" s="341" t="s">
        <v>305</v>
      </c>
      <c r="F180" s="342" t="s">
        <v>306</v>
      </c>
      <c r="G180" s="341" t="s">
        <v>635</v>
      </c>
      <c r="H180" s="341" t="s">
        <v>636</v>
      </c>
      <c r="I180" s="343">
        <v>36178.854296874997</v>
      </c>
      <c r="J180" s="343">
        <v>21</v>
      </c>
      <c r="K180" s="344">
        <v>759756.0859375</v>
      </c>
    </row>
    <row r="181" spans="1:11" ht="14.45" customHeight="1" x14ac:dyDescent="0.2">
      <c r="A181" s="339" t="s">
        <v>301</v>
      </c>
      <c r="B181" s="340" t="s">
        <v>302</v>
      </c>
      <c r="C181" s="341" t="s">
        <v>303</v>
      </c>
      <c r="D181" s="342" t="s">
        <v>304</v>
      </c>
      <c r="E181" s="341" t="s">
        <v>305</v>
      </c>
      <c r="F181" s="342" t="s">
        <v>306</v>
      </c>
      <c r="G181" s="341" t="s">
        <v>637</v>
      </c>
      <c r="H181" s="341" t="s">
        <v>638</v>
      </c>
      <c r="I181" s="343">
        <v>10890.037661345108</v>
      </c>
      <c r="J181" s="343">
        <v>25</v>
      </c>
      <c r="K181" s="344">
        <v>272250.8115234375</v>
      </c>
    </row>
    <row r="182" spans="1:11" ht="14.45" customHeight="1" x14ac:dyDescent="0.2">
      <c r="A182" s="339" t="s">
        <v>301</v>
      </c>
      <c r="B182" s="340" t="s">
        <v>302</v>
      </c>
      <c r="C182" s="341" t="s">
        <v>303</v>
      </c>
      <c r="D182" s="342" t="s">
        <v>304</v>
      </c>
      <c r="E182" s="341" t="s">
        <v>305</v>
      </c>
      <c r="F182" s="342" t="s">
        <v>306</v>
      </c>
      <c r="G182" s="341" t="s">
        <v>639</v>
      </c>
      <c r="H182" s="341" t="s">
        <v>640</v>
      </c>
      <c r="I182" s="343">
        <v>2661.989990234375</v>
      </c>
      <c r="J182" s="343">
        <v>2</v>
      </c>
      <c r="K182" s="344">
        <v>5323.97998046875</v>
      </c>
    </row>
    <row r="183" spans="1:11" ht="14.45" customHeight="1" x14ac:dyDescent="0.2">
      <c r="A183" s="339" t="s">
        <v>301</v>
      </c>
      <c r="B183" s="340" t="s">
        <v>302</v>
      </c>
      <c r="C183" s="341" t="s">
        <v>303</v>
      </c>
      <c r="D183" s="342" t="s">
        <v>304</v>
      </c>
      <c r="E183" s="341" t="s">
        <v>305</v>
      </c>
      <c r="F183" s="342" t="s">
        <v>306</v>
      </c>
      <c r="G183" s="341" t="s">
        <v>641</v>
      </c>
      <c r="H183" s="341" t="s">
        <v>642</v>
      </c>
      <c r="I183" s="343">
        <v>51172.109375</v>
      </c>
      <c r="J183" s="343">
        <v>5</v>
      </c>
      <c r="K183" s="344">
        <v>255860.546875</v>
      </c>
    </row>
    <row r="184" spans="1:11" ht="14.45" customHeight="1" x14ac:dyDescent="0.2">
      <c r="A184" s="339" t="s">
        <v>301</v>
      </c>
      <c r="B184" s="340" t="s">
        <v>302</v>
      </c>
      <c r="C184" s="341" t="s">
        <v>303</v>
      </c>
      <c r="D184" s="342" t="s">
        <v>304</v>
      </c>
      <c r="E184" s="341" t="s">
        <v>305</v>
      </c>
      <c r="F184" s="342" t="s">
        <v>306</v>
      </c>
      <c r="G184" s="341" t="s">
        <v>643</v>
      </c>
      <c r="H184" s="341" t="s">
        <v>644</v>
      </c>
      <c r="I184" s="343">
        <v>274.66890462239581</v>
      </c>
      <c r="J184" s="343">
        <v>7</v>
      </c>
      <c r="K184" s="344">
        <v>1922.6800537109375</v>
      </c>
    </row>
    <row r="185" spans="1:11" ht="14.45" customHeight="1" x14ac:dyDescent="0.2">
      <c r="A185" s="339" t="s">
        <v>301</v>
      </c>
      <c r="B185" s="340" t="s">
        <v>302</v>
      </c>
      <c r="C185" s="341" t="s">
        <v>303</v>
      </c>
      <c r="D185" s="342" t="s">
        <v>304</v>
      </c>
      <c r="E185" s="341" t="s">
        <v>305</v>
      </c>
      <c r="F185" s="342" t="s">
        <v>306</v>
      </c>
      <c r="G185" s="341" t="s">
        <v>645</v>
      </c>
      <c r="H185" s="341" t="s">
        <v>646</v>
      </c>
      <c r="I185" s="343">
        <v>274.67001342773438</v>
      </c>
      <c r="J185" s="343">
        <v>2</v>
      </c>
      <c r="K185" s="344">
        <v>549.34002685546875</v>
      </c>
    </row>
    <row r="186" spans="1:11" ht="14.45" customHeight="1" x14ac:dyDescent="0.2">
      <c r="A186" s="339" t="s">
        <v>301</v>
      </c>
      <c r="B186" s="340" t="s">
        <v>302</v>
      </c>
      <c r="C186" s="341" t="s">
        <v>303</v>
      </c>
      <c r="D186" s="342" t="s">
        <v>304</v>
      </c>
      <c r="E186" s="341" t="s">
        <v>305</v>
      </c>
      <c r="F186" s="342" t="s">
        <v>306</v>
      </c>
      <c r="G186" s="341" t="s">
        <v>647</v>
      </c>
      <c r="H186" s="341" t="s">
        <v>648</v>
      </c>
      <c r="I186" s="343">
        <v>711.47998046875</v>
      </c>
      <c r="J186" s="343">
        <v>1</v>
      </c>
      <c r="K186" s="344">
        <v>711.47998046875</v>
      </c>
    </row>
    <row r="187" spans="1:11" ht="14.45" customHeight="1" x14ac:dyDescent="0.2">
      <c r="A187" s="339" t="s">
        <v>301</v>
      </c>
      <c r="B187" s="340" t="s">
        <v>302</v>
      </c>
      <c r="C187" s="341" t="s">
        <v>303</v>
      </c>
      <c r="D187" s="342" t="s">
        <v>304</v>
      </c>
      <c r="E187" s="341" t="s">
        <v>305</v>
      </c>
      <c r="F187" s="342" t="s">
        <v>306</v>
      </c>
      <c r="G187" s="341" t="s">
        <v>649</v>
      </c>
      <c r="H187" s="341" t="s">
        <v>650</v>
      </c>
      <c r="I187" s="343">
        <v>19.430000305175781</v>
      </c>
      <c r="J187" s="343">
        <v>920</v>
      </c>
      <c r="K187" s="344">
        <v>17877.909729003906</v>
      </c>
    </row>
    <row r="188" spans="1:11" ht="14.45" customHeight="1" x14ac:dyDescent="0.2">
      <c r="A188" s="339" t="s">
        <v>301</v>
      </c>
      <c r="B188" s="340" t="s">
        <v>302</v>
      </c>
      <c r="C188" s="341" t="s">
        <v>303</v>
      </c>
      <c r="D188" s="342" t="s">
        <v>304</v>
      </c>
      <c r="E188" s="341" t="s">
        <v>305</v>
      </c>
      <c r="F188" s="342" t="s">
        <v>306</v>
      </c>
      <c r="G188" s="341" t="s">
        <v>651</v>
      </c>
      <c r="H188" s="341" t="s">
        <v>652</v>
      </c>
      <c r="I188" s="343">
        <v>21.137399472688372</v>
      </c>
      <c r="J188" s="343">
        <v>4104</v>
      </c>
      <c r="K188" s="344">
        <v>86758.392578125</v>
      </c>
    </row>
    <row r="189" spans="1:11" ht="14.45" customHeight="1" x14ac:dyDescent="0.2">
      <c r="A189" s="339" t="s">
        <v>301</v>
      </c>
      <c r="B189" s="340" t="s">
        <v>302</v>
      </c>
      <c r="C189" s="341" t="s">
        <v>303</v>
      </c>
      <c r="D189" s="342" t="s">
        <v>304</v>
      </c>
      <c r="E189" s="341" t="s">
        <v>305</v>
      </c>
      <c r="F189" s="342" t="s">
        <v>306</v>
      </c>
      <c r="G189" s="341" t="s">
        <v>653</v>
      </c>
      <c r="H189" s="341" t="s">
        <v>654</v>
      </c>
      <c r="I189" s="343">
        <v>446.49000040690106</v>
      </c>
      <c r="J189" s="343">
        <v>4</v>
      </c>
      <c r="K189" s="344">
        <v>1793.2200012207031</v>
      </c>
    </row>
    <row r="190" spans="1:11" ht="14.45" customHeight="1" x14ac:dyDescent="0.2">
      <c r="A190" s="339" t="s">
        <v>301</v>
      </c>
      <c r="B190" s="340" t="s">
        <v>302</v>
      </c>
      <c r="C190" s="341" t="s">
        <v>303</v>
      </c>
      <c r="D190" s="342" t="s">
        <v>304</v>
      </c>
      <c r="E190" s="341" t="s">
        <v>305</v>
      </c>
      <c r="F190" s="342" t="s">
        <v>306</v>
      </c>
      <c r="G190" s="341" t="s">
        <v>655</v>
      </c>
      <c r="H190" s="341" t="s">
        <v>656</v>
      </c>
      <c r="I190" s="343">
        <v>239.58000183105469</v>
      </c>
      <c r="J190" s="343">
        <v>53</v>
      </c>
      <c r="K190" s="344">
        <v>12697.740051269531</v>
      </c>
    </row>
    <row r="191" spans="1:11" ht="14.45" customHeight="1" x14ac:dyDescent="0.2">
      <c r="A191" s="339" t="s">
        <v>301</v>
      </c>
      <c r="B191" s="340" t="s">
        <v>302</v>
      </c>
      <c r="C191" s="341" t="s">
        <v>303</v>
      </c>
      <c r="D191" s="342" t="s">
        <v>304</v>
      </c>
      <c r="E191" s="341" t="s">
        <v>305</v>
      </c>
      <c r="F191" s="342" t="s">
        <v>306</v>
      </c>
      <c r="G191" s="341" t="s">
        <v>657</v>
      </c>
      <c r="H191" s="341" t="s">
        <v>658</v>
      </c>
      <c r="I191" s="343">
        <v>9.0666669209798183</v>
      </c>
      <c r="J191" s="343">
        <v>90</v>
      </c>
      <c r="K191" s="344">
        <v>815.90998077392578</v>
      </c>
    </row>
    <row r="192" spans="1:11" ht="14.45" customHeight="1" x14ac:dyDescent="0.2">
      <c r="A192" s="339" t="s">
        <v>301</v>
      </c>
      <c r="B192" s="340" t="s">
        <v>302</v>
      </c>
      <c r="C192" s="341" t="s">
        <v>303</v>
      </c>
      <c r="D192" s="342" t="s">
        <v>304</v>
      </c>
      <c r="E192" s="341" t="s">
        <v>305</v>
      </c>
      <c r="F192" s="342" t="s">
        <v>306</v>
      </c>
      <c r="G192" s="341" t="s">
        <v>657</v>
      </c>
      <c r="H192" s="341" t="s">
        <v>659</v>
      </c>
      <c r="I192" s="343">
        <v>9.0600004196166992</v>
      </c>
      <c r="J192" s="343">
        <v>60</v>
      </c>
      <c r="K192" s="344">
        <v>543.77998352050781</v>
      </c>
    </row>
    <row r="193" spans="1:11" ht="14.45" customHeight="1" x14ac:dyDescent="0.2">
      <c r="A193" s="339" t="s">
        <v>301</v>
      </c>
      <c r="B193" s="340" t="s">
        <v>302</v>
      </c>
      <c r="C193" s="341" t="s">
        <v>303</v>
      </c>
      <c r="D193" s="342" t="s">
        <v>304</v>
      </c>
      <c r="E193" s="341" t="s">
        <v>305</v>
      </c>
      <c r="F193" s="342" t="s">
        <v>306</v>
      </c>
      <c r="G193" s="341" t="s">
        <v>660</v>
      </c>
      <c r="H193" s="341" t="s">
        <v>661</v>
      </c>
      <c r="I193" s="343">
        <v>28807.0205078125</v>
      </c>
      <c r="J193" s="343">
        <v>2</v>
      </c>
      <c r="K193" s="344">
        <v>57614.041015625</v>
      </c>
    </row>
    <row r="194" spans="1:11" ht="14.45" customHeight="1" x14ac:dyDescent="0.2">
      <c r="A194" s="339" t="s">
        <v>301</v>
      </c>
      <c r="B194" s="340" t="s">
        <v>302</v>
      </c>
      <c r="C194" s="341" t="s">
        <v>303</v>
      </c>
      <c r="D194" s="342" t="s">
        <v>304</v>
      </c>
      <c r="E194" s="341" t="s">
        <v>305</v>
      </c>
      <c r="F194" s="342" t="s">
        <v>306</v>
      </c>
      <c r="G194" s="341" t="s">
        <v>660</v>
      </c>
      <c r="H194" s="341" t="s">
        <v>662</v>
      </c>
      <c r="I194" s="343">
        <v>28807</v>
      </c>
      <c r="J194" s="343">
        <v>1</v>
      </c>
      <c r="K194" s="344">
        <v>28807</v>
      </c>
    </row>
    <row r="195" spans="1:11" ht="14.45" customHeight="1" x14ac:dyDescent="0.2">
      <c r="A195" s="339" t="s">
        <v>301</v>
      </c>
      <c r="B195" s="340" t="s">
        <v>302</v>
      </c>
      <c r="C195" s="341" t="s">
        <v>303</v>
      </c>
      <c r="D195" s="342" t="s">
        <v>304</v>
      </c>
      <c r="E195" s="341" t="s">
        <v>305</v>
      </c>
      <c r="F195" s="342" t="s">
        <v>306</v>
      </c>
      <c r="G195" s="341" t="s">
        <v>663</v>
      </c>
      <c r="H195" s="341" t="s">
        <v>664</v>
      </c>
      <c r="I195" s="343">
        <v>185.1300048828125</v>
      </c>
      <c r="J195" s="343">
        <v>1</v>
      </c>
      <c r="K195" s="344">
        <v>185.1300048828125</v>
      </c>
    </row>
    <row r="196" spans="1:11" ht="14.45" customHeight="1" x14ac:dyDescent="0.2">
      <c r="A196" s="339" t="s">
        <v>301</v>
      </c>
      <c r="B196" s="340" t="s">
        <v>302</v>
      </c>
      <c r="C196" s="341" t="s">
        <v>303</v>
      </c>
      <c r="D196" s="342" t="s">
        <v>304</v>
      </c>
      <c r="E196" s="341" t="s">
        <v>305</v>
      </c>
      <c r="F196" s="342" t="s">
        <v>306</v>
      </c>
      <c r="G196" s="341" t="s">
        <v>665</v>
      </c>
      <c r="H196" s="341" t="s">
        <v>666</v>
      </c>
      <c r="I196" s="343">
        <v>101.63999938964844</v>
      </c>
      <c r="J196" s="343">
        <v>2</v>
      </c>
      <c r="K196" s="344">
        <v>203.27999877929688</v>
      </c>
    </row>
    <row r="197" spans="1:11" ht="14.45" customHeight="1" x14ac:dyDescent="0.2">
      <c r="A197" s="339" t="s">
        <v>301</v>
      </c>
      <c r="B197" s="340" t="s">
        <v>302</v>
      </c>
      <c r="C197" s="341" t="s">
        <v>303</v>
      </c>
      <c r="D197" s="342" t="s">
        <v>304</v>
      </c>
      <c r="E197" s="341" t="s">
        <v>305</v>
      </c>
      <c r="F197" s="342" t="s">
        <v>306</v>
      </c>
      <c r="G197" s="341" t="s">
        <v>667</v>
      </c>
      <c r="H197" s="341" t="s">
        <v>668</v>
      </c>
      <c r="I197" s="343">
        <v>3862.3193969726563</v>
      </c>
      <c r="J197" s="343">
        <v>41</v>
      </c>
      <c r="K197" s="344">
        <v>158355.041015625</v>
      </c>
    </row>
    <row r="198" spans="1:11" ht="14.45" customHeight="1" x14ac:dyDescent="0.2">
      <c r="A198" s="339" t="s">
        <v>301</v>
      </c>
      <c r="B198" s="340" t="s">
        <v>302</v>
      </c>
      <c r="C198" s="341" t="s">
        <v>303</v>
      </c>
      <c r="D198" s="342" t="s">
        <v>304</v>
      </c>
      <c r="E198" s="341" t="s">
        <v>305</v>
      </c>
      <c r="F198" s="342" t="s">
        <v>306</v>
      </c>
      <c r="G198" s="341" t="s">
        <v>669</v>
      </c>
      <c r="H198" s="341" t="s">
        <v>670</v>
      </c>
      <c r="I198" s="343">
        <v>3862.320068359375</v>
      </c>
      <c r="J198" s="343">
        <v>41</v>
      </c>
      <c r="K198" s="344">
        <v>158355.119140625</v>
      </c>
    </row>
    <row r="199" spans="1:11" ht="14.45" customHeight="1" x14ac:dyDescent="0.2">
      <c r="A199" s="339" t="s">
        <v>301</v>
      </c>
      <c r="B199" s="340" t="s">
        <v>302</v>
      </c>
      <c r="C199" s="341" t="s">
        <v>303</v>
      </c>
      <c r="D199" s="342" t="s">
        <v>304</v>
      </c>
      <c r="E199" s="341" t="s">
        <v>305</v>
      </c>
      <c r="F199" s="342" t="s">
        <v>306</v>
      </c>
      <c r="G199" s="341" t="s">
        <v>671</v>
      </c>
      <c r="H199" s="341" t="s">
        <v>672</v>
      </c>
      <c r="I199" s="343">
        <v>4248.5498046875</v>
      </c>
      <c r="J199" s="343">
        <v>40</v>
      </c>
      <c r="K199" s="344">
        <v>169942.072265625</v>
      </c>
    </row>
    <row r="200" spans="1:11" ht="14.45" customHeight="1" x14ac:dyDescent="0.2">
      <c r="A200" s="339" t="s">
        <v>301</v>
      </c>
      <c r="B200" s="340" t="s">
        <v>302</v>
      </c>
      <c r="C200" s="341" t="s">
        <v>303</v>
      </c>
      <c r="D200" s="342" t="s">
        <v>304</v>
      </c>
      <c r="E200" s="341" t="s">
        <v>305</v>
      </c>
      <c r="F200" s="342" t="s">
        <v>306</v>
      </c>
      <c r="G200" s="341" t="s">
        <v>673</v>
      </c>
      <c r="H200" s="341" t="s">
        <v>674</v>
      </c>
      <c r="I200" s="343">
        <v>4356</v>
      </c>
      <c r="J200" s="343">
        <v>59</v>
      </c>
      <c r="K200" s="344">
        <v>257004</v>
      </c>
    </row>
    <row r="201" spans="1:11" ht="14.45" customHeight="1" x14ac:dyDescent="0.2">
      <c r="A201" s="339" t="s">
        <v>301</v>
      </c>
      <c r="B201" s="340" t="s">
        <v>302</v>
      </c>
      <c r="C201" s="341" t="s">
        <v>303</v>
      </c>
      <c r="D201" s="342" t="s">
        <v>304</v>
      </c>
      <c r="E201" s="341" t="s">
        <v>305</v>
      </c>
      <c r="F201" s="342" t="s">
        <v>306</v>
      </c>
      <c r="G201" s="341" t="s">
        <v>675</v>
      </c>
      <c r="H201" s="341" t="s">
        <v>676</v>
      </c>
      <c r="I201" s="343">
        <v>4356</v>
      </c>
      <c r="J201" s="343">
        <v>59</v>
      </c>
      <c r="K201" s="344">
        <v>257004</v>
      </c>
    </row>
    <row r="202" spans="1:11" ht="14.45" customHeight="1" x14ac:dyDescent="0.2">
      <c r="A202" s="339" t="s">
        <v>301</v>
      </c>
      <c r="B202" s="340" t="s">
        <v>302</v>
      </c>
      <c r="C202" s="341" t="s">
        <v>303</v>
      </c>
      <c r="D202" s="342" t="s">
        <v>304</v>
      </c>
      <c r="E202" s="341" t="s">
        <v>305</v>
      </c>
      <c r="F202" s="342" t="s">
        <v>306</v>
      </c>
      <c r="G202" s="341" t="s">
        <v>677</v>
      </c>
      <c r="H202" s="341" t="s">
        <v>678</v>
      </c>
      <c r="I202" s="343">
        <v>4356</v>
      </c>
      <c r="J202" s="343">
        <v>59</v>
      </c>
      <c r="K202" s="344">
        <v>257004</v>
      </c>
    </row>
    <row r="203" spans="1:11" ht="14.45" customHeight="1" x14ac:dyDescent="0.2">
      <c r="A203" s="339" t="s">
        <v>301</v>
      </c>
      <c r="B203" s="340" t="s">
        <v>302</v>
      </c>
      <c r="C203" s="341" t="s">
        <v>303</v>
      </c>
      <c r="D203" s="342" t="s">
        <v>304</v>
      </c>
      <c r="E203" s="341" t="s">
        <v>305</v>
      </c>
      <c r="F203" s="342" t="s">
        <v>306</v>
      </c>
      <c r="G203" s="341" t="s">
        <v>679</v>
      </c>
      <c r="H203" s="341" t="s">
        <v>680</v>
      </c>
      <c r="I203" s="343">
        <v>261.3599853515625</v>
      </c>
      <c r="J203" s="343">
        <v>1</v>
      </c>
      <c r="K203" s="344">
        <v>261.3599853515625</v>
      </c>
    </row>
    <row r="204" spans="1:11" ht="14.45" customHeight="1" x14ac:dyDescent="0.2">
      <c r="A204" s="339" t="s">
        <v>301</v>
      </c>
      <c r="B204" s="340" t="s">
        <v>302</v>
      </c>
      <c r="C204" s="341" t="s">
        <v>303</v>
      </c>
      <c r="D204" s="342" t="s">
        <v>304</v>
      </c>
      <c r="E204" s="341" t="s">
        <v>305</v>
      </c>
      <c r="F204" s="342" t="s">
        <v>306</v>
      </c>
      <c r="G204" s="341" t="s">
        <v>681</v>
      </c>
      <c r="H204" s="341" t="s">
        <v>682</v>
      </c>
      <c r="I204" s="343">
        <v>71.389999389648438</v>
      </c>
      <c r="J204" s="343">
        <v>1</v>
      </c>
      <c r="K204" s="344">
        <v>71.389999389648438</v>
      </c>
    </row>
    <row r="205" spans="1:11" ht="14.45" customHeight="1" x14ac:dyDescent="0.2">
      <c r="A205" s="339" t="s">
        <v>301</v>
      </c>
      <c r="B205" s="340" t="s">
        <v>302</v>
      </c>
      <c r="C205" s="341" t="s">
        <v>303</v>
      </c>
      <c r="D205" s="342" t="s">
        <v>304</v>
      </c>
      <c r="E205" s="341" t="s">
        <v>305</v>
      </c>
      <c r="F205" s="342" t="s">
        <v>306</v>
      </c>
      <c r="G205" s="341" t="s">
        <v>307</v>
      </c>
      <c r="H205" s="341" t="s">
        <v>683</v>
      </c>
      <c r="I205" s="343">
        <v>5648.2959865993926</v>
      </c>
      <c r="J205" s="343">
        <v>10</v>
      </c>
      <c r="K205" s="344">
        <v>51724.028869628906</v>
      </c>
    </row>
    <row r="206" spans="1:11" ht="14.45" customHeight="1" x14ac:dyDescent="0.2">
      <c r="A206" s="339" t="s">
        <v>301</v>
      </c>
      <c r="B206" s="340" t="s">
        <v>302</v>
      </c>
      <c r="C206" s="341" t="s">
        <v>303</v>
      </c>
      <c r="D206" s="342" t="s">
        <v>304</v>
      </c>
      <c r="E206" s="341" t="s">
        <v>305</v>
      </c>
      <c r="F206" s="342" t="s">
        <v>306</v>
      </c>
      <c r="G206" s="341" t="s">
        <v>684</v>
      </c>
      <c r="H206" s="341" t="s">
        <v>685</v>
      </c>
      <c r="I206" s="343">
        <v>2178</v>
      </c>
      <c r="J206" s="343">
        <v>3</v>
      </c>
      <c r="K206" s="344">
        <v>6534</v>
      </c>
    </row>
    <row r="207" spans="1:11" ht="14.45" customHeight="1" x14ac:dyDescent="0.2">
      <c r="A207" s="339" t="s">
        <v>301</v>
      </c>
      <c r="B207" s="340" t="s">
        <v>302</v>
      </c>
      <c r="C207" s="341" t="s">
        <v>303</v>
      </c>
      <c r="D207" s="342" t="s">
        <v>304</v>
      </c>
      <c r="E207" s="341" t="s">
        <v>305</v>
      </c>
      <c r="F207" s="342" t="s">
        <v>306</v>
      </c>
      <c r="G207" s="341" t="s">
        <v>686</v>
      </c>
      <c r="H207" s="341" t="s">
        <v>687</v>
      </c>
      <c r="I207" s="343">
        <v>8436</v>
      </c>
      <c r="J207" s="343">
        <v>1</v>
      </c>
      <c r="K207" s="344">
        <v>8436</v>
      </c>
    </row>
    <row r="208" spans="1:11" ht="14.45" customHeight="1" x14ac:dyDescent="0.2">
      <c r="A208" s="339" t="s">
        <v>301</v>
      </c>
      <c r="B208" s="340" t="s">
        <v>302</v>
      </c>
      <c r="C208" s="341" t="s">
        <v>303</v>
      </c>
      <c r="D208" s="342" t="s">
        <v>304</v>
      </c>
      <c r="E208" s="341" t="s">
        <v>305</v>
      </c>
      <c r="F208" s="342" t="s">
        <v>306</v>
      </c>
      <c r="G208" s="341" t="s">
        <v>688</v>
      </c>
      <c r="H208" s="341" t="s">
        <v>689</v>
      </c>
      <c r="I208" s="343">
        <v>274.67001342773438</v>
      </c>
      <c r="J208" s="343">
        <v>2</v>
      </c>
      <c r="K208" s="344">
        <v>549.34002685546875</v>
      </c>
    </row>
    <row r="209" spans="1:11" ht="14.45" customHeight="1" x14ac:dyDescent="0.2">
      <c r="A209" s="339" t="s">
        <v>301</v>
      </c>
      <c r="B209" s="340" t="s">
        <v>302</v>
      </c>
      <c r="C209" s="341" t="s">
        <v>303</v>
      </c>
      <c r="D209" s="342" t="s">
        <v>304</v>
      </c>
      <c r="E209" s="341" t="s">
        <v>305</v>
      </c>
      <c r="F209" s="342" t="s">
        <v>306</v>
      </c>
      <c r="G209" s="341" t="s">
        <v>690</v>
      </c>
      <c r="H209" s="341" t="s">
        <v>691</v>
      </c>
      <c r="I209" s="343">
        <v>4840</v>
      </c>
      <c r="J209" s="343">
        <v>28</v>
      </c>
      <c r="K209" s="344">
        <v>135520</v>
      </c>
    </row>
    <row r="210" spans="1:11" ht="14.45" customHeight="1" x14ac:dyDescent="0.2">
      <c r="A210" s="339" t="s">
        <v>301</v>
      </c>
      <c r="B210" s="340" t="s">
        <v>302</v>
      </c>
      <c r="C210" s="341" t="s">
        <v>303</v>
      </c>
      <c r="D210" s="342" t="s">
        <v>304</v>
      </c>
      <c r="E210" s="341" t="s">
        <v>305</v>
      </c>
      <c r="F210" s="342" t="s">
        <v>306</v>
      </c>
      <c r="G210" s="341" t="s">
        <v>690</v>
      </c>
      <c r="H210" s="341" t="s">
        <v>692</v>
      </c>
      <c r="I210" s="343">
        <v>4840</v>
      </c>
      <c r="J210" s="343">
        <v>18</v>
      </c>
      <c r="K210" s="344">
        <v>87120</v>
      </c>
    </row>
    <row r="211" spans="1:11" ht="14.45" customHeight="1" x14ac:dyDescent="0.2">
      <c r="A211" s="339" t="s">
        <v>301</v>
      </c>
      <c r="B211" s="340" t="s">
        <v>302</v>
      </c>
      <c r="C211" s="341" t="s">
        <v>303</v>
      </c>
      <c r="D211" s="342" t="s">
        <v>304</v>
      </c>
      <c r="E211" s="341" t="s">
        <v>305</v>
      </c>
      <c r="F211" s="342" t="s">
        <v>306</v>
      </c>
      <c r="G211" s="341" t="s">
        <v>693</v>
      </c>
      <c r="H211" s="341" t="s">
        <v>694</v>
      </c>
      <c r="I211" s="343">
        <v>2359.5</v>
      </c>
      <c r="J211" s="343">
        <v>13</v>
      </c>
      <c r="K211" s="344">
        <v>30673.5</v>
      </c>
    </row>
    <row r="212" spans="1:11" ht="14.45" customHeight="1" x14ac:dyDescent="0.2">
      <c r="A212" s="339" t="s">
        <v>301</v>
      </c>
      <c r="B212" s="340" t="s">
        <v>302</v>
      </c>
      <c r="C212" s="341" t="s">
        <v>303</v>
      </c>
      <c r="D212" s="342" t="s">
        <v>304</v>
      </c>
      <c r="E212" s="341" t="s">
        <v>305</v>
      </c>
      <c r="F212" s="342" t="s">
        <v>306</v>
      </c>
      <c r="G212" s="341" t="s">
        <v>695</v>
      </c>
      <c r="H212" s="341" t="s">
        <v>696</v>
      </c>
      <c r="I212" s="343">
        <v>5324</v>
      </c>
      <c r="J212" s="343">
        <v>1</v>
      </c>
      <c r="K212" s="344">
        <v>5324</v>
      </c>
    </row>
    <row r="213" spans="1:11" ht="14.45" customHeight="1" x14ac:dyDescent="0.2">
      <c r="A213" s="339" t="s">
        <v>301</v>
      </c>
      <c r="B213" s="340" t="s">
        <v>302</v>
      </c>
      <c r="C213" s="341" t="s">
        <v>303</v>
      </c>
      <c r="D213" s="342" t="s">
        <v>304</v>
      </c>
      <c r="E213" s="341" t="s">
        <v>305</v>
      </c>
      <c r="F213" s="342" t="s">
        <v>306</v>
      </c>
      <c r="G213" s="341" t="s">
        <v>697</v>
      </c>
      <c r="H213" s="341" t="s">
        <v>698</v>
      </c>
      <c r="I213" s="343">
        <v>458.37000898881394</v>
      </c>
      <c r="J213" s="343">
        <v>36</v>
      </c>
      <c r="K213" s="344">
        <v>16543.120361328125</v>
      </c>
    </row>
    <row r="214" spans="1:11" ht="14.45" customHeight="1" x14ac:dyDescent="0.2">
      <c r="A214" s="339" t="s">
        <v>301</v>
      </c>
      <c r="B214" s="340" t="s">
        <v>302</v>
      </c>
      <c r="C214" s="341" t="s">
        <v>303</v>
      </c>
      <c r="D214" s="342" t="s">
        <v>304</v>
      </c>
      <c r="E214" s="341" t="s">
        <v>305</v>
      </c>
      <c r="F214" s="342" t="s">
        <v>306</v>
      </c>
      <c r="G214" s="341" t="s">
        <v>699</v>
      </c>
      <c r="H214" s="341" t="s">
        <v>700</v>
      </c>
      <c r="I214" s="343">
        <v>1254.8419677734375</v>
      </c>
      <c r="J214" s="343">
        <v>27</v>
      </c>
      <c r="K214" s="344">
        <v>33576.289306640625</v>
      </c>
    </row>
    <row r="215" spans="1:11" ht="14.45" customHeight="1" x14ac:dyDescent="0.2">
      <c r="A215" s="339" t="s">
        <v>301</v>
      </c>
      <c r="B215" s="340" t="s">
        <v>302</v>
      </c>
      <c r="C215" s="341" t="s">
        <v>303</v>
      </c>
      <c r="D215" s="342" t="s">
        <v>304</v>
      </c>
      <c r="E215" s="341" t="s">
        <v>305</v>
      </c>
      <c r="F215" s="342" t="s">
        <v>306</v>
      </c>
      <c r="G215" s="341" t="s">
        <v>701</v>
      </c>
      <c r="H215" s="341" t="s">
        <v>702</v>
      </c>
      <c r="I215" s="343">
        <v>137.63749694824219</v>
      </c>
      <c r="J215" s="343">
        <v>10</v>
      </c>
      <c r="K215" s="344">
        <v>1379.3999633789063</v>
      </c>
    </row>
    <row r="216" spans="1:11" ht="14.45" customHeight="1" x14ac:dyDescent="0.2">
      <c r="A216" s="339" t="s">
        <v>301</v>
      </c>
      <c r="B216" s="340" t="s">
        <v>302</v>
      </c>
      <c r="C216" s="341" t="s">
        <v>303</v>
      </c>
      <c r="D216" s="342" t="s">
        <v>304</v>
      </c>
      <c r="E216" s="341" t="s">
        <v>305</v>
      </c>
      <c r="F216" s="342" t="s">
        <v>306</v>
      </c>
      <c r="G216" s="341" t="s">
        <v>703</v>
      </c>
      <c r="H216" s="341" t="s">
        <v>704</v>
      </c>
      <c r="I216" s="343">
        <v>1268.0799560546875</v>
      </c>
      <c r="J216" s="343">
        <v>28</v>
      </c>
      <c r="K216" s="344">
        <v>35506.239501953125</v>
      </c>
    </row>
    <row r="217" spans="1:11" ht="14.45" customHeight="1" x14ac:dyDescent="0.2">
      <c r="A217" s="339" t="s">
        <v>301</v>
      </c>
      <c r="B217" s="340" t="s">
        <v>302</v>
      </c>
      <c r="C217" s="341" t="s">
        <v>303</v>
      </c>
      <c r="D217" s="342" t="s">
        <v>304</v>
      </c>
      <c r="E217" s="341" t="s">
        <v>305</v>
      </c>
      <c r="F217" s="342" t="s">
        <v>306</v>
      </c>
      <c r="G217" s="341" t="s">
        <v>705</v>
      </c>
      <c r="H217" s="341" t="s">
        <v>706</v>
      </c>
      <c r="I217" s="343">
        <v>12.634285722460065</v>
      </c>
      <c r="J217" s="343">
        <v>250</v>
      </c>
      <c r="K217" s="344">
        <v>3155.2000579833984</v>
      </c>
    </row>
    <row r="218" spans="1:11" ht="14.45" customHeight="1" x14ac:dyDescent="0.2">
      <c r="A218" s="339" t="s">
        <v>301</v>
      </c>
      <c r="B218" s="340" t="s">
        <v>302</v>
      </c>
      <c r="C218" s="341" t="s">
        <v>303</v>
      </c>
      <c r="D218" s="342" t="s">
        <v>304</v>
      </c>
      <c r="E218" s="341" t="s">
        <v>305</v>
      </c>
      <c r="F218" s="342" t="s">
        <v>306</v>
      </c>
      <c r="G218" s="341" t="s">
        <v>707</v>
      </c>
      <c r="H218" s="341" t="s">
        <v>708</v>
      </c>
      <c r="I218" s="343">
        <v>10.369980857485817</v>
      </c>
      <c r="J218" s="343">
        <v>13430</v>
      </c>
      <c r="K218" s="344">
        <v>139265.10736083984</v>
      </c>
    </row>
    <row r="219" spans="1:11" ht="14.45" customHeight="1" x14ac:dyDescent="0.2">
      <c r="A219" s="339" t="s">
        <v>301</v>
      </c>
      <c r="B219" s="340" t="s">
        <v>302</v>
      </c>
      <c r="C219" s="341" t="s">
        <v>303</v>
      </c>
      <c r="D219" s="342" t="s">
        <v>304</v>
      </c>
      <c r="E219" s="341" t="s">
        <v>305</v>
      </c>
      <c r="F219" s="342" t="s">
        <v>306</v>
      </c>
      <c r="G219" s="341" t="s">
        <v>709</v>
      </c>
      <c r="H219" s="341" t="s">
        <v>710</v>
      </c>
      <c r="I219" s="343">
        <v>9.6800003051757813</v>
      </c>
      <c r="J219" s="343">
        <v>4500</v>
      </c>
      <c r="K219" s="344">
        <v>43560.0400390625</v>
      </c>
    </row>
    <row r="220" spans="1:11" ht="14.45" customHeight="1" x14ac:dyDescent="0.2">
      <c r="A220" s="339" t="s">
        <v>301</v>
      </c>
      <c r="B220" s="340" t="s">
        <v>302</v>
      </c>
      <c r="C220" s="341" t="s">
        <v>303</v>
      </c>
      <c r="D220" s="342" t="s">
        <v>304</v>
      </c>
      <c r="E220" s="341" t="s">
        <v>305</v>
      </c>
      <c r="F220" s="342" t="s">
        <v>306</v>
      </c>
      <c r="G220" s="341" t="s">
        <v>705</v>
      </c>
      <c r="H220" s="341" t="s">
        <v>711</v>
      </c>
      <c r="I220" s="343">
        <v>12.42733325958252</v>
      </c>
      <c r="J220" s="343">
        <v>270</v>
      </c>
      <c r="K220" s="344">
        <v>3346.0900497436523</v>
      </c>
    </row>
    <row r="221" spans="1:11" ht="14.45" customHeight="1" x14ac:dyDescent="0.2">
      <c r="A221" s="339" t="s">
        <v>301</v>
      </c>
      <c r="B221" s="340" t="s">
        <v>302</v>
      </c>
      <c r="C221" s="341" t="s">
        <v>303</v>
      </c>
      <c r="D221" s="342" t="s">
        <v>304</v>
      </c>
      <c r="E221" s="341" t="s">
        <v>305</v>
      </c>
      <c r="F221" s="342" t="s">
        <v>306</v>
      </c>
      <c r="G221" s="341" t="s">
        <v>707</v>
      </c>
      <c r="H221" s="341" t="s">
        <v>712</v>
      </c>
      <c r="I221" s="343">
        <v>10.36994993686676</v>
      </c>
      <c r="J221" s="343">
        <v>2270</v>
      </c>
      <c r="K221" s="344">
        <v>23539.209991455078</v>
      </c>
    </row>
    <row r="222" spans="1:11" ht="14.45" customHeight="1" x14ac:dyDescent="0.2">
      <c r="A222" s="339" t="s">
        <v>301</v>
      </c>
      <c r="B222" s="340" t="s">
        <v>302</v>
      </c>
      <c r="C222" s="341" t="s">
        <v>303</v>
      </c>
      <c r="D222" s="342" t="s">
        <v>304</v>
      </c>
      <c r="E222" s="341" t="s">
        <v>305</v>
      </c>
      <c r="F222" s="342" t="s">
        <v>306</v>
      </c>
      <c r="G222" s="341" t="s">
        <v>709</v>
      </c>
      <c r="H222" s="341" t="s">
        <v>713</v>
      </c>
      <c r="I222" s="343">
        <v>9.679996132850647</v>
      </c>
      <c r="J222" s="343">
        <v>7500</v>
      </c>
      <c r="K222" s="344">
        <v>72599.989990234375</v>
      </c>
    </row>
    <row r="223" spans="1:11" ht="14.45" customHeight="1" x14ac:dyDescent="0.2">
      <c r="A223" s="339" t="s">
        <v>301</v>
      </c>
      <c r="B223" s="340" t="s">
        <v>302</v>
      </c>
      <c r="C223" s="341" t="s">
        <v>303</v>
      </c>
      <c r="D223" s="342" t="s">
        <v>304</v>
      </c>
      <c r="E223" s="341" t="s">
        <v>305</v>
      </c>
      <c r="F223" s="342" t="s">
        <v>306</v>
      </c>
      <c r="G223" s="341" t="s">
        <v>714</v>
      </c>
      <c r="H223" s="341" t="s">
        <v>715</v>
      </c>
      <c r="I223" s="343">
        <v>2665.6298828125</v>
      </c>
      <c r="J223" s="343">
        <v>1</v>
      </c>
      <c r="K223" s="344">
        <v>2665.6298828125</v>
      </c>
    </row>
    <row r="224" spans="1:11" ht="14.45" customHeight="1" x14ac:dyDescent="0.2">
      <c r="A224" s="339" t="s">
        <v>301</v>
      </c>
      <c r="B224" s="340" t="s">
        <v>302</v>
      </c>
      <c r="C224" s="341" t="s">
        <v>303</v>
      </c>
      <c r="D224" s="342" t="s">
        <v>304</v>
      </c>
      <c r="E224" s="341" t="s">
        <v>305</v>
      </c>
      <c r="F224" s="342" t="s">
        <v>306</v>
      </c>
      <c r="G224" s="341" t="s">
        <v>716</v>
      </c>
      <c r="H224" s="341" t="s">
        <v>717</v>
      </c>
      <c r="I224" s="343">
        <v>57.05166562398275</v>
      </c>
      <c r="J224" s="343">
        <v>6</v>
      </c>
      <c r="K224" s="344">
        <v>342.30999374389648</v>
      </c>
    </row>
    <row r="225" spans="1:11" ht="14.45" customHeight="1" x14ac:dyDescent="0.2">
      <c r="A225" s="339" t="s">
        <v>301</v>
      </c>
      <c r="B225" s="340" t="s">
        <v>302</v>
      </c>
      <c r="C225" s="341" t="s">
        <v>303</v>
      </c>
      <c r="D225" s="342" t="s">
        <v>304</v>
      </c>
      <c r="E225" s="341" t="s">
        <v>305</v>
      </c>
      <c r="F225" s="342" t="s">
        <v>306</v>
      </c>
      <c r="G225" s="341" t="s">
        <v>718</v>
      </c>
      <c r="H225" s="341" t="s">
        <v>719</v>
      </c>
      <c r="I225" s="343">
        <v>76.013750076293945</v>
      </c>
      <c r="J225" s="343">
        <v>14</v>
      </c>
      <c r="K225" s="344">
        <v>1064.1600036621094</v>
      </c>
    </row>
    <row r="226" spans="1:11" ht="14.45" customHeight="1" x14ac:dyDescent="0.2">
      <c r="A226" s="339" t="s">
        <v>301</v>
      </c>
      <c r="B226" s="340" t="s">
        <v>302</v>
      </c>
      <c r="C226" s="341" t="s">
        <v>303</v>
      </c>
      <c r="D226" s="342" t="s">
        <v>304</v>
      </c>
      <c r="E226" s="341" t="s">
        <v>305</v>
      </c>
      <c r="F226" s="342" t="s">
        <v>306</v>
      </c>
      <c r="G226" s="341" t="s">
        <v>718</v>
      </c>
      <c r="H226" s="341" t="s">
        <v>720</v>
      </c>
      <c r="I226" s="343">
        <v>83.057498931884766</v>
      </c>
      <c r="J226" s="343">
        <v>9</v>
      </c>
      <c r="K226" s="344">
        <v>747.47999572753906</v>
      </c>
    </row>
    <row r="227" spans="1:11" ht="14.45" customHeight="1" x14ac:dyDescent="0.2">
      <c r="A227" s="339" t="s">
        <v>301</v>
      </c>
      <c r="B227" s="340" t="s">
        <v>302</v>
      </c>
      <c r="C227" s="341" t="s">
        <v>303</v>
      </c>
      <c r="D227" s="342" t="s">
        <v>304</v>
      </c>
      <c r="E227" s="341" t="s">
        <v>305</v>
      </c>
      <c r="F227" s="342" t="s">
        <v>306</v>
      </c>
      <c r="G227" s="341" t="s">
        <v>721</v>
      </c>
      <c r="H227" s="341" t="s">
        <v>722</v>
      </c>
      <c r="I227" s="343">
        <v>131.24000549316406</v>
      </c>
      <c r="J227" s="343">
        <v>1</v>
      </c>
      <c r="K227" s="344">
        <v>131.24000549316406</v>
      </c>
    </row>
    <row r="228" spans="1:11" ht="14.45" customHeight="1" x14ac:dyDescent="0.2">
      <c r="A228" s="339" t="s">
        <v>301</v>
      </c>
      <c r="B228" s="340" t="s">
        <v>302</v>
      </c>
      <c r="C228" s="341" t="s">
        <v>303</v>
      </c>
      <c r="D228" s="342" t="s">
        <v>304</v>
      </c>
      <c r="E228" s="341" t="s">
        <v>305</v>
      </c>
      <c r="F228" s="342" t="s">
        <v>306</v>
      </c>
      <c r="G228" s="341" t="s">
        <v>721</v>
      </c>
      <c r="H228" s="341" t="s">
        <v>723</v>
      </c>
      <c r="I228" s="343">
        <v>116.16000366210938</v>
      </c>
      <c r="J228" s="343">
        <v>2</v>
      </c>
      <c r="K228" s="344">
        <v>232.32000732421875</v>
      </c>
    </row>
    <row r="229" spans="1:11" ht="14.45" customHeight="1" x14ac:dyDescent="0.2">
      <c r="A229" s="339" t="s">
        <v>301</v>
      </c>
      <c r="B229" s="340" t="s">
        <v>302</v>
      </c>
      <c r="C229" s="341" t="s">
        <v>303</v>
      </c>
      <c r="D229" s="342" t="s">
        <v>304</v>
      </c>
      <c r="E229" s="341" t="s">
        <v>305</v>
      </c>
      <c r="F229" s="342" t="s">
        <v>306</v>
      </c>
      <c r="G229" s="341" t="s">
        <v>724</v>
      </c>
      <c r="H229" s="341" t="s">
        <v>725</v>
      </c>
      <c r="I229" s="343">
        <v>14991.747698102679</v>
      </c>
      <c r="J229" s="343">
        <v>19</v>
      </c>
      <c r="K229" s="344">
        <v>284320.2001953125</v>
      </c>
    </row>
    <row r="230" spans="1:11" ht="14.45" customHeight="1" x14ac:dyDescent="0.2">
      <c r="A230" s="339" t="s">
        <v>301</v>
      </c>
      <c r="B230" s="340" t="s">
        <v>302</v>
      </c>
      <c r="C230" s="341" t="s">
        <v>303</v>
      </c>
      <c r="D230" s="342" t="s">
        <v>304</v>
      </c>
      <c r="E230" s="341" t="s">
        <v>305</v>
      </c>
      <c r="F230" s="342" t="s">
        <v>306</v>
      </c>
      <c r="G230" s="341" t="s">
        <v>726</v>
      </c>
      <c r="H230" s="341" t="s">
        <v>727</v>
      </c>
      <c r="I230" s="343">
        <v>3279.925048828125</v>
      </c>
      <c r="J230" s="343">
        <v>6</v>
      </c>
      <c r="K230" s="344">
        <v>19679.55029296875</v>
      </c>
    </row>
    <row r="231" spans="1:11" ht="14.45" customHeight="1" x14ac:dyDescent="0.2">
      <c r="A231" s="339" t="s">
        <v>301</v>
      </c>
      <c r="B231" s="340" t="s">
        <v>302</v>
      </c>
      <c r="C231" s="341" t="s">
        <v>303</v>
      </c>
      <c r="D231" s="342" t="s">
        <v>304</v>
      </c>
      <c r="E231" s="341" t="s">
        <v>305</v>
      </c>
      <c r="F231" s="342" t="s">
        <v>306</v>
      </c>
      <c r="G231" s="341" t="s">
        <v>728</v>
      </c>
      <c r="H231" s="341" t="s">
        <v>729</v>
      </c>
      <c r="I231" s="343">
        <v>423.5</v>
      </c>
      <c r="J231" s="343">
        <v>2</v>
      </c>
      <c r="K231" s="344">
        <v>847</v>
      </c>
    </row>
    <row r="232" spans="1:11" ht="14.45" customHeight="1" x14ac:dyDescent="0.2">
      <c r="A232" s="339" t="s">
        <v>301</v>
      </c>
      <c r="B232" s="340" t="s">
        <v>302</v>
      </c>
      <c r="C232" s="341" t="s">
        <v>303</v>
      </c>
      <c r="D232" s="342" t="s">
        <v>304</v>
      </c>
      <c r="E232" s="341" t="s">
        <v>305</v>
      </c>
      <c r="F232" s="342" t="s">
        <v>306</v>
      </c>
      <c r="G232" s="341" t="s">
        <v>730</v>
      </c>
      <c r="H232" s="341" t="s">
        <v>731</v>
      </c>
      <c r="I232" s="343">
        <v>274.67001342773438</v>
      </c>
      <c r="J232" s="343">
        <v>4</v>
      </c>
      <c r="K232" s="344">
        <v>1098.6800537109375</v>
      </c>
    </row>
    <row r="233" spans="1:11" ht="14.45" customHeight="1" x14ac:dyDescent="0.2">
      <c r="A233" s="339" t="s">
        <v>301</v>
      </c>
      <c r="B233" s="340" t="s">
        <v>302</v>
      </c>
      <c r="C233" s="341" t="s">
        <v>303</v>
      </c>
      <c r="D233" s="342" t="s">
        <v>304</v>
      </c>
      <c r="E233" s="341" t="s">
        <v>305</v>
      </c>
      <c r="F233" s="342" t="s">
        <v>306</v>
      </c>
      <c r="G233" s="341" t="s">
        <v>732</v>
      </c>
      <c r="H233" s="341" t="s">
        <v>733</v>
      </c>
      <c r="I233" s="343">
        <v>7757.755104758523</v>
      </c>
      <c r="J233" s="343">
        <v>60</v>
      </c>
      <c r="K233" s="344">
        <v>465093.185546875</v>
      </c>
    </row>
    <row r="234" spans="1:11" ht="14.45" customHeight="1" x14ac:dyDescent="0.2">
      <c r="A234" s="339" t="s">
        <v>301</v>
      </c>
      <c r="B234" s="340" t="s">
        <v>302</v>
      </c>
      <c r="C234" s="341" t="s">
        <v>303</v>
      </c>
      <c r="D234" s="342" t="s">
        <v>304</v>
      </c>
      <c r="E234" s="341" t="s">
        <v>305</v>
      </c>
      <c r="F234" s="342" t="s">
        <v>306</v>
      </c>
      <c r="G234" s="341" t="s">
        <v>734</v>
      </c>
      <c r="H234" s="341" t="s">
        <v>735</v>
      </c>
      <c r="I234" s="343">
        <v>3279.925048828125</v>
      </c>
      <c r="J234" s="343">
        <v>4</v>
      </c>
      <c r="K234" s="344">
        <v>13119.7001953125</v>
      </c>
    </row>
    <row r="235" spans="1:11" ht="14.45" customHeight="1" x14ac:dyDescent="0.2">
      <c r="A235" s="339" t="s">
        <v>301</v>
      </c>
      <c r="B235" s="340" t="s">
        <v>302</v>
      </c>
      <c r="C235" s="341" t="s">
        <v>303</v>
      </c>
      <c r="D235" s="342" t="s">
        <v>304</v>
      </c>
      <c r="E235" s="341" t="s">
        <v>305</v>
      </c>
      <c r="F235" s="342" t="s">
        <v>306</v>
      </c>
      <c r="G235" s="341" t="s">
        <v>736</v>
      </c>
      <c r="H235" s="341" t="s">
        <v>737</v>
      </c>
      <c r="I235" s="343">
        <v>7761.54050611413</v>
      </c>
      <c r="J235" s="343">
        <v>59</v>
      </c>
      <c r="K235" s="344">
        <v>457150.625</v>
      </c>
    </row>
    <row r="236" spans="1:11" ht="14.45" customHeight="1" x14ac:dyDescent="0.2">
      <c r="A236" s="339" t="s">
        <v>301</v>
      </c>
      <c r="B236" s="340" t="s">
        <v>302</v>
      </c>
      <c r="C236" s="341" t="s">
        <v>303</v>
      </c>
      <c r="D236" s="342" t="s">
        <v>304</v>
      </c>
      <c r="E236" s="341" t="s">
        <v>305</v>
      </c>
      <c r="F236" s="342" t="s">
        <v>306</v>
      </c>
      <c r="G236" s="341" t="s">
        <v>738</v>
      </c>
      <c r="H236" s="341" t="s">
        <v>739</v>
      </c>
      <c r="I236" s="343">
        <v>3266.5380371093752</v>
      </c>
      <c r="J236" s="343">
        <v>5</v>
      </c>
      <c r="K236" s="344">
        <v>16332.690185546875</v>
      </c>
    </row>
    <row r="237" spans="1:11" ht="14.45" customHeight="1" x14ac:dyDescent="0.2">
      <c r="A237" s="339" t="s">
        <v>301</v>
      </c>
      <c r="B237" s="340" t="s">
        <v>302</v>
      </c>
      <c r="C237" s="341" t="s">
        <v>303</v>
      </c>
      <c r="D237" s="342" t="s">
        <v>304</v>
      </c>
      <c r="E237" s="341" t="s">
        <v>305</v>
      </c>
      <c r="F237" s="342" t="s">
        <v>306</v>
      </c>
      <c r="G237" s="341" t="s">
        <v>740</v>
      </c>
      <c r="H237" s="341" t="s">
        <v>741</v>
      </c>
      <c r="I237" s="343">
        <v>6494.08251953125</v>
      </c>
      <c r="J237" s="343">
        <v>4</v>
      </c>
      <c r="K237" s="344">
        <v>25976.330078125</v>
      </c>
    </row>
    <row r="238" spans="1:11" ht="14.45" customHeight="1" x14ac:dyDescent="0.2">
      <c r="A238" s="339" t="s">
        <v>301</v>
      </c>
      <c r="B238" s="340" t="s">
        <v>302</v>
      </c>
      <c r="C238" s="341" t="s">
        <v>303</v>
      </c>
      <c r="D238" s="342" t="s">
        <v>304</v>
      </c>
      <c r="E238" s="341" t="s">
        <v>305</v>
      </c>
      <c r="F238" s="342" t="s">
        <v>306</v>
      </c>
      <c r="G238" s="341" t="s">
        <v>742</v>
      </c>
      <c r="H238" s="341" t="s">
        <v>743</v>
      </c>
      <c r="I238" s="343">
        <v>3266.5380371093752</v>
      </c>
      <c r="J238" s="343">
        <v>5</v>
      </c>
      <c r="K238" s="344">
        <v>16332.690185546875</v>
      </c>
    </row>
    <row r="239" spans="1:11" ht="14.45" customHeight="1" x14ac:dyDescent="0.2">
      <c r="A239" s="339" t="s">
        <v>301</v>
      </c>
      <c r="B239" s="340" t="s">
        <v>302</v>
      </c>
      <c r="C239" s="341" t="s">
        <v>303</v>
      </c>
      <c r="D239" s="342" t="s">
        <v>304</v>
      </c>
      <c r="E239" s="341" t="s">
        <v>305</v>
      </c>
      <c r="F239" s="342" t="s">
        <v>306</v>
      </c>
      <c r="G239" s="341" t="s">
        <v>744</v>
      </c>
      <c r="H239" s="341" t="s">
        <v>745</v>
      </c>
      <c r="I239" s="343">
        <v>3332.6720703125002</v>
      </c>
      <c r="J239" s="343">
        <v>5</v>
      </c>
      <c r="K239" s="344">
        <v>16663.3603515625</v>
      </c>
    </row>
    <row r="240" spans="1:11" ht="14.45" customHeight="1" x14ac:dyDescent="0.2">
      <c r="A240" s="339" t="s">
        <v>301</v>
      </c>
      <c r="B240" s="340" t="s">
        <v>302</v>
      </c>
      <c r="C240" s="341" t="s">
        <v>303</v>
      </c>
      <c r="D240" s="342" t="s">
        <v>304</v>
      </c>
      <c r="E240" s="341" t="s">
        <v>305</v>
      </c>
      <c r="F240" s="342" t="s">
        <v>306</v>
      </c>
      <c r="G240" s="341" t="s">
        <v>746</v>
      </c>
      <c r="H240" s="341" t="s">
        <v>747</v>
      </c>
      <c r="I240" s="343">
        <v>3346.330078125</v>
      </c>
      <c r="J240" s="343">
        <v>4</v>
      </c>
      <c r="K240" s="344">
        <v>13385.3203125</v>
      </c>
    </row>
    <row r="241" spans="1:11" ht="14.45" customHeight="1" x14ac:dyDescent="0.2">
      <c r="A241" s="339" t="s">
        <v>301</v>
      </c>
      <c r="B241" s="340" t="s">
        <v>302</v>
      </c>
      <c r="C241" s="341" t="s">
        <v>303</v>
      </c>
      <c r="D241" s="342" t="s">
        <v>304</v>
      </c>
      <c r="E241" s="341" t="s">
        <v>305</v>
      </c>
      <c r="F241" s="342" t="s">
        <v>306</v>
      </c>
      <c r="G241" s="341" t="s">
        <v>748</v>
      </c>
      <c r="H241" s="341" t="s">
        <v>749</v>
      </c>
      <c r="I241" s="343">
        <v>2117.5</v>
      </c>
      <c r="J241" s="343">
        <v>0</v>
      </c>
      <c r="K241" s="344">
        <v>0</v>
      </c>
    </row>
    <row r="242" spans="1:11" ht="14.45" customHeight="1" x14ac:dyDescent="0.2">
      <c r="A242" s="339" t="s">
        <v>301</v>
      </c>
      <c r="B242" s="340" t="s">
        <v>302</v>
      </c>
      <c r="C242" s="341" t="s">
        <v>303</v>
      </c>
      <c r="D242" s="342" t="s">
        <v>304</v>
      </c>
      <c r="E242" s="341" t="s">
        <v>305</v>
      </c>
      <c r="F242" s="342" t="s">
        <v>306</v>
      </c>
      <c r="G242" s="341" t="s">
        <v>750</v>
      </c>
      <c r="H242" s="341" t="s">
        <v>751</v>
      </c>
      <c r="I242" s="343">
        <v>2117.5</v>
      </c>
      <c r="J242" s="343">
        <v>0</v>
      </c>
      <c r="K242" s="344">
        <v>0</v>
      </c>
    </row>
    <row r="243" spans="1:11" ht="14.45" customHeight="1" x14ac:dyDescent="0.2">
      <c r="A243" s="339" t="s">
        <v>301</v>
      </c>
      <c r="B243" s="340" t="s">
        <v>302</v>
      </c>
      <c r="C243" s="341" t="s">
        <v>303</v>
      </c>
      <c r="D243" s="342" t="s">
        <v>304</v>
      </c>
      <c r="E243" s="341" t="s">
        <v>305</v>
      </c>
      <c r="F243" s="342" t="s">
        <v>306</v>
      </c>
      <c r="G243" s="341" t="s">
        <v>752</v>
      </c>
      <c r="H243" s="341" t="s">
        <v>753</v>
      </c>
      <c r="I243" s="343">
        <v>1.2100000381469727</v>
      </c>
      <c r="J243" s="343">
        <v>2</v>
      </c>
      <c r="K243" s="344">
        <v>2.4200000762939453</v>
      </c>
    </row>
    <row r="244" spans="1:11" ht="14.45" customHeight="1" x14ac:dyDescent="0.2">
      <c r="A244" s="339" t="s">
        <v>301</v>
      </c>
      <c r="B244" s="340" t="s">
        <v>302</v>
      </c>
      <c r="C244" s="341" t="s">
        <v>303</v>
      </c>
      <c r="D244" s="342" t="s">
        <v>304</v>
      </c>
      <c r="E244" s="341" t="s">
        <v>305</v>
      </c>
      <c r="F244" s="342" t="s">
        <v>306</v>
      </c>
      <c r="G244" s="341" t="s">
        <v>754</v>
      </c>
      <c r="H244" s="341" t="s">
        <v>755</v>
      </c>
      <c r="I244" s="343">
        <v>8850.6768188476563</v>
      </c>
      <c r="J244" s="343">
        <v>30</v>
      </c>
      <c r="K244" s="344">
        <v>264531.8984375</v>
      </c>
    </row>
    <row r="245" spans="1:11" ht="14.45" customHeight="1" x14ac:dyDescent="0.2">
      <c r="A245" s="339" t="s">
        <v>301</v>
      </c>
      <c r="B245" s="340" t="s">
        <v>302</v>
      </c>
      <c r="C245" s="341" t="s">
        <v>303</v>
      </c>
      <c r="D245" s="342" t="s">
        <v>304</v>
      </c>
      <c r="E245" s="341" t="s">
        <v>305</v>
      </c>
      <c r="F245" s="342" t="s">
        <v>306</v>
      </c>
      <c r="G245" s="341" t="s">
        <v>756</v>
      </c>
      <c r="H245" s="341" t="s">
        <v>757</v>
      </c>
      <c r="I245" s="343">
        <v>8850.6787109375</v>
      </c>
      <c r="J245" s="343">
        <v>29</v>
      </c>
      <c r="K245" s="344">
        <v>255905.919921875</v>
      </c>
    </row>
    <row r="246" spans="1:11" ht="14.45" customHeight="1" x14ac:dyDescent="0.2">
      <c r="A246" s="339" t="s">
        <v>301</v>
      </c>
      <c r="B246" s="340" t="s">
        <v>302</v>
      </c>
      <c r="C246" s="341" t="s">
        <v>303</v>
      </c>
      <c r="D246" s="342" t="s">
        <v>304</v>
      </c>
      <c r="E246" s="341" t="s">
        <v>305</v>
      </c>
      <c r="F246" s="342" t="s">
        <v>306</v>
      </c>
      <c r="G246" s="341" t="s">
        <v>758</v>
      </c>
      <c r="H246" s="341" t="s">
        <v>759</v>
      </c>
      <c r="I246" s="343">
        <v>4840</v>
      </c>
      <c r="J246" s="343">
        <v>1</v>
      </c>
      <c r="K246" s="344">
        <v>4840</v>
      </c>
    </row>
    <row r="247" spans="1:11" ht="14.45" customHeight="1" x14ac:dyDescent="0.2">
      <c r="A247" s="339" t="s">
        <v>301</v>
      </c>
      <c r="B247" s="340" t="s">
        <v>302</v>
      </c>
      <c r="C247" s="341" t="s">
        <v>303</v>
      </c>
      <c r="D247" s="342" t="s">
        <v>304</v>
      </c>
      <c r="E247" s="341" t="s">
        <v>305</v>
      </c>
      <c r="F247" s="342" t="s">
        <v>306</v>
      </c>
      <c r="G247" s="341" t="s">
        <v>760</v>
      </c>
      <c r="H247" s="341" t="s">
        <v>761</v>
      </c>
      <c r="I247" s="343">
        <v>7104.241077769886</v>
      </c>
      <c r="J247" s="343">
        <v>163</v>
      </c>
      <c r="K247" s="344">
        <v>1160622.3916015625</v>
      </c>
    </row>
    <row r="248" spans="1:11" ht="14.45" customHeight="1" x14ac:dyDescent="0.2">
      <c r="A248" s="339" t="s">
        <v>301</v>
      </c>
      <c r="B248" s="340" t="s">
        <v>302</v>
      </c>
      <c r="C248" s="341" t="s">
        <v>303</v>
      </c>
      <c r="D248" s="342" t="s">
        <v>304</v>
      </c>
      <c r="E248" s="341" t="s">
        <v>305</v>
      </c>
      <c r="F248" s="342" t="s">
        <v>306</v>
      </c>
      <c r="G248" s="341" t="s">
        <v>762</v>
      </c>
      <c r="H248" s="341" t="s">
        <v>763</v>
      </c>
      <c r="I248" s="343">
        <v>7104.241225733902</v>
      </c>
      <c r="J248" s="343">
        <v>163</v>
      </c>
      <c r="K248" s="344">
        <v>1160622.4228515625</v>
      </c>
    </row>
    <row r="249" spans="1:11" ht="14.45" customHeight="1" x14ac:dyDescent="0.2">
      <c r="A249" s="339" t="s">
        <v>301</v>
      </c>
      <c r="B249" s="340" t="s">
        <v>302</v>
      </c>
      <c r="C249" s="341" t="s">
        <v>303</v>
      </c>
      <c r="D249" s="342" t="s">
        <v>304</v>
      </c>
      <c r="E249" s="341" t="s">
        <v>305</v>
      </c>
      <c r="F249" s="342" t="s">
        <v>306</v>
      </c>
      <c r="G249" s="341" t="s">
        <v>764</v>
      </c>
      <c r="H249" s="341" t="s">
        <v>765</v>
      </c>
      <c r="I249" s="343">
        <v>23716</v>
      </c>
      <c r="J249" s="343">
        <v>1</v>
      </c>
      <c r="K249" s="344">
        <v>23716</v>
      </c>
    </row>
    <row r="250" spans="1:11" ht="14.45" customHeight="1" x14ac:dyDescent="0.2">
      <c r="A250" s="339" t="s">
        <v>301</v>
      </c>
      <c r="B250" s="340" t="s">
        <v>302</v>
      </c>
      <c r="C250" s="341" t="s">
        <v>303</v>
      </c>
      <c r="D250" s="342" t="s">
        <v>304</v>
      </c>
      <c r="E250" s="341" t="s">
        <v>305</v>
      </c>
      <c r="F250" s="342" t="s">
        <v>306</v>
      </c>
      <c r="G250" s="341" t="s">
        <v>766</v>
      </c>
      <c r="H250" s="341" t="s">
        <v>767</v>
      </c>
      <c r="I250" s="343">
        <v>1058.9524943033855</v>
      </c>
      <c r="J250" s="343">
        <v>29</v>
      </c>
      <c r="K250" s="344">
        <v>30713.189575195313</v>
      </c>
    </row>
    <row r="251" spans="1:11" ht="14.45" customHeight="1" x14ac:dyDescent="0.2">
      <c r="A251" s="339" t="s">
        <v>301</v>
      </c>
      <c r="B251" s="340" t="s">
        <v>302</v>
      </c>
      <c r="C251" s="341" t="s">
        <v>303</v>
      </c>
      <c r="D251" s="342" t="s">
        <v>304</v>
      </c>
      <c r="E251" s="341" t="s">
        <v>305</v>
      </c>
      <c r="F251" s="342" t="s">
        <v>306</v>
      </c>
      <c r="G251" s="341" t="s">
        <v>768</v>
      </c>
      <c r="H251" s="341" t="s">
        <v>769</v>
      </c>
      <c r="I251" s="343">
        <v>7754.068492542614</v>
      </c>
      <c r="J251" s="343">
        <v>29</v>
      </c>
      <c r="K251" s="344">
        <v>222330.859375</v>
      </c>
    </row>
    <row r="252" spans="1:11" ht="14.45" customHeight="1" x14ac:dyDescent="0.2">
      <c r="A252" s="339" t="s">
        <v>301</v>
      </c>
      <c r="B252" s="340" t="s">
        <v>302</v>
      </c>
      <c r="C252" s="341" t="s">
        <v>303</v>
      </c>
      <c r="D252" s="342" t="s">
        <v>304</v>
      </c>
      <c r="E252" s="341" t="s">
        <v>305</v>
      </c>
      <c r="F252" s="342" t="s">
        <v>306</v>
      </c>
      <c r="G252" s="341" t="s">
        <v>770</v>
      </c>
      <c r="H252" s="341" t="s">
        <v>771</v>
      </c>
      <c r="I252" s="343">
        <v>13059.24365234375</v>
      </c>
      <c r="J252" s="343">
        <v>21</v>
      </c>
      <c r="K252" s="344">
        <v>270372.1494140625</v>
      </c>
    </row>
    <row r="253" spans="1:11" ht="14.45" customHeight="1" x14ac:dyDescent="0.2">
      <c r="A253" s="339" t="s">
        <v>301</v>
      </c>
      <c r="B253" s="340" t="s">
        <v>302</v>
      </c>
      <c r="C253" s="341" t="s">
        <v>303</v>
      </c>
      <c r="D253" s="342" t="s">
        <v>304</v>
      </c>
      <c r="E253" s="341" t="s">
        <v>305</v>
      </c>
      <c r="F253" s="342" t="s">
        <v>306</v>
      </c>
      <c r="G253" s="341" t="s">
        <v>772</v>
      </c>
      <c r="H253" s="341" t="s">
        <v>773</v>
      </c>
      <c r="I253" s="343">
        <v>9090.9033668154771</v>
      </c>
      <c r="J253" s="343">
        <v>26</v>
      </c>
      <c r="K253" s="344">
        <v>235417.62109375</v>
      </c>
    </row>
    <row r="254" spans="1:11" ht="14.45" customHeight="1" x14ac:dyDescent="0.2">
      <c r="A254" s="339" t="s">
        <v>301</v>
      </c>
      <c r="B254" s="340" t="s">
        <v>302</v>
      </c>
      <c r="C254" s="341" t="s">
        <v>303</v>
      </c>
      <c r="D254" s="342" t="s">
        <v>304</v>
      </c>
      <c r="E254" s="341" t="s">
        <v>305</v>
      </c>
      <c r="F254" s="342" t="s">
        <v>306</v>
      </c>
      <c r="G254" s="341" t="s">
        <v>774</v>
      </c>
      <c r="H254" s="341" t="s">
        <v>775</v>
      </c>
      <c r="I254" s="343">
        <v>6833.1141357421875</v>
      </c>
      <c r="J254" s="343">
        <v>30</v>
      </c>
      <c r="K254" s="344">
        <v>204362.62939453125</v>
      </c>
    </row>
    <row r="255" spans="1:11" ht="14.45" customHeight="1" x14ac:dyDescent="0.2">
      <c r="A255" s="339" t="s">
        <v>301</v>
      </c>
      <c r="B255" s="340" t="s">
        <v>302</v>
      </c>
      <c r="C255" s="341" t="s">
        <v>303</v>
      </c>
      <c r="D255" s="342" t="s">
        <v>304</v>
      </c>
      <c r="E255" s="341" t="s">
        <v>305</v>
      </c>
      <c r="F255" s="342" t="s">
        <v>306</v>
      </c>
      <c r="G255" s="341" t="s">
        <v>774</v>
      </c>
      <c r="H255" s="341" t="s">
        <v>776</v>
      </c>
      <c r="I255" s="343">
        <v>7008.31982421875</v>
      </c>
      <c r="J255" s="343">
        <v>14</v>
      </c>
      <c r="K255" s="344">
        <v>98116.47900390625</v>
      </c>
    </row>
    <row r="256" spans="1:11" ht="14.45" customHeight="1" x14ac:dyDescent="0.2">
      <c r="A256" s="339" t="s">
        <v>301</v>
      </c>
      <c r="B256" s="340" t="s">
        <v>302</v>
      </c>
      <c r="C256" s="341" t="s">
        <v>303</v>
      </c>
      <c r="D256" s="342" t="s">
        <v>304</v>
      </c>
      <c r="E256" s="341" t="s">
        <v>305</v>
      </c>
      <c r="F256" s="342" t="s">
        <v>306</v>
      </c>
      <c r="G256" s="341" t="s">
        <v>777</v>
      </c>
      <c r="H256" s="341" t="s">
        <v>778</v>
      </c>
      <c r="I256" s="343">
        <v>8420.8839432565783</v>
      </c>
      <c r="J256" s="343">
        <v>27</v>
      </c>
      <c r="K256" s="344">
        <v>226450.3828125</v>
      </c>
    </row>
    <row r="257" spans="1:11" ht="14.45" customHeight="1" x14ac:dyDescent="0.2">
      <c r="A257" s="339" t="s">
        <v>301</v>
      </c>
      <c r="B257" s="340" t="s">
        <v>302</v>
      </c>
      <c r="C257" s="341" t="s">
        <v>303</v>
      </c>
      <c r="D257" s="342" t="s">
        <v>304</v>
      </c>
      <c r="E257" s="341" t="s">
        <v>305</v>
      </c>
      <c r="F257" s="342" t="s">
        <v>306</v>
      </c>
      <c r="G257" s="341" t="s">
        <v>779</v>
      </c>
      <c r="H257" s="341" t="s">
        <v>780</v>
      </c>
      <c r="I257" s="343">
        <v>6880.2589017427881</v>
      </c>
      <c r="J257" s="343">
        <v>64</v>
      </c>
      <c r="K257" s="344">
        <v>438425.91650390625</v>
      </c>
    </row>
    <row r="258" spans="1:11" ht="14.45" customHeight="1" x14ac:dyDescent="0.2">
      <c r="A258" s="339" t="s">
        <v>301</v>
      </c>
      <c r="B258" s="340" t="s">
        <v>302</v>
      </c>
      <c r="C258" s="341" t="s">
        <v>303</v>
      </c>
      <c r="D258" s="342" t="s">
        <v>304</v>
      </c>
      <c r="E258" s="341" t="s">
        <v>305</v>
      </c>
      <c r="F258" s="342" t="s">
        <v>306</v>
      </c>
      <c r="G258" s="341" t="s">
        <v>781</v>
      </c>
      <c r="H258" s="341" t="s">
        <v>782</v>
      </c>
      <c r="I258" s="343">
        <v>7262.0970928485576</v>
      </c>
      <c r="J258" s="343">
        <v>64</v>
      </c>
      <c r="K258" s="344">
        <v>462757.56787109375</v>
      </c>
    </row>
    <row r="259" spans="1:11" ht="14.45" customHeight="1" x14ac:dyDescent="0.2">
      <c r="A259" s="339" t="s">
        <v>301</v>
      </c>
      <c r="B259" s="340" t="s">
        <v>302</v>
      </c>
      <c r="C259" s="341" t="s">
        <v>303</v>
      </c>
      <c r="D259" s="342" t="s">
        <v>304</v>
      </c>
      <c r="E259" s="341" t="s">
        <v>305</v>
      </c>
      <c r="F259" s="342" t="s">
        <v>306</v>
      </c>
      <c r="G259" s="341" t="s">
        <v>783</v>
      </c>
      <c r="H259" s="341" t="s">
        <v>784</v>
      </c>
      <c r="I259" s="343">
        <v>3302.2367350260415</v>
      </c>
      <c r="J259" s="343">
        <v>12</v>
      </c>
      <c r="K259" s="344">
        <v>39626.8408203125</v>
      </c>
    </row>
    <row r="260" spans="1:11" ht="14.45" customHeight="1" x14ac:dyDescent="0.2">
      <c r="A260" s="339" t="s">
        <v>301</v>
      </c>
      <c r="B260" s="340" t="s">
        <v>302</v>
      </c>
      <c r="C260" s="341" t="s">
        <v>303</v>
      </c>
      <c r="D260" s="342" t="s">
        <v>304</v>
      </c>
      <c r="E260" s="341" t="s">
        <v>305</v>
      </c>
      <c r="F260" s="342" t="s">
        <v>306</v>
      </c>
      <c r="G260" s="341" t="s">
        <v>785</v>
      </c>
      <c r="H260" s="341" t="s">
        <v>786</v>
      </c>
      <c r="I260" s="343">
        <v>3346.330078125</v>
      </c>
      <c r="J260" s="343">
        <v>4</v>
      </c>
      <c r="K260" s="344">
        <v>13385.3203125</v>
      </c>
    </row>
    <row r="261" spans="1:11" ht="14.45" customHeight="1" x14ac:dyDescent="0.2">
      <c r="A261" s="339" t="s">
        <v>301</v>
      </c>
      <c r="B261" s="340" t="s">
        <v>302</v>
      </c>
      <c r="C261" s="341" t="s">
        <v>303</v>
      </c>
      <c r="D261" s="342" t="s">
        <v>304</v>
      </c>
      <c r="E261" s="341" t="s">
        <v>305</v>
      </c>
      <c r="F261" s="342" t="s">
        <v>306</v>
      </c>
      <c r="G261" s="341" t="s">
        <v>787</v>
      </c>
      <c r="H261" s="341" t="s">
        <v>788</v>
      </c>
      <c r="I261" s="343">
        <v>3346.330078125</v>
      </c>
      <c r="J261" s="343">
        <v>8</v>
      </c>
      <c r="K261" s="344">
        <v>26770.640625</v>
      </c>
    </row>
    <row r="262" spans="1:11" ht="14.45" customHeight="1" x14ac:dyDescent="0.2">
      <c r="A262" s="339" t="s">
        <v>301</v>
      </c>
      <c r="B262" s="340" t="s">
        <v>302</v>
      </c>
      <c r="C262" s="341" t="s">
        <v>303</v>
      </c>
      <c r="D262" s="342" t="s">
        <v>304</v>
      </c>
      <c r="E262" s="341" t="s">
        <v>305</v>
      </c>
      <c r="F262" s="342" t="s">
        <v>306</v>
      </c>
      <c r="G262" s="341" t="s">
        <v>789</v>
      </c>
      <c r="H262" s="341" t="s">
        <v>790</v>
      </c>
      <c r="I262" s="343">
        <v>3352.538263494318</v>
      </c>
      <c r="J262" s="343">
        <v>11</v>
      </c>
      <c r="K262" s="344">
        <v>36877.9208984375</v>
      </c>
    </row>
    <row r="263" spans="1:11" ht="14.45" customHeight="1" x14ac:dyDescent="0.2">
      <c r="A263" s="339" t="s">
        <v>301</v>
      </c>
      <c r="B263" s="340" t="s">
        <v>302</v>
      </c>
      <c r="C263" s="341" t="s">
        <v>303</v>
      </c>
      <c r="D263" s="342" t="s">
        <v>304</v>
      </c>
      <c r="E263" s="341" t="s">
        <v>305</v>
      </c>
      <c r="F263" s="342" t="s">
        <v>306</v>
      </c>
      <c r="G263" s="341" t="s">
        <v>791</v>
      </c>
      <c r="H263" s="341" t="s">
        <v>792</v>
      </c>
      <c r="I263" s="343">
        <v>3323.5667317708335</v>
      </c>
      <c r="J263" s="343">
        <v>6</v>
      </c>
      <c r="K263" s="344">
        <v>19941.400390625</v>
      </c>
    </row>
    <row r="264" spans="1:11" ht="14.45" customHeight="1" x14ac:dyDescent="0.2">
      <c r="A264" s="339" t="s">
        <v>301</v>
      </c>
      <c r="B264" s="340" t="s">
        <v>302</v>
      </c>
      <c r="C264" s="341" t="s">
        <v>303</v>
      </c>
      <c r="D264" s="342" t="s">
        <v>304</v>
      </c>
      <c r="E264" s="341" t="s">
        <v>305</v>
      </c>
      <c r="F264" s="342" t="s">
        <v>306</v>
      </c>
      <c r="G264" s="341" t="s">
        <v>793</v>
      </c>
      <c r="H264" s="341" t="s">
        <v>794</v>
      </c>
      <c r="I264" s="343">
        <v>3312.18505859375</v>
      </c>
      <c r="J264" s="343">
        <v>4</v>
      </c>
      <c r="K264" s="344">
        <v>13248.740234375</v>
      </c>
    </row>
    <row r="265" spans="1:11" ht="14.45" customHeight="1" x14ac:dyDescent="0.2">
      <c r="A265" s="339" t="s">
        <v>301</v>
      </c>
      <c r="B265" s="340" t="s">
        <v>302</v>
      </c>
      <c r="C265" s="341" t="s">
        <v>303</v>
      </c>
      <c r="D265" s="342" t="s">
        <v>304</v>
      </c>
      <c r="E265" s="341" t="s">
        <v>305</v>
      </c>
      <c r="F265" s="342" t="s">
        <v>306</v>
      </c>
      <c r="G265" s="341" t="s">
        <v>795</v>
      </c>
      <c r="H265" s="341" t="s">
        <v>796</v>
      </c>
      <c r="I265" s="343">
        <v>3346.330078125</v>
      </c>
      <c r="J265" s="343">
        <v>4</v>
      </c>
      <c r="K265" s="344">
        <v>13385.3203125</v>
      </c>
    </row>
    <row r="266" spans="1:11" ht="14.45" customHeight="1" x14ac:dyDescent="0.2">
      <c r="A266" s="339" t="s">
        <v>301</v>
      </c>
      <c r="B266" s="340" t="s">
        <v>302</v>
      </c>
      <c r="C266" s="341" t="s">
        <v>303</v>
      </c>
      <c r="D266" s="342" t="s">
        <v>304</v>
      </c>
      <c r="E266" s="341" t="s">
        <v>305</v>
      </c>
      <c r="F266" s="342" t="s">
        <v>306</v>
      </c>
      <c r="G266" s="341" t="s">
        <v>797</v>
      </c>
      <c r="H266" s="341" t="s">
        <v>798</v>
      </c>
      <c r="I266" s="343">
        <v>3346.330078125</v>
      </c>
      <c r="J266" s="343">
        <v>6</v>
      </c>
      <c r="K266" s="344">
        <v>20077.98046875</v>
      </c>
    </row>
    <row r="267" spans="1:11" ht="14.45" customHeight="1" x14ac:dyDescent="0.2">
      <c r="A267" s="339" t="s">
        <v>301</v>
      </c>
      <c r="B267" s="340" t="s">
        <v>302</v>
      </c>
      <c r="C267" s="341" t="s">
        <v>303</v>
      </c>
      <c r="D267" s="342" t="s">
        <v>304</v>
      </c>
      <c r="E267" s="341" t="s">
        <v>305</v>
      </c>
      <c r="F267" s="342" t="s">
        <v>306</v>
      </c>
      <c r="G267" s="341" t="s">
        <v>799</v>
      </c>
      <c r="H267" s="341" t="s">
        <v>800</v>
      </c>
      <c r="I267" s="343">
        <v>3279.925048828125</v>
      </c>
      <c r="J267" s="343">
        <v>10</v>
      </c>
      <c r="K267" s="344">
        <v>32799.25048828125</v>
      </c>
    </row>
    <row r="268" spans="1:11" ht="14.45" customHeight="1" x14ac:dyDescent="0.2">
      <c r="A268" s="339" t="s">
        <v>301</v>
      </c>
      <c r="B268" s="340" t="s">
        <v>302</v>
      </c>
      <c r="C268" s="341" t="s">
        <v>303</v>
      </c>
      <c r="D268" s="342" t="s">
        <v>304</v>
      </c>
      <c r="E268" s="341" t="s">
        <v>305</v>
      </c>
      <c r="F268" s="342" t="s">
        <v>306</v>
      </c>
      <c r="G268" s="341" t="s">
        <v>801</v>
      </c>
      <c r="H268" s="341" t="s">
        <v>802</v>
      </c>
      <c r="I268" s="343">
        <v>3472.269131747159</v>
      </c>
      <c r="J268" s="343">
        <v>11</v>
      </c>
      <c r="K268" s="344">
        <v>38194.96044921875</v>
      </c>
    </row>
    <row r="269" spans="1:11" ht="14.45" customHeight="1" x14ac:dyDescent="0.2">
      <c r="A269" s="339" t="s">
        <v>301</v>
      </c>
      <c r="B269" s="340" t="s">
        <v>302</v>
      </c>
      <c r="C269" s="341" t="s">
        <v>303</v>
      </c>
      <c r="D269" s="342" t="s">
        <v>304</v>
      </c>
      <c r="E269" s="341" t="s">
        <v>305</v>
      </c>
      <c r="F269" s="342" t="s">
        <v>306</v>
      </c>
      <c r="G269" s="341" t="s">
        <v>803</v>
      </c>
      <c r="H269" s="341" t="s">
        <v>804</v>
      </c>
      <c r="I269" s="343">
        <v>3569.0299479166665</v>
      </c>
      <c r="J269" s="343">
        <v>9</v>
      </c>
      <c r="K269" s="344">
        <v>32121.26953125</v>
      </c>
    </row>
    <row r="270" spans="1:11" ht="14.45" customHeight="1" x14ac:dyDescent="0.2">
      <c r="A270" s="339" t="s">
        <v>301</v>
      </c>
      <c r="B270" s="340" t="s">
        <v>302</v>
      </c>
      <c r="C270" s="341" t="s">
        <v>303</v>
      </c>
      <c r="D270" s="342" t="s">
        <v>304</v>
      </c>
      <c r="E270" s="341" t="s">
        <v>305</v>
      </c>
      <c r="F270" s="342" t="s">
        <v>306</v>
      </c>
      <c r="G270" s="341" t="s">
        <v>805</v>
      </c>
      <c r="H270" s="341" t="s">
        <v>806</v>
      </c>
      <c r="I270" s="343">
        <v>3572.4302014802633</v>
      </c>
      <c r="J270" s="343">
        <v>22</v>
      </c>
      <c r="K270" s="344">
        <v>78341.008544921875</v>
      </c>
    </row>
    <row r="271" spans="1:11" ht="14.45" customHeight="1" x14ac:dyDescent="0.2">
      <c r="A271" s="339" t="s">
        <v>301</v>
      </c>
      <c r="B271" s="340" t="s">
        <v>302</v>
      </c>
      <c r="C271" s="341" t="s">
        <v>303</v>
      </c>
      <c r="D271" s="342" t="s">
        <v>304</v>
      </c>
      <c r="E271" s="341" t="s">
        <v>305</v>
      </c>
      <c r="F271" s="342" t="s">
        <v>306</v>
      </c>
      <c r="G271" s="341" t="s">
        <v>807</v>
      </c>
      <c r="H271" s="341" t="s">
        <v>808</v>
      </c>
      <c r="I271" s="343">
        <v>2697.6949462890625</v>
      </c>
      <c r="J271" s="343">
        <v>6</v>
      </c>
      <c r="K271" s="344">
        <v>16186.169677734375</v>
      </c>
    </row>
    <row r="272" spans="1:11" ht="14.45" customHeight="1" x14ac:dyDescent="0.2">
      <c r="A272" s="339" t="s">
        <v>301</v>
      </c>
      <c r="B272" s="340" t="s">
        <v>302</v>
      </c>
      <c r="C272" s="341" t="s">
        <v>303</v>
      </c>
      <c r="D272" s="342" t="s">
        <v>304</v>
      </c>
      <c r="E272" s="341" t="s">
        <v>305</v>
      </c>
      <c r="F272" s="342" t="s">
        <v>306</v>
      </c>
      <c r="G272" s="341" t="s">
        <v>809</v>
      </c>
      <c r="H272" s="341" t="s">
        <v>810</v>
      </c>
      <c r="I272" s="343">
        <v>2697.6949462890625</v>
      </c>
      <c r="J272" s="343">
        <v>4</v>
      </c>
      <c r="K272" s="344">
        <v>10790.77978515625</v>
      </c>
    </row>
    <row r="273" spans="1:11" ht="14.45" customHeight="1" x14ac:dyDescent="0.2">
      <c r="A273" s="339" t="s">
        <v>301</v>
      </c>
      <c r="B273" s="340" t="s">
        <v>302</v>
      </c>
      <c r="C273" s="341" t="s">
        <v>303</v>
      </c>
      <c r="D273" s="342" t="s">
        <v>304</v>
      </c>
      <c r="E273" s="341" t="s">
        <v>305</v>
      </c>
      <c r="F273" s="342" t="s">
        <v>306</v>
      </c>
      <c r="G273" s="341" t="s">
        <v>811</v>
      </c>
      <c r="H273" s="341" t="s">
        <v>812</v>
      </c>
      <c r="I273" s="343">
        <v>3332.6720703125002</v>
      </c>
      <c r="J273" s="343">
        <v>5</v>
      </c>
      <c r="K273" s="344">
        <v>16663.3603515625</v>
      </c>
    </row>
    <row r="274" spans="1:11" ht="14.45" customHeight="1" x14ac:dyDescent="0.2">
      <c r="A274" s="339" t="s">
        <v>301</v>
      </c>
      <c r="B274" s="340" t="s">
        <v>302</v>
      </c>
      <c r="C274" s="341" t="s">
        <v>303</v>
      </c>
      <c r="D274" s="342" t="s">
        <v>304</v>
      </c>
      <c r="E274" s="341" t="s">
        <v>305</v>
      </c>
      <c r="F274" s="342" t="s">
        <v>306</v>
      </c>
      <c r="G274" s="341" t="s">
        <v>813</v>
      </c>
      <c r="H274" s="341" t="s">
        <v>814</v>
      </c>
      <c r="I274" s="343">
        <v>3369.0934244791665</v>
      </c>
      <c r="J274" s="343">
        <v>6</v>
      </c>
      <c r="K274" s="344">
        <v>20214.560546875</v>
      </c>
    </row>
    <row r="275" spans="1:11" ht="14.45" customHeight="1" x14ac:dyDescent="0.2">
      <c r="A275" s="339" t="s">
        <v>301</v>
      </c>
      <c r="B275" s="340" t="s">
        <v>302</v>
      </c>
      <c r="C275" s="341" t="s">
        <v>303</v>
      </c>
      <c r="D275" s="342" t="s">
        <v>304</v>
      </c>
      <c r="E275" s="341" t="s">
        <v>305</v>
      </c>
      <c r="F275" s="342" t="s">
        <v>306</v>
      </c>
      <c r="G275" s="341" t="s">
        <v>815</v>
      </c>
      <c r="H275" s="341" t="s">
        <v>816</v>
      </c>
      <c r="I275" s="343">
        <v>3369.0934244791665</v>
      </c>
      <c r="J275" s="343">
        <v>6</v>
      </c>
      <c r="K275" s="344">
        <v>20214.560546875</v>
      </c>
    </row>
    <row r="276" spans="1:11" ht="14.45" customHeight="1" x14ac:dyDescent="0.2">
      <c r="A276" s="339" t="s">
        <v>301</v>
      </c>
      <c r="B276" s="340" t="s">
        <v>302</v>
      </c>
      <c r="C276" s="341" t="s">
        <v>303</v>
      </c>
      <c r="D276" s="342" t="s">
        <v>304</v>
      </c>
      <c r="E276" s="341" t="s">
        <v>305</v>
      </c>
      <c r="F276" s="342" t="s">
        <v>306</v>
      </c>
      <c r="G276" s="341" t="s">
        <v>817</v>
      </c>
      <c r="H276" s="341" t="s">
        <v>818</v>
      </c>
      <c r="I276" s="343">
        <v>8940.0363932291675</v>
      </c>
      <c r="J276" s="343">
        <v>16</v>
      </c>
      <c r="K276" s="344">
        <v>142846.2412109375</v>
      </c>
    </row>
    <row r="277" spans="1:11" ht="14.45" customHeight="1" x14ac:dyDescent="0.2">
      <c r="A277" s="339" t="s">
        <v>301</v>
      </c>
      <c r="B277" s="340" t="s">
        <v>302</v>
      </c>
      <c r="C277" s="341" t="s">
        <v>303</v>
      </c>
      <c r="D277" s="342" t="s">
        <v>304</v>
      </c>
      <c r="E277" s="341" t="s">
        <v>305</v>
      </c>
      <c r="F277" s="342" t="s">
        <v>306</v>
      </c>
      <c r="G277" s="341" t="s">
        <v>819</v>
      </c>
      <c r="H277" s="341" t="s">
        <v>820</v>
      </c>
      <c r="I277" s="343">
        <v>8997.9666466346152</v>
      </c>
      <c r="J277" s="343">
        <v>61</v>
      </c>
      <c r="K277" s="344">
        <v>545512.1953125</v>
      </c>
    </row>
    <row r="278" spans="1:11" ht="14.45" customHeight="1" x14ac:dyDescent="0.2">
      <c r="A278" s="339" t="s">
        <v>301</v>
      </c>
      <c r="B278" s="340" t="s">
        <v>302</v>
      </c>
      <c r="C278" s="341" t="s">
        <v>303</v>
      </c>
      <c r="D278" s="342" t="s">
        <v>304</v>
      </c>
      <c r="E278" s="341" t="s">
        <v>305</v>
      </c>
      <c r="F278" s="342" t="s">
        <v>306</v>
      </c>
      <c r="G278" s="341" t="s">
        <v>821</v>
      </c>
      <c r="H278" s="341" t="s">
        <v>822</v>
      </c>
      <c r="I278" s="343">
        <v>8969.936410757211</v>
      </c>
      <c r="J278" s="343">
        <v>59</v>
      </c>
      <c r="K278" s="344">
        <v>527292.02734375</v>
      </c>
    </row>
    <row r="279" spans="1:11" ht="14.45" customHeight="1" x14ac:dyDescent="0.2">
      <c r="A279" s="339" t="s">
        <v>301</v>
      </c>
      <c r="B279" s="340" t="s">
        <v>302</v>
      </c>
      <c r="C279" s="341" t="s">
        <v>303</v>
      </c>
      <c r="D279" s="342" t="s">
        <v>304</v>
      </c>
      <c r="E279" s="341" t="s">
        <v>305</v>
      </c>
      <c r="F279" s="342" t="s">
        <v>306</v>
      </c>
      <c r="G279" s="341" t="s">
        <v>823</v>
      </c>
      <c r="H279" s="341" t="s">
        <v>824</v>
      </c>
      <c r="I279" s="343">
        <v>9032.5145399305547</v>
      </c>
      <c r="J279" s="343">
        <v>11</v>
      </c>
      <c r="K279" s="344">
        <v>99684.630859375</v>
      </c>
    </row>
    <row r="280" spans="1:11" ht="14.45" customHeight="1" x14ac:dyDescent="0.2">
      <c r="A280" s="339" t="s">
        <v>301</v>
      </c>
      <c r="B280" s="340" t="s">
        <v>302</v>
      </c>
      <c r="C280" s="341" t="s">
        <v>303</v>
      </c>
      <c r="D280" s="342" t="s">
        <v>304</v>
      </c>
      <c r="E280" s="341" t="s">
        <v>305</v>
      </c>
      <c r="F280" s="342" t="s">
        <v>306</v>
      </c>
      <c r="G280" s="341" t="s">
        <v>825</v>
      </c>
      <c r="H280" s="341" t="s">
        <v>826</v>
      </c>
      <c r="I280" s="343">
        <v>4603.018880208333</v>
      </c>
      <c r="J280" s="343">
        <v>24</v>
      </c>
      <c r="K280" s="344">
        <v>110972.3203125</v>
      </c>
    </row>
    <row r="281" spans="1:11" ht="14.45" customHeight="1" x14ac:dyDescent="0.2">
      <c r="A281" s="339" t="s">
        <v>301</v>
      </c>
      <c r="B281" s="340" t="s">
        <v>302</v>
      </c>
      <c r="C281" s="341" t="s">
        <v>303</v>
      </c>
      <c r="D281" s="342" t="s">
        <v>304</v>
      </c>
      <c r="E281" s="341" t="s">
        <v>305</v>
      </c>
      <c r="F281" s="342" t="s">
        <v>306</v>
      </c>
      <c r="G281" s="341" t="s">
        <v>827</v>
      </c>
      <c r="H281" s="341" t="s">
        <v>828</v>
      </c>
      <c r="I281" s="343">
        <v>8438.6413225446431</v>
      </c>
      <c r="J281" s="343">
        <v>25</v>
      </c>
      <c r="K281" s="344">
        <v>210460.0478515625</v>
      </c>
    </row>
    <row r="282" spans="1:11" ht="14.45" customHeight="1" x14ac:dyDescent="0.2">
      <c r="A282" s="339" t="s">
        <v>301</v>
      </c>
      <c r="B282" s="340" t="s">
        <v>302</v>
      </c>
      <c r="C282" s="341" t="s">
        <v>303</v>
      </c>
      <c r="D282" s="342" t="s">
        <v>304</v>
      </c>
      <c r="E282" s="341" t="s">
        <v>305</v>
      </c>
      <c r="F282" s="342" t="s">
        <v>306</v>
      </c>
      <c r="G282" s="341" t="s">
        <v>829</v>
      </c>
      <c r="H282" s="341" t="s">
        <v>830</v>
      </c>
      <c r="I282" s="343">
        <v>3194.5450439453125</v>
      </c>
      <c r="J282" s="343">
        <v>7</v>
      </c>
      <c r="K282" s="344">
        <v>22296.620361328125</v>
      </c>
    </row>
    <row r="283" spans="1:11" ht="14.45" customHeight="1" x14ac:dyDescent="0.2">
      <c r="A283" s="339" t="s">
        <v>301</v>
      </c>
      <c r="B283" s="340" t="s">
        <v>302</v>
      </c>
      <c r="C283" s="341" t="s">
        <v>303</v>
      </c>
      <c r="D283" s="342" t="s">
        <v>304</v>
      </c>
      <c r="E283" s="341" t="s">
        <v>305</v>
      </c>
      <c r="F283" s="342" t="s">
        <v>306</v>
      </c>
      <c r="G283" s="341" t="s">
        <v>831</v>
      </c>
      <c r="H283" s="341" t="s">
        <v>832</v>
      </c>
      <c r="I283" s="343">
        <v>12897.99265455163</v>
      </c>
      <c r="J283" s="343">
        <v>38</v>
      </c>
      <c r="K283" s="344">
        <v>487958.7919921875</v>
      </c>
    </row>
    <row r="284" spans="1:11" ht="14.45" customHeight="1" x14ac:dyDescent="0.2">
      <c r="A284" s="339" t="s">
        <v>301</v>
      </c>
      <c r="B284" s="340" t="s">
        <v>302</v>
      </c>
      <c r="C284" s="341" t="s">
        <v>303</v>
      </c>
      <c r="D284" s="342" t="s">
        <v>304</v>
      </c>
      <c r="E284" s="341" t="s">
        <v>305</v>
      </c>
      <c r="F284" s="342" t="s">
        <v>306</v>
      </c>
      <c r="G284" s="341" t="s">
        <v>833</v>
      </c>
      <c r="H284" s="341" t="s">
        <v>834</v>
      </c>
      <c r="I284" s="343">
        <v>13490.895389441288</v>
      </c>
      <c r="J284" s="343">
        <v>60</v>
      </c>
      <c r="K284" s="344">
        <v>807061.28125</v>
      </c>
    </row>
    <row r="285" spans="1:11" ht="14.45" customHeight="1" x14ac:dyDescent="0.2">
      <c r="A285" s="339" t="s">
        <v>301</v>
      </c>
      <c r="B285" s="340" t="s">
        <v>302</v>
      </c>
      <c r="C285" s="341" t="s">
        <v>303</v>
      </c>
      <c r="D285" s="342" t="s">
        <v>304</v>
      </c>
      <c r="E285" s="341" t="s">
        <v>305</v>
      </c>
      <c r="F285" s="342" t="s">
        <v>306</v>
      </c>
      <c r="G285" s="341" t="s">
        <v>835</v>
      </c>
      <c r="H285" s="341" t="s">
        <v>836</v>
      </c>
      <c r="I285" s="343">
        <v>14316.502075195313</v>
      </c>
      <c r="J285" s="343">
        <v>20</v>
      </c>
      <c r="K285" s="344">
        <v>286039.3515625</v>
      </c>
    </row>
    <row r="286" spans="1:11" ht="14.45" customHeight="1" x14ac:dyDescent="0.2">
      <c r="A286" s="339" t="s">
        <v>301</v>
      </c>
      <c r="B286" s="340" t="s">
        <v>302</v>
      </c>
      <c r="C286" s="341" t="s">
        <v>303</v>
      </c>
      <c r="D286" s="342" t="s">
        <v>304</v>
      </c>
      <c r="E286" s="341" t="s">
        <v>305</v>
      </c>
      <c r="F286" s="342" t="s">
        <v>306</v>
      </c>
      <c r="G286" s="341" t="s">
        <v>837</v>
      </c>
      <c r="H286" s="341" t="s">
        <v>838</v>
      </c>
      <c r="I286" s="343">
        <v>3293.3109863281252</v>
      </c>
      <c r="J286" s="343">
        <v>78</v>
      </c>
      <c r="K286" s="344">
        <v>255700.173828125</v>
      </c>
    </row>
    <row r="287" spans="1:11" ht="14.45" customHeight="1" x14ac:dyDescent="0.2">
      <c r="A287" s="339" t="s">
        <v>301</v>
      </c>
      <c r="B287" s="340" t="s">
        <v>302</v>
      </c>
      <c r="C287" s="341" t="s">
        <v>303</v>
      </c>
      <c r="D287" s="342" t="s">
        <v>304</v>
      </c>
      <c r="E287" s="341" t="s">
        <v>305</v>
      </c>
      <c r="F287" s="342" t="s">
        <v>306</v>
      </c>
      <c r="G287" s="341" t="s">
        <v>839</v>
      </c>
      <c r="H287" s="341" t="s">
        <v>840</v>
      </c>
      <c r="I287" s="343">
        <v>8975.1272786458339</v>
      </c>
      <c r="J287" s="343">
        <v>61</v>
      </c>
      <c r="K287" s="344">
        <v>544783.3837890625</v>
      </c>
    </row>
    <row r="288" spans="1:11" ht="14.45" customHeight="1" x14ac:dyDescent="0.2">
      <c r="A288" s="339" t="s">
        <v>301</v>
      </c>
      <c r="B288" s="340" t="s">
        <v>302</v>
      </c>
      <c r="C288" s="341" t="s">
        <v>303</v>
      </c>
      <c r="D288" s="342" t="s">
        <v>304</v>
      </c>
      <c r="E288" s="341" t="s">
        <v>305</v>
      </c>
      <c r="F288" s="342" t="s">
        <v>306</v>
      </c>
      <c r="G288" s="341" t="s">
        <v>841</v>
      </c>
      <c r="H288" s="341" t="s">
        <v>842</v>
      </c>
      <c r="I288" s="343">
        <v>5248.3507324218754</v>
      </c>
      <c r="J288" s="343">
        <v>28</v>
      </c>
      <c r="K288" s="344">
        <v>146953.8193359375</v>
      </c>
    </row>
    <row r="289" spans="1:11" ht="14.45" customHeight="1" x14ac:dyDescent="0.2">
      <c r="A289" s="339" t="s">
        <v>301</v>
      </c>
      <c r="B289" s="340" t="s">
        <v>302</v>
      </c>
      <c r="C289" s="341" t="s">
        <v>303</v>
      </c>
      <c r="D289" s="342" t="s">
        <v>304</v>
      </c>
      <c r="E289" s="341" t="s">
        <v>305</v>
      </c>
      <c r="F289" s="342" t="s">
        <v>306</v>
      </c>
      <c r="G289" s="341" t="s">
        <v>843</v>
      </c>
      <c r="H289" s="341" t="s">
        <v>844</v>
      </c>
      <c r="I289" s="343">
        <v>16370.588235294117</v>
      </c>
      <c r="J289" s="343">
        <v>771</v>
      </c>
      <c r="K289" s="344">
        <v>12537415</v>
      </c>
    </row>
    <row r="290" spans="1:11" ht="14.45" customHeight="1" x14ac:dyDescent="0.2">
      <c r="A290" s="339" t="s">
        <v>301</v>
      </c>
      <c r="B290" s="340" t="s">
        <v>302</v>
      </c>
      <c r="C290" s="341" t="s">
        <v>303</v>
      </c>
      <c r="D290" s="342" t="s">
        <v>304</v>
      </c>
      <c r="E290" s="341" t="s">
        <v>305</v>
      </c>
      <c r="F290" s="342" t="s">
        <v>306</v>
      </c>
      <c r="G290" s="341" t="s">
        <v>845</v>
      </c>
      <c r="H290" s="341" t="s">
        <v>846</v>
      </c>
      <c r="I290" s="343">
        <v>274.67001342773438</v>
      </c>
      <c r="J290" s="343">
        <v>2</v>
      </c>
      <c r="K290" s="344">
        <v>549.34002685546875</v>
      </c>
    </row>
    <row r="291" spans="1:11" ht="14.45" customHeight="1" x14ac:dyDescent="0.2">
      <c r="A291" s="339" t="s">
        <v>301</v>
      </c>
      <c r="B291" s="340" t="s">
        <v>302</v>
      </c>
      <c r="C291" s="341" t="s">
        <v>303</v>
      </c>
      <c r="D291" s="342" t="s">
        <v>304</v>
      </c>
      <c r="E291" s="341" t="s">
        <v>305</v>
      </c>
      <c r="F291" s="342" t="s">
        <v>306</v>
      </c>
      <c r="G291" s="341" t="s">
        <v>845</v>
      </c>
      <c r="H291" s="341" t="s">
        <v>847</v>
      </c>
      <c r="I291" s="343">
        <v>274.67001342773438</v>
      </c>
      <c r="J291" s="343">
        <v>3</v>
      </c>
      <c r="K291" s="344">
        <v>824.01004028320313</v>
      </c>
    </row>
    <row r="292" spans="1:11" ht="14.45" customHeight="1" x14ac:dyDescent="0.2">
      <c r="A292" s="339" t="s">
        <v>301</v>
      </c>
      <c r="B292" s="340" t="s">
        <v>302</v>
      </c>
      <c r="C292" s="341" t="s">
        <v>303</v>
      </c>
      <c r="D292" s="342" t="s">
        <v>304</v>
      </c>
      <c r="E292" s="341" t="s">
        <v>305</v>
      </c>
      <c r="F292" s="342" t="s">
        <v>306</v>
      </c>
      <c r="G292" s="341" t="s">
        <v>848</v>
      </c>
      <c r="H292" s="341" t="s">
        <v>849</v>
      </c>
      <c r="I292" s="343">
        <v>2821.97607421875</v>
      </c>
      <c r="J292" s="343">
        <v>5</v>
      </c>
      <c r="K292" s="344">
        <v>14109.8798828125</v>
      </c>
    </row>
    <row r="293" spans="1:11" ht="14.45" customHeight="1" x14ac:dyDescent="0.2">
      <c r="A293" s="339" t="s">
        <v>301</v>
      </c>
      <c r="B293" s="340" t="s">
        <v>302</v>
      </c>
      <c r="C293" s="341" t="s">
        <v>303</v>
      </c>
      <c r="D293" s="342" t="s">
        <v>304</v>
      </c>
      <c r="E293" s="341" t="s">
        <v>305</v>
      </c>
      <c r="F293" s="342" t="s">
        <v>306</v>
      </c>
      <c r="G293" s="341" t="s">
        <v>848</v>
      </c>
      <c r="H293" s="341" t="s">
        <v>850</v>
      </c>
      <c r="I293" s="343">
        <v>2766.639892578125</v>
      </c>
      <c r="J293" s="343">
        <v>5</v>
      </c>
      <c r="K293" s="344">
        <v>13833.199462890625</v>
      </c>
    </row>
    <row r="294" spans="1:11" ht="14.45" customHeight="1" x14ac:dyDescent="0.2">
      <c r="A294" s="339" t="s">
        <v>301</v>
      </c>
      <c r="B294" s="340" t="s">
        <v>302</v>
      </c>
      <c r="C294" s="341" t="s">
        <v>303</v>
      </c>
      <c r="D294" s="342" t="s">
        <v>304</v>
      </c>
      <c r="E294" s="341" t="s">
        <v>305</v>
      </c>
      <c r="F294" s="342" t="s">
        <v>306</v>
      </c>
      <c r="G294" s="341" t="s">
        <v>851</v>
      </c>
      <c r="H294" s="341" t="s">
        <v>852</v>
      </c>
      <c r="I294" s="343">
        <v>15.549575138092042</v>
      </c>
      <c r="J294" s="343">
        <v>3840</v>
      </c>
      <c r="K294" s="344">
        <v>59706.438888549805</v>
      </c>
    </row>
    <row r="295" spans="1:11" ht="14.45" customHeight="1" x14ac:dyDescent="0.2">
      <c r="A295" s="339" t="s">
        <v>301</v>
      </c>
      <c r="B295" s="340" t="s">
        <v>302</v>
      </c>
      <c r="C295" s="341" t="s">
        <v>303</v>
      </c>
      <c r="D295" s="342" t="s">
        <v>304</v>
      </c>
      <c r="E295" s="341" t="s">
        <v>305</v>
      </c>
      <c r="F295" s="342" t="s">
        <v>306</v>
      </c>
      <c r="G295" s="341" t="s">
        <v>853</v>
      </c>
      <c r="H295" s="341" t="s">
        <v>854</v>
      </c>
      <c r="I295" s="343">
        <v>18.758363650395321</v>
      </c>
      <c r="J295" s="343">
        <v>5832</v>
      </c>
      <c r="K295" s="344">
        <v>109379.15209960938</v>
      </c>
    </row>
    <row r="296" spans="1:11" ht="14.45" customHeight="1" x14ac:dyDescent="0.2">
      <c r="A296" s="339" t="s">
        <v>301</v>
      </c>
      <c r="B296" s="340" t="s">
        <v>302</v>
      </c>
      <c r="C296" s="341" t="s">
        <v>303</v>
      </c>
      <c r="D296" s="342" t="s">
        <v>304</v>
      </c>
      <c r="E296" s="341" t="s">
        <v>305</v>
      </c>
      <c r="F296" s="342" t="s">
        <v>306</v>
      </c>
      <c r="G296" s="341" t="s">
        <v>855</v>
      </c>
      <c r="H296" s="341" t="s">
        <v>856</v>
      </c>
      <c r="I296" s="343">
        <v>129.23999786376953</v>
      </c>
      <c r="J296" s="343">
        <v>2</v>
      </c>
      <c r="K296" s="344">
        <v>258.47999572753906</v>
      </c>
    </row>
    <row r="297" spans="1:11" ht="14.45" customHeight="1" x14ac:dyDescent="0.2">
      <c r="A297" s="339" t="s">
        <v>301</v>
      </c>
      <c r="B297" s="340" t="s">
        <v>302</v>
      </c>
      <c r="C297" s="341" t="s">
        <v>303</v>
      </c>
      <c r="D297" s="342" t="s">
        <v>304</v>
      </c>
      <c r="E297" s="341" t="s">
        <v>305</v>
      </c>
      <c r="F297" s="342" t="s">
        <v>306</v>
      </c>
      <c r="G297" s="341" t="s">
        <v>857</v>
      </c>
      <c r="H297" s="341" t="s">
        <v>858</v>
      </c>
      <c r="I297" s="343">
        <v>348.67001342773438</v>
      </c>
      <c r="J297" s="343">
        <v>1</v>
      </c>
      <c r="K297" s="344">
        <v>348.67001342773438</v>
      </c>
    </row>
    <row r="298" spans="1:11" ht="14.45" customHeight="1" x14ac:dyDescent="0.2">
      <c r="A298" s="339" t="s">
        <v>301</v>
      </c>
      <c r="B298" s="340" t="s">
        <v>302</v>
      </c>
      <c r="C298" s="341" t="s">
        <v>303</v>
      </c>
      <c r="D298" s="342" t="s">
        <v>304</v>
      </c>
      <c r="E298" s="341" t="s">
        <v>305</v>
      </c>
      <c r="F298" s="342" t="s">
        <v>306</v>
      </c>
      <c r="G298" s="341" t="s">
        <v>855</v>
      </c>
      <c r="H298" s="341" t="s">
        <v>859</v>
      </c>
      <c r="I298" s="343">
        <v>134.35250091552734</v>
      </c>
      <c r="J298" s="343">
        <v>4</v>
      </c>
      <c r="K298" s="344">
        <v>537.41000366210938</v>
      </c>
    </row>
    <row r="299" spans="1:11" ht="14.45" customHeight="1" x14ac:dyDescent="0.2">
      <c r="A299" s="339" t="s">
        <v>301</v>
      </c>
      <c r="B299" s="340" t="s">
        <v>302</v>
      </c>
      <c r="C299" s="341" t="s">
        <v>303</v>
      </c>
      <c r="D299" s="342" t="s">
        <v>304</v>
      </c>
      <c r="E299" s="341" t="s">
        <v>305</v>
      </c>
      <c r="F299" s="342" t="s">
        <v>306</v>
      </c>
      <c r="G299" s="341" t="s">
        <v>860</v>
      </c>
      <c r="H299" s="341" t="s">
        <v>861</v>
      </c>
      <c r="I299" s="343">
        <v>274.67001342773438</v>
      </c>
      <c r="J299" s="343">
        <v>6</v>
      </c>
      <c r="K299" s="344">
        <v>1648.0200805664063</v>
      </c>
    </row>
    <row r="300" spans="1:11" ht="14.45" customHeight="1" x14ac:dyDescent="0.2">
      <c r="A300" s="339" t="s">
        <v>301</v>
      </c>
      <c r="B300" s="340" t="s">
        <v>302</v>
      </c>
      <c r="C300" s="341" t="s">
        <v>303</v>
      </c>
      <c r="D300" s="342" t="s">
        <v>304</v>
      </c>
      <c r="E300" s="341" t="s">
        <v>305</v>
      </c>
      <c r="F300" s="342" t="s">
        <v>306</v>
      </c>
      <c r="G300" s="341" t="s">
        <v>862</v>
      </c>
      <c r="H300" s="341" t="s">
        <v>863</v>
      </c>
      <c r="I300" s="343">
        <v>2919.2099609375</v>
      </c>
      <c r="J300" s="343">
        <v>2</v>
      </c>
      <c r="K300" s="344">
        <v>5838.419921875</v>
      </c>
    </row>
    <row r="301" spans="1:11" ht="14.45" customHeight="1" x14ac:dyDescent="0.2">
      <c r="A301" s="339" t="s">
        <v>301</v>
      </c>
      <c r="B301" s="340" t="s">
        <v>302</v>
      </c>
      <c r="C301" s="341" t="s">
        <v>303</v>
      </c>
      <c r="D301" s="342" t="s">
        <v>304</v>
      </c>
      <c r="E301" s="341" t="s">
        <v>305</v>
      </c>
      <c r="F301" s="342" t="s">
        <v>306</v>
      </c>
      <c r="G301" s="341" t="s">
        <v>864</v>
      </c>
      <c r="H301" s="341" t="s">
        <v>865</v>
      </c>
      <c r="I301" s="343">
        <v>84.580001831054688</v>
      </c>
      <c r="J301" s="343">
        <v>1</v>
      </c>
      <c r="K301" s="344">
        <v>84.580001831054688</v>
      </c>
    </row>
    <row r="302" spans="1:11" ht="14.45" customHeight="1" x14ac:dyDescent="0.2">
      <c r="A302" s="339" t="s">
        <v>301</v>
      </c>
      <c r="B302" s="340" t="s">
        <v>302</v>
      </c>
      <c r="C302" s="341" t="s">
        <v>303</v>
      </c>
      <c r="D302" s="342" t="s">
        <v>304</v>
      </c>
      <c r="E302" s="341" t="s">
        <v>305</v>
      </c>
      <c r="F302" s="342" t="s">
        <v>306</v>
      </c>
      <c r="G302" s="341" t="s">
        <v>866</v>
      </c>
      <c r="H302" s="341" t="s">
        <v>867</v>
      </c>
      <c r="I302" s="343">
        <v>2788.7733398437499</v>
      </c>
      <c r="J302" s="343">
        <v>38</v>
      </c>
      <c r="K302" s="344">
        <v>106239.0400390625</v>
      </c>
    </row>
    <row r="303" spans="1:11" ht="14.45" customHeight="1" x14ac:dyDescent="0.2">
      <c r="A303" s="339" t="s">
        <v>301</v>
      </c>
      <c r="B303" s="340" t="s">
        <v>302</v>
      </c>
      <c r="C303" s="341" t="s">
        <v>303</v>
      </c>
      <c r="D303" s="342" t="s">
        <v>304</v>
      </c>
      <c r="E303" s="341" t="s">
        <v>305</v>
      </c>
      <c r="F303" s="342" t="s">
        <v>306</v>
      </c>
      <c r="G303" s="341" t="s">
        <v>866</v>
      </c>
      <c r="H303" s="341" t="s">
        <v>868</v>
      </c>
      <c r="I303" s="343">
        <v>2766.639892578125</v>
      </c>
      <c r="J303" s="343">
        <v>17</v>
      </c>
      <c r="K303" s="344">
        <v>47032.88037109375</v>
      </c>
    </row>
    <row r="304" spans="1:11" ht="14.45" customHeight="1" x14ac:dyDescent="0.2">
      <c r="A304" s="339" t="s">
        <v>301</v>
      </c>
      <c r="B304" s="340" t="s">
        <v>302</v>
      </c>
      <c r="C304" s="341" t="s">
        <v>303</v>
      </c>
      <c r="D304" s="342" t="s">
        <v>304</v>
      </c>
      <c r="E304" s="341" t="s">
        <v>305</v>
      </c>
      <c r="F304" s="342" t="s">
        <v>306</v>
      </c>
      <c r="G304" s="341" t="s">
        <v>869</v>
      </c>
      <c r="H304" s="341" t="s">
        <v>870</v>
      </c>
      <c r="I304" s="343">
        <v>8470</v>
      </c>
      <c r="J304" s="343">
        <v>2</v>
      </c>
      <c r="K304" s="344">
        <v>16940</v>
      </c>
    </row>
    <row r="305" spans="1:11" ht="14.45" customHeight="1" x14ac:dyDescent="0.2">
      <c r="A305" s="339" t="s">
        <v>301</v>
      </c>
      <c r="B305" s="340" t="s">
        <v>302</v>
      </c>
      <c r="C305" s="341" t="s">
        <v>303</v>
      </c>
      <c r="D305" s="342" t="s">
        <v>304</v>
      </c>
      <c r="E305" s="341" t="s">
        <v>305</v>
      </c>
      <c r="F305" s="342" t="s">
        <v>306</v>
      </c>
      <c r="G305" s="341" t="s">
        <v>871</v>
      </c>
      <c r="H305" s="341" t="s">
        <v>872</v>
      </c>
      <c r="I305" s="343">
        <v>3897.56005859375</v>
      </c>
      <c r="J305" s="343">
        <v>1</v>
      </c>
      <c r="K305" s="344">
        <v>3897.56005859375</v>
      </c>
    </row>
    <row r="306" spans="1:11" ht="14.45" customHeight="1" x14ac:dyDescent="0.2">
      <c r="A306" s="339" t="s">
        <v>301</v>
      </c>
      <c r="B306" s="340" t="s">
        <v>302</v>
      </c>
      <c r="C306" s="341" t="s">
        <v>303</v>
      </c>
      <c r="D306" s="342" t="s">
        <v>304</v>
      </c>
      <c r="E306" s="341" t="s">
        <v>305</v>
      </c>
      <c r="F306" s="342" t="s">
        <v>306</v>
      </c>
      <c r="G306" s="341" t="s">
        <v>873</v>
      </c>
      <c r="H306" s="341" t="s">
        <v>874</v>
      </c>
      <c r="I306" s="343">
        <v>10.289999961853027</v>
      </c>
      <c r="J306" s="343">
        <v>650</v>
      </c>
      <c r="K306" s="344">
        <v>6685.2498626708984</v>
      </c>
    </row>
    <row r="307" spans="1:11" ht="14.45" customHeight="1" x14ac:dyDescent="0.2">
      <c r="A307" s="339" t="s">
        <v>301</v>
      </c>
      <c r="B307" s="340" t="s">
        <v>302</v>
      </c>
      <c r="C307" s="341" t="s">
        <v>303</v>
      </c>
      <c r="D307" s="342" t="s">
        <v>304</v>
      </c>
      <c r="E307" s="341" t="s">
        <v>305</v>
      </c>
      <c r="F307" s="342" t="s">
        <v>306</v>
      </c>
      <c r="G307" s="341" t="s">
        <v>875</v>
      </c>
      <c r="H307" s="341" t="s">
        <v>876</v>
      </c>
      <c r="I307" s="343">
        <v>1234.199951171875</v>
      </c>
      <c r="J307" s="343">
        <v>1</v>
      </c>
      <c r="K307" s="344">
        <v>1234.199951171875</v>
      </c>
    </row>
    <row r="308" spans="1:11" ht="14.45" customHeight="1" x14ac:dyDescent="0.2">
      <c r="A308" s="339" t="s">
        <v>301</v>
      </c>
      <c r="B308" s="340" t="s">
        <v>302</v>
      </c>
      <c r="C308" s="341" t="s">
        <v>303</v>
      </c>
      <c r="D308" s="342" t="s">
        <v>304</v>
      </c>
      <c r="E308" s="341" t="s">
        <v>305</v>
      </c>
      <c r="F308" s="342" t="s">
        <v>306</v>
      </c>
      <c r="G308" s="341" t="s">
        <v>877</v>
      </c>
      <c r="H308" s="341" t="s">
        <v>878</v>
      </c>
      <c r="I308" s="343">
        <v>510.6199951171875</v>
      </c>
      <c r="J308" s="343">
        <v>1</v>
      </c>
      <c r="K308" s="344">
        <v>510.6199951171875</v>
      </c>
    </row>
    <row r="309" spans="1:11" ht="14.45" customHeight="1" x14ac:dyDescent="0.2">
      <c r="A309" s="339" t="s">
        <v>301</v>
      </c>
      <c r="B309" s="340" t="s">
        <v>302</v>
      </c>
      <c r="C309" s="341" t="s">
        <v>303</v>
      </c>
      <c r="D309" s="342" t="s">
        <v>304</v>
      </c>
      <c r="E309" s="341" t="s">
        <v>305</v>
      </c>
      <c r="F309" s="342" t="s">
        <v>306</v>
      </c>
      <c r="G309" s="341" t="s">
        <v>879</v>
      </c>
      <c r="H309" s="341" t="s">
        <v>880</v>
      </c>
      <c r="I309" s="343">
        <v>510.6199951171875</v>
      </c>
      <c r="J309" s="343">
        <v>1</v>
      </c>
      <c r="K309" s="344">
        <v>510.6199951171875</v>
      </c>
    </row>
    <row r="310" spans="1:11" ht="14.45" customHeight="1" x14ac:dyDescent="0.2">
      <c r="A310" s="339" t="s">
        <v>301</v>
      </c>
      <c r="B310" s="340" t="s">
        <v>302</v>
      </c>
      <c r="C310" s="341" t="s">
        <v>303</v>
      </c>
      <c r="D310" s="342" t="s">
        <v>304</v>
      </c>
      <c r="E310" s="341" t="s">
        <v>305</v>
      </c>
      <c r="F310" s="342" t="s">
        <v>306</v>
      </c>
      <c r="G310" s="341" t="s">
        <v>881</v>
      </c>
      <c r="H310" s="341" t="s">
        <v>882</v>
      </c>
      <c r="I310" s="343">
        <v>510.6199951171875</v>
      </c>
      <c r="J310" s="343">
        <v>1</v>
      </c>
      <c r="K310" s="344">
        <v>510.6199951171875</v>
      </c>
    </row>
    <row r="311" spans="1:11" ht="14.45" customHeight="1" x14ac:dyDescent="0.2">
      <c r="A311" s="339" t="s">
        <v>301</v>
      </c>
      <c r="B311" s="340" t="s">
        <v>302</v>
      </c>
      <c r="C311" s="341" t="s">
        <v>303</v>
      </c>
      <c r="D311" s="342" t="s">
        <v>304</v>
      </c>
      <c r="E311" s="341" t="s">
        <v>305</v>
      </c>
      <c r="F311" s="342" t="s">
        <v>306</v>
      </c>
      <c r="G311" s="341" t="s">
        <v>883</v>
      </c>
      <c r="H311" s="341" t="s">
        <v>884</v>
      </c>
      <c r="I311" s="343">
        <v>510.6199951171875</v>
      </c>
      <c r="J311" s="343">
        <v>1</v>
      </c>
      <c r="K311" s="344">
        <v>510.6199951171875</v>
      </c>
    </row>
    <row r="312" spans="1:11" ht="14.45" customHeight="1" x14ac:dyDescent="0.2">
      <c r="A312" s="339" t="s">
        <v>301</v>
      </c>
      <c r="B312" s="340" t="s">
        <v>302</v>
      </c>
      <c r="C312" s="341" t="s">
        <v>303</v>
      </c>
      <c r="D312" s="342" t="s">
        <v>304</v>
      </c>
      <c r="E312" s="341" t="s">
        <v>305</v>
      </c>
      <c r="F312" s="342" t="s">
        <v>306</v>
      </c>
      <c r="G312" s="341" t="s">
        <v>885</v>
      </c>
      <c r="H312" s="341" t="s">
        <v>886</v>
      </c>
      <c r="I312" s="343">
        <v>510.6199951171875</v>
      </c>
      <c r="J312" s="343">
        <v>1</v>
      </c>
      <c r="K312" s="344">
        <v>510.6199951171875</v>
      </c>
    </row>
    <row r="313" spans="1:11" ht="14.45" customHeight="1" x14ac:dyDescent="0.2">
      <c r="A313" s="339" t="s">
        <v>301</v>
      </c>
      <c r="B313" s="340" t="s">
        <v>302</v>
      </c>
      <c r="C313" s="341" t="s">
        <v>303</v>
      </c>
      <c r="D313" s="342" t="s">
        <v>304</v>
      </c>
      <c r="E313" s="341" t="s">
        <v>305</v>
      </c>
      <c r="F313" s="342" t="s">
        <v>306</v>
      </c>
      <c r="G313" s="341" t="s">
        <v>887</v>
      </c>
      <c r="H313" s="341" t="s">
        <v>888</v>
      </c>
      <c r="I313" s="343">
        <v>510.614990234375</v>
      </c>
      <c r="J313" s="343">
        <v>2</v>
      </c>
      <c r="K313" s="344">
        <v>1021.22998046875</v>
      </c>
    </row>
    <row r="314" spans="1:11" ht="14.45" customHeight="1" x14ac:dyDescent="0.2">
      <c r="A314" s="339" t="s">
        <v>301</v>
      </c>
      <c r="B314" s="340" t="s">
        <v>302</v>
      </c>
      <c r="C314" s="341" t="s">
        <v>303</v>
      </c>
      <c r="D314" s="342" t="s">
        <v>304</v>
      </c>
      <c r="E314" s="341" t="s">
        <v>305</v>
      </c>
      <c r="F314" s="342" t="s">
        <v>306</v>
      </c>
      <c r="G314" s="341" t="s">
        <v>889</v>
      </c>
      <c r="H314" s="341" t="s">
        <v>890</v>
      </c>
      <c r="I314" s="343">
        <v>510.6199951171875</v>
      </c>
      <c r="J314" s="343">
        <v>2</v>
      </c>
      <c r="K314" s="344">
        <v>1021.239990234375</v>
      </c>
    </row>
    <row r="315" spans="1:11" ht="14.45" customHeight="1" x14ac:dyDescent="0.2">
      <c r="A315" s="339" t="s">
        <v>301</v>
      </c>
      <c r="B315" s="340" t="s">
        <v>302</v>
      </c>
      <c r="C315" s="341" t="s">
        <v>303</v>
      </c>
      <c r="D315" s="342" t="s">
        <v>304</v>
      </c>
      <c r="E315" s="341" t="s">
        <v>305</v>
      </c>
      <c r="F315" s="342" t="s">
        <v>306</v>
      </c>
      <c r="G315" s="341" t="s">
        <v>891</v>
      </c>
      <c r="H315" s="341" t="s">
        <v>892</v>
      </c>
      <c r="I315" s="343">
        <v>6037.89990234375</v>
      </c>
      <c r="J315" s="343">
        <v>1</v>
      </c>
      <c r="K315" s="344">
        <v>6037.89990234375</v>
      </c>
    </row>
    <row r="316" spans="1:11" ht="14.45" customHeight="1" x14ac:dyDescent="0.2">
      <c r="A316" s="339" t="s">
        <v>301</v>
      </c>
      <c r="B316" s="340" t="s">
        <v>302</v>
      </c>
      <c r="C316" s="341" t="s">
        <v>303</v>
      </c>
      <c r="D316" s="342" t="s">
        <v>304</v>
      </c>
      <c r="E316" s="341" t="s">
        <v>305</v>
      </c>
      <c r="F316" s="342" t="s">
        <v>306</v>
      </c>
      <c r="G316" s="341" t="s">
        <v>893</v>
      </c>
      <c r="H316" s="341" t="s">
        <v>894</v>
      </c>
      <c r="I316" s="343">
        <v>13.610747937802914</v>
      </c>
      <c r="J316" s="343">
        <v>3720</v>
      </c>
      <c r="K316" s="344">
        <v>50638.410034179688</v>
      </c>
    </row>
    <row r="317" spans="1:11" ht="14.45" customHeight="1" x14ac:dyDescent="0.2">
      <c r="A317" s="339" t="s">
        <v>301</v>
      </c>
      <c r="B317" s="340" t="s">
        <v>302</v>
      </c>
      <c r="C317" s="341" t="s">
        <v>303</v>
      </c>
      <c r="D317" s="342" t="s">
        <v>304</v>
      </c>
      <c r="E317" s="341" t="s">
        <v>305</v>
      </c>
      <c r="F317" s="342" t="s">
        <v>306</v>
      </c>
      <c r="G317" s="341" t="s">
        <v>895</v>
      </c>
      <c r="H317" s="341" t="s">
        <v>896</v>
      </c>
      <c r="I317" s="343">
        <v>1744.8149820963542</v>
      </c>
      <c r="J317" s="343">
        <v>25</v>
      </c>
      <c r="K317" s="344">
        <v>43620.459350585938</v>
      </c>
    </row>
    <row r="318" spans="1:11" ht="14.45" customHeight="1" x14ac:dyDescent="0.2">
      <c r="A318" s="339" t="s">
        <v>301</v>
      </c>
      <c r="B318" s="340" t="s">
        <v>302</v>
      </c>
      <c r="C318" s="341" t="s">
        <v>303</v>
      </c>
      <c r="D318" s="342" t="s">
        <v>304</v>
      </c>
      <c r="E318" s="341" t="s">
        <v>305</v>
      </c>
      <c r="F318" s="342" t="s">
        <v>306</v>
      </c>
      <c r="G318" s="341" t="s">
        <v>897</v>
      </c>
      <c r="H318" s="341" t="s">
        <v>898</v>
      </c>
      <c r="I318" s="343">
        <v>1169.5860107421875</v>
      </c>
      <c r="J318" s="343">
        <v>45</v>
      </c>
      <c r="K318" s="344">
        <v>52562.40087890625</v>
      </c>
    </row>
    <row r="319" spans="1:11" ht="14.45" customHeight="1" x14ac:dyDescent="0.2">
      <c r="A319" s="339" t="s">
        <v>301</v>
      </c>
      <c r="B319" s="340" t="s">
        <v>302</v>
      </c>
      <c r="C319" s="341" t="s">
        <v>303</v>
      </c>
      <c r="D319" s="342" t="s">
        <v>304</v>
      </c>
      <c r="E319" s="341" t="s">
        <v>305</v>
      </c>
      <c r="F319" s="342" t="s">
        <v>306</v>
      </c>
      <c r="G319" s="341" t="s">
        <v>899</v>
      </c>
      <c r="H319" s="341" t="s">
        <v>900</v>
      </c>
      <c r="I319" s="343">
        <v>16.200351921287744</v>
      </c>
      <c r="J319" s="343">
        <v>4540</v>
      </c>
      <c r="K319" s="344">
        <v>73556.869384765625</v>
      </c>
    </row>
    <row r="320" spans="1:11" ht="14.45" customHeight="1" x14ac:dyDescent="0.2">
      <c r="A320" s="339" t="s">
        <v>301</v>
      </c>
      <c r="B320" s="340" t="s">
        <v>302</v>
      </c>
      <c r="C320" s="341" t="s">
        <v>303</v>
      </c>
      <c r="D320" s="342" t="s">
        <v>304</v>
      </c>
      <c r="E320" s="341" t="s">
        <v>305</v>
      </c>
      <c r="F320" s="342" t="s">
        <v>306</v>
      </c>
      <c r="G320" s="341" t="s">
        <v>899</v>
      </c>
      <c r="H320" s="341" t="s">
        <v>901</v>
      </c>
      <c r="I320" s="343">
        <v>16.201074981689452</v>
      </c>
      <c r="J320" s="343">
        <v>2620</v>
      </c>
      <c r="K320" s="344">
        <v>42448.739501953125</v>
      </c>
    </row>
    <row r="321" spans="1:11" ht="14.45" customHeight="1" x14ac:dyDescent="0.2">
      <c r="A321" s="339" t="s">
        <v>301</v>
      </c>
      <c r="B321" s="340" t="s">
        <v>302</v>
      </c>
      <c r="C321" s="341" t="s">
        <v>303</v>
      </c>
      <c r="D321" s="342" t="s">
        <v>304</v>
      </c>
      <c r="E321" s="341" t="s">
        <v>305</v>
      </c>
      <c r="F321" s="342" t="s">
        <v>306</v>
      </c>
      <c r="G321" s="341" t="s">
        <v>902</v>
      </c>
      <c r="H321" s="341" t="s">
        <v>903</v>
      </c>
      <c r="I321" s="343">
        <v>3695.3440786508413</v>
      </c>
      <c r="J321" s="343">
        <v>98</v>
      </c>
      <c r="K321" s="344">
        <v>362143.72680664063</v>
      </c>
    </row>
    <row r="322" spans="1:11" ht="14.45" customHeight="1" x14ac:dyDescent="0.2">
      <c r="A322" s="339" t="s">
        <v>301</v>
      </c>
      <c r="B322" s="340" t="s">
        <v>302</v>
      </c>
      <c r="C322" s="341" t="s">
        <v>303</v>
      </c>
      <c r="D322" s="342" t="s">
        <v>304</v>
      </c>
      <c r="E322" s="341" t="s">
        <v>305</v>
      </c>
      <c r="F322" s="342" t="s">
        <v>306</v>
      </c>
      <c r="G322" s="341" t="s">
        <v>904</v>
      </c>
      <c r="H322" s="341" t="s">
        <v>905</v>
      </c>
      <c r="I322" s="343">
        <v>453.75</v>
      </c>
      <c r="J322" s="343">
        <v>1</v>
      </c>
      <c r="K322" s="344">
        <v>453.75</v>
      </c>
    </row>
    <row r="323" spans="1:11" ht="14.45" customHeight="1" x14ac:dyDescent="0.2">
      <c r="A323" s="339" t="s">
        <v>301</v>
      </c>
      <c r="B323" s="340" t="s">
        <v>302</v>
      </c>
      <c r="C323" s="341" t="s">
        <v>303</v>
      </c>
      <c r="D323" s="342" t="s">
        <v>304</v>
      </c>
      <c r="E323" s="341" t="s">
        <v>305</v>
      </c>
      <c r="F323" s="342" t="s">
        <v>306</v>
      </c>
      <c r="G323" s="341" t="s">
        <v>906</v>
      </c>
      <c r="H323" s="341" t="s">
        <v>907</v>
      </c>
      <c r="I323" s="343">
        <v>453.75</v>
      </c>
      <c r="J323" s="343">
        <v>1</v>
      </c>
      <c r="K323" s="344">
        <v>453.75</v>
      </c>
    </row>
    <row r="324" spans="1:11" ht="14.45" customHeight="1" x14ac:dyDescent="0.2">
      <c r="A324" s="339" t="s">
        <v>301</v>
      </c>
      <c r="B324" s="340" t="s">
        <v>302</v>
      </c>
      <c r="C324" s="341" t="s">
        <v>303</v>
      </c>
      <c r="D324" s="342" t="s">
        <v>304</v>
      </c>
      <c r="E324" s="341" t="s">
        <v>305</v>
      </c>
      <c r="F324" s="342" t="s">
        <v>306</v>
      </c>
      <c r="G324" s="341" t="s">
        <v>908</v>
      </c>
      <c r="H324" s="341" t="s">
        <v>909</v>
      </c>
      <c r="I324" s="343">
        <v>453.75</v>
      </c>
      <c r="J324" s="343">
        <v>2</v>
      </c>
      <c r="K324" s="344">
        <v>907.5</v>
      </c>
    </row>
    <row r="325" spans="1:11" ht="14.45" customHeight="1" x14ac:dyDescent="0.2">
      <c r="A325" s="339" t="s">
        <v>301</v>
      </c>
      <c r="B325" s="340" t="s">
        <v>302</v>
      </c>
      <c r="C325" s="341" t="s">
        <v>303</v>
      </c>
      <c r="D325" s="342" t="s">
        <v>304</v>
      </c>
      <c r="E325" s="341" t="s">
        <v>305</v>
      </c>
      <c r="F325" s="342" t="s">
        <v>306</v>
      </c>
      <c r="G325" s="341" t="s">
        <v>910</v>
      </c>
      <c r="H325" s="341" t="s">
        <v>911</v>
      </c>
      <c r="I325" s="343">
        <v>442.86000061035156</v>
      </c>
      <c r="J325" s="343">
        <v>2</v>
      </c>
      <c r="K325" s="344">
        <v>885.72000122070313</v>
      </c>
    </row>
    <row r="326" spans="1:11" ht="14.45" customHeight="1" x14ac:dyDescent="0.2">
      <c r="A326" s="339" t="s">
        <v>301</v>
      </c>
      <c r="B326" s="340" t="s">
        <v>302</v>
      </c>
      <c r="C326" s="341" t="s">
        <v>303</v>
      </c>
      <c r="D326" s="342" t="s">
        <v>304</v>
      </c>
      <c r="E326" s="341" t="s">
        <v>305</v>
      </c>
      <c r="F326" s="342" t="s">
        <v>306</v>
      </c>
      <c r="G326" s="341" t="s">
        <v>912</v>
      </c>
      <c r="H326" s="341" t="s">
        <v>913</v>
      </c>
      <c r="I326" s="343">
        <v>442.86000061035156</v>
      </c>
      <c r="J326" s="343">
        <v>2</v>
      </c>
      <c r="K326" s="344">
        <v>885.72000122070313</v>
      </c>
    </row>
    <row r="327" spans="1:11" ht="14.45" customHeight="1" x14ac:dyDescent="0.2">
      <c r="A327" s="339" t="s">
        <v>301</v>
      </c>
      <c r="B327" s="340" t="s">
        <v>302</v>
      </c>
      <c r="C327" s="341" t="s">
        <v>303</v>
      </c>
      <c r="D327" s="342" t="s">
        <v>304</v>
      </c>
      <c r="E327" s="341" t="s">
        <v>305</v>
      </c>
      <c r="F327" s="342" t="s">
        <v>306</v>
      </c>
      <c r="G327" s="341" t="s">
        <v>914</v>
      </c>
      <c r="H327" s="341" t="s">
        <v>915</v>
      </c>
      <c r="I327" s="343">
        <v>2371.60009765625</v>
      </c>
      <c r="J327" s="343">
        <v>1</v>
      </c>
      <c r="K327" s="344">
        <v>2371.60009765625</v>
      </c>
    </row>
    <row r="328" spans="1:11" ht="14.45" customHeight="1" x14ac:dyDescent="0.2">
      <c r="A328" s="339" t="s">
        <v>301</v>
      </c>
      <c r="B328" s="340" t="s">
        <v>302</v>
      </c>
      <c r="C328" s="341" t="s">
        <v>303</v>
      </c>
      <c r="D328" s="342" t="s">
        <v>304</v>
      </c>
      <c r="E328" s="341" t="s">
        <v>305</v>
      </c>
      <c r="F328" s="342" t="s">
        <v>306</v>
      </c>
      <c r="G328" s="341" t="s">
        <v>916</v>
      </c>
      <c r="H328" s="341" t="s">
        <v>917</v>
      </c>
      <c r="I328" s="343">
        <v>4114</v>
      </c>
      <c r="J328" s="343">
        <v>3</v>
      </c>
      <c r="K328" s="344">
        <v>12342</v>
      </c>
    </row>
    <row r="329" spans="1:11" ht="14.45" customHeight="1" x14ac:dyDescent="0.2">
      <c r="A329" s="339" t="s">
        <v>301</v>
      </c>
      <c r="B329" s="340" t="s">
        <v>302</v>
      </c>
      <c r="C329" s="341" t="s">
        <v>303</v>
      </c>
      <c r="D329" s="342" t="s">
        <v>304</v>
      </c>
      <c r="E329" s="341" t="s">
        <v>305</v>
      </c>
      <c r="F329" s="342" t="s">
        <v>306</v>
      </c>
      <c r="G329" s="341" t="s">
        <v>918</v>
      </c>
      <c r="H329" s="341" t="s">
        <v>919</v>
      </c>
      <c r="I329" s="343">
        <v>8482.099609375</v>
      </c>
      <c r="J329" s="343">
        <v>1</v>
      </c>
      <c r="K329" s="344">
        <v>8482.099609375</v>
      </c>
    </row>
    <row r="330" spans="1:11" ht="14.45" customHeight="1" x14ac:dyDescent="0.2">
      <c r="A330" s="339" t="s">
        <v>301</v>
      </c>
      <c r="B330" s="340" t="s">
        <v>302</v>
      </c>
      <c r="C330" s="341" t="s">
        <v>303</v>
      </c>
      <c r="D330" s="342" t="s">
        <v>304</v>
      </c>
      <c r="E330" s="341" t="s">
        <v>305</v>
      </c>
      <c r="F330" s="342" t="s">
        <v>306</v>
      </c>
      <c r="G330" s="341" t="s">
        <v>920</v>
      </c>
      <c r="H330" s="341" t="s">
        <v>921</v>
      </c>
      <c r="I330" s="343">
        <v>332.75</v>
      </c>
      <c r="J330" s="343">
        <v>4</v>
      </c>
      <c r="K330" s="344">
        <v>1331</v>
      </c>
    </row>
    <row r="331" spans="1:11" ht="14.45" customHeight="1" x14ac:dyDescent="0.2">
      <c r="A331" s="339" t="s">
        <v>301</v>
      </c>
      <c r="B331" s="340" t="s">
        <v>302</v>
      </c>
      <c r="C331" s="341" t="s">
        <v>303</v>
      </c>
      <c r="D331" s="342" t="s">
        <v>304</v>
      </c>
      <c r="E331" s="341" t="s">
        <v>305</v>
      </c>
      <c r="F331" s="342" t="s">
        <v>306</v>
      </c>
      <c r="G331" s="341" t="s">
        <v>920</v>
      </c>
      <c r="H331" s="341" t="s">
        <v>922</v>
      </c>
      <c r="I331" s="343">
        <v>332.80999755859375</v>
      </c>
      <c r="J331" s="343">
        <v>4</v>
      </c>
      <c r="K331" s="344">
        <v>1331.239990234375</v>
      </c>
    </row>
    <row r="332" spans="1:11" ht="14.45" customHeight="1" x14ac:dyDescent="0.2">
      <c r="A332" s="339" t="s">
        <v>301</v>
      </c>
      <c r="B332" s="340" t="s">
        <v>302</v>
      </c>
      <c r="C332" s="341" t="s">
        <v>303</v>
      </c>
      <c r="D332" s="342" t="s">
        <v>304</v>
      </c>
      <c r="E332" s="341" t="s">
        <v>305</v>
      </c>
      <c r="F332" s="342" t="s">
        <v>306</v>
      </c>
      <c r="G332" s="341" t="s">
        <v>923</v>
      </c>
      <c r="H332" s="341" t="s">
        <v>924</v>
      </c>
      <c r="I332" s="343">
        <v>3418.25</v>
      </c>
      <c r="J332" s="343">
        <v>4</v>
      </c>
      <c r="K332" s="344">
        <v>13673</v>
      </c>
    </row>
    <row r="333" spans="1:11" ht="14.45" customHeight="1" x14ac:dyDescent="0.2">
      <c r="A333" s="339" t="s">
        <v>301</v>
      </c>
      <c r="B333" s="340" t="s">
        <v>302</v>
      </c>
      <c r="C333" s="341" t="s">
        <v>303</v>
      </c>
      <c r="D333" s="342" t="s">
        <v>304</v>
      </c>
      <c r="E333" s="341" t="s">
        <v>305</v>
      </c>
      <c r="F333" s="342" t="s">
        <v>306</v>
      </c>
      <c r="G333" s="341" t="s">
        <v>925</v>
      </c>
      <c r="H333" s="341" t="s">
        <v>926</v>
      </c>
      <c r="I333" s="343">
        <v>15100.7998046875</v>
      </c>
      <c r="J333" s="343">
        <v>120</v>
      </c>
      <c r="K333" s="344">
        <v>1812096</v>
      </c>
    </row>
    <row r="334" spans="1:11" ht="14.45" customHeight="1" x14ac:dyDescent="0.2">
      <c r="A334" s="339" t="s">
        <v>301</v>
      </c>
      <c r="B334" s="340" t="s">
        <v>302</v>
      </c>
      <c r="C334" s="341" t="s">
        <v>303</v>
      </c>
      <c r="D334" s="342" t="s">
        <v>304</v>
      </c>
      <c r="E334" s="341" t="s">
        <v>305</v>
      </c>
      <c r="F334" s="342" t="s">
        <v>306</v>
      </c>
      <c r="G334" s="341" t="s">
        <v>927</v>
      </c>
      <c r="H334" s="341" t="s">
        <v>928</v>
      </c>
      <c r="I334" s="343">
        <v>274.67001342773438</v>
      </c>
      <c r="J334" s="343">
        <v>2</v>
      </c>
      <c r="K334" s="344">
        <v>549.34002685546875</v>
      </c>
    </row>
    <row r="335" spans="1:11" ht="14.45" customHeight="1" x14ac:dyDescent="0.2">
      <c r="A335" s="339" t="s">
        <v>301</v>
      </c>
      <c r="B335" s="340" t="s">
        <v>302</v>
      </c>
      <c r="C335" s="341" t="s">
        <v>303</v>
      </c>
      <c r="D335" s="342" t="s">
        <v>304</v>
      </c>
      <c r="E335" s="341" t="s">
        <v>305</v>
      </c>
      <c r="F335" s="342" t="s">
        <v>306</v>
      </c>
      <c r="G335" s="341" t="s">
        <v>929</v>
      </c>
      <c r="H335" s="341" t="s">
        <v>930</v>
      </c>
      <c r="I335" s="343">
        <v>274.66751098632813</v>
      </c>
      <c r="J335" s="343">
        <v>3</v>
      </c>
      <c r="K335" s="344">
        <v>824.00003051757813</v>
      </c>
    </row>
    <row r="336" spans="1:11" ht="14.45" customHeight="1" x14ac:dyDescent="0.2">
      <c r="A336" s="339" t="s">
        <v>301</v>
      </c>
      <c r="B336" s="340" t="s">
        <v>302</v>
      </c>
      <c r="C336" s="341" t="s">
        <v>303</v>
      </c>
      <c r="D336" s="342" t="s">
        <v>304</v>
      </c>
      <c r="E336" s="341" t="s">
        <v>305</v>
      </c>
      <c r="F336" s="342" t="s">
        <v>306</v>
      </c>
      <c r="G336" s="341" t="s">
        <v>931</v>
      </c>
      <c r="H336" s="341" t="s">
        <v>932</v>
      </c>
      <c r="I336" s="343">
        <v>193.60000610351563</v>
      </c>
      <c r="J336" s="343">
        <v>6</v>
      </c>
      <c r="K336" s="344">
        <v>1161.6000366210938</v>
      </c>
    </row>
    <row r="337" spans="1:11" ht="14.45" customHeight="1" x14ac:dyDescent="0.2">
      <c r="A337" s="339" t="s">
        <v>301</v>
      </c>
      <c r="B337" s="340" t="s">
        <v>302</v>
      </c>
      <c r="C337" s="341" t="s">
        <v>303</v>
      </c>
      <c r="D337" s="342" t="s">
        <v>304</v>
      </c>
      <c r="E337" s="341" t="s">
        <v>305</v>
      </c>
      <c r="F337" s="342" t="s">
        <v>306</v>
      </c>
      <c r="G337" s="341" t="s">
        <v>933</v>
      </c>
      <c r="H337" s="341" t="s">
        <v>934</v>
      </c>
      <c r="I337" s="343">
        <v>5227.971598307292</v>
      </c>
      <c r="J337" s="343">
        <v>6</v>
      </c>
      <c r="K337" s="344">
        <v>31367.82958984375</v>
      </c>
    </row>
    <row r="338" spans="1:11" ht="14.45" customHeight="1" x14ac:dyDescent="0.2">
      <c r="A338" s="339" t="s">
        <v>301</v>
      </c>
      <c r="B338" s="340" t="s">
        <v>302</v>
      </c>
      <c r="C338" s="341" t="s">
        <v>303</v>
      </c>
      <c r="D338" s="342" t="s">
        <v>304</v>
      </c>
      <c r="E338" s="341" t="s">
        <v>305</v>
      </c>
      <c r="F338" s="342" t="s">
        <v>306</v>
      </c>
      <c r="G338" s="341" t="s">
        <v>935</v>
      </c>
      <c r="H338" s="341" t="s">
        <v>936</v>
      </c>
      <c r="I338" s="343">
        <v>5680.618408203125</v>
      </c>
      <c r="J338" s="343">
        <v>6</v>
      </c>
      <c r="K338" s="344">
        <v>34083.71044921875</v>
      </c>
    </row>
    <row r="339" spans="1:11" ht="14.45" customHeight="1" x14ac:dyDescent="0.2">
      <c r="A339" s="339" t="s">
        <v>301</v>
      </c>
      <c r="B339" s="340" t="s">
        <v>302</v>
      </c>
      <c r="C339" s="341" t="s">
        <v>303</v>
      </c>
      <c r="D339" s="342" t="s">
        <v>304</v>
      </c>
      <c r="E339" s="341" t="s">
        <v>305</v>
      </c>
      <c r="F339" s="342" t="s">
        <v>306</v>
      </c>
      <c r="G339" s="341" t="s">
        <v>937</v>
      </c>
      <c r="H339" s="341" t="s">
        <v>938</v>
      </c>
      <c r="I339" s="343">
        <v>436.98062521309282</v>
      </c>
      <c r="J339" s="343">
        <v>2</v>
      </c>
      <c r="K339" s="344">
        <v>873.96125042618564</v>
      </c>
    </row>
    <row r="340" spans="1:11" ht="14.45" customHeight="1" x14ac:dyDescent="0.2">
      <c r="A340" s="339" t="s">
        <v>301</v>
      </c>
      <c r="B340" s="340" t="s">
        <v>302</v>
      </c>
      <c r="C340" s="341" t="s">
        <v>303</v>
      </c>
      <c r="D340" s="342" t="s">
        <v>304</v>
      </c>
      <c r="E340" s="341" t="s">
        <v>305</v>
      </c>
      <c r="F340" s="342" t="s">
        <v>306</v>
      </c>
      <c r="G340" s="341" t="s">
        <v>939</v>
      </c>
      <c r="H340" s="341" t="s">
        <v>940</v>
      </c>
      <c r="I340" s="343">
        <v>274.66867065429688</v>
      </c>
      <c r="J340" s="343">
        <v>21</v>
      </c>
      <c r="K340" s="344">
        <v>5768.0299987792969</v>
      </c>
    </row>
    <row r="341" spans="1:11" ht="14.45" customHeight="1" x14ac:dyDescent="0.2">
      <c r="A341" s="339" t="s">
        <v>301</v>
      </c>
      <c r="B341" s="340" t="s">
        <v>302</v>
      </c>
      <c r="C341" s="341" t="s">
        <v>303</v>
      </c>
      <c r="D341" s="342" t="s">
        <v>304</v>
      </c>
      <c r="E341" s="341" t="s">
        <v>305</v>
      </c>
      <c r="F341" s="342" t="s">
        <v>306</v>
      </c>
      <c r="G341" s="341" t="s">
        <v>941</v>
      </c>
      <c r="H341" s="341" t="s">
        <v>942</v>
      </c>
      <c r="I341" s="343">
        <v>274.67001342773438</v>
      </c>
      <c r="J341" s="343">
        <v>4</v>
      </c>
      <c r="K341" s="344">
        <v>1098.6800537109375</v>
      </c>
    </row>
    <row r="342" spans="1:11" ht="14.45" customHeight="1" x14ac:dyDescent="0.2">
      <c r="A342" s="339" t="s">
        <v>301</v>
      </c>
      <c r="B342" s="340" t="s">
        <v>302</v>
      </c>
      <c r="C342" s="341" t="s">
        <v>303</v>
      </c>
      <c r="D342" s="342" t="s">
        <v>304</v>
      </c>
      <c r="E342" s="341" t="s">
        <v>305</v>
      </c>
      <c r="F342" s="342" t="s">
        <v>306</v>
      </c>
      <c r="G342" s="341" t="s">
        <v>943</v>
      </c>
      <c r="H342" s="341" t="s">
        <v>944</v>
      </c>
      <c r="I342" s="343">
        <v>4247.731689453125</v>
      </c>
      <c r="J342" s="343">
        <v>5</v>
      </c>
      <c r="K342" s="344">
        <v>21238.66015625</v>
      </c>
    </row>
    <row r="343" spans="1:11" ht="14.45" customHeight="1" x14ac:dyDescent="0.2">
      <c r="A343" s="339" t="s">
        <v>301</v>
      </c>
      <c r="B343" s="340" t="s">
        <v>302</v>
      </c>
      <c r="C343" s="341" t="s">
        <v>303</v>
      </c>
      <c r="D343" s="342" t="s">
        <v>304</v>
      </c>
      <c r="E343" s="341" t="s">
        <v>305</v>
      </c>
      <c r="F343" s="342" t="s">
        <v>306</v>
      </c>
      <c r="G343" s="341" t="s">
        <v>945</v>
      </c>
      <c r="H343" s="341" t="s">
        <v>946</v>
      </c>
      <c r="I343" s="343">
        <v>16089.35088641827</v>
      </c>
      <c r="J343" s="343">
        <v>13</v>
      </c>
      <c r="K343" s="344">
        <v>209161.5615234375</v>
      </c>
    </row>
    <row r="344" spans="1:11" ht="14.45" customHeight="1" x14ac:dyDescent="0.2">
      <c r="A344" s="339" t="s">
        <v>301</v>
      </c>
      <c r="B344" s="340" t="s">
        <v>302</v>
      </c>
      <c r="C344" s="341" t="s">
        <v>303</v>
      </c>
      <c r="D344" s="342" t="s">
        <v>304</v>
      </c>
      <c r="E344" s="341" t="s">
        <v>305</v>
      </c>
      <c r="F344" s="342" t="s">
        <v>306</v>
      </c>
      <c r="G344" s="341" t="s">
        <v>947</v>
      </c>
      <c r="H344" s="341" t="s">
        <v>948</v>
      </c>
      <c r="I344" s="343">
        <v>3418.25</v>
      </c>
      <c r="J344" s="343">
        <v>3</v>
      </c>
      <c r="K344" s="344">
        <v>10254.75</v>
      </c>
    </row>
    <row r="345" spans="1:11" ht="14.45" customHeight="1" x14ac:dyDescent="0.2">
      <c r="A345" s="339" t="s">
        <v>301</v>
      </c>
      <c r="B345" s="340" t="s">
        <v>302</v>
      </c>
      <c r="C345" s="341" t="s">
        <v>303</v>
      </c>
      <c r="D345" s="342" t="s">
        <v>304</v>
      </c>
      <c r="E345" s="341" t="s">
        <v>305</v>
      </c>
      <c r="F345" s="342" t="s">
        <v>306</v>
      </c>
      <c r="G345" s="341" t="s">
        <v>949</v>
      </c>
      <c r="H345" s="341" t="s">
        <v>950</v>
      </c>
      <c r="I345" s="343">
        <v>12288.863547585228</v>
      </c>
      <c r="J345" s="343">
        <v>11</v>
      </c>
      <c r="K345" s="344">
        <v>135177.4990234375</v>
      </c>
    </row>
    <row r="346" spans="1:11" ht="14.45" customHeight="1" x14ac:dyDescent="0.2">
      <c r="A346" s="339" t="s">
        <v>301</v>
      </c>
      <c r="B346" s="340" t="s">
        <v>302</v>
      </c>
      <c r="C346" s="341" t="s">
        <v>303</v>
      </c>
      <c r="D346" s="342" t="s">
        <v>304</v>
      </c>
      <c r="E346" s="341" t="s">
        <v>305</v>
      </c>
      <c r="F346" s="342" t="s">
        <v>306</v>
      </c>
      <c r="G346" s="341" t="s">
        <v>951</v>
      </c>
      <c r="H346" s="341" t="s">
        <v>952</v>
      </c>
      <c r="I346" s="343">
        <v>3897.530029296875</v>
      </c>
      <c r="J346" s="343">
        <v>1</v>
      </c>
      <c r="K346" s="344">
        <v>3897.530029296875</v>
      </c>
    </row>
    <row r="347" spans="1:11" ht="14.45" customHeight="1" x14ac:dyDescent="0.2">
      <c r="A347" s="339" t="s">
        <v>301</v>
      </c>
      <c r="B347" s="340" t="s">
        <v>302</v>
      </c>
      <c r="C347" s="341" t="s">
        <v>303</v>
      </c>
      <c r="D347" s="342" t="s">
        <v>304</v>
      </c>
      <c r="E347" s="341" t="s">
        <v>305</v>
      </c>
      <c r="F347" s="342" t="s">
        <v>306</v>
      </c>
      <c r="G347" s="341" t="s">
        <v>953</v>
      </c>
      <c r="H347" s="341" t="s">
        <v>954</v>
      </c>
      <c r="I347" s="343">
        <v>6958</v>
      </c>
      <c r="J347" s="343">
        <v>1</v>
      </c>
      <c r="K347" s="344">
        <v>6958</v>
      </c>
    </row>
    <row r="348" spans="1:11" ht="14.45" customHeight="1" x14ac:dyDescent="0.2">
      <c r="A348" s="339" t="s">
        <v>301</v>
      </c>
      <c r="B348" s="340" t="s">
        <v>302</v>
      </c>
      <c r="C348" s="341" t="s">
        <v>303</v>
      </c>
      <c r="D348" s="342" t="s">
        <v>304</v>
      </c>
      <c r="E348" s="341" t="s">
        <v>305</v>
      </c>
      <c r="F348" s="342" t="s">
        <v>306</v>
      </c>
      <c r="G348" s="341" t="s">
        <v>955</v>
      </c>
      <c r="H348" s="341" t="s">
        <v>956</v>
      </c>
      <c r="I348" s="343">
        <v>376.68647938928734</v>
      </c>
      <c r="J348" s="343">
        <v>8</v>
      </c>
      <c r="K348" s="344">
        <v>3008.4647721873525</v>
      </c>
    </row>
    <row r="349" spans="1:11" ht="14.45" customHeight="1" x14ac:dyDescent="0.2">
      <c r="A349" s="339" t="s">
        <v>301</v>
      </c>
      <c r="B349" s="340" t="s">
        <v>302</v>
      </c>
      <c r="C349" s="341" t="s">
        <v>303</v>
      </c>
      <c r="D349" s="342" t="s">
        <v>304</v>
      </c>
      <c r="E349" s="341" t="s">
        <v>305</v>
      </c>
      <c r="F349" s="342" t="s">
        <v>306</v>
      </c>
      <c r="G349" s="341" t="s">
        <v>957</v>
      </c>
      <c r="H349" s="341" t="s">
        <v>958</v>
      </c>
      <c r="I349" s="343">
        <v>8.349802525838216</v>
      </c>
      <c r="J349" s="343">
        <v>30400</v>
      </c>
      <c r="K349" s="344">
        <v>253809.71997070313</v>
      </c>
    </row>
    <row r="350" spans="1:11" ht="14.45" customHeight="1" x14ac:dyDescent="0.2">
      <c r="A350" s="339" t="s">
        <v>301</v>
      </c>
      <c r="B350" s="340" t="s">
        <v>302</v>
      </c>
      <c r="C350" s="341" t="s">
        <v>303</v>
      </c>
      <c r="D350" s="342" t="s">
        <v>304</v>
      </c>
      <c r="E350" s="341" t="s">
        <v>305</v>
      </c>
      <c r="F350" s="342" t="s">
        <v>306</v>
      </c>
      <c r="G350" s="341" t="s">
        <v>957</v>
      </c>
      <c r="H350" s="341" t="s">
        <v>959</v>
      </c>
      <c r="I350" s="343">
        <v>8.3490522218787149</v>
      </c>
      <c r="J350" s="343">
        <v>18100</v>
      </c>
      <c r="K350" s="344">
        <v>151116.2685546875</v>
      </c>
    </row>
    <row r="351" spans="1:11" ht="14.45" customHeight="1" x14ac:dyDescent="0.2">
      <c r="A351" s="339" t="s">
        <v>301</v>
      </c>
      <c r="B351" s="340" t="s">
        <v>302</v>
      </c>
      <c r="C351" s="341" t="s">
        <v>303</v>
      </c>
      <c r="D351" s="342" t="s">
        <v>304</v>
      </c>
      <c r="E351" s="341" t="s">
        <v>305</v>
      </c>
      <c r="F351" s="342" t="s">
        <v>306</v>
      </c>
      <c r="G351" s="341" t="s">
        <v>960</v>
      </c>
      <c r="H351" s="341" t="s">
        <v>961</v>
      </c>
      <c r="I351" s="343">
        <v>8246.150390625</v>
      </c>
      <c r="J351" s="343">
        <v>1</v>
      </c>
      <c r="K351" s="344">
        <v>8246.150390625</v>
      </c>
    </row>
    <row r="352" spans="1:11" ht="14.45" customHeight="1" x14ac:dyDescent="0.2">
      <c r="A352" s="339" t="s">
        <v>301</v>
      </c>
      <c r="B352" s="340" t="s">
        <v>302</v>
      </c>
      <c r="C352" s="341" t="s">
        <v>303</v>
      </c>
      <c r="D352" s="342" t="s">
        <v>304</v>
      </c>
      <c r="E352" s="341" t="s">
        <v>305</v>
      </c>
      <c r="F352" s="342" t="s">
        <v>306</v>
      </c>
      <c r="G352" s="341" t="s">
        <v>962</v>
      </c>
      <c r="H352" s="341" t="s">
        <v>963</v>
      </c>
      <c r="I352" s="343">
        <v>24484</v>
      </c>
      <c r="J352" s="343">
        <v>1</v>
      </c>
      <c r="K352" s="344">
        <v>24484</v>
      </c>
    </row>
    <row r="353" spans="1:11" ht="14.45" customHeight="1" x14ac:dyDescent="0.2">
      <c r="A353" s="339" t="s">
        <v>301</v>
      </c>
      <c r="B353" s="340" t="s">
        <v>302</v>
      </c>
      <c r="C353" s="341" t="s">
        <v>303</v>
      </c>
      <c r="D353" s="342" t="s">
        <v>304</v>
      </c>
      <c r="E353" s="341" t="s">
        <v>305</v>
      </c>
      <c r="F353" s="342" t="s">
        <v>306</v>
      </c>
      <c r="G353" s="341" t="s">
        <v>964</v>
      </c>
      <c r="H353" s="341" t="s">
        <v>965</v>
      </c>
      <c r="I353" s="343">
        <v>17061.000434027777</v>
      </c>
      <c r="J353" s="343">
        <v>18</v>
      </c>
      <c r="K353" s="344">
        <v>307098.01171875</v>
      </c>
    </row>
    <row r="354" spans="1:11" ht="14.45" customHeight="1" x14ac:dyDescent="0.2">
      <c r="A354" s="339" t="s">
        <v>301</v>
      </c>
      <c r="B354" s="340" t="s">
        <v>302</v>
      </c>
      <c r="C354" s="341" t="s">
        <v>303</v>
      </c>
      <c r="D354" s="342" t="s">
        <v>304</v>
      </c>
      <c r="E354" s="341" t="s">
        <v>305</v>
      </c>
      <c r="F354" s="342" t="s">
        <v>306</v>
      </c>
      <c r="G354" s="341" t="s">
        <v>966</v>
      </c>
      <c r="H354" s="341" t="s">
        <v>967</v>
      </c>
      <c r="I354" s="343">
        <v>19505.19921875</v>
      </c>
      <c r="J354" s="343">
        <v>3</v>
      </c>
      <c r="K354" s="344">
        <v>58515.6015625</v>
      </c>
    </row>
    <row r="355" spans="1:11" ht="14.45" customHeight="1" x14ac:dyDescent="0.2">
      <c r="A355" s="339" t="s">
        <v>301</v>
      </c>
      <c r="B355" s="340" t="s">
        <v>302</v>
      </c>
      <c r="C355" s="341" t="s">
        <v>303</v>
      </c>
      <c r="D355" s="342" t="s">
        <v>304</v>
      </c>
      <c r="E355" s="341" t="s">
        <v>305</v>
      </c>
      <c r="F355" s="342" t="s">
        <v>306</v>
      </c>
      <c r="G355" s="341" t="s">
        <v>968</v>
      </c>
      <c r="H355" s="341" t="s">
        <v>969</v>
      </c>
      <c r="I355" s="343">
        <v>21036.653645833332</v>
      </c>
      <c r="J355" s="343">
        <v>28</v>
      </c>
      <c r="K355" s="344">
        <v>586183.40625</v>
      </c>
    </row>
    <row r="356" spans="1:11" ht="14.45" customHeight="1" x14ac:dyDescent="0.2">
      <c r="A356" s="339" t="s">
        <v>301</v>
      </c>
      <c r="B356" s="340" t="s">
        <v>302</v>
      </c>
      <c r="C356" s="341" t="s">
        <v>303</v>
      </c>
      <c r="D356" s="342" t="s">
        <v>304</v>
      </c>
      <c r="E356" s="341" t="s">
        <v>305</v>
      </c>
      <c r="F356" s="342" t="s">
        <v>306</v>
      </c>
      <c r="G356" s="341" t="s">
        <v>970</v>
      </c>
      <c r="H356" s="341" t="s">
        <v>971</v>
      </c>
      <c r="I356" s="343">
        <v>5101.35986328125</v>
      </c>
      <c r="J356" s="343">
        <v>22</v>
      </c>
      <c r="K356" s="344">
        <v>112229.91796875</v>
      </c>
    </row>
    <row r="357" spans="1:11" ht="14.45" customHeight="1" x14ac:dyDescent="0.2">
      <c r="A357" s="339" t="s">
        <v>301</v>
      </c>
      <c r="B357" s="340" t="s">
        <v>302</v>
      </c>
      <c r="C357" s="341" t="s">
        <v>303</v>
      </c>
      <c r="D357" s="342" t="s">
        <v>304</v>
      </c>
      <c r="E357" s="341" t="s">
        <v>305</v>
      </c>
      <c r="F357" s="342" t="s">
        <v>306</v>
      </c>
      <c r="G357" s="341" t="s">
        <v>972</v>
      </c>
      <c r="H357" s="341" t="s">
        <v>973</v>
      </c>
      <c r="I357" s="343">
        <v>5802.8275146484375</v>
      </c>
      <c r="J357" s="343">
        <v>4</v>
      </c>
      <c r="K357" s="344">
        <v>23211.31005859375</v>
      </c>
    </row>
    <row r="358" spans="1:11" ht="14.45" customHeight="1" x14ac:dyDescent="0.2">
      <c r="A358" s="339" t="s">
        <v>301</v>
      </c>
      <c r="B358" s="340" t="s">
        <v>302</v>
      </c>
      <c r="C358" s="341" t="s">
        <v>303</v>
      </c>
      <c r="D358" s="342" t="s">
        <v>304</v>
      </c>
      <c r="E358" s="341" t="s">
        <v>305</v>
      </c>
      <c r="F358" s="342" t="s">
        <v>306</v>
      </c>
      <c r="G358" s="341" t="s">
        <v>974</v>
      </c>
      <c r="H358" s="341" t="s">
        <v>975</v>
      </c>
      <c r="I358" s="343">
        <v>7512</v>
      </c>
      <c r="J358" s="343">
        <v>2</v>
      </c>
      <c r="K358" s="344">
        <v>15024</v>
      </c>
    </row>
    <row r="359" spans="1:11" ht="14.45" customHeight="1" x14ac:dyDescent="0.2">
      <c r="A359" s="339" t="s">
        <v>301</v>
      </c>
      <c r="B359" s="340" t="s">
        <v>302</v>
      </c>
      <c r="C359" s="341" t="s">
        <v>303</v>
      </c>
      <c r="D359" s="342" t="s">
        <v>304</v>
      </c>
      <c r="E359" s="341" t="s">
        <v>305</v>
      </c>
      <c r="F359" s="342" t="s">
        <v>306</v>
      </c>
      <c r="G359" s="341" t="s">
        <v>976</v>
      </c>
      <c r="H359" s="341" t="s">
        <v>977</v>
      </c>
      <c r="I359" s="343">
        <v>5088.7760742187502</v>
      </c>
      <c r="J359" s="343">
        <v>9</v>
      </c>
      <c r="K359" s="344">
        <v>38962.000244140625</v>
      </c>
    </row>
    <row r="360" spans="1:11" ht="14.45" customHeight="1" x14ac:dyDescent="0.2">
      <c r="A360" s="339" t="s">
        <v>301</v>
      </c>
      <c r="B360" s="340" t="s">
        <v>302</v>
      </c>
      <c r="C360" s="341" t="s">
        <v>303</v>
      </c>
      <c r="D360" s="342" t="s">
        <v>304</v>
      </c>
      <c r="E360" s="341" t="s">
        <v>305</v>
      </c>
      <c r="F360" s="342" t="s">
        <v>306</v>
      </c>
      <c r="G360" s="341" t="s">
        <v>978</v>
      </c>
      <c r="H360" s="341" t="s">
        <v>979</v>
      </c>
      <c r="I360" s="343">
        <v>36179</v>
      </c>
      <c r="J360" s="343">
        <v>5</v>
      </c>
      <c r="K360" s="344">
        <v>180895</v>
      </c>
    </row>
    <row r="361" spans="1:11" ht="14.45" customHeight="1" x14ac:dyDescent="0.2">
      <c r="A361" s="339" t="s">
        <v>301</v>
      </c>
      <c r="B361" s="340" t="s">
        <v>302</v>
      </c>
      <c r="C361" s="341" t="s">
        <v>303</v>
      </c>
      <c r="D361" s="342" t="s">
        <v>304</v>
      </c>
      <c r="E361" s="341" t="s">
        <v>305</v>
      </c>
      <c r="F361" s="342" t="s">
        <v>306</v>
      </c>
      <c r="G361" s="341" t="s">
        <v>980</v>
      </c>
      <c r="H361" s="341" t="s">
        <v>981</v>
      </c>
      <c r="I361" s="343">
        <v>25.270000457763672</v>
      </c>
      <c r="J361" s="343">
        <v>250</v>
      </c>
      <c r="K361" s="344">
        <v>6316.2498474121094</v>
      </c>
    </row>
    <row r="362" spans="1:11" ht="14.45" customHeight="1" x14ac:dyDescent="0.2">
      <c r="A362" s="339" t="s">
        <v>301</v>
      </c>
      <c r="B362" s="340" t="s">
        <v>302</v>
      </c>
      <c r="C362" s="341" t="s">
        <v>303</v>
      </c>
      <c r="D362" s="342" t="s">
        <v>304</v>
      </c>
      <c r="E362" s="341" t="s">
        <v>305</v>
      </c>
      <c r="F362" s="342" t="s">
        <v>306</v>
      </c>
      <c r="G362" s="341" t="s">
        <v>982</v>
      </c>
      <c r="H362" s="341" t="s">
        <v>983</v>
      </c>
      <c r="I362" s="343">
        <v>2450.25</v>
      </c>
      <c r="J362" s="343">
        <v>2</v>
      </c>
      <c r="K362" s="344">
        <v>4900.5</v>
      </c>
    </row>
    <row r="363" spans="1:11" ht="14.45" customHeight="1" x14ac:dyDescent="0.2">
      <c r="A363" s="339" t="s">
        <v>301</v>
      </c>
      <c r="B363" s="340" t="s">
        <v>302</v>
      </c>
      <c r="C363" s="341" t="s">
        <v>303</v>
      </c>
      <c r="D363" s="342" t="s">
        <v>304</v>
      </c>
      <c r="E363" s="341" t="s">
        <v>305</v>
      </c>
      <c r="F363" s="342" t="s">
        <v>306</v>
      </c>
      <c r="G363" s="341" t="s">
        <v>984</v>
      </c>
      <c r="H363" s="341" t="s">
        <v>985</v>
      </c>
      <c r="I363" s="343">
        <v>24200</v>
      </c>
      <c r="J363" s="343">
        <v>5</v>
      </c>
      <c r="K363" s="344">
        <v>121000</v>
      </c>
    </row>
    <row r="364" spans="1:11" ht="14.45" customHeight="1" x14ac:dyDescent="0.2">
      <c r="A364" s="339" t="s">
        <v>301</v>
      </c>
      <c r="B364" s="340" t="s">
        <v>302</v>
      </c>
      <c r="C364" s="341" t="s">
        <v>303</v>
      </c>
      <c r="D364" s="342" t="s">
        <v>304</v>
      </c>
      <c r="E364" s="341" t="s">
        <v>305</v>
      </c>
      <c r="F364" s="342" t="s">
        <v>306</v>
      </c>
      <c r="G364" s="341" t="s">
        <v>986</v>
      </c>
      <c r="H364" s="341" t="s">
        <v>987</v>
      </c>
      <c r="I364" s="343">
        <v>24200</v>
      </c>
      <c r="J364" s="343">
        <v>8</v>
      </c>
      <c r="K364" s="344">
        <v>193600</v>
      </c>
    </row>
    <row r="365" spans="1:11" ht="14.45" customHeight="1" x14ac:dyDescent="0.2">
      <c r="A365" s="339" t="s">
        <v>301</v>
      </c>
      <c r="B365" s="340" t="s">
        <v>302</v>
      </c>
      <c r="C365" s="341" t="s">
        <v>303</v>
      </c>
      <c r="D365" s="342" t="s">
        <v>304</v>
      </c>
      <c r="E365" s="341" t="s">
        <v>305</v>
      </c>
      <c r="F365" s="342" t="s">
        <v>306</v>
      </c>
      <c r="G365" s="341" t="s">
        <v>988</v>
      </c>
      <c r="H365" s="341" t="s">
        <v>989</v>
      </c>
      <c r="I365" s="343">
        <v>36590.3984375</v>
      </c>
      <c r="J365" s="343">
        <v>1</v>
      </c>
      <c r="K365" s="344">
        <v>36590.3984375</v>
      </c>
    </row>
    <row r="366" spans="1:11" ht="14.45" customHeight="1" x14ac:dyDescent="0.2">
      <c r="A366" s="339" t="s">
        <v>301</v>
      </c>
      <c r="B366" s="340" t="s">
        <v>302</v>
      </c>
      <c r="C366" s="341" t="s">
        <v>303</v>
      </c>
      <c r="D366" s="342" t="s">
        <v>304</v>
      </c>
      <c r="E366" s="341" t="s">
        <v>305</v>
      </c>
      <c r="F366" s="342" t="s">
        <v>306</v>
      </c>
      <c r="G366" s="341" t="s">
        <v>988</v>
      </c>
      <c r="H366" s="341" t="s">
        <v>990</v>
      </c>
      <c r="I366" s="343">
        <v>36590</v>
      </c>
      <c r="J366" s="343">
        <v>2</v>
      </c>
      <c r="K366" s="344">
        <v>73180</v>
      </c>
    </row>
    <row r="367" spans="1:11" ht="14.45" customHeight="1" x14ac:dyDescent="0.2">
      <c r="A367" s="339" t="s">
        <v>301</v>
      </c>
      <c r="B367" s="340" t="s">
        <v>302</v>
      </c>
      <c r="C367" s="341" t="s">
        <v>303</v>
      </c>
      <c r="D367" s="342" t="s">
        <v>304</v>
      </c>
      <c r="E367" s="341" t="s">
        <v>305</v>
      </c>
      <c r="F367" s="342" t="s">
        <v>306</v>
      </c>
      <c r="G367" s="341" t="s">
        <v>991</v>
      </c>
      <c r="H367" s="341" t="s">
        <v>992</v>
      </c>
      <c r="I367" s="343">
        <v>36590.3984375</v>
      </c>
      <c r="J367" s="343">
        <v>1</v>
      </c>
      <c r="K367" s="344">
        <v>36590.3984375</v>
      </c>
    </row>
    <row r="368" spans="1:11" ht="14.45" customHeight="1" x14ac:dyDescent="0.2">
      <c r="A368" s="339" t="s">
        <v>301</v>
      </c>
      <c r="B368" s="340" t="s">
        <v>302</v>
      </c>
      <c r="C368" s="341" t="s">
        <v>303</v>
      </c>
      <c r="D368" s="342" t="s">
        <v>304</v>
      </c>
      <c r="E368" s="341" t="s">
        <v>305</v>
      </c>
      <c r="F368" s="342" t="s">
        <v>306</v>
      </c>
      <c r="G368" s="341" t="s">
        <v>993</v>
      </c>
      <c r="H368" s="341" t="s">
        <v>994</v>
      </c>
      <c r="I368" s="343">
        <v>36590.383877840912</v>
      </c>
      <c r="J368" s="343">
        <v>12</v>
      </c>
      <c r="K368" s="344">
        <v>439084.62890625</v>
      </c>
    </row>
    <row r="369" spans="1:11" ht="14.45" customHeight="1" x14ac:dyDescent="0.2">
      <c r="A369" s="339" t="s">
        <v>301</v>
      </c>
      <c r="B369" s="340" t="s">
        <v>302</v>
      </c>
      <c r="C369" s="341" t="s">
        <v>303</v>
      </c>
      <c r="D369" s="342" t="s">
        <v>304</v>
      </c>
      <c r="E369" s="341" t="s">
        <v>305</v>
      </c>
      <c r="F369" s="342" t="s">
        <v>306</v>
      </c>
      <c r="G369" s="341" t="s">
        <v>993</v>
      </c>
      <c r="H369" s="341" t="s">
        <v>995</v>
      </c>
      <c r="I369" s="343">
        <v>36590.30078125</v>
      </c>
      <c r="J369" s="343">
        <v>6</v>
      </c>
      <c r="K369" s="344">
        <v>219541.8046875</v>
      </c>
    </row>
    <row r="370" spans="1:11" ht="14.45" customHeight="1" x14ac:dyDescent="0.2">
      <c r="A370" s="339" t="s">
        <v>301</v>
      </c>
      <c r="B370" s="340" t="s">
        <v>302</v>
      </c>
      <c r="C370" s="341" t="s">
        <v>303</v>
      </c>
      <c r="D370" s="342" t="s">
        <v>304</v>
      </c>
      <c r="E370" s="341" t="s">
        <v>305</v>
      </c>
      <c r="F370" s="342" t="s">
        <v>306</v>
      </c>
      <c r="G370" s="341" t="s">
        <v>996</v>
      </c>
      <c r="H370" s="341" t="s">
        <v>997</v>
      </c>
      <c r="I370" s="343">
        <v>3742.780029296875</v>
      </c>
      <c r="J370" s="343">
        <v>2</v>
      </c>
      <c r="K370" s="344">
        <v>7485.56005859375</v>
      </c>
    </row>
    <row r="371" spans="1:11" ht="14.45" customHeight="1" x14ac:dyDescent="0.2">
      <c r="A371" s="339" t="s">
        <v>301</v>
      </c>
      <c r="B371" s="340" t="s">
        <v>302</v>
      </c>
      <c r="C371" s="341" t="s">
        <v>303</v>
      </c>
      <c r="D371" s="342" t="s">
        <v>304</v>
      </c>
      <c r="E371" s="341" t="s">
        <v>305</v>
      </c>
      <c r="F371" s="342" t="s">
        <v>306</v>
      </c>
      <c r="G371" s="341" t="s">
        <v>998</v>
      </c>
      <c r="H371" s="341" t="s">
        <v>999</v>
      </c>
      <c r="I371" s="343">
        <v>274.67001342773438</v>
      </c>
      <c r="J371" s="343">
        <v>1</v>
      </c>
      <c r="K371" s="344">
        <v>274.67001342773438</v>
      </c>
    </row>
    <row r="372" spans="1:11" ht="14.45" customHeight="1" x14ac:dyDescent="0.2">
      <c r="A372" s="339" t="s">
        <v>301</v>
      </c>
      <c r="B372" s="340" t="s">
        <v>302</v>
      </c>
      <c r="C372" s="341" t="s">
        <v>303</v>
      </c>
      <c r="D372" s="342" t="s">
        <v>304</v>
      </c>
      <c r="E372" s="341" t="s">
        <v>305</v>
      </c>
      <c r="F372" s="342" t="s">
        <v>306</v>
      </c>
      <c r="G372" s="341" t="s">
        <v>1000</v>
      </c>
      <c r="H372" s="341" t="s">
        <v>1001</v>
      </c>
      <c r="I372" s="343">
        <v>2638.47998046875</v>
      </c>
      <c r="J372" s="343">
        <v>1</v>
      </c>
      <c r="K372" s="344">
        <v>2638.47998046875</v>
      </c>
    </row>
    <row r="373" spans="1:11" ht="14.45" customHeight="1" x14ac:dyDescent="0.2">
      <c r="A373" s="339" t="s">
        <v>301</v>
      </c>
      <c r="B373" s="340" t="s">
        <v>302</v>
      </c>
      <c r="C373" s="341" t="s">
        <v>303</v>
      </c>
      <c r="D373" s="342" t="s">
        <v>304</v>
      </c>
      <c r="E373" s="341" t="s">
        <v>305</v>
      </c>
      <c r="F373" s="342" t="s">
        <v>306</v>
      </c>
      <c r="G373" s="341" t="s">
        <v>1002</v>
      </c>
      <c r="H373" s="341" t="s">
        <v>1003</v>
      </c>
      <c r="I373" s="343">
        <v>3000.800048828125</v>
      </c>
      <c r="J373" s="343">
        <v>121</v>
      </c>
      <c r="K373" s="344">
        <v>363096.80859375</v>
      </c>
    </row>
    <row r="374" spans="1:11" ht="14.45" customHeight="1" x14ac:dyDescent="0.2">
      <c r="A374" s="339" t="s">
        <v>301</v>
      </c>
      <c r="B374" s="340" t="s">
        <v>302</v>
      </c>
      <c r="C374" s="341" t="s">
        <v>303</v>
      </c>
      <c r="D374" s="342" t="s">
        <v>304</v>
      </c>
      <c r="E374" s="341" t="s">
        <v>305</v>
      </c>
      <c r="F374" s="342" t="s">
        <v>306</v>
      </c>
      <c r="G374" s="341" t="s">
        <v>1004</v>
      </c>
      <c r="H374" s="341" t="s">
        <v>1005</v>
      </c>
      <c r="I374" s="343">
        <v>52.900001525878906</v>
      </c>
      <c r="J374" s="343">
        <v>20</v>
      </c>
      <c r="K374" s="344">
        <v>1058</v>
      </c>
    </row>
    <row r="375" spans="1:11" ht="14.45" customHeight="1" x14ac:dyDescent="0.2">
      <c r="A375" s="339" t="s">
        <v>301</v>
      </c>
      <c r="B375" s="340" t="s">
        <v>302</v>
      </c>
      <c r="C375" s="341" t="s">
        <v>303</v>
      </c>
      <c r="D375" s="342" t="s">
        <v>304</v>
      </c>
      <c r="E375" s="341" t="s">
        <v>305</v>
      </c>
      <c r="F375" s="342" t="s">
        <v>306</v>
      </c>
      <c r="G375" s="341" t="s">
        <v>980</v>
      </c>
      <c r="H375" s="341" t="s">
        <v>1006</v>
      </c>
      <c r="I375" s="343">
        <v>25.270000457763672</v>
      </c>
      <c r="J375" s="343">
        <v>140</v>
      </c>
      <c r="K375" s="344">
        <v>3537.0999145507813</v>
      </c>
    </row>
    <row r="376" spans="1:11" ht="14.45" customHeight="1" x14ac:dyDescent="0.2">
      <c r="A376" s="339" t="s">
        <v>301</v>
      </c>
      <c r="B376" s="340" t="s">
        <v>302</v>
      </c>
      <c r="C376" s="341" t="s">
        <v>303</v>
      </c>
      <c r="D376" s="342" t="s">
        <v>304</v>
      </c>
      <c r="E376" s="341" t="s">
        <v>305</v>
      </c>
      <c r="F376" s="342" t="s">
        <v>306</v>
      </c>
      <c r="G376" s="341" t="s">
        <v>1007</v>
      </c>
      <c r="H376" s="341" t="s">
        <v>1008</v>
      </c>
      <c r="I376" s="343">
        <v>492.47000122070313</v>
      </c>
      <c r="J376" s="343">
        <v>20</v>
      </c>
      <c r="K376" s="344">
        <v>9849.4000244140625</v>
      </c>
    </row>
    <row r="377" spans="1:11" ht="14.45" customHeight="1" x14ac:dyDescent="0.2">
      <c r="A377" s="339" t="s">
        <v>301</v>
      </c>
      <c r="B377" s="340" t="s">
        <v>302</v>
      </c>
      <c r="C377" s="341" t="s">
        <v>303</v>
      </c>
      <c r="D377" s="342" t="s">
        <v>304</v>
      </c>
      <c r="E377" s="341" t="s">
        <v>305</v>
      </c>
      <c r="F377" s="342" t="s">
        <v>306</v>
      </c>
      <c r="G377" s="341" t="s">
        <v>1009</v>
      </c>
      <c r="H377" s="341" t="s">
        <v>1010</v>
      </c>
      <c r="I377" s="343">
        <v>492.4694124109605</v>
      </c>
      <c r="J377" s="343">
        <v>20</v>
      </c>
      <c r="K377" s="344">
        <v>9849.3900146484375</v>
      </c>
    </row>
    <row r="378" spans="1:11" ht="14.45" customHeight="1" x14ac:dyDescent="0.2">
      <c r="A378" s="339" t="s">
        <v>301</v>
      </c>
      <c r="B378" s="340" t="s">
        <v>302</v>
      </c>
      <c r="C378" s="341" t="s">
        <v>303</v>
      </c>
      <c r="D378" s="342" t="s">
        <v>304</v>
      </c>
      <c r="E378" s="341" t="s">
        <v>305</v>
      </c>
      <c r="F378" s="342" t="s">
        <v>306</v>
      </c>
      <c r="G378" s="341" t="s">
        <v>1011</v>
      </c>
      <c r="H378" s="341" t="s">
        <v>1012</v>
      </c>
      <c r="I378" s="343">
        <v>984.94000244140625</v>
      </c>
      <c r="J378" s="343">
        <v>1</v>
      </c>
      <c r="K378" s="344">
        <v>984.94000244140625</v>
      </c>
    </row>
    <row r="379" spans="1:11" ht="14.45" customHeight="1" x14ac:dyDescent="0.2">
      <c r="A379" s="339" t="s">
        <v>301</v>
      </c>
      <c r="B379" s="340" t="s">
        <v>302</v>
      </c>
      <c r="C379" s="341" t="s">
        <v>303</v>
      </c>
      <c r="D379" s="342" t="s">
        <v>304</v>
      </c>
      <c r="E379" s="341" t="s">
        <v>305</v>
      </c>
      <c r="F379" s="342" t="s">
        <v>306</v>
      </c>
      <c r="G379" s="341" t="s">
        <v>1013</v>
      </c>
      <c r="H379" s="341" t="s">
        <v>1014</v>
      </c>
      <c r="I379" s="343">
        <v>903.844970703125</v>
      </c>
      <c r="J379" s="343">
        <v>2</v>
      </c>
      <c r="K379" s="344">
        <v>1807.68994140625</v>
      </c>
    </row>
    <row r="380" spans="1:11" ht="14.45" customHeight="1" x14ac:dyDescent="0.2">
      <c r="A380" s="339" t="s">
        <v>301</v>
      </c>
      <c r="B380" s="340" t="s">
        <v>302</v>
      </c>
      <c r="C380" s="341" t="s">
        <v>303</v>
      </c>
      <c r="D380" s="342" t="s">
        <v>304</v>
      </c>
      <c r="E380" s="341" t="s">
        <v>305</v>
      </c>
      <c r="F380" s="342" t="s">
        <v>306</v>
      </c>
      <c r="G380" s="341" t="s">
        <v>1015</v>
      </c>
      <c r="H380" s="341" t="s">
        <v>1016</v>
      </c>
      <c r="I380" s="343">
        <v>1608.0899658203125</v>
      </c>
      <c r="J380" s="343">
        <v>1</v>
      </c>
      <c r="K380" s="344">
        <v>1608.0899658203125</v>
      </c>
    </row>
    <row r="381" spans="1:11" ht="14.45" customHeight="1" x14ac:dyDescent="0.2">
      <c r="A381" s="339" t="s">
        <v>301</v>
      </c>
      <c r="B381" s="340" t="s">
        <v>302</v>
      </c>
      <c r="C381" s="341" t="s">
        <v>303</v>
      </c>
      <c r="D381" s="342" t="s">
        <v>304</v>
      </c>
      <c r="E381" s="341" t="s">
        <v>305</v>
      </c>
      <c r="F381" s="342" t="s">
        <v>306</v>
      </c>
      <c r="G381" s="341" t="s">
        <v>1017</v>
      </c>
      <c r="H381" s="341" t="s">
        <v>1018</v>
      </c>
      <c r="I381" s="343">
        <v>1608.0899658203125</v>
      </c>
      <c r="J381" s="343">
        <v>1</v>
      </c>
      <c r="K381" s="344">
        <v>1608.0899658203125</v>
      </c>
    </row>
    <row r="382" spans="1:11" ht="14.45" customHeight="1" x14ac:dyDescent="0.2">
      <c r="A382" s="339" t="s">
        <v>301</v>
      </c>
      <c r="B382" s="340" t="s">
        <v>302</v>
      </c>
      <c r="C382" s="341" t="s">
        <v>303</v>
      </c>
      <c r="D382" s="342" t="s">
        <v>304</v>
      </c>
      <c r="E382" s="341" t="s">
        <v>305</v>
      </c>
      <c r="F382" s="342" t="s">
        <v>306</v>
      </c>
      <c r="G382" s="341" t="s">
        <v>1019</v>
      </c>
      <c r="H382" s="341" t="s">
        <v>1020</v>
      </c>
      <c r="I382" s="343">
        <v>1608.0899658203125</v>
      </c>
      <c r="J382" s="343">
        <v>1</v>
      </c>
      <c r="K382" s="344">
        <v>1608.0899658203125</v>
      </c>
    </row>
    <row r="383" spans="1:11" ht="14.45" customHeight="1" x14ac:dyDescent="0.2">
      <c r="A383" s="339" t="s">
        <v>301</v>
      </c>
      <c r="B383" s="340" t="s">
        <v>302</v>
      </c>
      <c r="C383" s="341" t="s">
        <v>303</v>
      </c>
      <c r="D383" s="342" t="s">
        <v>304</v>
      </c>
      <c r="E383" s="341" t="s">
        <v>305</v>
      </c>
      <c r="F383" s="342" t="s">
        <v>306</v>
      </c>
      <c r="G383" s="341" t="s">
        <v>1021</v>
      </c>
      <c r="H383" s="341" t="s">
        <v>1022</v>
      </c>
      <c r="I383" s="343">
        <v>2541</v>
      </c>
      <c r="J383" s="343">
        <v>1</v>
      </c>
      <c r="K383" s="344">
        <v>2541</v>
      </c>
    </row>
    <row r="384" spans="1:11" ht="14.45" customHeight="1" x14ac:dyDescent="0.2">
      <c r="A384" s="339" t="s">
        <v>301</v>
      </c>
      <c r="B384" s="340" t="s">
        <v>302</v>
      </c>
      <c r="C384" s="341" t="s">
        <v>303</v>
      </c>
      <c r="D384" s="342" t="s">
        <v>304</v>
      </c>
      <c r="E384" s="341" t="s">
        <v>305</v>
      </c>
      <c r="F384" s="342" t="s">
        <v>306</v>
      </c>
      <c r="G384" s="341" t="s">
        <v>1023</v>
      </c>
      <c r="H384" s="341" t="s">
        <v>1024</v>
      </c>
      <c r="I384" s="343">
        <v>984.94000244140625</v>
      </c>
      <c r="J384" s="343">
        <v>1</v>
      </c>
      <c r="K384" s="344">
        <v>984.94000244140625</v>
      </c>
    </row>
    <row r="385" spans="1:11" ht="14.45" customHeight="1" x14ac:dyDescent="0.2">
      <c r="A385" s="339" t="s">
        <v>301</v>
      </c>
      <c r="B385" s="340" t="s">
        <v>302</v>
      </c>
      <c r="C385" s="341" t="s">
        <v>303</v>
      </c>
      <c r="D385" s="342" t="s">
        <v>304</v>
      </c>
      <c r="E385" s="341" t="s">
        <v>305</v>
      </c>
      <c r="F385" s="342" t="s">
        <v>306</v>
      </c>
      <c r="G385" s="341" t="s">
        <v>1025</v>
      </c>
      <c r="H385" s="341" t="s">
        <v>1026</v>
      </c>
      <c r="I385" s="343">
        <v>741.72998046875</v>
      </c>
      <c r="J385" s="343">
        <v>2</v>
      </c>
      <c r="K385" s="344">
        <v>1483.4599609375</v>
      </c>
    </row>
    <row r="386" spans="1:11" ht="14.45" customHeight="1" x14ac:dyDescent="0.2">
      <c r="A386" s="339" t="s">
        <v>301</v>
      </c>
      <c r="B386" s="340" t="s">
        <v>302</v>
      </c>
      <c r="C386" s="341" t="s">
        <v>303</v>
      </c>
      <c r="D386" s="342" t="s">
        <v>304</v>
      </c>
      <c r="E386" s="341" t="s">
        <v>305</v>
      </c>
      <c r="F386" s="342" t="s">
        <v>306</v>
      </c>
      <c r="G386" s="341" t="s">
        <v>1027</v>
      </c>
      <c r="H386" s="341" t="s">
        <v>1028</v>
      </c>
      <c r="I386" s="343">
        <v>492.46944512261285</v>
      </c>
      <c r="J386" s="343">
        <v>22</v>
      </c>
      <c r="K386" s="344">
        <v>10834.330017089844</v>
      </c>
    </row>
    <row r="387" spans="1:11" ht="14.45" customHeight="1" x14ac:dyDescent="0.2">
      <c r="A387" s="339" t="s">
        <v>301</v>
      </c>
      <c r="B387" s="340" t="s">
        <v>302</v>
      </c>
      <c r="C387" s="341" t="s">
        <v>303</v>
      </c>
      <c r="D387" s="342" t="s">
        <v>304</v>
      </c>
      <c r="E387" s="341" t="s">
        <v>305</v>
      </c>
      <c r="F387" s="342" t="s">
        <v>306</v>
      </c>
      <c r="G387" s="341" t="s">
        <v>1029</v>
      </c>
      <c r="H387" s="341" t="s">
        <v>1030</v>
      </c>
      <c r="I387" s="343">
        <v>492.47000122070313</v>
      </c>
      <c r="J387" s="343">
        <v>19</v>
      </c>
      <c r="K387" s="344">
        <v>9356.9300231933594</v>
      </c>
    </row>
    <row r="388" spans="1:11" ht="14.45" customHeight="1" x14ac:dyDescent="0.2">
      <c r="A388" s="339" t="s">
        <v>301</v>
      </c>
      <c r="B388" s="340" t="s">
        <v>302</v>
      </c>
      <c r="C388" s="341" t="s">
        <v>303</v>
      </c>
      <c r="D388" s="342" t="s">
        <v>304</v>
      </c>
      <c r="E388" s="341" t="s">
        <v>305</v>
      </c>
      <c r="F388" s="342" t="s">
        <v>306</v>
      </c>
      <c r="G388" s="341" t="s">
        <v>1031</v>
      </c>
      <c r="H388" s="341" t="s">
        <v>1032</v>
      </c>
      <c r="I388" s="343">
        <v>492.46933390299478</v>
      </c>
      <c r="J388" s="343">
        <v>21</v>
      </c>
      <c r="K388" s="344">
        <v>10341.860015869141</v>
      </c>
    </row>
    <row r="389" spans="1:11" ht="14.45" customHeight="1" x14ac:dyDescent="0.2">
      <c r="A389" s="339" t="s">
        <v>301</v>
      </c>
      <c r="B389" s="340" t="s">
        <v>302</v>
      </c>
      <c r="C389" s="341" t="s">
        <v>303</v>
      </c>
      <c r="D389" s="342" t="s">
        <v>304</v>
      </c>
      <c r="E389" s="341" t="s">
        <v>305</v>
      </c>
      <c r="F389" s="342" t="s">
        <v>306</v>
      </c>
      <c r="G389" s="341" t="s">
        <v>1033</v>
      </c>
      <c r="H389" s="341" t="s">
        <v>1034</v>
      </c>
      <c r="I389" s="343">
        <v>5614.491536458333</v>
      </c>
      <c r="J389" s="343">
        <v>4</v>
      </c>
      <c r="K389" s="344">
        <v>22457.939453125</v>
      </c>
    </row>
    <row r="390" spans="1:11" ht="14.45" customHeight="1" x14ac:dyDescent="0.2">
      <c r="A390" s="339" t="s">
        <v>301</v>
      </c>
      <c r="B390" s="340" t="s">
        <v>302</v>
      </c>
      <c r="C390" s="341" t="s">
        <v>303</v>
      </c>
      <c r="D390" s="342" t="s">
        <v>304</v>
      </c>
      <c r="E390" s="341" t="s">
        <v>305</v>
      </c>
      <c r="F390" s="342" t="s">
        <v>306</v>
      </c>
      <c r="G390" s="341" t="s">
        <v>1035</v>
      </c>
      <c r="H390" s="341" t="s">
        <v>1036</v>
      </c>
      <c r="I390" s="343">
        <v>11.659999847412109</v>
      </c>
      <c r="J390" s="343">
        <v>1730</v>
      </c>
      <c r="K390" s="344">
        <v>20179.399383544922</v>
      </c>
    </row>
    <row r="391" spans="1:11" ht="14.45" customHeight="1" x14ac:dyDescent="0.2">
      <c r="A391" s="339" t="s">
        <v>301</v>
      </c>
      <c r="B391" s="340" t="s">
        <v>302</v>
      </c>
      <c r="C391" s="341" t="s">
        <v>303</v>
      </c>
      <c r="D391" s="342" t="s">
        <v>304</v>
      </c>
      <c r="E391" s="341" t="s">
        <v>305</v>
      </c>
      <c r="F391" s="342" t="s">
        <v>306</v>
      </c>
      <c r="G391" s="341" t="s">
        <v>1037</v>
      </c>
      <c r="H391" s="341" t="s">
        <v>1038</v>
      </c>
      <c r="I391" s="343">
        <v>18.139608643271707</v>
      </c>
      <c r="J391" s="343">
        <v>2500</v>
      </c>
      <c r="K391" s="344">
        <v>45344.781005859375</v>
      </c>
    </row>
    <row r="392" spans="1:11" ht="14.45" customHeight="1" x14ac:dyDescent="0.2">
      <c r="A392" s="339" t="s">
        <v>301</v>
      </c>
      <c r="B392" s="340" t="s">
        <v>302</v>
      </c>
      <c r="C392" s="341" t="s">
        <v>303</v>
      </c>
      <c r="D392" s="342" t="s">
        <v>304</v>
      </c>
      <c r="E392" s="341" t="s">
        <v>305</v>
      </c>
      <c r="F392" s="342" t="s">
        <v>306</v>
      </c>
      <c r="G392" s="341" t="s">
        <v>1039</v>
      </c>
      <c r="H392" s="341" t="s">
        <v>1040</v>
      </c>
      <c r="I392" s="343">
        <v>17.37617795607623</v>
      </c>
      <c r="J392" s="343">
        <v>10920</v>
      </c>
      <c r="K392" s="344">
        <v>189486.02392578125</v>
      </c>
    </row>
    <row r="393" spans="1:11" ht="14.45" customHeight="1" x14ac:dyDescent="0.2">
      <c r="A393" s="339" t="s">
        <v>301</v>
      </c>
      <c r="B393" s="340" t="s">
        <v>302</v>
      </c>
      <c r="C393" s="341" t="s">
        <v>303</v>
      </c>
      <c r="D393" s="342" t="s">
        <v>304</v>
      </c>
      <c r="E393" s="341" t="s">
        <v>305</v>
      </c>
      <c r="F393" s="342" t="s">
        <v>306</v>
      </c>
      <c r="G393" s="341" t="s">
        <v>1041</v>
      </c>
      <c r="H393" s="341" t="s">
        <v>1042</v>
      </c>
      <c r="I393" s="343">
        <v>11.47404154141744</v>
      </c>
      <c r="J393" s="343">
        <v>200</v>
      </c>
      <c r="K393" s="344">
        <v>2299.4299821853638</v>
      </c>
    </row>
    <row r="394" spans="1:11" ht="14.45" customHeight="1" x14ac:dyDescent="0.2">
      <c r="A394" s="339" t="s">
        <v>301</v>
      </c>
      <c r="B394" s="340" t="s">
        <v>302</v>
      </c>
      <c r="C394" s="341" t="s">
        <v>303</v>
      </c>
      <c r="D394" s="342" t="s">
        <v>304</v>
      </c>
      <c r="E394" s="341" t="s">
        <v>305</v>
      </c>
      <c r="F394" s="342" t="s">
        <v>306</v>
      </c>
      <c r="G394" s="341" t="s">
        <v>1041</v>
      </c>
      <c r="H394" s="341" t="s">
        <v>1043</v>
      </c>
      <c r="I394" s="343">
        <v>11.373111089070639</v>
      </c>
      <c r="J394" s="343">
        <v>110</v>
      </c>
      <c r="K394" s="344">
        <v>1251.2499847412109</v>
      </c>
    </row>
    <row r="395" spans="1:11" ht="14.45" customHeight="1" x14ac:dyDescent="0.2">
      <c r="A395" s="339" t="s">
        <v>301</v>
      </c>
      <c r="B395" s="340" t="s">
        <v>302</v>
      </c>
      <c r="C395" s="341" t="s">
        <v>303</v>
      </c>
      <c r="D395" s="342" t="s">
        <v>304</v>
      </c>
      <c r="E395" s="341" t="s">
        <v>305</v>
      </c>
      <c r="F395" s="342" t="s">
        <v>306</v>
      </c>
      <c r="G395" s="341" t="s">
        <v>1044</v>
      </c>
      <c r="H395" s="341" t="s">
        <v>1045</v>
      </c>
      <c r="I395" s="343">
        <v>16.458363099531695</v>
      </c>
      <c r="J395" s="343">
        <v>160</v>
      </c>
      <c r="K395" s="344">
        <v>2632.8399620056152</v>
      </c>
    </row>
    <row r="396" spans="1:11" ht="14.45" customHeight="1" x14ac:dyDescent="0.2">
      <c r="A396" s="339" t="s">
        <v>301</v>
      </c>
      <c r="B396" s="340" t="s">
        <v>302</v>
      </c>
      <c r="C396" s="341" t="s">
        <v>303</v>
      </c>
      <c r="D396" s="342" t="s">
        <v>304</v>
      </c>
      <c r="E396" s="341" t="s">
        <v>305</v>
      </c>
      <c r="F396" s="342" t="s">
        <v>306</v>
      </c>
      <c r="G396" s="341" t="s">
        <v>1044</v>
      </c>
      <c r="H396" s="341" t="s">
        <v>1046</v>
      </c>
      <c r="I396" s="343">
        <v>16.460579299926756</v>
      </c>
      <c r="J396" s="343">
        <v>140</v>
      </c>
      <c r="K396" s="344">
        <v>2304.0999526977539</v>
      </c>
    </row>
    <row r="397" spans="1:11" ht="14.45" customHeight="1" x14ac:dyDescent="0.2">
      <c r="A397" s="339" t="s">
        <v>301</v>
      </c>
      <c r="B397" s="340" t="s">
        <v>302</v>
      </c>
      <c r="C397" s="341" t="s">
        <v>303</v>
      </c>
      <c r="D397" s="342" t="s">
        <v>304</v>
      </c>
      <c r="E397" s="341" t="s">
        <v>305</v>
      </c>
      <c r="F397" s="342" t="s">
        <v>306</v>
      </c>
      <c r="G397" s="341" t="s">
        <v>1047</v>
      </c>
      <c r="H397" s="341" t="s">
        <v>1048</v>
      </c>
      <c r="I397" s="343">
        <v>5203.0787281709563</v>
      </c>
      <c r="J397" s="343">
        <v>26</v>
      </c>
      <c r="K397" s="344">
        <v>135280.07958984375</v>
      </c>
    </row>
    <row r="398" spans="1:11" ht="14.45" customHeight="1" x14ac:dyDescent="0.2">
      <c r="A398" s="339" t="s">
        <v>301</v>
      </c>
      <c r="B398" s="340" t="s">
        <v>302</v>
      </c>
      <c r="C398" s="341" t="s">
        <v>303</v>
      </c>
      <c r="D398" s="342" t="s">
        <v>304</v>
      </c>
      <c r="E398" s="341" t="s">
        <v>305</v>
      </c>
      <c r="F398" s="342" t="s">
        <v>306</v>
      </c>
      <c r="G398" s="341" t="s">
        <v>1049</v>
      </c>
      <c r="H398" s="341" t="s">
        <v>1050</v>
      </c>
      <c r="I398" s="343">
        <v>5941.2</v>
      </c>
      <c r="J398" s="343">
        <v>5</v>
      </c>
      <c r="K398" s="344">
        <v>29706</v>
      </c>
    </row>
    <row r="399" spans="1:11" ht="14.45" customHeight="1" x14ac:dyDescent="0.2">
      <c r="A399" s="339" t="s">
        <v>301</v>
      </c>
      <c r="B399" s="340" t="s">
        <v>302</v>
      </c>
      <c r="C399" s="341" t="s">
        <v>303</v>
      </c>
      <c r="D399" s="342" t="s">
        <v>304</v>
      </c>
      <c r="E399" s="341" t="s">
        <v>305</v>
      </c>
      <c r="F399" s="342" t="s">
        <v>306</v>
      </c>
      <c r="G399" s="341" t="s">
        <v>1051</v>
      </c>
      <c r="H399" s="341" t="s">
        <v>1052</v>
      </c>
      <c r="I399" s="343">
        <v>2879.830078125</v>
      </c>
      <c r="J399" s="343">
        <v>6</v>
      </c>
      <c r="K399" s="344">
        <v>17278.98046875</v>
      </c>
    </row>
    <row r="400" spans="1:11" ht="14.45" customHeight="1" x14ac:dyDescent="0.2">
      <c r="A400" s="339" t="s">
        <v>301</v>
      </c>
      <c r="B400" s="340" t="s">
        <v>302</v>
      </c>
      <c r="C400" s="341" t="s">
        <v>303</v>
      </c>
      <c r="D400" s="342" t="s">
        <v>304</v>
      </c>
      <c r="E400" s="341" t="s">
        <v>305</v>
      </c>
      <c r="F400" s="342" t="s">
        <v>306</v>
      </c>
      <c r="G400" s="341" t="s">
        <v>1051</v>
      </c>
      <c r="H400" s="341" t="s">
        <v>1053</v>
      </c>
      <c r="I400" s="343">
        <v>2879.840087890625</v>
      </c>
      <c r="J400" s="343">
        <v>2</v>
      </c>
      <c r="K400" s="344">
        <v>5759.68017578125</v>
      </c>
    </row>
    <row r="401" spans="1:11" ht="14.45" customHeight="1" x14ac:dyDescent="0.2">
      <c r="A401" s="339" t="s">
        <v>301</v>
      </c>
      <c r="B401" s="340" t="s">
        <v>302</v>
      </c>
      <c r="C401" s="341" t="s">
        <v>303</v>
      </c>
      <c r="D401" s="342" t="s">
        <v>304</v>
      </c>
      <c r="E401" s="341" t="s">
        <v>305</v>
      </c>
      <c r="F401" s="342" t="s">
        <v>306</v>
      </c>
      <c r="G401" s="341" t="s">
        <v>1033</v>
      </c>
      <c r="H401" s="341" t="s">
        <v>1054</v>
      </c>
      <c r="I401" s="343">
        <v>5614.592529296875</v>
      </c>
      <c r="J401" s="343">
        <v>3</v>
      </c>
      <c r="K401" s="344">
        <v>16843.66015625</v>
      </c>
    </row>
    <row r="402" spans="1:11" ht="14.45" customHeight="1" x14ac:dyDescent="0.2">
      <c r="A402" s="339" t="s">
        <v>301</v>
      </c>
      <c r="B402" s="340" t="s">
        <v>302</v>
      </c>
      <c r="C402" s="341" t="s">
        <v>303</v>
      </c>
      <c r="D402" s="342" t="s">
        <v>304</v>
      </c>
      <c r="E402" s="341" t="s">
        <v>305</v>
      </c>
      <c r="F402" s="342" t="s">
        <v>306</v>
      </c>
      <c r="G402" s="341" t="s">
        <v>1055</v>
      </c>
      <c r="H402" s="341" t="s">
        <v>1056</v>
      </c>
      <c r="I402" s="343">
        <v>9899.0703125</v>
      </c>
      <c r="J402" s="343">
        <v>1</v>
      </c>
      <c r="K402" s="344">
        <v>9899.0703125</v>
      </c>
    </row>
    <row r="403" spans="1:11" ht="14.45" customHeight="1" x14ac:dyDescent="0.2">
      <c r="A403" s="339" t="s">
        <v>301</v>
      </c>
      <c r="B403" s="340" t="s">
        <v>302</v>
      </c>
      <c r="C403" s="341" t="s">
        <v>303</v>
      </c>
      <c r="D403" s="342" t="s">
        <v>304</v>
      </c>
      <c r="E403" s="341" t="s">
        <v>305</v>
      </c>
      <c r="F403" s="342" t="s">
        <v>306</v>
      </c>
      <c r="G403" s="341" t="s">
        <v>1057</v>
      </c>
      <c r="H403" s="341" t="s">
        <v>1058</v>
      </c>
      <c r="I403" s="343">
        <v>1144.6600341796875</v>
      </c>
      <c r="J403" s="343">
        <v>1</v>
      </c>
      <c r="K403" s="344">
        <v>1144.6600341796875</v>
      </c>
    </row>
    <row r="404" spans="1:11" ht="14.45" customHeight="1" x14ac:dyDescent="0.2">
      <c r="A404" s="339" t="s">
        <v>301</v>
      </c>
      <c r="B404" s="340" t="s">
        <v>302</v>
      </c>
      <c r="C404" s="341" t="s">
        <v>303</v>
      </c>
      <c r="D404" s="342" t="s">
        <v>304</v>
      </c>
      <c r="E404" s="341" t="s">
        <v>305</v>
      </c>
      <c r="F404" s="342" t="s">
        <v>306</v>
      </c>
      <c r="G404" s="341" t="s">
        <v>1059</v>
      </c>
      <c r="H404" s="341" t="s">
        <v>1060</v>
      </c>
      <c r="I404" s="343">
        <v>492.47000122070313</v>
      </c>
      <c r="J404" s="343">
        <v>20</v>
      </c>
      <c r="K404" s="344">
        <v>9849.4000244140625</v>
      </c>
    </row>
    <row r="405" spans="1:11" ht="14.45" customHeight="1" x14ac:dyDescent="0.2">
      <c r="A405" s="339" t="s">
        <v>301</v>
      </c>
      <c r="B405" s="340" t="s">
        <v>302</v>
      </c>
      <c r="C405" s="341" t="s">
        <v>303</v>
      </c>
      <c r="D405" s="342" t="s">
        <v>304</v>
      </c>
      <c r="E405" s="341" t="s">
        <v>305</v>
      </c>
      <c r="F405" s="342" t="s">
        <v>306</v>
      </c>
      <c r="G405" s="341" t="s">
        <v>1061</v>
      </c>
      <c r="H405" s="341" t="s">
        <v>1062</v>
      </c>
      <c r="I405" s="343">
        <v>984.94000244140625</v>
      </c>
      <c r="J405" s="343">
        <v>1</v>
      </c>
      <c r="K405" s="344">
        <v>984.94000244140625</v>
      </c>
    </row>
    <row r="406" spans="1:11" ht="14.45" customHeight="1" x14ac:dyDescent="0.2">
      <c r="A406" s="339" t="s">
        <v>301</v>
      </c>
      <c r="B406" s="340" t="s">
        <v>302</v>
      </c>
      <c r="C406" s="341" t="s">
        <v>303</v>
      </c>
      <c r="D406" s="342" t="s">
        <v>304</v>
      </c>
      <c r="E406" s="341" t="s">
        <v>305</v>
      </c>
      <c r="F406" s="342" t="s">
        <v>306</v>
      </c>
      <c r="G406" s="341" t="s">
        <v>1063</v>
      </c>
      <c r="H406" s="341" t="s">
        <v>1064</v>
      </c>
      <c r="I406" s="343">
        <v>1608.0899658203125</v>
      </c>
      <c r="J406" s="343">
        <v>1</v>
      </c>
      <c r="K406" s="344">
        <v>1608.0899658203125</v>
      </c>
    </row>
    <row r="407" spans="1:11" ht="14.45" customHeight="1" x14ac:dyDescent="0.2">
      <c r="A407" s="339" t="s">
        <v>301</v>
      </c>
      <c r="B407" s="340" t="s">
        <v>302</v>
      </c>
      <c r="C407" s="341" t="s">
        <v>303</v>
      </c>
      <c r="D407" s="342" t="s">
        <v>304</v>
      </c>
      <c r="E407" s="341" t="s">
        <v>305</v>
      </c>
      <c r="F407" s="342" t="s">
        <v>306</v>
      </c>
      <c r="G407" s="341" t="s">
        <v>1065</v>
      </c>
      <c r="H407" s="341" t="s">
        <v>1066</v>
      </c>
      <c r="I407" s="343">
        <v>1239.0400390625</v>
      </c>
      <c r="J407" s="343">
        <v>1</v>
      </c>
      <c r="K407" s="344">
        <v>1239.0400390625</v>
      </c>
    </row>
    <row r="408" spans="1:11" ht="14.45" customHeight="1" x14ac:dyDescent="0.2">
      <c r="A408" s="339" t="s">
        <v>301</v>
      </c>
      <c r="B408" s="340" t="s">
        <v>302</v>
      </c>
      <c r="C408" s="341" t="s">
        <v>303</v>
      </c>
      <c r="D408" s="342" t="s">
        <v>304</v>
      </c>
      <c r="E408" s="341" t="s">
        <v>305</v>
      </c>
      <c r="F408" s="342" t="s">
        <v>306</v>
      </c>
      <c r="G408" s="341" t="s">
        <v>1067</v>
      </c>
      <c r="H408" s="341" t="s">
        <v>1068</v>
      </c>
      <c r="I408" s="343">
        <v>984.95001220703125</v>
      </c>
      <c r="J408" s="343">
        <v>1</v>
      </c>
      <c r="K408" s="344">
        <v>984.95001220703125</v>
      </c>
    </row>
    <row r="409" spans="1:11" ht="14.45" customHeight="1" x14ac:dyDescent="0.2">
      <c r="A409" s="339" t="s">
        <v>301</v>
      </c>
      <c r="B409" s="340" t="s">
        <v>302</v>
      </c>
      <c r="C409" s="341" t="s">
        <v>303</v>
      </c>
      <c r="D409" s="342" t="s">
        <v>304</v>
      </c>
      <c r="E409" s="341" t="s">
        <v>305</v>
      </c>
      <c r="F409" s="342" t="s">
        <v>306</v>
      </c>
      <c r="G409" s="341" t="s">
        <v>1069</v>
      </c>
      <c r="H409" s="341" t="s">
        <v>1070</v>
      </c>
      <c r="I409" s="343">
        <v>1608.0899658203125</v>
      </c>
      <c r="J409" s="343">
        <v>2</v>
      </c>
      <c r="K409" s="344">
        <v>3216.179931640625</v>
      </c>
    </row>
    <row r="410" spans="1:11" ht="14.45" customHeight="1" x14ac:dyDescent="0.2">
      <c r="A410" s="339" t="s">
        <v>301</v>
      </c>
      <c r="B410" s="340" t="s">
        <v>302</v>
      </c>
      <c r="C410" s="341" t="s">
        <v>303</v>
      </c>
      <c r="D410" s="342" t="s">
        <v>304</v>
      </c>
      <c r="E410" s="341" t="s">
        <v>305</v>
      </c>
      <c r="F410" s="342" t="s">
        <v>306</v>
      </c>
      <c r="G410" s="341" t="s">
        <v>1071</v>
      </c>
      <c r="H410" s="341" t="s">
        <v>1072</v>
      </c>
      <c r="I410" s="343">
        <v>984.94000244140625</v>
      </c>
      <c r="J410" s="343">
        <v>1</v>
      </c>
      <c r="K410" s="344">
        <v>984.94000244140625</v>
      </c>
    </row>
    <row r="411" spans="1:11" ht="14.45" customHeight="1" x14ac:dyDescent="0.2">
      <c r="A411" s="339" t="s">
        <v>301</v>
      </c>
      <c r="B411" s="340" t="s">
        <v>302</v>
      </c>
      <c r="C411" s="341" t="s">
        <v>303</v>
      </c>
      <c r="D411" s="342" t="s">
        <v>304</v>
      </c>
      <c r="E411" s="341" t="s">
        <v>305</v>
      </c>
      <c r="F411" s="342" t="s">
        <v>306</v>
      </c>
      <c r="G411" s="341" t="s">
        <v>1073</v>
      </c>
      <c r="H411" s="341" t="s">
        <v>1074</v>
      </c>
      <c r="I411" s="343">
        <v>27243.150390625</v>
      </c>
      <c r="J411" s="343">
        <v>1</v>
      </c>
      <c r="K411" s="344">
        <v>27243.150390625</v>
      </c>
    </row>
    <row r="412" spans="1:11" ht="14.45" customHeight="1" x14ac:dyDescent="0.2">
      <c r="A412" s="339" t="s">
        <v>301</v>
      </c>
      <c r="B412" s="340" t="s">
        <v>302</v>
      </c>
      <c r="C412" s="341" t="s">
        <v>303</v>
      </c>
      <c r="D412" s="342" t="s">
        <v>304</v>
      </c>
      <c r="E412" s="341" t="s">
        <v>305</v>
      </c>
      <c r="F412" s="342" t="s">
        <v>306</v>
      </c>
      <c r="G412" s="341" t="s">
        <v>1075</v>
      </c>
      <c r="H412" s="341" t="s">
        <v>1076</v>
      </c>
      <c r="I412" s="343">
        <v>27243.150390625</v>
      </c>
      <c r="J412" s="343">
        <v>1</v>
      </c>
      <c r="K412" s="344">
        <v>27243.150390625</v>
      </c>
    </row>
    <row r="413" spans="1:11" ht="14.45" customHeight="1" x14ac:dyDescent="0.2">
      <c r="A413" s="339" t="s">
        <v>301</v>
      </c>
      <c r="B413" s="340" t="s">
        <v>302</v>
      </c>
      <c r="C413" s="341" t="s">
        <v>303</v>
      </c>
      <c r="D413" s="342" t="s">
        <v>304</v>
      </c>
      <c r="E413" s="341" t="s">
        <v>305</v>
      </c>
      <c r="F413" s="342" t="s">
        <v>306</v>
      </c>
      <c r="G413" s="341" t="s">
        <v>1077</v>
      </c>
      <c r="H413" s="341" t="s">
        <v>1078</v>
      </c>
      <c r="I413" s="343">
        <v>10.369999885559082</v>
      </c>
      <c r="J413" s="343">
        <v>1940</v>
      </c>
      <c r="K413" s="344">
        <v>20117.259552001953</v>
      </c>
    </row>
    <row r="414" spans="1:11" ht="14.45" customHeight="1" x14ac:dyDescent="0.2">
      <c r="A414" s="339" t="s">
        <v>301</v>
      </c>
      <c r="B414" s="340" t="s">
        <v>302</v>
      </c>
      <c r="C414" s="341" t="s">
        <v>303</v>
      </c>
      <c r="D414" s="342" t="s">
        <v>304</v>
      </c>
      <c r="E414" s="341" t="s">
        <v>305</v>
      </c>
      <c r="F414" s="342" t="s">
        <v>306</v>
      </c>
      <c r="G414" s="341" t="s">
        <v>1079</v>
      </c>
      <c r="H414" s="341" t="s">
        <v>1080</v>
      </c>
      <c r="I414" s="343">
        <v>9.6800065636634827</v>
      </c>
      <c r="J414" s="343">
        <v>1600</v>
      </c>
      <c r="K414" s="344">
        <v>15488.010009765625</v>
      </c>
    </row>
    <row r="415" spans="1:11" ht="14.45" customHeight="1" x14ac:dyDescent="0.2">
      <c r="A415" s="339" t="s">
        <v>301</v>
      </c>
      <c r="B415" s="340" t="s">
        <v>302</v>
      </c>
      <c r="C415" s="341" t="s">
        <v>303</v>
      </c>
      <c r="D415" s="342" t="s">
        <v>304</v>
      </c>
      <c r="E415" s="341" t="s">
        <v>305</v>
      </c>
      <c r="F415" s="342" t="s">
        <v>306</v>
      </c>
      <c r="G415" s="341" t="s">
        <v>1077</v>
      </c>
      <c r="H415" s="341" t="s">
        <v>1081</v>
      </c>
      <c r="I415" s="343">
        <v>10.369999885559082</v>
      </c>
      <c r="J415" s="343">
        <v>100</v>
      </c>
      <c r="K415" s="344">
        <v>1036.969970703125</v>
      </c>
    </row>
    <row r="416" spans="1:11" ht="14.45" customHeight="1" x14ac:dyDescent="0.2">
      <c r="A416" s="339" t="s">
        <v>301</v>
      </c>
      <c r="B416" s="340" t="s">
        <v>302</v>
      </c>
      <c r="C416" s="341" t="s">
        <v>303</v>
      </c>
      <c r="D416" s="342" t="s">
        <v>304</v>
      </c>
      <c r="E416" s="341" t="s">
        <v>305</v>
      </c>
      <c r="F416" s="342" t="s">
        <v>306</v>
      </c>
      <c r="G416" s="341" t="s">
        <v>1079</v>
      </c>
      <c r="H416" s="341" t="s">
        <v>1082</v>
      </c>
      <c r="I416" s="343">
        <v>9.6799957535483614</v>
      </c>
      <c r="J416" s="343">
        <v>2300</v>
      </c>
      <c r="K416" s="344">
        <v>22263.989990234375</v>
      </c>
    </row>
    <row r="417" spans="1:11" ht="14.45" customHeight="1" x14ac:dyDescent="0.2">
      <c r="A417" s="339" t="s">
        <v>301</v>
      </c>
      <c r="B417" s="340" t="s">
        <v>302</v>
      </c>
      <c r="C417" s="341" t="s">
        <v>303</v>
      </c>
      <c r="D417" s="342" t="s">
        <v>304</v>
      </c>
      <c r="E417" s="341" t="s">
        <v>305</v>
      </c>
      <c r="F417" s="342" t="s">
        <v>306</v>
      </c>
      <c r="G417" s="341" t="s">
        <v>1083</v>
      </c>
      <c r="H417" s="341" t="s">
        <v>1084</v>
      </c>
      <c r="I417" s="343">
        <v>3278.7238393930288</v>
      </c>
      <c r="J417" s="343">
        <v>23</v>
      </c>
      <c r="K417" s="344">
        <v>75932.530029296875</v>
      </c>
    </row>
    <row r="418" spans="1:11" ht="14.45" customHeight="1" x14ac:dyDescent="0.2">
      <c r="A418" s="339" t="s">
        <v>301</v>
      </c>
      <c r="B418" s="340" t="s">
        <v>302</v>
      </c>
      <c r="C418" s="341" t="s">
        <v>303</v>
      </c>
      <c r="D418" s="342" t="s">
        <v>304</v>
      </c>
      <c r="E418" s="341" t="s">
        <v>305</v>
      </c>
      <c r="F418" s="342" t="s">
        <v>306</v>
      </c>
      <c r="G418" s="341" t="s">
        <v>1085</v>
      </c>
      <c r="H418" s="341" t="s">
        <v>1086</v>
      </c>
      <c r="I418" s="343">
        <v>51.422776540120445</v>
      </c>
      <c r="J418" s="343">
        <v>2160</v>
      </c>
      <c r="K418" s="344">
        <v>111070.19873046875</v>
      </c>
    </row>
    <row r="419" spans="1:11" ht="14.45" customHeight="1" x14ac:dyDescent="0.2">
      <c r="A419" s="339" t="s">
        <v>301</v>
      </c>
      <c r="B419" s="340" t="s">
        <v>302</v>
      </c>
      <c r="C419" s="341" t="s">
        <v>303</v>
      </c>
      <c r="D419" s="342" t="s">
        <v>304</v>
      </c>
      <c r="E419" s="341" t="s">
        <v>305</v>
      </c>
      <c r="F419" s="342" t="s">
        <v>306</v>
      </c>
      <c r="G419" s="341" t="s">
        <v>1087</v>
      </c>
      <c r="H419" s="341" t="s">
        <v>1088</v>
      </c>
      <c r="I419" s="343">
        <v>51.422776540120445</v>
      </c>
      <c r="J419" s="343">
        <v>2160</v>
      </c>
      <c r="K419" s="344">
        <v>111070.19873046875</v>
      </c>
    </row>
    <row r="420" spans="1:11" ht="14.45" customHeight="1" x14ac:dyDescent="0.2">
      <c r="A420" s="339" t="s">
        <v>301</v>
      </c>
      <c r="B420" s="340" t="s">
        <v>302</v>
      </c>
      <c r="C420" s="341" t="s">
        <v>303</v>
      </c>
      <c r="D420" s="342" t="s">
        <v>304</v>
      </c>
      <c r="E420" s="341" t="s">
        <v>305</v>
      </c>
      <c r="F420" s="342" t="s">
        <v>306</v>
      </c>
      <c r="G420" s="341" t="s">
        <v>1089</v>
      </c>
      <c r="H420" s="341" t="s">
        <v>1090</v>
      </c>
      <c r="I420" s="343">
        <v>51.422776540120445</v>
      </c>
      <c r="J420" s="343">
        <v>720</v>
      </c>
      <c r="K420" s="344">
        <v>37023.400634765625</v>
      </c>
    </row>
    <row r="421" spans="1:11" ht="14.45" customHeight="1" x14ac:dyDescent="0.2">
      <c r="A421" s="339" t="s">
        <v>301</v>
      </c>
      <c r="B421" s="340" t="s">
        <v>302</v>
      </c>
      <c r="C421" s="341" t="s">
        <v>303</v>
      </c>
      <c r="D421" s="342" t="s">
        <v>304</v>
      </c>
      <c r="E421" s="341" t="s">
        <v>305</v>
      </c>
      <c r="F421" s="342" t="s">
        <v>306</v>
      </c>
      <c r="G421" s="341" t="s">
        <v>1091</v>
      </c>
      <c r="H421" s="341" t="s">
        <v>1092</v>
      </c>
      <c r="I421" s="343">
        <v>51.422776540120445</v>
      </c>
      <c r="J421" s="343">
        <v>720</v>
      </c>
      <c r="K421" s="344">
        <v>37023.400634765625</v>
      </c>
    </row>
    <row r="422" spans="1:11" ht="14.45" customHeight="1" x14ac:dyDescent="0.2">
      <c r="A422" s="339" t="s">
        <v>301</v>
      </c>
      <c r="B422" s="340" t="s">
        <v>302</v>
      </c>
      <c r="C422" s="341" t="s">
        <v>303</v>
      </c>
      <c r="D422" s="342" t="s">
        <v>304</v>
      </c>
      <c r="E422" s="341" t="s">
        <v>305</v>
      </c>
      <c r="F422" s="342" t="s">
        <v>306</v>
      </c>
      <c r="G422" s="341" t="s">
        <v>1093</v>
      </c>
      <c r="H422" s="341" t="s">
        <v>1094</v>
      </c>
      <c r="I422" s="343">
        <v>51.422776540120445</v>
      </c>
      <c r="J422" s="343">
        <v>720</v>
      </c>
      <c r="K422" s="344">
        <v>37023.400634765625</v>
      </c>
    </row>
    <row r="423" spans="1:11" ht="14.45" customHeight="1" x14ac:dyDescent="0.2">
      <c r="A423" s="339" t="s">
        <v>301</v>
      </c>
      <c r="B423" s="340" t="s">
        <v>302</v>
      </c>
      <c r="C423" s="341" t="s">
        <v>303</v>
      </c>
      <c r="D423" s="342" t="s">
        <v>304</v>
      </c>
      <c r="E423" s="341" t="s">
        <v>305</v>
      </c>
      <c r="F423" s="342" t="s">
        <v>306</v>
      </c>
      <c r="G423" s="341" t="s">
        <v>1095</v>
      </c>
      <c r="H423" s="341" t="s">
        <v>1096</v>
      </c>
      <c r="I423" s="343">
        <v>51.422776540120445</v>
      </c>
      <c r="J423" s="343">
        <v>720</v>
      </c>
      <c r="K423" s="344">
        <v>37023.400634765625</v>
      </c>
    </row>
    <row r="424" spans="1:11" ht="14.45" customHeight="1" x14ac:dyDescent="0.2">
      <c r="A424" s="339" t="s">
        <v>301</v>
      </c>
      <c r="B424" s="340" t="s">
        <v>302</v>
      </c>
      <c r="C424" s="341" t="s">
        <v>303</v>
      </c>
      <c r="D424" s="342" t="s">
        <v>304</v>
      </c>
      <c r="E424" s="341" t="s">
        <v>305</v>
      </c>
      <c r="F424" s="342" t="s">
        <v>306</v>
      </c>
      <c r="G424" s="341" t="s">
        <v>1097</v>
      </c>
      <c r="H424" s="341" t="s">
        <v>1098</v>
      </c>
      <c r="I424" s="343">
        <v>9.708571706499372</v>
      </c>
      <c r="J424" s="343">
        <v>120</v>
      </c>
      <c r="K424" s="344">
        <v>1165.2500152587891</v>
      </c>
    </row>
    <row r="425" spans="1:11" ht="14.45" customHeight="1" x14ac:dyDescent="0.2">
      <c r="A425" s="339" t="s">
        <v>301</v>
      </c>
      <c r="B425" s="340" t="s">
        <v>302</v>
      </c>
      <c r="C425" s="341" t="s">
        <v>303</v>
      </c>
      <c r="D425" s="342" t="s">
        <v>304</v>
      </c>
      <c r="E425" s="341" t="s">
        <v>305</v>
      </c>
      <c r="F425" s="342" t="s">
        <v>306</v>
      </c>
      <c r="G425" s="341" t="s">
        <v>1097</v>
      </c>
      <c r="H425" s="341" t="s">
        <v>1099</v>
      </c>
      <c r="I425" s="343">
        <v>9.7200002670288086</v>
      </c>
      <c r="J425" s="343">
        <v>120</v>
      </c>
      <c r="K425" s="344">
        <v>1165.9700012207031</v>
      </c>
    </row>
    <row r="426" spans="1:11" ht="14.45" customHeight="1" x14ac:dyDescent="0.2">
      <c r="A426" s="339" t="s">
        <v>301</v>
      </c>
      <c r="B426" s="340" t="s">
        <v>302</v>
      </c>
      <c r="C426" s="341" t="s">
        <v>303</v>
      </c>
      <c r="D426" s="342" t="s">
        <v>304</v>
      </c>
      <c r="E426" s="341" t="s">
        <v>305</v>
      </c>
      <c r="F426" s="342" t="s">
        <v>306</v>
      </c>
      <c r="G426" s="341" t="s">
        <v>1100</v>
      </c>
      <c r="H426" s="341" t="s">
        <v>1101</v>
      </c>
      <c r="I426" s="343">
        <v>353.60000610351563</v>
      </c>
      <c r="J426" s="343">
        <v>2</v>
      </c>
      <c r="K426" s="344">
        <v>707.20001220703125</v>
      </c>
    </row>
    <row r="427" spans="1:11" ht="14.45" customHeight="1" x14ac:dyDescent="0.2">
      <c r="A427" s="339" t="s">
        <v>301</v>
      </c>
      <c r="B427" s="340" t="s">
        <v>302</v>
      </c>
      <c r="C427" s="341" t="s">
        <v>303</v>
      </c>
      <c r="D427" s="342" t="s">
        <v>304</v>
      </c>
      <c r="E427" s="341" t="s">
        <v>305</v>
      </c>
      <c r="F427" s="342" t="s">
        <v>306</v>
      </c>
      <c r="G427" s="341" t="s">
        <v>1102</v>
      </c>
      <c r="H427" s="341" t="s">
        <v>1103</v>
      </c>
      <c r="I427" s="343">
        <v>4197.233235677083</v>
      </c>
      <c r="J427" s="343">
        <v>7</v>
      </c>
      <c r="K427" s="344">
        <v>29518.49951171875</v>
      </c>
    </row>
    <row r="428" spans="1:11" ht="14.45" customHeight="1" x14ac:dyDescent="0.2">
      <c r="A428" s="339" t="s">
        <v>301</v>
      </c>
      <c r="B428" s="340" t="s">
        <v>302</v>
      </c>
      <c r="C428" s="341" t="s">
        <v>303</v>
      </c>
      <c r="D428" s="342" t="s">
        <v>304</v>
      </c>
      <c r="E428" s="341" t="s">
        <v>305</v>
      </c>
      <c r="F428" s="342" t="s">
        <v>306</v>
      </c>
      <c r="G428" s="341" t="s">
        <v>1104</v>
      </c>
      <c r="H428" s="341" t="s">
        <v>1105</v>
      </c>
      <c r="I428" s="343">
        <v>5650.7001953125</v>
      </c>
      <c r="J428" s="343">
        <v>5</v>
      </c>
      <c r="K428" s="344">
        <v>28253.5009765625</v>
      </c>
    </row>
    <row r="429" spans="1:11" ht="14.45" customHeight="1" x14ac:dyDescent="0.2">
      <c r="A429" s="339" t="s">
        <v>301</v>
      </c>
      <c r="B429" s="340" t="s">
        <v>302</v>
      </c>
      <c r="C429" s="341" t="s">
        <v>303</v>
      </c>
      <c r="D429" s="342" t="s">
        <v>304</v>
      </c>
      <c r="E429" s="341" t="s">
        <v>305</v>
      </c>
      <c r="F429" s="342" t="s">
        <v>306</v>
      </c>
      <c r="G429" s="341" t="s">
        <v>1106</v>
      </c>
      <c r="H429" s="341" t="s">
        <v>1107</v>
      </c>
      <c r="I429" s="343">
        <v>756.25</v>
      </c>
      <c r="J429" s="343">
        <v>14</v>
      </c>
      <c r="K429" s="344">
        <v>10587.5</v>
      </c>
    </row>
    <row r="430" spans="1:11" ht="14.45" customHeight="1" x14ac:dyDescent="0.2">
      <c r="A430" s="339" t="s">
        <v>301</v>
      </c>
      <c r="B430" s="340" t="s">
        <v>302</v>
      </c>
      <c r="C430" s="341" t="s">
        <v>303</v>
      </c>
      <c r="D430" s="342" t="s">
        <v>304</v>
      </c>
      <c r="E430" s="341" t="s">
        <v>305</v>
      </c>
      <c r="F430" s="342" t="s">
        <v>306</v>
      </c>
      <c r="G430" s="341" t="s">
        <v>1106</v>
      </c>
      <c r="H430" s="341" t="s">
        <v>1108</v>
      </c>
      <c r="I430" s="343">
        <v>756.27499389648438</v>
      </c>
      <c r="J430" s="343">
        <v>3</v>
      </c>
      <c r="K430" s="344">
        <v>2268.8099975585938</v>
      </c>
    </row>
    <row r="431" spans="1:11" ht="14.45" customHeight="1" x14ac:dyDescent="0.2">
      <c r="A431" s="339" t="s">
        <v>301</v>
      </c>
      <c r="B431" s="340" t="s">
        <v>302</v>
      </c>
      <c r="C431" s="341" t="s">
        <v>303</v>
      </c>
      <c r="D431" s="342" t="s">
        <v>304</v>
      </c>
      <c r="E431" s="341" t="s">
        <v>305</v>
      </c>
      <c r="F431" s="342" t="s">
        <v>306</v>
      </c>
      <c r="G431" s="341" t="s">
        <v>1109</v>
      </c>
      <c r="H431" s="341" t="s">
        <v>1110</v>
      </c>
      <c r="I431" s="343">
        <v>4089.800048828125</v>
      </c>
      <c r="J431" s="343">
        <v>1</v>
      </c>
      <c r="K431" s="344">
        <v>4089.800048828125</v>
      </c>
    </row>
    <row r="432" spans="1:11" ht="14.45" customHeight="1" x14ac:dyDescent="0.2">
      <c r="A432" s="339" t="s">
        <v>301</v>
      </c>
      <c r="B432" s="340" t="s">
        <v>302</v>
      </c>
      <c r="C432" s="341" t="s">
        <v>303</v>
      </c>
      <c r="D432" s="342" t="s">
        <v>304</v>
      </c>
      <c r="E432" s="341" t="s">
        <v>305</v>
      </c>
      <c r="F432" s="342" t="s">
        <v>306</v>
      </c>
      <c r="G432" s="341" t="s">
        <v>1111</v>
      </c>
      <c r="H432" s="341" t="s">
        <v>1112</v>
      </c>
      <c r="I432" s="343">
        <v>24</v>
      </c>
      <c r="J432" s="343">
        <v>10</v>
      </c>
      <c r="K432" s="344">
        <v>240</v>
      </c>
    </row>
    <row r="433" spans="1:11" ht="14.45" customHeight="1" x14ac:dyDescent="0.2">
      <c r="A433" s="339" t="s">
        <v>301</v>
      </c>
      <c r="B433" s="340" t="s">
        <v>302</v>
      </c>
      <c r="C433" s="341" t="s">
        <v>303</v>
      </c>
      <c r="D433" s="342" t="s">
        <v>304</v>
      </c>
      <c r="E433" s="341" t="s">
        <v>305</v>
      </c>
      <c r="F433" s="342" t="s">
        <v>306</v>
      </c>
      <c r="G433" s="341" t="s">
        <v>1113</v>
      </c>
      <c r="H433" s="341" t="s">
        <v>1114</v>
      </c>
      <c r="I433" s="343">
        <v>274.66880493164064</v>
      </c>
      <c r="J433" s="343">
        <v>23</v>
      </c>
      <c r="K433" s="344">
        <v>6317.3798828125</v>
      </c>
    </row>
    <row r="434" spans="1:11" ht="14.45" customHeight="1" x14ac:dyDescent="0.2">
      <c r="A434" s="339" t="s">
        <v>301</v>
      </c>
      <c r="B434" s="340" t="s">
        <v>302</v>
      </c>
      <c r="C434" s="341" t="s">
        <v>303</v>
      </c>
      <c r="D434" s="342" t="s">
        <v>304</v>
      </c>
      <c r="E434" s="341" t="s">
        <v>305</v>
      </c>
      <c r="F434" s="342" t="s">
        <v>306</v>
      </c>
      <c r="G434" s="341" t="s">
        <v>1115</v>
      </c>
      <c r="H434" s="341" t="s">
        <v>1116</v>
      </c>
      <c r="I434" s="343">
        <v>1718.0659912109375</v>
      </c>
      <c r="J434" s="343">
        <v>5</v>
      </c>
      <c r="K434" s="344">
        <v>8590.3299560546875</v>
      </c>
    </row>
    <row r="435" spans="1:11" ht="14.45" customHeight="1" x14ac:dyDescent="0.2">
      <c r="A435" s="339" t="s">
        <v>301</v>
      </c>
      <c r="B435" s="340" t="s">
        <v>302</v>
      </c>
      <c r="C435" s="341" t="s">
        <v>303</v>
      </c>
      <c r="D435" s="342" t="s">
        <v>304</v>
      </c>
      <c r="E435" s="341" t="s">
        <v>305</v>
      </c>
      <c r="F435" s="342" t="s">
        <v>306</v>
      </c>
      <c r="G435" s="341" t="s">
        <v>1117</v>
      </c>
      <c r="H435" s="341" t="s">
        <v>1118</v>
      </c>
      <c r="I435" s="343">
        <v>11.659999847412109</v>
      </c>
      <c r="J435" s="343">
        <v>1610</v>
      </c>
      <c r="K435" s="344">
        <v>18779.67985534668</v>
      </c>
    </row>
    <row r="436" spans="1:11" ht="14.45" customHeight="1" x14ac:dyDescent="0.2">
      <c r="A436" s="339" t="s">
        <v>301</v>
      </c>
      <c r="B436" s="340" t="s">
        <v>302</v>
      </c>
      <c r="C436" s="341" t="s">
        <v>303</v>
      </c>
      <c r="D436" s="342" t="s">
        <v>304</v>
      </c>
      <c r="E436" s="341" t="s">
        <v>305</v>
      </c>
      <c r="F436" s="342" t="s">
        <v>306</v>
      </c>
      <c r="G436" s="341" t="s">
        <v>1117</v>
      </c>
      <c r="H436" s="341" t="s">
        <v>1119</v>
      </c>
      <c r="I436" s="343">
        <v>11.659999847412109</v>
      </c>
      <c r="J436" s="343">
        <v>1300</v>
      </c>
      <c r="K436" s="344">
        <v>15163.699554443359</v>
      </c>
    </row>
    <row r="437" spans="1:11" ht="14.45" customHeight="1" x14ac:dyDescent="0.2">
      <c r="A437" s="339" t="s">
        <v>301</v>
      </c>
      <c r="B437" s="340" t="s">
        <v>302</v>
      </c>
      <c r="C437" s="341" t="s">
        <v>303</v>
      </c>
      <c r="D437" s="342" t="s">
        <v>304</v>
      </c>
      <c r="E437" s="341" t="s">
        <v>305</v>
      </c>
      <c r="F437" s="342" t="s">
        <v>306</v>
      </c>
      <c r="G437" s="341" t="s">
        <v>1120</v>
      </c>
      <c r="H437" s="341" t="s">
        <v>1121</v>
      </c>
      <c r="I437" s="343">
        <v>274.67001342773438</v>
      </c>
      <c r="J437" s="343">
        <v>3</v>
      </c>
      <c r="K437" s="344">
        <v>824.01004028320313</v>
      </c>
    </row>
    <row r="438" spans="1:11" ht="14.45" customHeight="1" x14ac:dyDescent="0.2">
      <c r="A438" s="339" t="s">
        <v>301</v>
      </c>
      <c r="B438" s="340" t="s">
        <v>302</v>
      </c>
      <c r="C438" s="341" t="s">
        <v>303</v>
      </c>
      <c r="D438" s="342" t="s">
        <v>304</v>
      </c>
      <c r="E438" s="341" t="s">
        <v>305</v>
      </c>
      <c r="F438" s="342" t="s">
        <v>306</v>
      </c>
      <c r="G438" s="341" t="s">
        <v>1122</v>
      </c>
      <c r="H438" s="341" t="s">
        <v>1123</v>
      </c>
      <c r="I438" s="343">
        <v>3906.785888671875</v>
      </c>
      <c r="J438" s="343">
        <v>5</v>
      </c>
      <c r="K438" s="344">
        <v>19533.9296875</v>
      </c>
    </row>
    <row r="439" spans="1:11" ht="14.45" customHeight="1" x14ac:dyDescent="0.2">
      <c r="A439" s="339" t="s">
        <v>301</v>
      </c>
      <c r="B439" s="340" t="s">
        <v>302</v>
      </c>
      <c r="C439" s="341" t="s">
        <v>303</v>
      </c>
      <c r="D439" s="342" t="s">
        <v>304</v>
      </c>
      <c r="E439" s="341" t="s">
        <v>305</v>
      </c>
      <c r="F439" s="342" t="s">
        <v>306</v>
      </c>
      <c r="G439" s="341" t="s">
        <v>1124</v>
      </c>
      <c r="H439" s="341" t="s">
        <v>1125</v>
      </c>
      <c r="I439" s="343">
        <v>3702.60009765625</v>
      </c>
      <c r="J439" s="343">
        <v>1</v>
      </c>
      <c r="K439" s="344">
        <v>3702.60009765625</v>
      </c>
    </row>
    <row r="440" spans="1:11" ht="14.45" customHeight="1" x14ac:dyDescent="0.2">
      <c r="A440" s="339" t="s">
        <v>301</v>
      </c>
      <c r="B440" s="340" t="s">
        <v>302</v>
      </c>
      <c r="C440" s="341" t="s">
        <v>303</v>
      </c>
      <c r="D440" s="342" t="s">
        <v>304</v>
      </c>
      <c r="E440" s="341" t="s">
        <v>305</v>
      </c>
      <c r="F440" s="342" t="s">
        <v>306</v>
      </c>
      <c r="G440" s="341" t="s">
        <v>1126</v>
      </c>
      <c r="H440" s="341" t="s">
        <v>1127</v>
      </c>
      <c r="I440" s="343">
        <v>10182.150390625</v>
      </c>
      <c r="J440" s="343">
        <v>2</v>
      </c>
      <c r="K440" s="344">
        <v>20364.30078125</v>
      </c>
    </row>
    <row r="441" spans="1:11" ht="14.45" customHeight="1" x14ac:dyDescent="0.2">
      <c r="A441" s="339" t="s">
        <v>301</v>
      </c>
      <c r="B441" s="340" t="s">
        <v>302</v>
      </c>
      <c r="C441" s="341" t="s">
        <v>303</v>
      </c>
      <c r="D441" s="342" t="s">
        <v>304</v>
      </c>
      <c r="E441" s="341" t="s">
        <v>305</v>
      </c>
      <c r="F441" s="342" t="s">
        <v>306</v>
      </c>
      <c r="G441" s="341" t="s">
        <v>1126</v>
      </c>
      <c r="H441" s="341" t="s">
        <v>1128</v>
      </c>
      <c r="I441" s="343">
        <v>10183</v>
      </c>
      <c r="J441" s="343">
        <v>1</v>
      </c>
      <c r="K441" s="344">
        <v>10183</v>
      </c>
    </row>
    <row r="442" spans="1:11" ht="14.45" customHeight="1" x14ac:dyDescent="0.2">
      <c r="A442" s="339" t="s">
        <v>301</v>
      </c>
      <c r="B442" s="340" t="s">
        <v>302</v>
      </c>
      <c r="C442" s="341" t="s">
        <v>303</v>
      </c>
      <c r="D442" s="342" t="s">
        <v>304</v>
      </c>
      <c r="E442" s="341" t="s">
        <v>305</v>
      </c>
      <c r="F442" s="342" t="s">
        <v>306</v>
      </c>
      <c r="G442" s="341" t="s">
        <v>1129</v>
      </c>
      <c r="H442" s="341" t="s">
        <v>1130</v>
      </c>
      <c r="I442" s="343">
        <v>215.75</v>
      </c>
      <c r="J442" s="343">
        <v>6</v>
      </c>
      <c r="K442" s="344">
        <v>1294.5</v>
      </c>
    </row>
    <row r="443" spans="1:11" ht="14.45" customHeight="1" x14ac:dyDescent="0.2">
      <c r="A443" s="339" t="s">
        <v>301</v>
      </c>
      <c r="B443" s="340" t="s">
        <v>302</v>
      </c>
      <c r="C443" s="341" t="s">
        <v>303</v>
      </c>
      <c r="D443" s="342" t="s">
        <v>304</v>
      </c>
      <c r="E443" s="341" t="s">
        <v>305</v>
      </c>
      <c r="F443" s="342" t="s">
        <v>306</v>
      </c>
      <c r="G443" s="341" t="s">
        <v>1131</v>
      </c>
      <c r="H443" s="341" t="s">
        <v>1132</v>
      </c>
      <c r="I443" s="343">
        <v>2766.639892578125</v>
      </c>
      <c r="J443" s="343">
        <v>5</v>
      </c>
      <c r="K443" s="344">
        <v>13833.199462890625</v>
      </c>
    </row>
    <row r="444" spans="1:11" ht="14.45" customHeight="1" x14ac:dyDescent="0.2">
      <c r="A444" s="339" t="s">
        <v>301</v>
      </c>
      <c r="B444" s="340" t="s">
        <v>302</v>
      </c>
      <c r="C444" s="341" t="s">
        <v>303</v>
      </c>
      <c r="D444" s="342" t="s">
        <v>304</v>
      </c>
      <c r="E444" s="341" t="s">
        <v>305</v>
      </c>
      <c r="F444" s="342" t="s">
        <v>306</v>
      </c>
      <c r="G444" s="341" t="s">
        <v>1133</v>
      </c>
      <c r="H444" s="341" t="s">
        <v>1134</v>
      </c>
      <c r="I444" s="343">
        <v>274.66799926757813</v>
      </c>
      <c r="J444" s="343">
        <v>25</v>
      </c>
      <c r="K444" s="344">
        <v>6866.6998291015625</v>
      </c>
    </row>
    <row r="445" spans="1:11" ht="14.45" customHeight="1" x14ac:dyDescent="0.2">
      <c r="A445" s="339" t="s">
        <v>301</v>
      </c>
      <c r="B445" s="340" t="s">
        <v>302</v>
      </c>
      <c r="C445" s="341" t="s">
        <v>303</v>
      </c>
      <c r="D445" s="342" t="s">
        <v>304</v>
      </c>
      <c r="E445" s="341" t="s">
        <v>305</v>
      </c>
      <c r="F445" s="342" t="s">
        <v>306</v>
      </c>
      <c r="G445" s="341" t="s">
        <v>1135</v>
      </c>
      <c r="H445" s="341" t="s">
        <v>1136</v>
      </c>
      <c r="I445" s="343">
        <v>611.04998779296875</v>
      </c>
      <c r="J445" s="343">
        <v>2</v>
      </c>
      <c r="K445" s="344">
        <v>1222.0999755859375</v>
      </c>
    </row>
    <row r="446" spans="1:11" ht="14.45" customHeight="1" x14ac:dyDescent="0.2">
      <c r="A446" s="339" t="s">
        <v>301</v>
      </c>
      <c r="B446" s="340" t="s">
        <v>302</v>
      </c>
      <c r="C446" s="341" t="s">
        <v>303</v>
      </c>
      <c r="D446" s="342" t="s">
        <v>304</v>
      </c>
      <c r="E446" s="341" t="s">
        <v>305</v>
      </c>
      <c r="F446" s="342" t="s">
        <v>306</v>
      </c>
      <c r="G446" s="341" t="s">
        <v>1137</v>
      </c>
      <c r="H446" s="341" t="s">
        <v>1138</v>
      </c>
      <c r="I446" s="343">
        <v>62920</v>
      </c>
      <c r="J446" s="343">
        <v>1</v>
      </c>
      <c r="K446" s="344">
        <v>62920</v>
      </c>
    </row>
    <row r="447" spans="1:11" ht="14.45" customHeight="1" x14ac:dyDescent="0.2">
      <c r="A447" s="339" t="s">
        <v>301</v>
      </c>
      <c r="B447" s="340" t="s">
        <v>302</v>
      </c>
      <c r="C447" s="341" t="s">
        <v>303</v>
      </c>
      <c r="D447" s="342" t="s">
        <v>304</v>
      </c>
      <c r="E447" s="341" t="s">
        <v>305</v>
      </c>
      <c r="F447" s="342" t="s">
        <v>306</v>
      </c>
      <c r="G447" s="341" t="s">
        <v>1139</v>
      </c>
      <c r="H447" s="341" t="s">
        <v>1140</v>
      </c>
      <c r="I447" s="343">
        <v>12.959979196389517</v>
      </c>
      <c r="J447" s="343">
        <v>2840</v>
      </c>
      <c r="K447" s="344">
        <v>36803.920196533203</v>
      </c>
    </row>
    <row r="448" spans="1:11" ht="14.45" customHeight="1" x14ac:dyDescent="0.2">
      <c r="A448" s="339" t="s">
        <v>301</v>
      </c>
      <c r="B448" s="340" t="s">
        <v>302</v>
      </c>
      <c r="C448" s="341" t="s">
        <v>303</v>
      </c>
      <c r="D448" s="342" t="s">
        <v>304</v>
      </c>
      <c r="E448" s="341" t="s">
        <v>305</v>
      </c>
      <c r="F448" s="342" t="s">
        <v>306</v>
      </c>
      <c r="G448" s="341" t="s">
        <v>1141</v>
      </c>
      <c r="H448" s="341" t="s">
        <v>1142</v>
      </c>
      <c r="I448" s="343">
        <v>12.959937512874603</v>
      </c>
      <c r="J448" s="343">
        <v>2840</v>
      </c>
      <c r="K448" s="344">
        <v>36803.900177001953</v>
      </c>
    </row>
    <row r="449" spans="1:11" ht="14.45" customHeight="1" x14ac:dyDescent="0.2">
      <c r="A449" s="339" t="s">
        <v>301</v>
      </c>
      <c r="B449" s="340" t="s">
        <v>302</v>
      </c>
      <c r="C449" s="341" t="s">
        <v>303</v>
      </c>
      <c r="D449" s="342" t="s">
        <v>304</v>
      </c>
      <c r="E449" s="341" t="s">
        <v>305</v>
      </c>
      <c r="F449" s="342" t="s">
        <v>306</v>
      </c>
      <c r="G449" s="341" t="s">
        <v>1143</v>
      </c>
      <c r="H449" s="341" t="s">
        <v>1144</v>
      </c>
      <c r="I449" s="343">
        <v>2821.97607421875</v>
      </c>
      <c r="J449" s="343">
        <v>5</v>
      </c>
      <c r="K449" s="344">
        <v>14109.8798828125</v>
      </c>
    </row>
    <row r="450" spans="1:11" ht="14.45" customHeight="1" x14ac:dyDescent="0.2">
      <c r="A450" s="339" t="s">
        <v>301</v>
      </c>
      <c r="B450" s="340" t="s">
        <v>302</v>
      </c>
      <c r="C450" s="341" t="s">
        <v>303</v>
      </c>
      <c r="D450" s="342" t="s">
        <v>304</v>
      </c>
      <c r="E450" s="341" t="s">
        <v>305</v>
      </c>
      <c r="F450" s="342" t="s">
        <v>306</v>
      </c>
      <c r="G450" s="341" t="s">
        <v>1143</v>
      </c>
      <c r="H450" s="341" t="s">
        <v>1145</v>
      </c>
      <c r="I450" s="343">
        <v>2766.64404296875</v>
      </c>
      <c r="J450" s="343">
        <v>5</v>
      </c>
      <c r="K450" s="344">
        <v>13833.2197265625</v>
      </c>
    </row>
    <row r="451" spans="1:11" ht="14.45" customHeight="1" x14ac:dyDescent="0.2">
      <c r="A451" s="339" t="s">
        <v>301</v>
      </c>
      <c r="B451" s="340" t="s">
        <v>302</v>
      </c>
      <c r="C451" s="341" t="s">
        <v>303</v>
      </c>
      <c r="D451" s="342" t="s">
        <v>304</v>
      </c>
      <c r="E451" s="341" t="s">
        <v>305</v>
      </c>
      <c r="F451" s="342" t="s">
        <v>306</v>
      </c>
      <c r="G451" s="341" t="s">
        <v>1146</v>
      </c>
      <c r="H451" s="341" t="s">
        <v>1147</v>
      </c>
      <c r="I451" s="343">
        <v>274.67500305175781</v>
      </c>
      <c r="J451" s="343">
        <v>15</v>
      </c>
      <c r="K451" s="344">
        <v>4120.1099243164063</v>
      </c>
    </row>
    <row r="452" spans="1:11" ht="14.45" customHeight="1" x14ac:dyDescent="0.2">
      <c r="A452" s="339" t="s">
        <v>301</v>
      </c>
      <c r="B452" s="340" t="s">
        <v>302</v>
      </c>
      <c r="C452" s="341" t="s">
        <v>303</v>
      </c>
      <c r="D452" s="342" t="s">
        <v>304</v>
      </c>
      <c r="E452" s="341" t="s">
        <v>305</v>
      </c>
      <c r="F452" s="342" t="s">
        <v>306</v>
      </c>
      <c r="G452" s="341" t="s">
        <v>1148</v>
      </c>
      <c r="H452" s="341" t="s">
        <v>1149</v>
      </c>
      <c r="I452" s="343">
        <v>4515.4048200334819</v>
      </c>
      <c r="J452" s="343">
        <v>27</v>
      </c>
      <c r="K452" s="344">
        <v>121813.92041015625</v>
      </c>
    </row>
    <row r="453" spans="1:11" ht="14.45" customHeight="1" x14ac:dyDescent="0.2">
      <c r="A453" s="339" t="s">
        <v>301</v>
      </c>
      <c r="B453" s="340" t="s">
        <v>302</v>
      </c>
      <c r="C453" s="341" t="s">
        <v>303</v>
      </c>
      <c r="D453" s="342" t="s">
        <v>304</v>
      </c>
      <c r="E453" s="341" t="s">
        <v>305</v>
      </c>
      <c r="F453" s="342" t="s">
        <v>306</v>
      </c>
      <c r="G453" s="341" t="s">
        <v>1150</v>
      </c>
      <c r="H453" s="341" t="s">
        <v>1151</v>
      </c>
      <c r="I453" s="343">
        <v>42350</v>
      </c>
      <c r="J453" s="343">
        <v>12</v>
      </c>
      <c r="K453" s="344">
        <v>508200</v>
      </c>
    </row>
    <row r="454" spans="1:11" ht="14.45" customHeight="1" x14ac:dyDescent="0.2">
      <c r="A454" s="339" t="s">
        <v>301</v>
      </c>
      <c r="B454" s="340" t="s">
        <v>302</v>
      </c>
      <c r="C454" s="341" t="s">
        <v>303</v>
      </c>
      <c r="D454" s="342" t="s">
        <v>304</v>
      </c>
      <c r="E454" s="341" t="s">
        <v>305</v>
      </c>
      <c r="F454" s="342" t="s">
        <v>306</v>
      </c>
      <c r="G454" s="341" t="s">
        <v>1152</v>
      </c>
      <c r="H454" s="341" t="s">
        <v>1153</v>
      </c>
      <c r="I454" s="343">
        <v>5324</v>
      </c>
      <c r="J454" s="343">
        <v>1</v>
      </c>
      <c r="K454" s="344">
        <v>5324</v>
      </c>
    </row>
    <row r="455" spans="1:11" ht="14.45" customHeight="1" x14ac:dyDescent="0.2">
      <c r="A455" s="339" t="s">
        <v>301</v>
      </c>
      <c r="B455" s="340" t="s">
        <v>302</v>
      </c>
      <c r="C455" s="341" t="s">
        <v>303</v>
      </c>
      <c r="D455" s="342" t="s">
        <v>304</v>
      </c>
      <c r="E455" s="341" t="s">
        <v>305</v>
      </c>
      <c r="F455" s="342" t="s">
        <v>306</v>
      </c>
      <c r="G455" s="341" t="s">
        <v>1154</v>
      </c>
      <c r="H455" s="341" t="s">
        <v>1155</v>
      </c>
      <c r="I455" s="343">
        <v>15.550000190734863</v>
      </c>
      <c r="J455" s="343">
        <v>250</v>
      </c>
      <c r="K455" s="344">
        <v>3887.2301177978516</v>
      </c>
    </row>
    <row r="456" spans="1:11" ht="14.45" customHeight="1" x14ac:dyDescent="0.2">
      <c r="A456" s="339" t="s">
        <v>301</v>
      </c>
      <c r="B456" s="340" t="s">
        <v>302</v>
      </c>
      <c r="C456" s="341" t="s">
        <v>303</v>
      </c>
      <c r="D456" s="342" t="s">
        <v>304</v>
      </c>
      <c r="E456" s="341" t="s">
        <v>305</v>
      </c>
      <c r="F456" s="342" t="s">
        <v>306</v>
      </c>
      <c r="G456" s="341" t="s">
        <v>1156</v>
      </c>
      <c r="H456" s="341" t="s">
        <v>1157</v>
      </c>
      <c r="I456" s="343">
        <v>4056.81005859375</v>
      </c>
      <c r="J456" s="343">
        <v>1</v>
      </c>
      <c r="K456" s="344">
        <v>4056.81005859375</v>
      </c>
    </row>
    <row r="457" spans="1:11" ht="14.45" customHeight="1" x14ac:dyDescent="0.2">
      <c r="A457" s="339" t="s">
        <v>301</v>
      </c>
      <c r="B457" s="340" t="s">
        <v>302</v>
      </c>
      <c r="C457" s="341" t="s">
        <v>303</v>
      </c>
      <c r="D457" s="342" t="s">
        <v>304</v>
      </c>
      <c r="E457" s="341" t="s">
        <v>305</v>
      </c>
      <c r="F457" s="342" t="s">
        <v>306</v>
      </c>
      <c r="G457" s="341" t="s">
        <v>1156</v>
      </c>
      <c r="H457" s="341" t="s">
        <v>1158</v>
      </c>
      <c r="I457" s="343">
        <v>3977.27001953125</v>
      </c>
      <c r="J457" s="343">
        <v>1</v>
      </c>
      <c r="K457" s="344">
        <v>3977.27001953125</v>
      </c>
    </row>
    <row r="458" spans="1:11" ht="14.45" customHeight="1" x14ac:dyDescent="0.2">
      <c r="A458" s="339" t="s">
        <v>301</v>
      </c>
      <c r="B458" s="340" t="s">
        <v>302</v>
      </c>
      <c r="C458" s="341" t="s">
        <v>303</v>
      </c>
      <c r="D458" s="342" t="s">
        <v>304</v>
      </c>
      <c r="E458" s="341" t="s">
        <v>305</v>
      </c>
      <c r="F458" s="342" t="s">
        <v>306</v>
      </c>
      <c r="G458" s="341" t="s">
        <v>1159</v>
      </c>
      <c r="H458" s="341" t="s">
        <v>1160</v>
      </c>
      <c r="I458" s="343">
        <v>1940.97998046875</v>
      </c>
      <c r="J458" s="343">
        <v>1</v>
      </c>
      <c r="K458" s="344">
        <v>1940.97998046875</v>
      </c>
    </row>
    <row r="459" spans="1:11" ht="14.45" customHeight="1" x14ac:dyDescent="0.2">
      <c r="A459" s="339" t="s">
        <v>301</v>
      </c>
      <c r="B459" s="340" t="s">
        <v>302</v>
      </c>
      <c r="C459" s="341" t="s">
        <v>303</v>
      </c>
      <c r="D459" s="342" t="s">
        <v>304</v>
      </c>
      <c r="E459" s="341" t="s">
        <v>305</v>
      </c>
      <c r="F459" s="342" t="s">
        <v>306</v>
      </c>
      <c r="G459" s="341" t="s">
        <v>1161</v>
      </c>
      <c r="H459" s="341" t="s">
        <v>1162</v>
      </c>
      <c r="I459" s="343">
        <v>1833.0750122070313</v>
      </c>
      <c r="J459" s="343">
        <v>2</v>
      </c>
      <c r="K459" s="344">
        <v>3666.1500244140625</v>
      </c>
    </row>
    <row r="460" spans="1:11" ht="14.45" customHeight="1" x14ac:dyDescent="0.2">
      <c r="A460" s="339" t="s">
        <v>301</v>
      </c>
      <c r="B460" s="340" t="s">
        <v>302</v>
      </c>
      <c r="C460" s="341" t="s">
        <v>303</v>
      </c>
      <c r="D460" s="342" t="s">
        <v>304</v>
      </c>
      <c r="E460" s="341" t="s">
        <v>305</v>
      </c>
      <c r="F460" s="342" t="s">
        <v>306</v>
      </c>
      <c r="G460" s="341" t="s">
        <v>1163</v>
      </c>
      <c r="H460" s="341" t="s">
        <v>1164</v>
      </c>
      <c r="I460" s="343">
        <v>701.79998779296875</v>
      </c>
      <c r="J460" s="343">
        <v>1</v>
      </c>
      <c r="K460" s="344">
        <v>701.79998779296875</v>
      </c>
    </row>
    <row r="461" spans="1:11" ht="14.45" customHeight="1" x14ac:dyDescent="0.2">
      <c r="A461" s="339" t="s">
        <v>301</v>
      </c>
      <c r="B461" s="340" t="s">
        <v>302</v>
      </c>
      <c r="C461" s="341" t="s">
        <v>303</v>
      </c>
      <c r="D461" s="342" t="s">
        <v>304</v>
      </c>
      <c r="E461" s="341" t="s">
        <v>305</v>
      </c>
      <c r="F461" s="342" t="s">
        <v>306</v>
      </c>
      <c r="G461" s="341" t="s">
        <v>1165</v>
      </c>
      <c r="H461" s="341" t="s">
        <v>1166</v>
      </c>
      <c r="I461" s="343">
        <v>11683.15625</v>
      </c>
      <c r="J461" s="343">
        <v>3</v>
      </c>
      <c r="K461" s="344">
        <v>35049.46875</v>
      </c>
    </row>
    <row r="462" spans="1:11" ht="14.45" customHeight="1" x14ac:dyDescent="0.2">
      <c r="A462" s="339" t="s">
        <v>301</v>
      </c>
      <c r="B462" s="340" t="s">
        <v>302</v>
      </c>
      <c r="C462" s="341" t="s">
        <v>303</v>
      </c>
      <c r="D462" s="342" t="s">
        <v>304</v>
      </c>
      <c r="E462" s="341" t="s">
        <v>305</v>
      </c>
      <c r="F462" s="342" t="s">
        <v>306</v>
      </c>
      <c r="G462" s="341" t="s">
        <v>1167</v>
      </c>
      <c r="H462" s="341" t="s">
        <v>1168</v>
      </c>
      <c r="I462" s="343">
        <v>6358.5498046875</v>
      </c>
      <c r="J462" s="343">
        <v>1</v>
      </c>
      <c r="K462" s="344">
        <v>6358.5498046875</v>
      </c>
    </row>
    <row r="463" spans="1:11" ht="14.45" customHeight="1" x14ac:dyDescent="0.2">
      <c r="A463" s="339" t="s">
        <v>301</v>
      </c>
      <c r="B463" s="340" t="s">
        <v>302</v>
      </c>
      <c r="C463" s="341" t="s">
        <v>303</v>
      </c>
      <c r="D463" s="342" t="s">
        <v>304</v>
      </c>
      <c r="E463" s="341" t="s">
        <v>305</v>
      </c>
      <c r="F463" s="342" t="s">
        <v>306</v>
      </c>
      <c r="G463" s="341" t="s">
        <v>1169</v>
      </c>
      <c r="H463" s="341" t="s">
        <v>1170</v>
      </c>
      <c r="I463" s="343">
        <v>16879.526579483696</v>
      </c>
      <c r="J463" s="343">
        <v>44</v>
      </c>
      <c r="K463" s="344">
        <v>749486.759765625</v>
      </c>
    </row>
    <row r="464" spans="1:11" ht="14.45" customHeight="1" x14ac:dyDescent="0.2">
      <c r="A464" s="339" t="s">
        <v>301</v>
      </c>
      <c r="B464" s="340" t="s">
        <v>302</v>
      </c>
      <c r="C464" s="341" t="s">
        <v>303</v>
      </c>
      <c r="D464" s="342" t="s">
        <v>304</v>
      </c>
      <c r="E464" s="341" t="s">
        <v>305</v>
      </c>
      <c r="F464" s="342" t="s">
        <v>306</v>
      </c>
      <c r="G464" s="341" t="s">
        <v>1171</v>
      </c>
      <c r="H464" s="341" t="s">
        <v>1172</v>
      </c>
      <c r="I464" s="343">
        <v>13310</v>
      </c>
      <c r="J464" s="343">
        <v>63</v>
      </c>
      <c r="K464" s="344">
        <v>838530</v>
      </c>
    </row>
    <row r="465" spans="1:11" ht="14.45" customHeight="1" x14ac:dyDescent="0.2">
      <c r="A465" s="339" t="s">
        <v>301</v>
      </c>
      <c r="B465" s="340" t="s">
        <v>302</v>
      </c>
      <c r="C465" s="341" t="s">
        <v>303</v>
      </c>
      <c r="D465" s="342" t="s">
        <v>304</v>
      </c>
      <c r="E465" s="341" t="s">
        <v>305</v>
      </c>
      <c r="F465" s="342" t="s">
        <v>306</v>
      </c>
      <c r="G465" s="341" t="s">
        <v>1173</v>
      </c>
      <c r="H465" s="341" t="s">
        <v>1174</v>
      </c>
      <c r="I465" s="343">
        <v>14520</v>
      </c>
      <c r="J465" s="343">
        <v>130</v>
      </c>
      <c r="K465" s="344">
        <v>1887600</v>
      </c>
    </row>
    <row r="466" spans="1:11" ht="14.45" customHeight="1" x14ac:dyDescent="0.2">
      <c r="A466" s="339" t="s">
        <v>301</v>
      </c>
      <c r="B466" s="340" t="s">
        <v>302</v>
      </c>
      <c r="C466" s="341" t="s">
        <v>303</v>
      </c>
      <c r="D466" s="342" t="s">
        <v>304</v>
      </c>
      <c r="E466" s="341" t="s">
        <v>305</v>
      </c>
      <c r="F466" s="342" t="s">
        <v>306</v>
      </c>
      <c r="G466" s="341" t="s">
        <v>1175</v>
      </c>
      <c r="H466" s="341" t="s">
        <v>1176</v>
      </c>
      <c r="I466" s="343">
        <v>98.456362637606532</v>
      </c>
      <c r="J466" s="343">
        <v>18</v>
      </c>
      <c r="K466" s="344">
        <v>1771.4699935913086</v>
      </c>
    </row>
    <row r="467" spans="1:11" ht="14.45" customHeight="1" x14ac:dyDescent="0.2">
      <c r="A467" s="339" t="s">
        <v>301</v>
      </c>
      <c r="B467" s="340" t="s">
        <v>302</v>
      </c>
      <c r="C467" s="341" t="s">
        <v>303</v>
      </c>
      <c r="D467" s="342" t="s">
        <v>304</v>
      </c>
      <c r="E467" s="341" t="s">
        <v>305</v>
      </c>
      <c r="F467" s="342" t="s">
        <v>306</v>
      </c>
      <c r="G467" s="341" t="s">
        <v>1177</v>
      </c>
      <c r="H467" s="341" t="s">
        <v>1178</v>
      </c>
      <c r="I467" s="343">
        <v>1419.3299560546875</v>
      </c>
      <c r="J467" s="343">
        <v>1</v>
      </c>
      <c r="K467" s="344">
        <v>1419.3299560546875</v>
      </c>
    </row>
    <row r="468" spans="1:11" ht="14.45" customHeight="1" x14ac:dyDescent="0.2">
      <c r="A468" s="339" t="s">
        <v>301</v>
      </c>
      <c r="B468" s="340" t="s">
        <v>302</v>
      </c>
      <c r="C468" s="341" t="s">
        <v>303</v>
      </c>
      <c r="D468" s="342" t="s">
        <v>304</v>
      </c>
      <c r="E468" s="341" t="s">
        <v>305</v>
      </c>
      <c r="F468" s="342" t="s">
        <v>306</v>
      </c>
      <c r="G468" s="341" t="s">
        <v>1179</v>
      </c>
      <c r="H468" s="341" t="s">
        <v>1180</v>
      </c>
      <c r="I468" s="343">
        <v>20.641725871873938</v>
      </c>
      <c r="J468" s="343">
        <v>500</v>
      </c>
      <c r="K468" s="344">
        <v>10227.860046386719</v>
      </c>
    </row>
    <row r="469" spans="1:11" ht="14.45" customHeight="1" x14ac:dyDescent="0.2">
      <c r="A469" s="339" t="s">
        <v>301</v>
      </c>
      <c r="B469" s="340" t="s">
        <v>302</v>
      </c>
      <c r="C469" s="341" t="s">
        <v>303</v>
      </c>
      <c r="D469" s="342" t="s">
        <v>304</v>
      </c>
      <c r="E469" s="341" t="s">
        <v>1181</v>
      </c>
      <c r="F469" s="342" t="s">
        <v>1182</v>
      </c>
      <c r="G469" s="341" t="s">
        <v>1183</v>
      </c>
      <c r="H469" s="341" t="s">
        <v>1184</v>
      </c>
      <c r="I469" s="343">
        <v>121</v>
      </c>
      <c r="J469" s="343">
        <v>2000</v>
      </c>
      <c r="K469" s="344">
        <v>242000</v>
      </c>
    </row>
    <row r="470" spans="1:11" ht="14.45" customHeight="1" x14ac:dyDescent="0.2">
      <c r="A470" s="339" t="s">
        <v>301</v>
      </c>
      <c r="B470" s="340" t="s">
        <v>302</v>
      </c>
      <c r="C470" s="341" t="s">
        <v>303</v>
      </c>
      <c r="D470" s="342" t="s">
        <v>304</v>
      </c>
      <c r="E470" s="341" t="s">
        <v>1185</v>
      </c>
      <c r="F470" s="342" t="s">
        <v>1186</v>
      </c>
      <c r="G470" s="341" t="s">
        <v>1187</v>
      </c>
      <c r="H470" s="341" t="s">
        <v>1188</v>
      </c>
      <c r="I470" s="343">
        <v>624.3599853515625</v>
      </c>
      <c r="J470" s="343">
        <v>2</v>
      </c>
      <c r="K470" s="344">
        <v>1248.719970703125</v>
      </c>
    </row>
    <row r="471" spans="1:11" ht="14.45" customHeight="1" x14ac:dyDescent="0.2">
      <c r="A471" s="339" t="s">
        <v>301</v>
      </c>
      <c r="B471" s="340" t="s">
        <v>302</v>
      </c>
      <c r="C471" s="341" t="s">
        <v>303</v>
      </c>
      <c r="D471" s="342" t="s">
        <v>304</v>
      </c>
      <c r="E471" s="341" t="s">
        <v>1185</v>
      </c>
      <c r="F471" s="342" t="s">
        <v>1186</v>
      </c>
      <c r="G471" s="341" t="s">
        <v>1189</v>
      </c>
      <c r="H471" s="341" t="s">
        <v>1190</v>
      </c>
      <c r="I471" s="343">
        <v>2.1500000770275411</v>
      </c>
      <c r="J471" s="343">
        <v>21504</v>
      </c>
      <c r="K471" s="344">
        <v>46299.44140625</v>
      </c>
    </row>
    <row r="472" spans="1:11" ht="14.45" customHeight="1" x14ac:dyDescent="0.2">
      <c r="A472" s="339" t="s">
        <v>301</v>
      </c>
      <c r="B472" s="340" t="s">
        <v>302</v>
      </c>
      <c r="C472" s="341" t="s">
        <v>303</v>
      </c>
      <c r="D472" s="342" t="s">
        <v>304</v>
      </c>
      <c r="E472" s="341" t="s">
        <v>1185</v>
      </c>
      <c r="F472" s="342" t="s">
        <v>1186</v>
      </c>
      <c r="G472" s="341" t="s">
        <v>1191</v>
      </c>
      <c r="H472" s="341" t="s">
        <v>1192</v>
      </c>
      <c r="I472" s="343">
        <v>2.1642857619694302</v>
      </c>
      <c r="J472" s="343">
        <v>7168</v>
      </c>
      <c r="K472" s="344">
        <v>15497.68017578125</v>
      </c>
    </row>
    <row r="473" spans="1:11" ht="14.45" customHeight="1" x14ac:dyDescent="0.2">
      <c r="A473" s="339" t="s">
        <v>301</v>
      </c>
      <c r="B473" s="340" t="s">
        <v>302</v>
      </c>
      <c r="C473" s="341" t="s">
        <v>303</v>
      </c>
      <c r="D473" s="342" t="s">
        <v>304</v>
      </c>
      <c r="E473" s="341" t="s">
        <v>1185</v>
      </c>
      <c r="F473" s="342" t="s">
        <v>1186</v>
      </c>
      <c r="G473" s="341" t="s">
        <v>1193</v>
      </c>
      <c r="H473" s="341" t="s">
        <v>1194</v>
      </c>
      <c r="I473" s="343">
        <v>9.6457144873482843</v>
      </c>
      <c r="J473" s="343">
        <v>350</v>
      </c>
      <c r="K473" s="344">
        <v>3375.8900146484375</v>
      </c>
    </row>
    <row r="474" spans="1:11" ht="14.45" customHeight="1" x14ac:dyDescent="0.2">
      <c r="A474" s="339" t="s">
        <v>301</v>
      </c>
      <c r="B474" s="340" t="s">
        <v>302</v>
      </c>
      <c r="C474" s="341" t="s">
        <v>303</v>
      </c>
      <c r="D474" s="342" t="s">
        <v>304</v>
      </c>
      <c r="E474" s="341" t="s">
        <v>1185</v>
      </c>
      <c r="F474" s="342" t="s">
        <v>1186</v>
      </c>
      <c r="G474" s="341" t="s">
        <v>1195</v>
      </c>
      <c r="H474" s="341" t="s">
        <v>1196</v>
      </c>
      <c r="I474" s="343">
        <v>9.7600001229180222</v>
      </c>
      <c r="J474" s="343">
        <v>950</v>
      </c>
      <c r="K474" s="344">
        <v>9256.1099853515625</v>
      </c>
    </row>
    <row r="475" spans="1:11" ht="14.45" customHeight="1" x14ac:dyDescent="0.2">
      <c r="A475" s="339" t="s">
        <v>301</v>
      </c>
      <c r="B475" s="340" t="s">
        <v>302</v>
      </c>
      <c r="C475" s="341" t="s">
        <v>303</v>
      </c>
      <c r="D475" s="342" t="s">
        <v>304</v>
      </c>
      <c r="E475" s="341" t="s">
        <v>1185</v>
      </c>
      <c r="F475" s="342" t="s">
        <v>1186</v>
      </c>
      <c r="G475" s="341" t="s">
        <v>1193</v>
      </c>
      <c r="H475" s="341" t="s">
        <v>1197</v>
      </c>
      <c r="I475" s="343">
        <v>9.6800003051757813</v>
      </c>
      <c r="J475" s="343">
        <v>100</v>
      </c>
      <c r="K475" s="344">
        <v>968</v>
      </c>
    </row>
    <row r="476" spans="1:11" ht="14.45" customHeight="1" x14ac:dyDescent="0.2">
      <c r="A476" s="339" t="s">
        <v>301</v>
      </c>
      <c r="B476" s="340" t="s">
        <v>302</v>
      </c>
      <c r="C476" s="341" t="s">
        <v>303</v>
      </c>
      <c r="D476" s="342" t="s">
        <v>304</v>
      </c>
      <c r="E476" s="341" t="s">
        <v>1185</v>
      </c>
      <c r="F476" s="342" t="s">
        <v>1186</v>
      </c>
      <c r="G476" s="341" t="s">
        <v>1195</v>
      </c>
      <c r="H476" s="341" t="s">
        <v>1198</v>
      </c>
      <c r="I476" s="343">
        <v>9.9200000762939453</v>
      </c>
      <c r="J476" s="343">
        <v>400</v>
      </c>
      <c r="K476" s="344">
        <v>3968</v>
      </c>
    </row>
    <row r="477" spans="1:11" ht="14.45" customHeight="1" x14ac:dyDescent="0.2">
      <c r="A477" s="339" t="s">
        <v>301</v>
      </c>
      <c r="B477" s="340" t="s">
        <v>302</v>
      </c>
      <c r="C477" s="341" t="s">
        <v>303</v>
      </c>
      <c r="D477" s="342" t="s">
        <v>304</v>
      </c>
      <c r="E477" s="341" t="s">
        <v>1185</v>
      </c>
      <c r="F477" s="342" t="s">
        <v>1186</v>
      </c>
      <c r="G477" s="341" t="s">
        <v>1199</v>
      </c>
      <c r="H477" s="341" t="s">
        <v>1200</v>
      </c>
      <c r="I477" s="343">
        <v>185.1300048828125</v>
      </c>
      <c r="J477" s="343">
        <v>1</v>
      </c>
      <c r="K477" s="344">
        <v>185.1300048828125</v>
      </c>
    </row>
    <row r="478" spans="1:11" ht="14.45" customHeight="1" x14ac:dyDescent="0.2">
      <c r="A478" s="339" t="s">
        <v>301</v>
      </c>
      <c r="B478" s="340" t="s">
        <v>302</v>
      </c>
      <c r="C478" s="341" t="s">
        <v>303</v>
      </c>
      <c r="D478" s="342" t="s">
        <v>304</v>
      </c>
      <c r="E478" s="341" t="s">
        <v>1185</v>
      </c>
      <c r="F478" s="342" t="s">
        <v>1186</v>
      </c>
      <c r="G478" s="341" t="s">
        <v>1199</v>
      </c>
      <c r="H478" s="341" t="s">
        <v>1201</v>
      </c>
      <c r="I478" s="343">
        <v>185.1300048828125</v>
      </c>
      <c r="J478" s="343">
        <v>2</v>
      </c>
      <c r="K478" s="344">
        <v>370.260009765625</v>
      </c>
    </row>
    <row r="479" spans="1:11" ht="14.45" customHeight="1" x14ac:dyDescent="0.2">
      <c r="A479" s="339" t="s">
        <v>301</v>
      </c>
      <c r="B479" s="340" t="s">
        <v>302</v>
      </c>
      <c r="C479" s="341" t="s">
        <v>303</v>
      </c>
      <c r="D479" s="342" t="s">
        <v>304</v>
      </c>
      <c r="E479" s="341" t="s">
        <v>1185</v>
      </c>
      <c r="F479" s="342" t="s">
        <v>1186</v>
      </c>
      <c r="G479" s="341" t="s">
        <v>1202</v>
      </c>
      <c r="H479" s="341" t="s">
        <v>1203</v>
      </c>
      <c r="I479" s="343">
        <v>4.1500000953674316</v>
      </c>
      <c r="J479" s="343">
        <v>2880</v>
      </c>
      <c r="K479" s="344">
        <v>11961.210205078125</v>
      </c>
    </row>
    <row r="480" spans="1:11" ht="14.45" customHeight="1" x14ac:dyDescent="0.2">
      <c r="A480" s="339" t="s">
        <v>301</v>
      </c>
      <c r="B480" s="340" t="s">
        <v>302</v>
      </c>
      <c r="C480" s="341" t="s">
        <v>303</v>
      </c>
      <c r="D480" s="342" t="s">
        <v>304</v>
      </c>
      <c r="E480" s="341" t="s">
        <v>1185</v>
      </c>
      <c r="F480" s="342" t="s">
        <v>1186</v>
      </c>
      <c r="G480" s="341" t="s">
        <v>1204</v>
      </c>
      <c r="H480" s="341" t="s">
        <v>1205</v>
      </c>
      <c r="I480" s="343">
        <v>0.44999998807907104</v>
      </c>
      <c r="J480" s="343">
        <v>1000</v>
      </c>
      <c r="K480" s="344">
        <v>445.489990234375</v>
      </c>
    </row>
    <row r="481" spans="1:11" ht="14.45" customHeight="1" x14ac:dyDescent="0.2">
      <c r="A481" s="339" t="s">
        <v>301</v>
      </c>
      <c r="B481" s="340" t="s">
        <v>302</v>
      </c>
      <c r="C481" s="341" t="s">
        <v>303</v>
      </c>
      <c r="D481" s="342" t="s">
        <v>304</v>
      </c>
      <c r="E481" s="341" t="s">
        <v>1185</v>
      </c>
      <c r="F481" s="342" t="s">
        <v>1186</v>
      </c>
      <c r="G481" s="341" t="s">
        <v>1206</v>
      </c>
      <c r="H481" s="341" t="s">
        <v>1207</v>
      </c>
      <c r="I481" s="343">
        <v>24.739999771118164</v>
      </c>
      <c r="J481" s="343">
        <v>100</v>
      </c>
      <c r="K481" s="344">
        <v>2474.449951171875</v>
      </c>
    </row>
    <row r="482" spans="1:11" ht="14.45" customHeight="1" x14ac:dyDescent="0.2">
      <c r="A482" s="339" t="s">
        <v>301</v>
      </c>
      <c r="B482" s="340" t="s">
        <v>302</v>
      </c>
      <c r="C482" s="341" t="s">
        <v>303</v>
      </c>
      <c r="D482" s="342" t="s">
        <v>304</v>
      </c>
      <c r="E482" s="341" t="s">
        <v>1185</v>
      </c>
      <c r="F482" s="342" t="s">
        <v>1186</v>
      </c>
      <c r="G482" s="341" t="s">
        <v>1208</v>
      </c>
      <c r="H482" s="341" t="s">
        <v>1209</v>
      </c>
      <c r="I482" s="343">
        <v>0.31000000238418579</v>
      </c>
      <c r="J482" s="343">
        <v>11000</v>
      </c>
      <c r="K482" s="344">
        <v>3436.4000244140625</v>
      </c>
    </row>
    <row r="483" spans="1:11" ht="14.45" customHeight="1" x14ac:dyDescent="0.2">
      <c r="A483" s="339" t="s">
        <v>301</v>
      </c>
      <c r="B483" s="340" t="s">
        <v>302</v>
      </c>
      <c r="C483" s="341" t="s">
        <v>303</v>
      </c>
      <c r="D483" s="342" t="s">
        <v>304</v>
      </c>
      <c r="E483" s="341" t="s">
        <v>1185</v>
      </c>
      <c r="F483" s="342" t="s">
        <v>1186</v>
      </c>
      <c r="G483" s="341" t="s">
        <v>1210</v>
      </c>
      <c r="H483" s="341" t="s">
        <v>1211</v>
      </c>
      <c r="I483" s="343">
        <v>0.49142857108797344</v>
      </c>
      <c r="J483" s="343">
        <v>32000</v>
      </c>
      <c r="K483" s="344">
        <v>15246</v>
      </c>
    </row>
    <row r="484" spans="1:11" ht="14.45" customHeight="1" x14ac:dyDescent="0.2">
      <c r="A484" s="339" t="s">
        <v>301</v>
      </c>
      <c r="B484" s="340" t="s">
        <v>302</v>
      </c>
      <c r="C484" s="341" t="s">
        <v>303</v>
      </c>
      <c r="D484" s="342" t="s">
        <v>304</v>
      </c>
      <c r="E484" s="341" t="s">
        <v>1185</v>
      </c>
      <c r="F484" s="342" t="s">
        <v>1186</v>
      </c>
      <c r="G484" s="341" t="s">
        <v>1202</v>
      </c>
      <c r="H484" s="341" t="s">
        <v>1212</v>
      </c>
      <c r="I484" s="343">
        <v>4.2166666984558105</v>
      </c>
      <c r="J484" s="343">
        <v>5760</v>
      </c>
      <c r="K484" s="344">
        <v>24374.360107421875</v>
      </c>
    </row>
    <row r="485" spans="1:11" ht="14.45" customHeight="1" x14ac:dyDescent="0.2">
      <c r="A485" s="339" t="s">
        <v>301</v>
      </c>
      <c r="B485" s="340" t="s">
        <v>302</v>
      </c>
      <c r="C485" s="341" t="s">
        <v>303</v>
      </c>
      <c r="D485" s="342" t="s">
        <v>304</v>
      </c>
      <c r="E485" s="341" t="s">
        <v>1185</v>
      </c>
      <c r="F485" s="342" t="s">
        <v>1186</v>
      </c>
      <c r="G485" s="341" t="s">
        <v>1213</v>
      </c>
      <c r="H485" s="341" t="s">
        <v>1214</v>
      </c>
      <c r="I485" s="343">
        <v>2.3590908050537109</v>
      </c>
      <c r="J485" s="343">
        <v>26496</v>
      </c>
      <c r="K485" s="344">
        <v>62450.51953125</v>
      </c>
    </row>
    <row r="486" spans="1:11" ht="14.45" customHeight="1" x14ac:dyDescent="0.2">
      <c r="A486" s="339" t="s">
        <v>301</v>
      </c>
      <c r="B486" s="340" t="s">
        <v>302</v>
      </c>
      <c r="C486" s="341" t="s">
        <v>303</v>
      </c>
      <c r="D486" s="342" t="s">
        <v>304</v>
      </c>
      <c r="E486" s="341" t="s">
        <v>1185</v>
      </c>
      <c r="F486" s="342" t="s">
        <v>1186</v>
      </c>
      <c r="G486" s="341" t="s">
        <v>1215</v>
      </c>
      <c r="H486" s="341" t="s">
        <v>1216</v>
      </c>
      <c r="I486" s="343">
        <v>1.5511110623677571</v>
      </c>
      <c r="J486" s="343">
        <v>33600</v>
      </c>
      <c r="K486" s="344">
        <v>52217.551025390625</v>
      </c>
    </row>
    <row r="487" spans="1:11" ht="14.45" customHeight="1" x14ac:dyDescent="0.2">
      <c r="A487" s="339" t="s">
        <v>301</v>
      </c>
      <c r="B487" s="340" t="s">
        <v>302</v>
      </c>
      <c r="C487" s="341" t="s">
        <v>303</v>
      </c>
      <c r="D487" s="342" t="s">
        <v>304</v>
      </c>
      <c r="E487" s="341" t="s">
        <v>1185</v>
      </c>
      <c r="F487" s="342" t="s">
        <v>1186</v>
      </c>
      <c r="G487" s="341" t="s">
        <v>1217</v>
      </c>
      <c r="H487" s="341" t="s">
        <v>1218</v>
      </c>
      <c r="I487" s="343">
        <v>2.3771428380693709</v>
      </c>
      <c r="J487" s="343">
        <v>33792</v>
      </c>
      <c r="K487" s="344">
        <v>78988.80078125</v>
      </c>
    </row>
    <row r="488" spans="1:11" ht="14.45" customHeight="1" x14ac:dyDescent="0.2">
      <c r="A488" s="339" t="s">
        <v>301</v>
      </c>
      <c r="B488" s="340" t="s">
        <v>302</v>
      </c>
      <c r="C488" s="341" t="s">
        <v>303</v>
      </c>
      <c r="D488" s="342" t="s">
        <v>304</v>
      </c>
      <c r="E488" s="341" t="s">
        <v>1185</v>
      </c>
      <c r="F488" s="342" t="s">
        <v>1186</v>
      </c>
      <c r="G488" s="341" t="s">
        <v>1219</v>
      </c>
      <c r="H488" s="341" t="s">
        <v>1220</v>
      </c>
      <c r="I488" s="343">
        <v>0.15636363625526428</v>
      </c>
      <c r="J488" s="343">
        <v>67000</v>
      </c>
      <c r="K488" s="344">
        <v>10498.669982910156</v>
      </c>
    </row>
    <row r="489" spans="1:11" ht="14.45" customHeight="1" x14ac:dyDescent="0.2">
      <c r="A489" s="339" t="s">
        <v>301</v>
      </c>
      <c r="B489" s="340" t="s">
        <v>302</v>
      </c>
      <c r="C489" s="341" t="s">
        <v>303</v>
      </c>
      <c r="D489" s="342" t="s">
        <v>304</v>
      </c>
      <c r="E489" s="341" t="s">
        <v>1185</v>
      </c>
      <c r="F489" s="342" t="s">
        <v>1186</v>
      </c>
      <c r="G489" s="341" t="s">
        <v>1217</v>
      </c>
      <c r="H489" s="341" t="s">
        <v>1221</v>
      </c>
      <c r="I489" s="343">
        <v>2.5466666618982949</v>
      </c>
      <c r="J489" s="343">
        <v>15360</v>
      </c>
      <c r="K489" s="344">
        <v>38962</v>
      </c>
    </row>
    <row r="490" spans="1:11" ht="14.45" customHeight="1" x14ac:dyDescent="0.2">
      <c r="A490" s="339" t="s">
        <v>301</v>
      </c>
      <c r="B490" s="340" t="s">
        <v>302</v>
      </c>
      <c r="C490" s="341" t="s">
        <v>303</v>
      </c>
      <c r="D490" s="342" t="s">
        <v>304</v>
      </c>
      <c r="E490" s="341" t="s">
        <v>1185</v>
      </c>
      <c r="F490" s="342" t="s">
        <v>1186</v>
      </c>
      <c r="G490" s="341" t="s">
        <v>1222</v>
      </c>
      <c r="H490" s="341" t="s">
        <v>1223</v>
      </c>
      <c r="I490" s="343">
        <v>0.31000000238418579</v>
      </c>
      <c r="J490" s="343">
        <v>1000</v>
      </c>
      <c r="K490" s="344">
        <v>306.1300048828125</v>
      </c>
    </row>
    <row r="491" spans="1:11" ht="14.45" customHeight="1" x14ac:dyDescent="0.2">
      <c r="A491" s="339" t="s">
        <v>301</v>
      </c>
      <c r="B491" s="340" t="s">
        <v>302</v>
      </c>
      <c r="C491" s="341" t="s">
        <v>303</v>
      </c>
      <c r="D491" s="342" t="s">
        <v>304</v>
      </c>
      <c r="E491" s="341" t="s">
        <v>1185</v>
      </c>
      <c r="F491" s="342" t="s">
        <v>1186</v>
      </c>
      <c r="G491" s="341" t="s">
        <v>1222</v>
      </c>
      <c r="H491" s="341" t="s">
        <v>1224</v>
      </c>
      <c r="I491" s="343">
        <v>0.32799999713897704</v>
      </c>
      <c r="J491" s="343">
        <v>8000</v>
      </c>
      <c r="K491" s="344">
        <v>2658.3699951171875</v>
      </c>
    </row>
    <row r="492" spans="1:11" ht="14.45" customHeight="1" x14ac:dyDescent="0.2">
      <c r="A492" s="339" t="s">
        <v>301</v>
      </c>
      <c r="B492" s="340" t="s">
        <v>302</v>
      </c>
      <c r="C492" s="341" t="s">
        <v>303</v>
      </c>
      <c r="D492" s="342" t="s">
        <v>304</v>
      </c>
      <c r="E492" s="341" t="s">
        <v>1185</v>
      </c>
      <c r="F492" s="342" t="s">
        <v>1186</v>
      </c>
      <c r="G492" s="341" t="s">
        <v>1225</v>
      </c>
      <c r="H492" s="341" t="s">
        <v>1226</v>
      </c>
      <c r="I492" s="343">
        <v>0.25</v>
      </c>
      <c r="J492" s="343">
        <v>46000</v>
      </c>
      <c r="K492" s="344">
        <v>11425.699768066406</v>
      </c>
    </row>
    <row r="493" spans="1:11" ht="14.45" customHeight="1" x14ac:dyDescent="0.2">
      <c r="A493" s="339" t="s">
        <v>301</v>
      </c>
      <c r="B493" s="340" t="s">
        <v>302</v>
      </c>
      <c r="C493" s="341" t="s">
        <v>303</v>
      </c>
      <c r="D493" s="342" t="s">
        <v>304</v>
      </c>
      <c r="E493" s="341" t="s">
        <v>1185</v>
      </c>
      <c r="F493" s="342" t="s">
        <v>1186</v>
      </c>
      <c r="G493" s="341" t="s">
        <v>1227</v>
      </c>
      <c r="H493" s="341" t="s">
        <v>1228</v>
      </c>
      <c r="I493" s="343">
        <v>1.0133333603541057</v>
      </c>
      <c r="J493" s="343">
        <v>10000</v>
      </c>
      <c r="K493" s="344">
        <v>10038.160034179688</v>
      </c>
    </row>
    <row r="494" spans="1:11" ht="14.45" customHeight="1" x14ac:dyDescent="0.2">
      <c r="A494" s="339" t="s">
        <v>301</v>
      </c>
      <c r="B494" s="340" t="s">
        <v>302</v>
      </c>
      <c r="C494" s="341" t="s">
        <v>303</v>
      </c>
      <c r="D494" s="342" t="s">
        <v>304</v>
      </c>
      <c r="E494" s="341" t="s">
        <v>1185</v>
      </c>
      <c r="F494" s="342" t="s">
        <v>1186</v>
      </c>
      <c r="G494" s="341" t="s">
        <v>1227</v>
      </c>
      <c r="H494" s="341" t="s">
        <v>1229</v>
      </c>
      <c r="I494" s="343">
        <v>1.1699999570846558</v>
      </c>
      <c r="J494" s="343">
        <v>1000</v>
      </c>
      <c r="K494" s="344">
        <v>1166.52001953125</v>
      </c>
    </row>
    <row r="495" spans="1:11" ht="14.45" customHeight="1" x14ac:dyDescent="0.2">
      <c r="A495" s="339" t="s">
        <v>301</v>
      </c>
      <c r="B495" s="340" t="s">
        <v>302</v>
      </c>
      <c r="C495" s="341" t="s">
        <v>303</v>
      </c>
      <c r="D495" s="342" t="s">
        <v>304</v>
      </c>
      <c r="E495" s="341" t="s">
        <v>1185</v>
      </c>
      <c r="F495" s="342" t="s">
        <v>1186</v>
      </c>
      <c r="G495" s="341" t="s">
        <v>1230</v>
      </c>
      <c r="H495" s="341" t="s">
        <v>1231</v>
      </c>
      <c r="I495" s="343">
        <v>1.9800000190734863</v>
      </c>
      <c r="J495" s="343">
        <v>7680</v>
      </c>
      <c r="K495" s="344">
        <v>15207.679748535156</v>
      </c>
    </row>
    <row r="496" spans="1:11" ht="14.45" customHeight="1" x14ac:dyDescent="0.2">
      <c r="A496" s="339" t="s">
        <v>301</v>
      </c>
      <c r="B496" s="340" t="s">
        <v>302</v>
      </c>
      <c r="C496" s="341" t="s">
        <v>303</v>
      </c>
      <c r="D496" s="342" t="s">
        <v>304</v>
      </c>
      <c r="E496" s="341" t="s">
        <v>1185</v>
      </c>
      <c r="F496" s="342" t="s">
        <v>1186</v>
      </c>
      <c r="G496" s="341" t="s">
        <v>1230</v>
      </c>
      <c r="H496" s="341" t="s">
        <v>1232</v>
      </c>
      <c r="I496" s="343">
        <v>2.0523077157827525</v>
      </c>
      <c r="J496" s="343">
        <v>14880</v>
      </c>
      <c r="K496" s="344">
        <v>30600.6201171875</v>
      </c>
    </row>
    <row r="497" spans="1:11" ht="14.45" customHeight="1" x14ac:dyDescent="0.2">
      <c r="A497" s="339" t="s">
        <v>301</v>
      </c>
      <c r="B497" s="340" t="s">
        <v>302</v>
      </c>
      <c r="C497" s="341" t="s">
        <v>303</v>
      </c>
      <c r="D497" s="342" t="s">
        <v>304</v>
      </c>
      <c r="E497" s="341" t="s">
        <v>1185</v>
      </c>
      <c r="F497" s="342" t="s">
        <v>1186</v>
      </c>
      <c r="G497" s="341" t="s">
        <v>1233</v>
      </c>
      <c r="H497" s="341" t="s">
        <v>1234</v>
      </c>
      <c r="I497" s="343">
        <v>0.56000000238418579</v>
      </c>
      <c r="J497" s="343">
        <v>500</v>
      </c>
      <c r="K497" s="344">
        <v>278.29998779296875</v>
      </c>
    </row>
    <row r="498" spans="1:11" ht="14.45" customHeight="1" x14ac:dyDescent="0.2">
      <c r="A498" s="339" t="s">
        <v>301</v>
      </c>
      <c r="B498" s="340" t="s">
        <v>302</v>
      </c>
      <c r="C498" s="341" t="s">
        <v>303</v>
      </c>
      <c r="D498" s="342" t="s">
        <v>304</v>
      </c>
      <c r="E498" s="341" t="s">
        <v>1185</v>
      </c>
      <c r="F498" s="342" t="s">
        <v>1186</v>
      </c>
      <c r="G498" s="341" t="s">
        <v>1235</v>
      </c>
      <c r="H498" s="341" t="s">
        <v>1236</v>
      </c>
      <c r="I498" s="343">
        <v>0.57999998331069946</v>
      </c>
      <c r="J498" s="343">
        <v>500</v>
      </c>
      <c r="K498" s="344">
        <v>290.39999389648438</v>
      </c>
    </row>
    <row r="499" spans="1:11" ht="14.45" customHeight="1" x14ac:dyDescent="0.2">
      <c r="A499" s="339" t="s">
        <v>301</v>
      </c>
      <c r="B499" s="340" t="s">
        <v>302</v>
      </c>
      <c r="C499" s="341" t="s">
        <v>303</v>
      </c>
      <c r="D499" s="342" t="s">
        <v>304</v>
      </c>
      <c r="E499" s="341" t="s">
        <v>1185</v>
      </c>
      <c r="F499" s="342" t="s">
        <v>1186</v>
      </c>
      <c r="G499" s="341" t="s">
        <v>1235</v>
      </c>
      <c r="H499" s="341" t="s">
        <v>1237</v>
      </c>
      <c r="I499" s="343">
        <v>0.57999998331069946</v>
      </c>
      <c r="J499" s="343">
        <v>1000</v>
      </c>
      <c r="K499" s="344">
        <v>580.39999389648438</v>
      </c>
    </row>
    <row r="500" spans="1:11" ht="14.45" customHeight="1" x14ac:dyDescent="0.2">
      <c r="A500" s="339" t="s">
        <v>301</v>
      </c>
      <c r="B500" s="340" t="s">
        <v>302</v>
      </c>
      <c r="C500" s="341" t="s">
        <v>303</v>
      </c>
      <c r="D500" s="342" t="s">
        <v>304</v>
      </c>
      <c r="E500" s="341" t="s">
        <v>1185</v>
      </c>
      <c r="F500" s="342" t="s">
        <v>1186</v>
      </c>
      <c r="G500" s="341" t="s">
        <v>1238</v>
      </c>
      <c r="H500" s="341" t="s">
        <v>1239</v>
      </c>
      <c r="I500" s="343">
        <v>1.6733333269755046</v>
      </c>
      <c r="J500" s="343">
        <v>1000</v>
      </c>
      <c r="K500" s="344">
        <v>1618.0099792480469</v>
      </c>
    </row>
    <row r="501" spans="1:11" ht="14.45" customHeight="1" x14ac:dyDescent="0.2">
      <c r="A501" s="339" t="s">
        <v>301</v>
      </c>
      <c r="B501" s="340" t="s">
        <v>302</v>
      </c>
      <c r="C501" s="341" t="s">
        <v>303</v>
      </c>
      <c r="D501" s="342" t="s">
        <v>304</v>
      </c>
      <c r="E501" s="341" t="s">
        <v>1185</v>
      </c>
      <c r="F501" s="342" t="s">
        <v>1186</v>
      </c>
      <c r="G501" s="341" t="s">
        <v>1238</v>
      </c>
      <c r="H501" s="341" t="s">
        <v>1240</v>
      </c>
      <c r="I501" s="343">
        <v>1.5550000071525574</v>
      </c>
      <c r="J501" s="343">
        <v>1000</v>
      </c>
      <c r="K501" s="344">
        <v>1552.7999877929688</v>
      </c>
    </row>
    <row r="502" spans="1:11" ht="14.45" customHeight="1" x14ac:dyDescent="0.2">
      <c r="A502" s="339" t="s">
        <v>301</v>
      </c>
      <c r="B502" s="340" t="s">
        <v>302</v>
      </c>
      <c r="C502" s="341" t="s">
        <v>303</v>
      </c>
      <c r="D502" s="342" t="s">
        <v>304</v>
      </c>
      <c r="E502" s="341" t="s">
        <v>1185</v>
      </c>
      <c r="F502" s="342" t="s">
        <v>1186</v>
      </c>
      <c r="G502" s="341" t="s">
        <v>1235</v>
      </c>
      <c r="H502" s="341" t="s">
        <v>1241</v>
      </c>
      <c r="I502" s="343">
        <v>0.57999998331069946</v>
      </c>
      <c r="J502" s="343">
        <v>1000</v>
      </c>
      <c r="K502" s="344">
        <v>580.79998779296875</v>
      </c>
    </row>
    <row r="503" spans="1:11" ht="14.45" customHeight="1" x14ac:dyDescent="0.2">
      <c r="A503" s="339" t="s">
        <v>301</v>
      </c>
      <c r="B503" s="340" t="s">
        <v>302</v>
      </c>
      <c r="C503" s="341" t="s">
        <v>303</v>
      </c>
      <c r="D503" s="342" t="s">
        <v>304</v>
      </c>
      <c r="E503" s="341" t="s">
        <v>1185</v>
      </c>
      <c r="F503" s="342" t="s">
        <v>1186</v>
      </c>
      <c r="G503" s="341" t="s">
        <v>1242</v>
      </c>
      <c r="H503" s="341" t="s">
        <v>1243</v>
      </c>
      <c r="I503" s="343">
        <v>26.959999084472656</v>
      </c>
      <c r="J503" s="343">
        <v>2000</v>
      </c>
      <c r="K503" s="344">
        <v>53917.6015625</v>
      </c>
    </row>
    <row r="504" spans="1:11" ht="14.45" customHeight="1" x14ac:dyDescent="0.2">
      <c r="A504" s="339" t="s">
        <v>301</v>
      </c>
      <c r="B504" s="340" t="s">
        <v>302</v>
      </c>
      <c r="C504" s="341" t="s">
        <v>303</v>
      </c>
      <c r="D504" s="342" t="s">
        <v>304</v>
      </c>
      <c r="E504" s="341" t="s">
        <v>1185</v>
      </c>
      <c r="F504" s="342" t="s">
        <v>1186</v>
      </c>
      <c r="G504" s="341" t="s">
        <v>1244</v>
      </c>
      <c r="H504" s="341" t="s">
        <v>1245</v>
      </c>
      <c r="I504" s="343">
        <v>21.680000305175781</v>
      </c>
      <c r="J504" s="343">
        <v>1200</v>
      </c>
      <c r="K504" s="344">
        <v>26015</v>
      </c>
    </row>
    <row r="505" spans="1:11" ht="14.45" customHeight="1" x14ac:dyDescent="0.2">
      <c r="A505" s="339" t="s">
        <v>301</v>
      </c>
      <c r="B505" s="340" t="s">
        <v>302</v>
      </c>
      <c r="C505" s="341" t="s">
        <v>303</v>
      </c>
      <c r="D505" s="342" t="s">
        <v>304</v>
      </c>
      <c r="E505" s="341" t="s">
        <v>1185</v>
      </c>
      <c r="F505" s="342" t="s">
        <v>1186</v>
      </c>
      <c r="G505" s="341" t="s">
        <v>1244</v>
      </c>
      <c r="H505" s="341" t="s">
        <v>1246</v>
      </c>
      <c r="I505" s="343">
        <v>21.680000305175781</v>
      </c>
      <c r="J505" s="343">
        <v>3240</v>
      </c>
      <c r="K505" s="344">
        <v>70240.5</v>
      </c>
    </row>
    <row r="506" spans="1:11" ht="14.45" customHeight="1" x14ac:dyDescent="0.2">
      <c r="A506" s="339" t="s">
        <v>301</v>
      </c>
      <c r="B506" s="340" t="s">
        <v>302</v>
      </c>
      <c r="C506" s="341" t="s">
        <v>303</v>
      </c>
      <c r="D506" s="342" t="s">
        <v>304</v>
      </c>
      <c r="E506" s="341" t="s">
        <v>1185</v>
      </c>
      <c r="F506" s="342" t="s">
        <v>1186</v>
      </c>
      <c r="G506" s="341" t="s">
        <v>1247</v>
      </c>
      <c r="H506" s="341" t="s">
        <v>1248</v>
      </c>
      <c r="I506" s="343">
        <v>11.239999771118164</v>
      </c>
      <c r="J506" s="343">
        <v>2280</v>
      </c>
      <c r="K506" s="344">
        <v>25633.85009765625</v>
      </c>
    </row>
    <row r="507" spans="1:11" ht="14.45" customHeight="1" x14ac:dyDescent="0.2">
      <c r="A507" s="339" t="s">
        <v>301</v>
      </c>
      <c r="B507" s="340" t="s">
        <v>302</v>
      </c>
      <c r="C507" s="341" t="s">
        <v>303</v>
      </c>
      <c r="D507" s="342" t="s">
        <v>304</v>
      </c>
      <c r="E507" s="341" t="s">
        <v>1185</v>
      </c>
      <c r="F507" s="342" t="s">
        <v>1186</v>
      </c>
      <c r="G507" s="341" t="s">
        <v>1247</v>
      </c>
      <c r="H507" s="341" t="s">
        <v>1249</v>
      </c>
      <c r="I507" s="343">
        <v>12.30999984741211</v>
      </c>
      <c r="J507" s="343">
        <v>6480</v>
      </c>
      <c r="K507" s="344">
        <v>79267.10009765625</v>
      </c>
    </row>
    <row r="508" spans="1:11" ht="14.45" customHeight="1" x14ac:dyDescent="0.2">
      <c r="A508" s="339" t="s">
        <v>301</v>
      </c>
      <c r="B508" s="340" t="s">
        <v>302</v>
      </c>
      <c r="C508" s="341" t="s">
        <v>303</v>
      </c>
      <c r="D508" s="342" t="s">
        <v>304</v>
      </c>
      <c r="E508" s="341" t="s">
        <v>1185</v>
      </c>
      <c r="F508" s="342" t="s">
        <v>1186</v>
      </c>
      <c r="G508" s="341" t="s">
        <v>1247</v>
      </c>
      <c r="H508" s="341" t="s">
        <v>1250</v>
      </c>
      <c r="I508" s="343">
        <v>11.239999771118164</v>
      </c>
      <c r="J508" s="343">
        <v>1200</v>
      </c>
      <c r="K508" s="344">
        <v>13491.500244140625</v>
      </c>
    </row>
    <row r="509" spans="1:11" ht="14.45" customHeight="1" x14ac:dyDescent="0.2">
      <c r="A509" s="339" t="s">
        <v>301</v>
      </c>
      <c r="B509" s="340" t="s">
        <v>302</v>
      </c>
      <c r="C509" s="341" t="s">
        <v>303</v>
      </c>
      <c r="D509" s="342" t="s">
        <v>304</v>
      </c>
      <c r="E509" s="341" t="s">
        <v>1185</v>
      </c>
      <c r="F509" s="342" t="s">
        <v>1186</v>
      </c>
      <c r="G509" s="341" t="s">
        <v>1247</v>
      </c>
      <c r="H509" s="341" t="s">
        <v>1251</v>
      </c>
      <c r="I509" s="343">
        <v>11.829999923706055</v>
      </c>
      <c r="J509" s="343">
        <v>720</v>
      </c>
      <c r="K509" s="344">
        <v>8518.4000244140625</v>
      </c>
    </row>
    <row r="510" spans="1:11" ht="14.45" customHeight="1" x14ac:dyDescent="0.2">
      <c r="A510" s="339" t="s">
        <v>301</v>
      </c>
      <c r="B510" s="340" t="s">
        <v>302</v>
      </c>
      <c r="C510" s="341" t="s">
        <v>303</v>
      </c>
      <c r="D510" s="342" t="s">
        <v>304</v>
      </c>
      <c r="E510" s="341" t="s">
        <v>1185</v>
      </c>
      <c r="F510" s="342" t="s">
        <v>1186</v>
      </c>
      <c r="G510" s="341" t="s">
        <v>1202</v>
      </c>
      <c r="H510" s="341" t="s">
        <v>1252</v>
      </c>
      <c r="I510" s="343">
        <v>4.1533333460489912</v>
      </c>
      <c r="J510" s="343">
        <v>6720</v>
      </c>
      <c r="K510" s="344">
        <v>27921.780517578125</v>
      </c>
    </row>
    <row r="511" spans="1:11" ht="14.45" customHeight="1" x14ac:dyDescent="0.2">
      <c r="A511" s="339" t="s">
        <v>301</v>
      </c>
      <c r="B511" s="340" t="s">
        <v>302</v>
      </c>
      <c r="C511" s="341" t="s">
        <v>303</v>
      </c>
      <c r="D511" s="342" t="s">
        <v>304</v>
      </c>
      <c r="E511" s="341" t="s">
        <v>1185</v>
      </c>
      <c r="F511" s="342" t="s">
        <v>1186</v>
      </c>
      <c r="G511" s="341" t="s">
        <v>1204</v>
      </c>
      <c r="H511" s="341" t="s">
        <v>1253</v>
      </c>
      <c r="I511" s="343">
        <v>0.5</v>
      </c>
      <c r="J511" s="343">
        <v>1000</v>
      </c>
      <c r="K511" s="344">
        <v>495.1300048828125</v>
      </c>
    </row>
    <row r="512" spans="1:11" ht="14.45" customHeight="1" x14ac:dyDescent="0.2">
      <c r="A512" s="339" t="s">
        <v>301</v>
      </c>
      <c r="B512" s="340" t="s">
        <v>302</v>
      </c>
      <c r="C512" s="341" t="s">
        <v>303</v>
      </c>
      <c r="D512" s="342" t="s">
        <v>304</v>
      </c>
      <c r="E512" s="341" t="s">
        <v>1185</v>
      </c>
      <c r="F512" s="342" t="s">
        <v>1186</v>
      </c>
      <c r="G512" s="341" t="s">
        <v>1210</v>
      </c>
      <c r="H512" s="341" t="s">
        <v>1254</v>
      </c>
      <c r="I512" s="343">
        <v>0.45666666328907013</v>
      </c>
      <c r="J512" s="343">
        <v>22000</v>
      </c>
      <c r="K512" s="344">
        <v>9922.4901733398438</v>
      </c>
    </row>
    <row r="513" spans="1:11" ht="14.45" customHeight="1" x14ac:dyDescent="0.2">
      <c r="A513" s="339" t="s">
        <v>301</v>
      </c>
      <c r="B513" s="340" t="s">
        <v>302</v>
      </c>
      <c r="C513" s="341" t="s">
        <v>303</v>
      </c>
      <c r="D513" s="342" t="s">
        <v>304</v>
      </c>
      <c r="E513" s="341" t="s">
        <v>1185</v>
      </c>
      <c r="F513" s="342" t="s">
        <v>1186</v>
      </c>
      <c r="G513" s="341" t="s">
        <v>1213</v>
      </c>
      <c r="H513" s="341" t="s">
        <v>1255</v>
      </c>
      <c r="I513" s="343">
        <v>2.3599998950958252</v>
      </c>
      <c r="J513" s="343">
        <v>5760</v>
      </c>
      <c r="K513" s="344">
        <v>13576.199951171875</v>
      </c>
    </row>
    <row r="514" spans="1:11" ht="14.45" customHeight="1" x14ac:dyDescent="0.2">
      <c r="A514" s="339" t="s">
        <v>301</v>
      </c>
      <c r="B514" s="340" t="s">
        <v>302</v>
      </c>
      <c r="C514" s="341" t="s">
        <v>303</v>
      </c>
      <c r="D514" s="342" t="s">
        <v>304</v>
      </c>
      <c r="E514" s="341" t="s">
        <v>1185</v>
      </c>
      <c r="F514" s="342" t="s">
        <v>1186</v>
      </c>
      <c r="G514" s="341" t="s">
        <v>1215</v>
      </c>
      <c r="H514" s="341" t="s">
        <v>1256</v>
      </c>
      <c r="I514" s="343">
        <v>1.5499999523162842</v>
      </c>
      <c r="J514" s="343">
        <v>1920</v>
      </c>
      <c r="K514" s="344">
        <v>2983.860107421875</v>
      </c>
    </row>
    <row r="515" spans="1:11" ht="14.45" customHeight="1" x14ac:dyDescent="0.2">
      <c r="A515" s="339" t="s">
        <v>301</v>
      </c>
      <c r="B515" s="340" t="s">
        <v>302</v>
      </c>
      <c r="C515" s="341" t="s">
        <v>303</v>
      </c>
      <c r="D515" s="342" t="s">
        <v>304</v>
      </c>
      <c r="E515" s="341" t="s">
        <v>1185</v>
      </c>
      <c r="F515" s="342" t="s">
        <v>1186</v>
      </c>
      <c r="G515" s="341" t="s">
        <v>1219</v>
      </c>
      <c r="H515" s="341" t="s">
        <v>1257</v>
      </c>
      <c r="I515" s="343">
        <v>0.15666666626930237</v>
      </c>
      <c r="J515" s="343">
        <v>45000</v>
      </c>
      <c r="K515" s="344">
        <v>7043.4400634765625</v>
      </c>
    </row>
    <row r="516" spans="1:11" ht="14.45" customHeight="1" x14ac:dyDescent="0.2">
      <c r="A516" s="339" t="s">
        <v>301</v>
      </c>
      <c r="B516" s="340" t="s">
        <v>302</v>
      </c>
      <c r="C516" s="341" t="s">
        <v>303</v>
      </c>
      <c r="D516" s="342" t="s">
        <v>304</v>
      </c>
      <c r="E516" s="341" t="s">
        <v>1185</v>
      </c>
      <c r="F516" s="342" t="s">
        <v>1186</v>
      </c>
      <c r="G516" s="341" t="s">
        <v>1217</v>
      </c>
      <c r="H516" s="341" t="s">
        <v>1258</v>
      </c>
      <c r="I516" s="343">
        <v>2.4942856856754849</v>
      </c>
      <c r="J516" s="343">
        <v>26880</v>
      </c>
      <c r="K516" s="344">
        <v>66066</v>
      </c>
    </row>
    <row r="517" spans="1:11" ht="14.45" customHeight="1" x14ac:dyDescent="0.2">
      <c r="A517" s="339" t="s">
        <v>301</v>
      </c>
      <c r="B517" s="340" t="s">
        <v>302</v>
      </c>
      <c r="C517" s="341" t="s">
        <v>303</v>
      </c>
      <c r="D517" s="342" t="s">
        <v>304</v>
      </c>
      <c r="E517" s="341" t="s">
        <v>1185</v>
      </c>
      <c r="F517" s="342" t="s">
        <v>1186</v>
      </c>
      <c r="G517" s="341" t="s">
        <v>1259</v>
      </c>
      <c r="H517" s="341" t="s">
        <v>1260</v>
      </c>
      <c r="I517" s="343">
        <v>54.450000762939453</v>
      </c>
      <c r="J517" s="343">
        <v>4</v>
      </c>
      <c r="K517" s="344">
        <v>217.80000305175781</v>
      </c>
    </row>
    <row r="518" spans="1:11" ht="14.45" customHeight="1" x14ac:dyDescent="0.2">
      <c r="A518" s="339" t="s">
        <v>301</v>
      </c>
      <c r="B518" s="340" t="s">
        <v>302</v>
      </c>
      <c r="C518" s="341" t="s">
        <v>303</v>
      </c>
      <c r="D518" s="342" t="s">
        <v>304</v>
      </c>
      <c r="E518" s="341" t="s">
        <v>1185</v>
      </c>
      <c r="F518" s="342" t="s">
        <v>1186</v>
      </c>
      <c r="G518" s="341" t="s">
        <v>1261</v>
      </c>
      <c r="H518" s="341" t="s">
        <v>1262</v>
      </c>
      <c r="I518" s="343">
        <v>97.209999084472656</v>
      </c>
      <c r="J518" s="343">
        <v>10</v>
      </c>
      <c r="K518" s="344">
        <v>972.1099853515625</v>
      </c>
    </row>
    <row r="519" spans="1:11" ht="14.45" customHeight="1" x14ac:dyDescent="0.2">
      <c r="A519" s="339" t="s">
        <v>301</v>
      </c>
      <c r="B519" s="340" t="s">
        <v>302</v>
      </c>
      <c r="C519" s="341" t="s">
        <v>303</v>
      </c>
      <c r="D519" s="342" t="s">
        <v>304</v>
      </c>
      <c r="E519" s="341" t="s">
        <v>1185</v>
      </c>
      <c r="F519" s="342" t="s">
        <v>1186</v>
      </c>
      <c r="G519" s="341" t="s">
        <v>1263</v>
      </c>
      <c r="H519" s="341" t="s">
        <v>1264</v>
      </c>
      <c r="I519" s="343">
        <v>107.08999633789063</v>
      </c>
      <c r="J519" s="343">
        <v>10</v>
      </c>
      <c r="K519" s="344">
        <v>1070.8499755859375</v>
      </c>
    </row>
    <row r="520" spans="1:11" ht="14.45" customHeight="1" x14ac:dyDescent="0.2">
      <c r="A520" s="339" t="s">
        <v>301</v>
      </c>
      <c r="B520" s="340" t="s">
        <v>302</v>
      </c>
      <c r="C520" s="341" t="s">
        <v>303</v>
      </c>
      <c r="D520" s="342" t="s">
        <v>304</v>
      </c>
      <c r="E520" s="341" t="s">
        <v>1185</v>
      </c>
      <c r="F520" s="342" t="s">
        <v>1186</v>
      </c>
      <c r="G520" s="341" t="s">
        <v>1265</v>
      </c>
      <c r="H520" s="341" t="s">
        <v>1266</v>
      </c>
      <c r="I520" s="343">
        <v>34.270000457763672</v>
      </c>
      <c r="J520" s="343">
        <v>100</v>
      </c>
      <c r="K520" s="344">
        <v>3426.550048828125</v>
      </c>
    </row>
    <row r="521" spans="1:11" ht="14.45" customHeight="1" x14ac:dyDescent="0.2">
      <c r="A521" s="339" t="s">
        <v>301</v>
      </c>
      <c r="B521" s="340" t="s">
        <v>302</v>
      </c>
      <c r="C521" s="341" t="s">
        <v>303</v>
      </c>
      <c r="D521" s="342" t="s">
        <v>304</v>
      </c>
      <c r="E521" s="341" t="s">
        <v>1185</v>
      </c>
      <c r="F521" s="342" t="s">
        <v>1186</v>
      </c>
      <c r="G521" s="341" t="s">
        <v>1267</v>
      </c>
      <c r="H521" s="341" t="s">
        <v>1268</v>
      </c>
      <c r="I521" s="343">
        <v>3.0899999141693115</v>
      </c>
      <c r="J521" s="343">
        <v>17000</v>
      </c>
      <c r="K521" s="344">
        <v>52453.5</v>
      </c>
    </row>
    <row r="522" spans="1:11" ht="14.45" customHeight="1" x14ac:dyDescent="0.2">
      <c r="A522" s="339" t="s">
        <v>301</v>
      </c>
      <c r="B522" s="340" t="s">
        <v>302</v>
      </c>
      <c r="C522" s="341" t="s">
        <v>303</v>
      </c>
      <c r="D522" s="342" t="s">
        <v>304</v>
      </c>
      <c r="E522" s="341" t="s">
        <v>1185</v>
      </c>
      <c r="F522" s="342" t="s">
        <v>1186</v>
      </c>
      <c r="G522" s="341" t="s">
        <v>1267</v>
      </c>
      <c r="H522" s="341" t="s">
        <v>1269</v>
      </c>
      <c r="I522" s="343">
        <v>3.0899999141693115</v>
      </c>
      <c r="J522" s="343">
        <v>9000</v>
      </c>
      <c r="K522" s="344">
        <v>27769.5</v>
      </c>
    </row>
    <row r="523" spans="1:11" ht="14.45" customHeight="1" x14ac:dyDescent="0.2">
      <c r="A523" s="339" t="s">
        <v>301</v>
      </c>
      <c r="B523" s="340" t="s">
        <v>302</v>
      </c>
      <c r="C523" s="341" t="s">
        <v>303</v>
      </c>
      <c r="D523" s="342" t="s">
        <v>304</v>
      </c>
      <c r="E523" s="341" t="s">
        <v>1185</v>
      </c>
      <c r="F523" s="342" t="s">
        <v>1186</v>
      </c>
      <c r="G523" s="341" t="s">
        <v>1270</v>
      </c>
      <c r="H523" s="341" t="s">
        <v>1271</v>
      </c>
      <c r="I523" s="343">
        <v>1.3999999761581421</v>
      </c>
      <c r="J523" s="343">
        <v>1000</v>
      </c>
      <c r="K523" s="344">
        <v>1403.5999755859375</v>
      </c>
    </row>
    <row r="524" spans="1:11" ht="14.45" customHeight="1" x14ac:dyDescent="0.2">
      <c r="A524" s="339" t="s">
        <v>301</v>
      </c>
      <c r="B524" s="340" t="s">
        <v>302</v>
      </c>
      <c r="C524" s="341" t="s">
        <v>303</v>
      </c>
      <c r="D524" s="342" t="s">
        <v>304</v>
      </c>
      <c r="E524" s="341" t="s">
        <v>1185</v>
      </c>
      <c r="F524" s="342" t="s">
        <v>1186</v>
      </c>
      <c r="G524" s="341" t="s">
        <v>1270</v>
      </c>
      <c r="H524" s="341" t="s">
        <v>1272</v>
      </c>
      <c r="I524" s="343">
        <v>1.4300000190734863</v>
      </c>
      <c r="J524" s="343">
        <v>9000</v>
      </c>
      <c r="K524" s="344">
        <v>12971.199951171875</v>
      </c>
    </row>
    <row r="525" spans="1:11" ht="14.45" customHeight="1" x14ac:dyDescent="0.2">
      <c r="A525" s="339" t="s">
        <v>301</v>
      </c>
      <c r="B525" s="340" t="s">
        <v>302</v>
      </c>
      <c r="C525" s="341" t="s">
        <v>303</v>
      </c>
      <c r="D525" s="342" t="s">
        <v>304</v>
      </c>
      <c r="E525" s="341" t="s">
        <v>297</v>
      </c>
      <c r="F525" s="342" t="s">
        <v>298</v>
      </c>
      <c r="G525" s="341" t="s">
        <v>1273</v>
      </c>
      <c r="H525" s="341" t="s">
        <v>1274</v>
      </c>
      <c r="I525" s="343">
        <v>0.18000000715255737</v>
      </c>
      <c r="J525" s="343">
        <v>200</v>
      </c>
      <c r="K525" s="344">
        <v>36</v>
      </c>
    </row>
    <row r="526" spans="1:11" ht="14.45" customHeight="1" x14ac:dyDescent="0.2">
      <c r="A526" s="339" t="s">
        <v>301</v>
      </c>
      <c r="B526" s="340" t="s">
        <v>302</v>
      </c>
      <c r="C526" s="341" t="s">
        <v>303</v>
      </c>
      <c r="D526" s="342" t="s">
        <v>304</v>
      </c>
      <c r="E526" s="341" t="s">
        <v>297</v>
      </c>
      <c r="F526" s="342" t="s">
        <v>298</v>
      </c>
      <c r="G526" s="341" t="s">
        <v>1275</v>
      </c>
      <c r="H526" s="341" t="s">
        <v>1276</v>
      </c>
      <c r="I526" s="343">
        <v>0.86000001430511475</v>
      </c>
      <c r="J526" s="343">
        <v>5</v>
      </c>
      <c r="K526" s="344">
        <v>4.3000001907348633</v>
      </c>
    </row>
    <row r="527" spans="1:11" ht="14.45" customHeight="1" x14ac:dyDescent="0.2">
      <c r="A527" s="339" t="s">
        <v>301</v>
      </c>
      <c r="B527" s="340" t="s">
        <v>302</v>
      </c>
      <c r="C527" s="341" t="s">
        <v>303</v>
      </c>
      <c r="D527" s="342" t="s">
        <v>304</v>
      </c>
      <c r="E527" s="341" t="s">
        <v>297</v>
      </c>
      <c r="F527" s="342" t="s">
        <v>298</v>
      </c>
      <c r="G527" s="341" t="s">
        <v>1277</v>
      </c>
      <c r="H527" s="341" t="s">
        <v>1278</v>
      </c>
      <c r="I527" s="343">
        <v>0.37999999523162842</v>
      </c>
      <c r="J527" s="343">
        <v>35</v>
      </c>
      <c r="K527" s="344">
        <v>13.299999952316284</v>
      </c>
    </row>
    <row r="528" spans="1:11" ht="14.45" customHeight="1" x14ac:dyDescent="0.2">
      <c r="A528" s="339" t="s">
        <v>301</v>
      </c>
      <c r="B528" s="340" t="s">
        <v>302</v>
      </c>
      <c r="C528" s="341" t="s">
        <v>303</v>
      </c>
      <c r="D528" s="342" t="s">
        <v>304</v>
      </c>
      <c r="E528" s="341" t="s">
        <v>297</v>
      </c>
      <c r="F528" s="342" t="s">
        <v>298</v>
      </c>
      <c r="G528" s="341" t="s">
        <v>299</v>
      </c>
      <c r="H528" s="341" t="s">
        <v>1279</v>
      </c>
      <c r="I528" s="343">
        <v>13.010000228881836</v>
      </c>
      <c r="J528" s="343">
        <v>2</v>
      </c>
      <c r="K528" s="344">
        <v>26.020000457763672</v>
      </c>
    </row>
    <row r="529" spans="1:11" ht="14.45" customHeight="1" x14ac:dyDescent="0.2">
      <c r="A529" s="339" t="s">
        <v>301</v>
      </c>
      <c r="B529" s="340" t="s">
        <v>302</v>
      </c>
      <c r="C529" s="341" t="s">
        <v>303</v>
      </c>
      <c r="D529" s="342" t="s">
        <v>304</v>
      </c>
      <c r="E529" s="341" t="s">
        <v>297</v>
      </c>
      <c r="F529" s="342" t="s">
        <v>298</v>
      </c>
      <c r="G529" s="341" t="s">
        <v>1277</v>
      </c>
      <c r="H529" s="341" t="s">
        <v>1280</v>
      </c>
      <c r="I529" s="343">
        <v>0.37999999523162842</v>
      </c>
      <c r="J529" s="343">
        <v>25</v>
      </c>
      <c r="K529" s="344">
        <v>9.5</v>
      </c>
    </row>
    <row r="530" spans="1:11" ht="14.45" customHeight="1" x14ac:dyDescent="0.2">
      <c r="A530" s="339" t="s">
        <v>301</v>
      </c>
      <c r="B530" s="340" t="s">
        <v>302</v>
      </c>
      <c r="C530" s="341" t="s">
        <v>303</v>
      </c>
      <c r="D530" s="342" t="s">
        <v>304</v>
      </c>
      <c r="E530" s="341" t="s">
        <v>297</v>
      </c>
      <c r="F530" s="342" t="s">
        <v>298</v>
      </c>
      <c r="G530" s="341" t="s">
        <v>1281</v>
      </c>
      <c r="H530" s="341" t="s">
        <v>1282</v>
      </c>
      <c r="I530" s="343">
        <v>7.5900001525878906</v>
      </c>
      <c r="J530" s="343">
        <v>1</v>
      </c>
      <c r="K530" s="344">
        <v>7.5900001525878906</v>
      </c>
    </row>
    <row r="531" spans="1:11" ht="14.45" customHeight="1" x14ac:dyDescent="0.2">
      <c r="A531" s="339" t="s">
        <v>301</v>
      </c>
      <c r="B531" s="340" t="s">
        <v>302</v>
      </c>
      <c r="C531" s="341" t="s">
        <v>303</v>
      </c>
      <c r="D531" s="342" t="s">
        <v>304</v>
      </c>
      <c r="E531" s="341" t="s">
        <v>297</v>
      </c>
      <c r="F531" s="342" t="s">
        <v>298</v>
      </c>
      <c r="G531" s="341" t="s">
        <v>1283</v>
      </c>
      <c r="H531" s="341" t="s">
        <v>1284</v>
      </c>
      <c r="I531" s="343">
        <v>7.0799999237060547</v>
      </c>
      <c r="J531" s="343">
        <v>1</v>
      </c>
      <c r="K531" s="344">
        <v>7.0799999237060547</v>
      </c>
    </row>
    <row r="532" spans="1:11" ht="14.45" customHeight="1" x14ac:dyDescent="0.2">
      <c r="A532" s="339" t="s">
        <v>301</v>
      </c>
      <c r="B532" s="340" t="s">
        <v>302</v>
      </c>
      <c r="C532" s="341" t="s">
        <v>303</v>
      </c>
      <c r="D532" s="342" t="s">
        <v>304</v>
      </c>
      <c r="E532" s="341" t="s">
        <v>297</v>
      </c>
      <c r="F532" s="342" t="s">
        <v>298</v>
      </c>
      <c r="G532" s="341" t="s">
        <v>1285</v>
      </c>
      <c r="H532" s="341" t="s">
        <v>1286</v>
      </c>
      <c r="I532" s="343">
        <v>8.3400001525878906</v>
      </c>
      <c r="J532" s="343">
        <v>1</v>
      </c>
      <c r="K532" s="344">
        <v>8.3400001525878906</v>
      </c>
    </row>
    <row r="533" spans="1:11" ht="14.45" customHeight="1" x14ac:dyDescent="0.2">
      <c r="A533" s="339" t="s">
        <v>301</v>
      </c>
      <c r="B533" s="340" t="s">
        <v>302</v>
      </c>
      <c r="C533" s="341" t="s">
        <v>303</v>
      </c>
      <c r="D533" s="342" t="s">
        <v>304</v>
      </c>
      <c r="E533" s="341" t="s">
        <v>297</v>
      </c>
      <c r="F533" s="342" t="s">
        <v>298</v>
      </c>
      <c r="G533" s="341" t="s">
        <v>1287</v>
      </c>
      <c r="H533" s="341" t="s">
        <v>1288</v>
      </c>
      <c r="I533" s="343">
        <v>19.969999313354492</v>
      </c>
      <c r="J533" s="343">
        <v>2</v>
      </c>
      <c r="K533" s="344">
        <v>39.930000305175781</v>
      </c>
    </row>
    <row r="534" spans="1:11" ht="14.45" customHeight="1" x14ac:dyDescent="0.2">
      <c r="A534" s="339" t="s">
        <v>301</v>
      </c>
      <c r="B534" s="340" t="s">
        <v>302</v>
      </c>
      <c r="C534" s="341" t="s">
        <v>303</v>
      </c>
      <c r="D534" s="342" t="s">
        <v>304</v>
      </c>
      <c r="E534" s="341" t="s">
        <v>297</v>
      </c>
      <c r="F534" s="342" t="s">
        <v>298</v>
      </c>
      <c r="G534" s="341" t="s">
        <v>1289</v>
      </c>
      <c r="H534" s="341" t="s">
        <v>1290</v>
      </c>
      <c r="I534" s="343">
        <v>30.737500190734863</v>
      </c>
      <c r="J534" s="343">
        <v>37</v>
      </c>
      <c r="K534" s="344">
        <v>1137.9499969482422</v>
      </c>
    </row>
    <row r="535" spans="1:11" ht="14.45" customHeight="1" x14ac:dyDescent="0.2">
      <c r="A535" s="339" t="s">
        <v>301</v>
      </c>
      <c r="B535" s="340" t="s">
        <v>302</v>
      </c>
      <c r="C535" s="341" t="s">
        <v>303</v>
      </c>
      <c r="D535" s="342" t="s">
        <v>304</v>
      </c>
      <c r="E535" s="341" t="s">
        <v>297</v>
      </c>
      <c r="F535" s="342" t="s">
        <v>298</v>
      </c>
      <c r="G535" s="341" t="s">
        <v>1291</v>
      </c>
      <c r="H535" s="341" t="s">
        <v>1292</v>
      </c>
      <c r="I535" s="343">
        <v>30.060999488830568</v>
      </c>
      <c r="J535" s="343">
        <v>348</v>
      </c>
      <c r="K535" s="344">
        <v>10470.639770507813</v>
      </c>
    </row>
    <row r="536" spans="1:11" ht="14.45" customHeight="1" x14ac:dyDescent="0.2">
      <c r="A536" s="339" t="s">
        <v>301</v>
      </c>
      <c r="B536" s="340" t="s">
        <v>302</v>
      </c>
      <c r="C536" s="341" t="s">
        <v>303</v>
      </c>
      <c r="D536" s="342" t="s">
        <v>304</v>
      </c>
      <c r="E536" s="341" t="s">
        <v>297</v>
      </c>
      <c r="F536" s="342" t="s">
        <v>298</v>
      </c>
      <c r="G536" s="341" t="s">
        <v>1289</v>
      </c>
      <c r="H536" s="341" t="s">
        <v>1293</v>
      </c>
      <c r="I536" s="343">
        <v>29.920000076293945</v>
      </c>
      <c r="J536" s="343">
        <v>15</v>
      </c>
      <c r="K536" s="344">
        <v>451.75</v>
      </c>
    </row>
    <row r="537" spans="1:11" ht="14.45" customHeight="1" x14ac:dyDescent="0.2">
      <c r="A537" s="339" t="s">
        <v>301</v>
      </c>
      <c r="B537" s="340" t="s">
        <v>302</v>
      </c>
      <c r="C537" s="341" t="s">
        <v>303</v>
      </c>
      <c r="D537" s="342" t="s">
        <v>304</v>
      </c>
      <c r="E537" s="341" t="s">
        <v>297</v>
      </c>
      <c r="F537" s="342" t="s">
        <v>298</v>
      </c>
      <c r="G537" s="341" t="s">
        <v>1291</v>
      </c>
      <c r="H537" s="341" t="s">
        <v>1294</v>
      </c>
      <c r="I537" s="343">
        <v>29.532856804983957</v>
      </c>
      <c r="J537" s="343">
        <v>248</v>
      </c>
      <c r="K537" s="344">
        <v>7311.5400085449219</v>
      </c>
    </row>
    <row r="538" spans="1:11" ht="14.45" customHeight="1" x14ac:dyDescent="0.2">
      <c r="A538" s="339" t="s">
        <v>301</v>
      </c>
      <c r="B538" s="340" t="s">
        <v>302</v>
      </c>
      <c r="C538" s="341" t="s">
        <v>303</v>
      </c>
      <c r="D538" s="342" t="s">
        <v>304</v>
      </c>
      <c r="E538" s="341" t="s">
        <v>297</v>
      </c>
      <c r="F538" s="342" t="s">
        <v>298</v>
      </c>
      <c r="G538" s="341" t="s">
        <v>1295</v>
      </c>
      <c r="H538" s="341" t="s">
        <v>1296</v>
      </c>
      <c r="I538" s="343">
        <v>109.25</v>
      </c>
      <c r="J538" s="343">
        <v>1</v>
      </c>
      <c r="K538" s="344">
        <v>109.25</v>
      </c>
    </row>
    <row r="539" spans="1:11" ht="14.45" customHeight="1" x14ac:dyDescent="0.2">
      <c r="A539" s="339" t="s">
        <v>301</v>
      </c>
      <c r="B539" s="340" t="s">
        <v>302</v>
      </c>
      <c r="C539" s="341" t="s">
        <v>303</v>
      </c>
      <c r="D539" s="342" t="s">
        <v>304</v>
      </c>
      <c r="E539" s="341" t="s">
        <v>1297</v>
      </c>
      <c r="F539" s="342" t="s">
        <v>1298</v>
      </c>
      <c r="G539" s="341" t="s">
        <v>1299</v>
      </c>
      <c r="H539" s="341" t="s">
        <v>1300</v>
      </c>
      <c r="I539" s="343">
        <v>9.1827275536277071</v>
      </c>
      <c r="J539" s="343">
        <v>20160</v>
      </c>
      <c r="K539" s="344">
        <v>184874.14501953125</v>
      </c>
    </row>
    <row r="540" spans="1:11" ht="14.45" customHeight="1" x14ac:dyDescent="0.2">
      <c r="A540" s="339" t="s">
        <v>301</v>
      </c>
      <c r="B540" s="340" t="s">
        <v>302</v>
      </c>
      <c r="C540" s="341" t="s">
        <v>303</v>
      </c>
      <c r="D540" s="342" t="s">
        <v>304</v>
      </c>
      <c r="E540" s="341" t="s">
        <v>1297</v>
      </c>
      <c r="F540" s="342" t="s">
        <v>1298</v>
      </c>
      <c r="G540" s="341" t="s">
        <v>1299</v>
      </c>
      <c r="H540" s="341" t="s">
        <v>1301</v>
      </c>
      <c r="I540" s="343">
        <v>9.1400003433227539</v>
      </c>
      <c r="J540" s="343">
        <v>15600</v>
      </c>
      <c r="K540" s="344">
        <v>142627.046875</v>
      </c>
    </row>
    <row r="541" spans="1:11" ht="14.45" customHeight="1" x14ac:dyDescent="0.2">
      <c r="A541" s="339" t="s">
        <v>301</v>
      </c>
      <c r="B541" s="340" t="s">
        <v>302</v>
      </c>
      <c r="C541" s="341" t="s">
        <v>303</v>
      </c>
      <c r="D541" s="342" t="s">
        <v>304</v>
      </c>
      <c r="E541" s="341" t="s">
        <v>1297</v>
      </c>
      <c r="F541" s="342" t="s">
        <v>1298</v>
      </c>
      <c r="G541" s="341" t="s">
        <v>1302</v>
      </c>
      <c r="H541" s="341" t="s">
        <v>1303</v>
      </c>
      <c r="I541" s="343">
        <v>9.9999997764825821E-3</v>
      </c>
      <c r="J541" s="343">
        <v>10</v>
      </c>
      <c r="K541" s="344">
        <v>0.10000000149011612</v>
      </c>
    </row>
    <row r="542" spans="1:11" ht="14.45" customHeight="1" x14ac:dyDescent="0.2">
      <c r="A542" s="339" t="s">
        <v>301</v>
      </c>
      <c r="B542" s="340" t="s">
        <v>302</v>
      </c>
      <c r="C542" s="341" t="s">
        <v>303</v>
      </c>
      <c r="D542" s="342" t="s">
        <v>304</v>
      </c>
      <c r="E542" s="341" t="s">
        <v>1297</v>
      </c>
      <c r="F542" s="342" t="s">
        <v>1298</v>
      </c>
      <c r="G542" s="341" t="s">
        <v>1304</v>
      </c>
      <c r="H542" s="341" t="s">
        <v>1305</v>
      </c>
      <c r="I542" s="343">
        <v>1.0199999809265137</v>
      </c>
      <c r="J542" s="343">
        <v>27000</v>
      </c>
      <c r="K542" s="344">
        <v>27442.80029296875</v>
      </c>
    </row>
    <row r="543" spans="1:11" ht="14.45" customHeight="1" x14ac:dyDescent="0.2">
      <c r="A543" s="339" t="s">
        <v>301</v>
      </c>
      <c r="B543" s="340" t="s">
        <v>302</v>
      </c>
      <c r="C543" s="341" t="s">
        <v>303</v>
      </c>
      <c r="D543" s="342" t="s">
        <v>304</v>
      </c>
      <c r="E543" s="341" t="s">
        <v>1297</v>
      </c>
      <c r="F543" s="342" t="s">
        <v>1298</v>
      </c>
      <c r="G543" s="341" t="s">
        <v>1306</v>
      </c>
      <c r="H543" s="341" t="s">
        <v>1307</v>
      </c>
      <c r="I543" s="343">
        <v>10062.3603515625</v>
      </c>
      <c r="J543" s="343">
        <v>1</v>
      </c>
      <c r="K543" s="344">
        <v>10062.3603515625</v>
      </c>
    </row>
    <row r="544" spans="1:11" ht="14.45" customHeight="1" x14ac:dyDescent="0.2">
      <c r="A544" s="339" t="s">
        <v>301</v>
      </c>
      <c r="B544" s="340" t="s">
        <v>302</v>
      </c>
      <c r="C544" s="341" t="s">
        <v>303</v>
      </c>
      <c r="D544" s="342" t="s">
        <v>304</v>
      </c>
      <c r="E544" s="341" t="s">
        <v>1297</v>
      </c>
      <c r="F544" s="342" t="s">
        <v>1298</v>
      </c>
      <c r="G544" s="341" t="s">
        <v>1304</v>
      </c>
      <c r="H544" s="341" t="s">
        <v>1308</v>
      </c>
      <c r="I544" s="343">
        <v>1.0199999809265137</v>
      </c>
      <c r="J544" s="343">
        <v>13000</v>
      </c>
      <c r="K544" s="344">
        <v>13213.2001953125</v>
      </c>
    </row>
    <row r="545" spans="1:11" ht="14.45" customHeight="1" x14ac:dyDescent="0.2">
      <c r="A545" s="339" t="s">
        <v>301</v>
      </c>
      <c r="B545" s="340" t="s">
        <v>302</v>
      </c>
      <c r="C545" s="341" t="s">
        <v>303</v>
      </c>
      <c r="D545" s="342" t="s">
        <v>304</v>
      </c>
      <c r="E545" s="341" t="s">
        <v>1297</v>
      </c>
      <c r="F545" s="342" t="s">
        <v>1298</v>
      </c>
      <c r="G545" s="341" t="s">
        <v>1309</v>
      </c>
      <c r="H545" s="341" t="s">
        <v>1310</v>
      </c>
      <c r="I545" s="343">
        <v>41.139999389648438</v>
      </c>
      <c r="J545" s="343">
        <v>10</v>
      </c>
      <c r="K545" s="344">
        <v>411.39999389648438</v>
      </c>
    </row>
    <row r="546" spans="1:11" ht="14.45" customHeight="1" x14ac:dyDescent="0.2">
      <c r="A546" s="339" t="s">
        <v>301</v>
      </c>
      <c r="B546" s="340" t="s">
        <v>302</v>
      </c>
      <c r="C546" s="341" t="s">
        <v>303</v>
      </c>
      <c r="D546" s="342" t="s">
        <v>304</v>
      </c>
      <c r="E546" s="341" t="s">
        <v>1297</v>
      </c>
      <c r="F546" s="342" t="s">
        <v>1298</v>
      </c>
      <c r="G546" s="341" t="s">
        <v>1311</v>
      </c>
      <c r="H546" s="341" t="s">
        <v>1312</v>
      </c>
      <c r="I546" s="343">
        <v>0.25</v>
      </c>
      <c r="J546" s="343">
        <v>200</v>
      </c>
      <c r="K546" s="344">
        <v>50</v>
      </c>
    </row>
    <row r="547" spans="1:11" ht="14.45" customHeight="1" x14ac:dyDescent="0.2">
      <c r="A547" s="339" t="s">
        <v>301</v>
      </c>
      <c r="B547" s="340" t="s">
        <v>302</v>
      </c>
      <c r="C547" s="341" t="s">
        <v>303</v>
      </c>
      <c r="D547" s="342" t="s">
        <v>304</v>
      </c>
      <c r="E547" s="341" t="s">
        <v>1297</v>
      </c>
      <c r="F547" s="342" t="s">
        <v>1298</v>
      </c>
      <c r="G547" s="341" t="s">
        <v>1313</v>
      </c>
      <c r="H547" s="341" t="s">
        <v>1314</v>
      </c>
      <c r="I547" s="343">
        <v>1.7524999976158142</v>
      </c>
      <c r="J547" s="343">
        <v>900</v>
      </c>
      <c r="K547" s="344">
        <v>1579.1599884033203</v>
      </c>
    </row>
    <row r="548" spans="1:11" ht="14.45" customHeight="1" x14ac:dyDescent="0.2">
      <c r="A548" s="339" t="s">
        <v>301</v>
      </c>
      <c r="B548" s="340" t="s">
        <v>302</v>
      </c>
      <c r="C548" s="341" t="s">
        <v>303</v>
      </c>
      <c r="D548" s="342" t="s">
        <v>304</v>
      </c>
      <c r="E548" s="341" t="s">
        <v>1297</v>
      </c>
      <c r="F548" s="342" t="s">
        <v>1298</v>
      </c>
      <c r="G548" s="341" t="s">
        <v>1315</v>
      </c>
      <c r="H548" s="341" t="s">
        <v>1316</v>
      </c>
      <c r="I548" s="343">
        <v>11.738888634575737</v>
      </c>
      <c r="J548" s="343">
        <v>62</v>
      </c>
      <c r="K548" s="344">
        <v>727.81000900268555</v>
      </c>
    </row>
    <row r="549" spans="1:11" ht="14.45" customHeight="1" x14ac:dyDescent="0.2">
      <c r="A549" s="339" t="s">
        <v>301</v>
      </c>
      <c r="B549" s="340" t="s">
        <v>302</v>
      </c>
      <c r="C549" s="341" t="s">
        <v>303</v>
      </c>
      <c r="D549" s="342" t="s">
        <v>304</v>
      </c>
      <c r="E549" s="341" t="s">
        <v>1297</v>
      </c>
      <c r="F549" s="342" t="s">
        <v>1298</v>
      </c>
      <c r="G549" s="341" t="s">
        <v>1317</v>
      </c>
      <c r="H549" s="341" t="s">
        <v>1318</v>
      </c>
      <c r="I549" s="343">
        <v>13.310000419616699</v>
      </c>
      <c r="J549" s="343">
        <v>70</v>
      </c>
      <c r="K549" s="344">
        <v>931.70001220703125</v>
      </c>
    </row>
    <row r="550" spans="1:11" ht="14.45" customHeight="1" x14ac:dyDescent="0.2">
      <c r="A550" s="339" t="s">
        <v>301</v>
      </c>
      <c r="B550" s="340" t="s">
        <v>302</v>
      </c>
      <c r="C550" s="341" t="s">
        <v>303</v>
      </c>
      <c r="D550" s="342" t="s">
        <v>304</v>
      </c>
      <c r="E550" s="341" t="s">
        <v>1297</v>
      </c>
      <c r="F550" s="342" t="s">
        <v>1298</v>
      </c>
      <c r="G550" s="341" t="s">
        <v>1315</v>
      </c>
      <c r="H550" s="341" t="s">
        <v>1319</v>
      </c>
      <c r="I550" s="343">
        <v>11.737999725341798</v>
      </c>
      <c r="J550" s="343">
        <v>30</v>
      </c>
      <c r="K550" s="344">
        <v>352.16000366210938</v>
      </c>
    </row>
    <row r="551" spans="1:11" ht="14.45" customHeight="1" x14ac:dyDescent="0.2">
      <c r="A551" s="339" t="s">
        <v>301</v>
      </c>
      <c r="B551" s="340" t="s">
        <v>302</v>
      </c>
      <c r="C551" s="341" t="s">
        <v>303</v>
      </c>
      <c r="D551" s="342" t="s">
        <v>304</v>
      </c>
      <c r="E551" s="341" t="s">
        <v>1297</v>
      </c>
      <c r="F551" s="342" t="s">
        <v>1298</v>
      </c>
      <c r="G551" s="341" t="s">
        <v>1317</v>
      </c>
      <c r="H551" s="341" t="s">
        <v>1320</v>
      </c>
      <c r="I551" s="343">
        <v>13.310000419616699</v>
      </c>
      <c r="J551" s="343">
        <v>34</v>
      </c>
      <c r="K551" s="344">
        <v>452.54001617431641</v>
      </c>
    </row>
    <row r="552" spans="1:11" ht="14.45" customHeight="1" x14ac:dyDescent="0.2">
      <c r="A552" s="339" t="s">
        <v>301</v>
      </c>
      <c r="B552" s="340" t="s">
        <v>302</v>
      </c>
      <c r="C552" s="341" t="s">
        <v>303</v>
      </c>
      <c r="D552" s="342" t="s">
        <v>304</v>
      </c>
      <c r="E552" s="341" t="s">
        <v>1297</v>
      </c>
      <c r="F552" s="342" t="s">
        <v>1298</v>
      </c>
      <c r="G552" s="341" t="s">
        <v>1321</v>
      </c>
      <c r="H552" s="341" t="s">
        <v>1322</v>
      </c>
      <c r="I552" s="343">
        <v>321.76998901367188</v>
      </c>
      <c r="J552" s="343">
        <v>5</v>
      </c>
      <c r="K552" s="344">
        <v>1608.8499755859375</v>
      </c>
    </row>
    <row r="553" spans="1:11" ht="14.45" customHeight="1" x14ac:dyDescent="0.2">
      <c r="A553" s="339" t="s">
        <v>301</v>
      </c>
      <c r="B553" s="340" t="s">
        <v>302</v>
      </c>
      <c r="C553" s="341" t="s">
        <v>303</v>
      </c>
      <c r="D553" s="342" t="s">
        <v>304</v>
      </c>
      <c r="E553" s="341" t="s">
        <v>1297</v>
      </c>
      <c r="F553" s="342" t="s">
        <v>1298</v>
      </c>
      <c r="G553" s="341" t="s">
        <v>1321</v>
      </c>
      <c r="H553" s="341" t="s">
        <v>1323</v>
      </c>
      <c r="I553" s="343">
        <v>321.760009765625</v>
      </c>
      <c r="J553" s="343">
        <v>6</v>
      </c>
      <c r="K553" s="344">
        <v>1930.56005859375</v>
      </c>
    </row>
    <row r="554" spans="1:11" ht="14.45" customHeight="1" x14ac:dyDescent="0.2">
      <c r="A554" s="339" t="s">
        <v>301</v>
      </c>
      <c r="B554" s="340" t="s">
        <v>302</v>
      </c>
      <c r="C554" s="341" t="s">
        <v>303</v>
      </c>
      <c r="D554" s="342" t="s">
        <v>304</v>
      </c>
      <c r="E554" s="341" t="s">
        <v>1297</v>
      </c>
      <c r="F554" s="342" t="s">
        <v>1298</v>
      </c>
      <c r="G554" s="341" t="s">
        <v>1324</v>
      </c>
      <c r="H554" s="341" t="s">
        <v>1325</v>
      </c>
      <c r="I554" s="343">
        <v>123.90500259399414</v>
      </c>
      <c r="J554" s="343">
        <v>25</v>
      </c>
      <c r="K554" s="344">
        <v>3097.6500244140625</v>
      </c>
    </row>
    <row r="555" spans="1:11" ht="14.45" customHeight="1" x14ac:dyDescent="0.2">
      <c r="A555" s="339" t="s">
        <v>301</v>
      </c>
      <c r="B555" s="340" t="s">
        <v>302</v>
      </c>
      <c r="C555" s="341" t="s">
        <v>303</v>
      </c>
      <c r="D555" s="342" t="s">
        <v>304</v>
      </c>
      <c r="E555" s="341" t="s">
        <v>1297</v>
      </c>
      <c r="F555" s="342" t="s">
        <v>1298</v>
      </c>
      <c r="G555" s="341" t="s">
        <v>1324</v>
      </c>
      <c r="H555" s="341" t="s">
        <v>1326</v>
      </c>
      <c r="I555" s="343">
        <v>117.12999725341797</v>
      </c>
      <c r="J555" s="343">
        <v>12.5</v>
      </c>
      <c r="K555" s="344">
        <v>1464.0999755859375</v>
      </c>
    </row>
    <row r="556" spans="1:11" ht="14.45" customHeight="1" x14ac:dyDescent="0.2">
      <c r="A556" s="339" t="s">
        <v>301</v>
      </c>
      <c r="B556" s="340" t="s">
        <v>302</v>
      </c>
      <c r="C556" s="341" t="s">
        <v>303</v>
      </c>
      <c r="D556" s="342" t="s">
        <v>304</v>
      </c>
      <c r="E556" s="341" t="s">
        <v>1297</v>
      </c>
      <c r="F556" s="342" t="s">
        <v>1298</v>
      </c>
      <c r="G556" s="341" t="s">
        <v>1327</v>
      </c>
      <c r="H556" s="341" t="s">
        <v>1328</v>
      </c>
      <c r="I556" s="343">
        <v>758.19000244140625</v>
      </c>
      <c r="J556" s="343">
        <v>2</v>
      </c>
      <c r="K556" s="344">
        <v>1516.3800048828125</v>
      </c>
    </row>
    <row r="557" spans="1:11" ht="14.45" customHeight="1" x14ac:dyDescent="0.2">
      <c r="A557" s="339" t="s">
        <v>301</v>
      </c>
      <c r="B557" s="340" t="s">
        <v>302</v>
      </c>
      <c r="C557" s="341" t="s">
        <v>303</v>
      </c>
      <c r="D557" s="342" t="s">
        <v>304</v>
      </c>
      <c r="E557" s="341" t="s">
        <v>1297</v>
      </c>
      <c r="F557" s="342" t="s">
        <v>1298</v>
      </c>
      <c r="G557" s="341" t="s">
        <v>1329</v>
      </c>
      <c r="H557" s="341" t="s">
        <v>1330</v>
      </c>
      <c r="I557" s="343">
        <v>148.22999572753906</v>
      </c>
      <c r="J557" s="343">
        <v>5</v>
      </c>
      <c r="K557" s="344">
        <v>741.1500244140625</v>
      </c>
    </row>
    <row r="558" spans="1:11" ht="14.45" customHeight="1" x14ac:dyDescent="0.2">
      <c r="A558" s="339" t="s">
        <v>301</v>
      </c>
      <c r="B558" s="340" t="s">
        <v>302</v>
      </c>
      <c r="C558" s="341" t="s">
        <v>303</v>
      </c>
      <c r="D558" s="342" t="s">
        <v>304</v>
      </c>
      <c r="E558" s="341" t="s">
        <v>1297</v>
      </c>
      <c r="F558" s="342" t="s">
        <v>1298</v>
      </c>
      <c r="G558" s="341" t="s">
        <v>1331</v>
      </c>
      <c r="H558" s="341" t="s">
        <v>1332</v>
      </c>
      <c r="I558" s="343">
        <v>0.5899999737739563</v>
      </c>
      <c r="J558" s="343">
        <v>21000</v>
      </c>
      <c r="K558" s="344">
        <v>12455.4501953125</v>
      </c>
    </row>
    <row r="559" spans="1:11" ht="14.45" customHeight="1" x14ac:dyDescent="0.2">
      <c r="A559" s="339" t="s">
        <v>301</v>
      </c>
      <c r="B559" s="340" t="s">
        <v>302</v>
      </c>
      <c r="C559" s="341" t="s">
        <v>303</v>
      </c>
      <c r="D559" s="342" t="s">
        <v>304</v>
      </c>
      <c r="E559" s="341" t="s">
        <v>1297</v>
      </c>
      <c r="F559" s="342" t="s">
        <v>1298</v>
      </c>
      <c r="G559" s="341" t="s">
        <v>1331</v>
      </c>
      <c r="H559" s="341" t="s">
        <v>1333</v>
      </c>
      <c r="I559" s="343">
        <v>0.5899999737739563</v>
      </c>
      <c r="J559" s="343">
        <v>14000</v>
      </c>
      <c r="K559" s="344">
        <v>8302.150146484375</v>
      </c>
    </row>
    <row r="560" spans="1:11" ht="14.45" customHeight="1" x14ac:dyDescent="0.2">
      <c r="A560" s="339" t="s">
        <v>301</v>
      </c>
      <c r="B560" s="340" t="s">
        <v>302</v>
      </c>
      <c r="C560" s="341" t="s">
        <v>303</v>
      </c>
      <c r="D560" s="342" t="s">
        <v>304</v>
      </c>
      <c r="E560" s="341" t="s">
        <v>1297</v>
      </c>
      <c r="F560" s="342" t="s">
        <v>1298</v>
      </c>
      <c r="G560" s="341" t="s">
        <v>1334</v>
      </c>
      <c r="H560" s="341" t="s">
        <v>1335</v>
      </c>
      <c r="I560" s="343">
        <v>1.2100000381469727</v>
      </c>
      <c r="J560" s="343">
        <v>4000</v>
      </c>
      <c r="K560" s="344">
        <v>4840</v>
      </c>
    </row>
    <row r="561" spans="1:11" ht="14.45" customHeight="1" x14ac:dyDescent="0.2">
      <c r="A561" s="339" t="s">
        <v>301</v>
      </c>
      <c r="B561" s="340" t="s">
        <v>302</v>
      </c>
      <c r="C561" s="341" t="s">
        <v>303</v>
      </c>
      <c r="D561" s="342" t="s">
        <v>304</v>
      </c>
      <c r="E561" s="341" t="s">
        <v>1297</v>
      </c>
      <c r="F561" s="342" t="s">
        <v>1298</v>
      </c>
      <c r="G561" s="341" t="s">
        <v>1336</v>
      </c>
      <c r="H561" s="341" t="s">
        <v>1337</v>
      </c>
      <c r="I561" s="343">
        <v>1.75</v>
      </c>
      <c r="J561" s="343">
        <v>1700</v>
      </c>
      <c r="K561" s="344">
        <v>2982.64990234375</v>
      </c>
    </row>
    <row r="562" spans="1:11" ht="14.45" customHeight="1" x14ac:dyDescent="0.2">
      <c r="A562" s="339" t="s">
        <v>301</v>
      </c>
      <c r="B562" s="340" t="s">
        <v>302</v>
      </c>
      <c r="C562" s="341" t="s">
        <v>303</v>
      </c>
      <c r="D562" s="342" t="s">
        <v>304</v>
      </c>
      <c r="E562" s="341" t="s">
        <v>1297</v>
      </c>
      <c r="F562" s="342" t="s">
        <v>1298</v>
      </c>
      <c r="G562" s="341" t="s">
        <v>1334</v>
      </c>
      <c r="H562" s="341" t="s">
        <v>1338</v>
      </c>
      <c r="I562" s="343">
        <v>1.2100000381469727</v>
      </c>
      <c r="J562" s="343">
        <v>2000</v>
      </c>
      <c r="K562" s="344">
        <v>2420</v>
      </c>
    </row>
    <row r="563" spans="1:11" ht="14.45" customHeight="1" x14ac:dyDescent="0.2">
      <c r="A563" s="339" t="s">
        <v>301</v>
      </c>
      <c r="B563" s="340" t="s">
        <v>302</v>
      </c>
      <c r="C563" s="341" t="s">
        <v>303</v>
      </c>
      <c r="D563" s="342" t="s">
        <v>304</v>
      </c>
      <c r="E563" s="341" t="s">
        <v>1297</v>
      </c>
      <c r="F563" s="342" t="s">
        <v>1298</v>
      </c>
      <c r="G563" s="341" t="s">
        <v>1339</v>
      </c>
      <c r="H563" s="341" t="s">
        <v>1340</v>
      </c>
      <c r="I563" s="343">
        <v>4.0200001001358032</v>
      </c>
      <c r="J563" s="343">
        <v>1680</v>
      </c>
      <c r="K563" s="344">
        <v>6746.9600830078125</v>
      </c>
    </row>
    <row r="564" spans="1:11" ht="14.45" customHeight="1" x14ac:dyDescent="0.2">
      <c r="A564" s="339" t="s">
        <v>301</v>
      </c>
      <c r="B564" s="340" t="s">
        <v>302</v>
      </c>
      <c r="C564" s="341" t="s">
        <v>303</v>
      </c>
      <c r="D564" s="342" t="s">
        <v>304</v>
      </c>
      <c r="E564" s="341" t="s">
        <v>1297</v>
      </c>
      <c r="F564" s="342" t="s">
        <v>1298</v>
      </c>
      <c r="G564" s="341" t="s">
        <v>1339</v>
      </c>
      <c r="H564" s="341" t="s">
        <v>1341</v>
      </c>
      <c r="I564" s="343">
        <v>4.070000171661377</v>
      </c>
      <c r="J564" s="343">
        <v>4080</v>
      </c>
      <c r="K564" s="344">
        <v>16620.559875488281</v>
      </c>
    </row>
    <row r="565" spans="1:11" ht="14.45" customHeight="1" x14ac:dyDescent="0.2">
      <c r="A565" s="339" t="s">
        <v>301</v>
      </c>
      <c r="B565" s="340" t="s">
        <v>302</v>
      </c>
      <c r="C565" s="341" t="s">
        <v>303</v>
      </c>
      <c r="D565" s="342" t="s">
        <v>304</v>
      </c>
      <c r="E565" s="341" t="s">
        <v>1297</v>
      </c>
      <c r="F565" s="342" t="s">
        <v>1298</v>
      </c>
      <c r="G565" s="341" t="s">
        <v>1342</v>
      </c>
      <c r="H565" s="341" t="s">
        <v>1343</v>
      </c>
      <c r="I565" s="343">
        <v>0.82249999046325684</v>
      </c>
      <c r="J565" s="343">
        <v>500</v>
      </c>
      <c r="K565" s="344">
        <v>411</v>
      </c>
    </row>
    <row r="566" spans="1:11" ht="14.45" customHeight="1" x14ac:dyDescent="0.2">
      <c r="A566" s="339" t="s">
        <v>301</v>
      </c>
      <c r="B566" s="340" t="s">
        <v>302</v>
      </c>
      <c r="C566" s="341" t="s">
        <v>303</v>
      </c>
      <c r="D566" s="342" t="s">
        <v>304</v>
      </c>
      <c r="E566" s="341" t="s">
        <v>1297</v>
      </c>
      <c r="F566" s="342" t="s">
        <v>1298</v>
      </c>
      <c r="G566" s="341" t="s">
        <v>1344</v>
      </c>
      <c r="H566" s="341" t="s">
        <v>1345</v>
      </c>
      <c r="I566" s="343">
        <v>0.434285717351096</v>
      </c>
      <c r="J566" s="343">
        <v>1100</v>
      </c>
      <c r="K566" s="344">
        <v>478</v>
      </c>
    </row>
    <row r="567" spans="1:11" ht="14.45" customHeight="1" x14ac:dyDescent="0.2">
      <c r="A567" s="339" t="s">
        <v>301</v>
      </c>
      <c r="B567" s="340" t="s">
        <v>302</v>
      </c>
      <c r="C567" s="341" t="s">
        <v>303</v>
      </c>
      <c r="D567" s="342" t="s">
        <v>304</v>
      </c>
      <c r="E567" s="341" t="s">
        <v>1297</v>
      </c>
      <c r="F567" s="342" t="s">
        <v>1298</v>
      </c>
      <c r="G567" s="341" t="s">
        <v>1346</v>
      </c>
      <c r="H567" s="341" t="s">
        <v>1347</v>
      </c>
      <c r="I567" s="343">
        <v>0.47999998927116394</v>
      </c>
      <c r="J567" s="343">
        <v>200</v>
      </c>
      <c r="K567" s="344">
        <v>96</v>
      </c>
    </row>
    <row r="568" spans="1:11" ht="14.45" customHeight="1" x14ac:dyDescent="0.2">
      <c r="A568" s="339" t="s">
        <v>301</v>
      </c>
      <c r="B568" s="340" t="s">
        <v>302</v>
      </c>
      <c r="C568" s="341" t="s">
        <v>303</v>
      </c>
      <c r="D568" s="342" t="s">
        <v>304</v>
      </c>
      <c r="E568" s="341" t="s">
        <v>1297</v>
      </c>
      <c r="F568" s="342" t="s">
        <v>1298</v>
      </c>
      <c r="G568" s="341" t="s">
        <v>1346</v>
      </c>
      <c r="H568" s="341" t="s">
        <v>1348</v>
      </c>
      <c r="I568" s="343">
        <v>0.47999998927116394</v>
      </c>
      <c r="J568" s="343">
        <v>400</v>
      </c>
      <c r="K568" s="344">
        <v>192</v>
      </c>
    </row>
    <row r="569" spans="1:11" ht="14.45" customHeight="1" x14ac:dyDescent="0.2">
      <c r="A569" s="339" t="s">
        <v>301</v>
      </c>
      <c r="B569" s="340" t="s">
        <v>302</v>
      </c>
      <c r="C569" s="341" t="s">
        <v>303</v>
      </c>
      <c r="D569" s="342" t="s">
        <v>304</v>
      </c>
      <c r="E569" s="341" t="s">
        <v>1297</v>
      </c>
      <c r="F569" s="342" t="s">
        <v>1298</v>
      </c>
      <c r="G569" s="341" t="s">
        <v>1349</v>
      </c>
      <c r="H569" s="341" t="s">
        <v>1350</v>
      </c>
      <c r="I569" s="343">
        <v>0.57999998331069946</v>
      </c>
      <c r="J569" s="343">
        <v>300</v>
      </c>
      <c r="K569" s="344">
        <v>174</v>
      </c>
    </row>
    <row r="570" spans="1:11" ht="14.45" customHeight="1" x14ac:dyDescent="0.2">
      <c r="A570" s="339" t="s">
        <v>301</v>
      </c>
      <c r="B570" s="340" t="s">
        <v>302</v>
      </c>
      <c r="C570" s="341" t="s">
        <v>303</v>
      </c>
      <c r="D570" s="342" t="s">
        <v>304</v>
      </c>
      <c r="E570" s="341" t="s">
        <v>1297</v>
      </c>
      <c r="F570" s="342" t="s">
        <v>1298</v>
      </c>
      <c r="G570" s="341" t="s">
        <v>1351</v>
      </c>
      <c r="H570" s="341" t="s">
        <v>1352</v>
      </c>
      <c r="I570" s="343">
        <v>0.67000001668930054</v>
      </c>
      <c r="J570" s="343">
        <v>200</v>
      </c>
      <c r="K570" s="344">
        <v>134</v>
      </c>
    </row>
    <row r="571" spans="1:11" ht="14.45" customHeight="1" x14ac:dyDescent="0.2">
      <c r="A571" s="339" t="s">
        <v>301</v>
      </c>
      <c r="B571" s="340" t="s">
        <v>302</v>
      </c>
      <c r="C571" s="341" t="s">
        <v>303</v>
      </c>
      <c r="D571" s="342" t="s">
        <v>304</v>
      </c>
      <c r="E571" s="341" t="s">
        <v>1297</v>
      </c>
      <c r="F571" s="342" t="s">
        <v>1298</v>
      </c>
      <c r="G571" s="341" t="s">
        <v>1353</v>
      </c>
      <c r="H571" s="341" t="s">
        <v>1354</v>
      </c>
      <c r="I571" s="343">
        <v>59.409999847412109</v>
      </c>
      <c r="J571" s="343">
        <v>5</v>
      </c>
      <c r="K571" s="344">
        <v>297.05999755859375</v>
      </c>
    </row>
    <row r="572" spans="1:11" ht="14.45" customHeight="1" x14ac:dyDescent="0.2">
      <c r="A572" s="339" t="s">
        <v>301</v>
      </c>
      <c r="B572" s="340" t="s">
        <v>302</v>
      </c>
      <c r="C572" s="341" t="s">
        <v>303</v>
      </c>
      <c r="D572" s="342" t="s">
        <v>304</v>
      </c>
      <c r="E572" s="341" t="s">
        <v>1297</v>
      </c>
      <c r="F572" s="342" t="s">
        <v>1298</v>
      </c>
      <c r="G572" s="341" t="s">
        <v>1355</v>
      </c>
      <c r="H572" s="341" t="s">
        <v>1356</v>
      </c>
      <c r="I572" s="343">
        <v>1.0900000333786011</v>
      </c>
      <c r="J572" s="343">
        <v>200</v>
      </c>
      <c r="K572" s="344">
        <v>218</v>
      </c>
    </row>
    <row r="573" spans="1:11" ht="14.45" customHeight="1" x14ac:dyDescent="0.2">
      <c r="A573" s="339" t="s">
        <v>301</v>
      </c>
      <c r="B573" s="340" t="s">
        <v>302</v>
      </c>
      <c r="C573" s="341" t="s">
        <v>303</v>
      </c>
      <c r="D573" s="342" t="s">
        <v>304</v>
      </c>
      <c r="E573" s="341" t="s">
        <v>1297</v>
      </c>
      <c r="F573" s="342" t="s">
        <v>1298</v>
      </c>
      <c r="G573" s="341" t="s">
        <v>1346</v>
      </c>
      <c r="H573" s="341" t="s">
        <v>1357</v>
      </c>
      <c r="I573" s="343">
        <v>0.47499999403953552</v>
      </c>
      <c r="J573" s="343">
        <v>800</v>
      </c>
      <c r="K573" s="344">
        <v>380</v>
      </c>
    </row>
    <row r="574" spans="1:11" ht="14.45" customHeight="1" x14ac:dyDescent="0.2">
      <c r="A574" s="339" t="s">
        <v>301</v>
      </c>
      <c r="B574" s="340" t="s">
        <v>302</v>
      </c>
      <c r="C574" s="341" t="s">
        <v>303</v>
      </c>
      <c r="D574" s="342" t="s">
        <v>304</v>
      </c>
      <c r="E574" s="341" t="s">
        <v>1297</v>
      </c>
      <c r="F574" s="342" t="s">
        <v>1298</v>
      </c>
      <c r="G574" s="341" t="s">
        <v>1351</v>
      </c>
      <c r="H574" s="341" t="s">
        <v>1358</v>
      </c>
      <c r="I574" s="343">
        <v>0.67000001668930054</v>
      </c>
      <c r="J574" s="343">
        <v>100</v>
      </c>
      <c r="K574" s="344">
        <v>67</v>
      </c>
    </row>
    <row r="575" spans="1:11" ht="14.45" customHeight="1" x14ac:dyDescent="0.2">
      <c r="A575" s="339" t="s">
        <v>301</v>
      </c>
      <c r="B575" s="340" t="s">
        <v>302</v>
      </c>
      <c r="C575" s="341" t="s">
        <v>303</v>
      </c>
      <c r="D575" s="342" t="s">
        <v>304</v>
      </c>
      <c r="E575" s="341" t="s">
        <v>1297</v>
      </c>
      <c r="F575" s="342" t="s">
        <v>1298</v>
      </c>
      <c r="G575" s="341" t="s">
        <v>1359</v>
      </c>
      <c r="H575" s="341" t="s">
        <v>1360</v>
      </c>
      <c r="I575" s="343">
        <v>100.43000030517578</v>
      </c>
      <c r="J575" s="343">
        <v>10</v>
      </c>
      <c r="K575" s="344">
        <v>1004.2999877929688</v>
      </c>
    </row>
    <row r="576" spans="1:11" ht="14.45" customHeight="1" x14ac:dyDescent="0.2">
      <c r="A576" s="339" t="s">
        <v>301</v>
      </c>
      <c r="B576" s="340" t="s">
        <v>302</v>
      </c>
      <c r="C576" s="341" t="s">
        <v>303</v>
      </c>
      <c r="D576" s="342" t="s">
        <v>304</v>
      </c>
      <c r="E576" s="341" t="s">
        <v>1297</v>
      </c>
      <c r="F576" s="342" t="s">
        <v>1298</v>
      </c>
      <c r="G576" s="341" t="s">
        <v>1361</v>
      </c>
      <c r="H576" s="341" t="s">
        <v>1362</v>
      </c>
      <c r="I576" s="343">
        <v>5.619999885559082</v>
      </c>
      <c r="J576" s="343">
        <v>1000</v>
      </c>
      <c r="K576" s="344">
        <v>5620.3299560546875</v>
      </c>
    </row>
    <row r="577" spans="1:11" ht="14.45" customHeight="1" x14ac:dyDescent="0.2">
      <c r="A577" s="339" t="s">
        <v>301</v>
      </c>
      <c r="B577" s="340" t="s">
        <v>302</v>
      </c>
      <c r="C577" s="341" t="s">
        <v>303</v>
      </c>
      <c r="D577" s="342" t="s">
        <v>304</v>
      </c>
      <c r="E577" s="341" t="s">
        <v>1297</v>
      </c>
      <c r="F577" s="342" t="s">
        <v>1298</v>
      </c>
      <c r="G577" s="341" t="s">
        <v>1361</v>
      </c>
      <c r="H577" s="341" t="s">
        <v>1363</v>
      </c>
      <c r="I577" s="343">
        <v>6.1649999618530273</v>
      </c>
      <c r="J577" s="343">
        <v>400</v>
      </c>
      <c r="K577" s="344">
        <v>2466.2099609375</v>
      </c>
    </row>
    <row r="578" spans="1:11" ht="14.45" customHeight="1" x14ac:dyDescent="0.2">
      <c r="A578" s="339" t="s">
        <v>301</v>
      </c>
      <c r="B578" s="340" t="s">
        <v>302</v>
      </c>
      <c r="C578" s="341" t="s">
        <v>303</v>
      </c>
      <c r="D578" s="342" t="s">
        <v>304</v>
      </c>
      <c r="E578" s="341" t="s">
        <v>1297</v>
      </c>
      <c r="F578" s="342" t="s">
        <v>1298</v>
      </c>
      <c r="G578" s="341" t="s">
        <v>1364</v>
      </c>
      <c r="H578" s="341" t="s">
        <v>1365</v>
      </c>
      <c r="I578" s="343">
        <v>202.55000305175781</v>
      </c>
      <c r="J578" s="343">
        <v>10</v>
      </c>
      <c r="K578" s="344">
        <v>2025.5400390625</v>
      </c>
    </row>
    <row r="579" spans="1:11" ht="14.45" customHeight="1" x14ac:dyDescent="0.2">
      <c r="A579" s="339" t="s">
        <v>301</v>
      </c>
      <c r="B579" s="340" t="s">
        <v>302</v>
      </c>
      <c r="C579" s="341" t="s">
        <v>303</v>
      </c>
      <c r="D579" s="342" t="s">
        <v>304</v>
      </c>
      <c r="E579" s="341" t="s">
        <v>1297</v>
      </c>
      <c r="F579" s="342" t="s">
        <v>1298</v>
      </c>
      <c r="G579" s="341" t="s">
        <v>1364</v>
      </c>
      <c r="H579" s="341" t="s">
        <v>1366</v>
      </c>
      <c r="I579" s="343">
        <v>202.60000610351563</v>
      </c>
      <c r="J579" s="343">
        <v>10</v>
      </c>
      <c r="K579" s="344">
        <v>2026</v>
      </c>
    </row>
    <row r="580" spans="1:11" ht="14.45" customHeight="1" x14ac:dyDescent="0.2">
      <c r="A580" s="339" t="s">
        <v>301</v>
      </c>
      <c r="B580" s="340" t="s">
        <v>302</v>
      </c>
      <c r="C580" s="341" t="s">
        <v>303</v>
      </c>
      <c r="D580" s="342" t="s">
        <v>304</v>
      </c>
      <c r="E580" s="341" t="s">
        <v>1297</v>
      </c>
      <c r="F580" s="342" t="s">
        <v>1298</v>
      </c>
      <c r="G580" s="341" t="s">
        <v>1361</v>
      </c>
      <c r="H580" s="341" t="s">
        <v>1367</v>
      </c>
      <c r="I580" s="343">
        <v>5.6219999313354494</v>
      </c>
      <c r="J580" s="343">
        <v>1100</v>
      </c>
      <c r="K580" s="344">
        <v>6183.3299560546875</v>
      </c>
    </row>
    <row r="581" spans="1:11" ht="14.45" customHeight="1" x14ac:dyDescent="0.2">
      <c r="A581" s="339" t="s">
        <v>301</v>
      </c>
      <c r="B581" s="340" t="s">
        <v>302</v>
      </c>
      <c r="C581" s="341" t="s">
        <v>303</v>
      </c>
      <c r="D581" s="342" t="s">
        <v>304</v>
      </c>
      <c r="E581" s="341" t="s">
        <v>1297</v>
      </c>
      <c r="F581" s="342" t="s">
        <v>1298</v>
      </c>
      <c r="G581" s="341" t="s">
        <v>1368</v>
      </c>
      <c r="H581" s="341" t="s">
        <v>1369</v>
      </c>
      <c r="I581" s="343">
        <v>1.9299999475479126</v>
      </c>
      <c r="J581" s="343">
        <v>20</v>
      </c>
      <c r="K581" s="344">
        <v>38.599998474121094</v>
      </c>
    </row>
    <row r="582" spans="1:11" ht="14.45" customHeight="1" x14ac:dyDescent="0.2">
      <c r="A582" s="339" t="s">
        <v>301</v>
      </c>
      <c r="B582" s="340" t="s">
        <v>302</v>
      </c>
      <c r="C582" s="341" t="s">
        <v>303</v>
      </c>
      <c r="D582" s="342" t="s">
        <v>304</v>
      </c>
      <c r="E582" s="341" t="s">
        <v>1297</v>
      </c>
      <c r="F582" s="342" t="s">
        <v>1298</v>
      </c>
      <c r="G582" s="341" t="s">
        <v>1370</v>
      </c>
      <c r="H582" s="341" t="s">
        <v>1371</v>
      </c>
      <c r="I582" s="343">
        <v>2.2300000190734863</v>
      </c>
      <c r="J582" s="343">
        <v>1220</v>
      </c>
      <c r="K582" s="344">
        <v>2792.8401069641113</v>
      </c>
    </row>
    <row r="583" spans="1:11" ht="14.45" customHeight="1" x14ac:dyDescent="0.2">
      <c r="A583" s="339" t="s">
        <v>301</v>
      </c>
      <c r="B583" s="340" t="s">
        <v>302</v>
      </c>
      <c r="C583" s="341" t="s">
        <v>303</v>
      </c>
      <c r="D583" s="342" t="s">
        <v>304</v>
      </c>
      <c r="E583" s="341" t="s">
        <v>1297</v>
      </c>
      <c r="F583" s="342" t="s">
        <v>1298</v>
      </c>
      <c r="G583" s="341" t="s">
        <v>1372</v>
      </c>
      <c r="H583" s="341" t="s">
        <v>1373</v>
      </c>
      <c r="I583" s="343">
        <v>0.62000000476837158</v>
      </c>
      <c r="J583" s="343">
        <v>1300</v>
      </c>
      <c r="K583" s="344">
        <v>810.73001098632813</v>
      </c>
    </row>
    <row r="584" spans="1:11" ht="14.45" customHeight="1" x14ac:dyDescent="0.2">
      <c r="A584" s="339" t="s">
        <v>301</v>
      </c>
      <c r="B584" s="340" t="s">
        <v>302</v>
      </c>
      <c r="C584" s="341" t="s">
        <v>303</v>
      </c>
      <c r="D584" s="342" t="s">
        <v>304</v>
      </c>
      <c r="E584" s="341" t="s">
        <v>1374</v>
      </c>
      <c r="F584" s="342" t="s">
        <v>1375</v>
      </c>
      <c r="G584" s="341" t="s">
        <v>1376</v>
      </c>
      <c r="H584" s="341" t="s">
        <v>1377</v>
      </c>
      <c r="I584" s="343">
        <v>0.30444445212682086</v>
      </c>
      <c r="J584" s="343">
        <v>1200</v>
      </c>
      <c r="K584" s="344">
        <v>365</v>
      </c>
    </row>
    <row r="585" spans="1:11" ht="14.45" customHeight="1" x14ac:dyDescent="0.2">
      <c r="A585" s="339" t="s">
        <v>301</v>
      </c>
      <c r="B585" s="340" t="s">
        <v>302</v>
      </c>
      <c r="C585" s="341" t="s">
        <v>303</v>
      </c>
      <c r="D585" s="342" t="s">
        <v>304</v>
      </c>
      <c r="E585" s="341" t="s">
        <v>1374</v>
      </c>
      <c r="F585" s="342" t="s">
        <v>1375</v>
      </c>
      <c r="G585" s="341" t="s">
        <v>1378</v>
      </c>
      <c r="H585" s="341" t="s">
        <v>1379</v>
      </c>
      <c r="I585" s="343">
        <v>0.54363638162612915</v>
      </c>
      <c r="J585" s="343">
        <v>1800</v>
      </c>
      <c r="K585" s="344">
        <v>978</v>
      </c>
    </row>
    <row r="586" spans="1:11" ht="14.45" customHeight="1" x14ac:dyDescent="0.2">
      <c r="A586" s="339" t="s">
        <v>301</v>
      </c>
      <c r="B586" s="340" t="s">
        <v>302</v>
      </c>
      <c r="C586" s="341" t="s">
        <v>303</v>
      </c>
      <c r="D586" s="342" t="s">
        <v>304</v>
      </c>
      <c r="E586" s="341" t="s">
        <v>1374</v>
      </c>
      <c r="F586" s="342" t="s">
        <v>1375</v>
      </c>
      <c r="G586" s="341" t="s">
        <v>1376</v>
      </c>
      <c r="H586" s="341" t="s">
        <v>1380</v>
      </c>
      <c r="I586" s="343">
        <v>0.3033333420753479</v>
      </c>
      <c r="J586" s="343">
        <v>500</v>
      </c>
      <c r="K586" s="344">
        <v>152</v>
      </c>
    </row>
    <row r="587" spans="1:11" ht="14.45" customHeight="1" x14ac:dyDescent="0.2">
      <c r="A587" s="339" t="s">
        <v>301</v>
      </c>
      <c r="B587" s="340" t="s">
        <v>302</v>
      </c>
      <c r="C587" s="341" t="s">
        <v>303</v>
      </c>
      <c r="D587" s="342" t="s">
        <v>304</v>
      </c>
      <c r="E587" s="341" t="s">
        <v>1374</v>
      </c>
      <c r="F587" s="342" t="s">
        <v>1375</v>
      </c>
      <c r="G587" s="341" t="s">
        <v>1381</v>
      </c>
      <c r="H587" s="341" t="s">
        <v>1382</v>
      </c>
      <c r="I587" s="343">
        <v>0.68000000715255737</v>
      </c>
      <c r="J587" s="343">
        <v>100</v>
      </c>
      <c r="K587" s="344">
        <v>68</v>
      </c>
    </row>
    <row r="588" spans="1:11" ht="14.45" customHeight="1" x14ac:dyDescent="0.2">
      <c r="A588" s="339" t="s">
        <v>301</v>
      </c>
      <c r="B588" s="340" t="s">
        <v>302</v>
      </c>
      <c r="C588" s="341" t="s">
        <v>303</v>
      </c>
      <c r="D588" s="342" t="s">
        <v>304</v>
      </c>
      <c r="E588" s="341" t="s">
        <v>1374</v>
      </c>
      <c r="F588" s="342" t="s">
        <v>1375</v>
      </c>
      <c r="G588" s="341" t="s">
        <v>1378</v>
      </c>
      <c r="H588" s="341" t="s">
        <v>1383</v>
      </c>
      <c r="I588" s="343">
        <v>0.54333335161209106</v>
      </c>
      <c r="J588" s="343">
        <v>900</v>
      </c>
      <c r="K588" s="344">
        <v>488</v>
      </c>
    </row>
    <row r="589" spans="1:11" ht="14.45" customHeight="1" x14ac:dyDescent="0.2">
      <c r="A589" s="339" t="s">
        <v>301</v>
      </c>
      <c r="B589" s="340" t="s">
        <v>302</v>
      </c>
      <c r="C589" s="341" t="s">
        <v>303</v>
      </c>
      <c r="D589" s="342" t="s">
        <v>304</v>
      </c>
      <c r="E589" s="341" t="s">
        <v>1374</v>
      </c>
      <c r="F589" s="342" t="s">
        <v>1375</v>
      </c>
      <c r="G589" s="341" t="s">
        <v>1384</v>
      </c>
      <c r="H589" s="341" t="s">
        <v>1385</v>
      </c>
      <c r="I589" s="343">
        <v>1.7999999523162842</v>
      </c>
      <c r="J589" s="343">
        <v>20</v>
      </c>
      <c r="K589" s="344">
        <v>36</v>
      </c>
    </row>
    <row r="590" spans="1:11" ht="14.45" customHeight="1" x14ac:dyDescent="0.2">
      <c r="A590" s="339" t="s">
        <v>301</v>
      </c>
      <c r="B590" s="340" t="s">
        <v>302</v>
      </c>
      <c r="C590" s="341" t="s">
        <v>303</v>
      </c>
      <c r="D590" s="342" t="s">
        <v>304</v>
      </c>
      <c r="E590" s="341" t="s">
        <v>289</v>
      </c>
      <c r="F590" s="342" t="s">
        <v>290</v>
      </c>
      <c r="G590" s="341" t="s">
        <v>1386</v>
      </c>
      <c r="H590" s="341" t="s">
        <v>1387</v>
      </c>
      <c r="I590" s="343">
        <v>0.65</v>
      </c>
      <c r="J590" s="343">
        <v>1600</v>
      </c>
      <c r="K590" s="344">
        <v>1048</v>
      </c>
    </row>
    <row r="591" spans="1:11" ht="14.45" customHeight="1" x14ac:dyDescent="0.2">
      <c r="A591" s="339" t="s">
        <v>301</v>
      </c>
      <c r="B591" s="340" t="s">
        <v>302</v>
      </c>
      <c r="C591" s="341" t="s">
        <v>303</v>
      </c>
      <c r="D591" s="342" t="s">
        <v>304</v>
      </c>
      <c r="E591" s="341" t="s">
        <v>289</v>
      </c>
      <c r="F591" s="342" t="s">
        <v>290</v>
      </c>
      <c r="G591" s="341" t="s">
        <v>1388</v>
      </c>
      <c r="H591" s="341" t="s">
        <v>1389</v>
      </c>
      <c r="I591" s="343">
        <v>0.67266666889190674</v>
      </c>
      <c r="J591" s="343">
        <v>26000</v>
      </c>
      <c r="K591" s="344">
        <v>17482</v>
      </c>
    </row>
    <row r="592" spans="1:11" ht="14.45" customHeight="1" x14ac:dyDescent="0.2">
      <c r="A592" s="339" t="s">
        <v>301</v>
      </c>
      <c r="B592" s="340" t="s">
        <v>302</v>
      </c>
      <c r="C592" s="341" t="s">
        <v>303</v>
      </c>
      <c r="D592" s="342" t="s">
        <v>304</v>
      </c>
      <c r="E592" s="341" t="s">
        <v>289</v>
      </c>
      <c r="F592" s="342" t="s">
        <v>290</v>
      </c>
      <c r="G592" s="341" t="s">
        <v>291</v>
      </c>
      <c r="H592" s="341" t="s">
        <v>1390</v>
      </c>
      <c r="I592" s="343">
        <v>0.65769229943935692</v>
      </c>
      <c r="J592" s="343">
        <v>24200</v>
      </c>
      <c r="K592" s="344">
        <v>15974</v>
      </c>
    </row>
    <row r="593" spans="1:11" ht="14.45" customHeight="1" x14ac:dyDescent="0.2">
      <c r="A593" s="339" t="s">
        <v>301</v>
      </c>
      <c r="B593" s="340" t="s">
        <v>302</v>
      </c>
      <c r="C593" s="341" t="s">
        <v>303</v>
      </c>
      <c r="D593" s="342" t="s">
        <v>304</v>
      </c>
      <c r="E593" s="341" t="s">
        <v>289</v>
      </c>
      <c r="F593" s="342" t="s">
        <v>290</v>
      </c>
      <c r="G593" s="341" t="s">
        <v>1391</v>
      </c>
      <c r="H593" s="341" t="s">
        <v>1392</v>
      </c>
      <c r="I593" s="343">
        <v>0.74500000476837158</v>
      </c>
      <c r="J593" s="343">
        <v>1100</v>
      </c>
      <c r="K593" s="344">
        <v>824.010009765625</v>
      </c>
    </row>
    <row r="594" spans="1:11" ht="14.45" customHeight="1" x14ac:dyDescent="0.2">
      <c r="A594" s="339" t="s">
        <v>301</v>
      </c>
      <c r="B594" s="340" t="s">
        <v>302</v>
      </c>
      <c r="C594" s="341" t="s">
        <v>303</v>
      </c>
      <c r="D594" s="342" t="s">
        <v>304</v>
      </c>
      <c r="E594" s="341" t="s">
        <v>289</v>
      </c>
      <c r="F594" s="342" t="s">
        <v>290</v>
      </c>
      <c r="G594" s="341" t="s">
        <v>1386</v>
      </c>
      <c r="H594" s="341" t="s">
        <v>1393</v>
      </c>
      <c r="I594" s="343">
        <v>0.62999999523162842</v>
      </c>
      <c r="J594" s="343">
        <v>800</v>
      </c>
      <c r="K594" s="344">
        <v>504</v>
      </c>
    </row>
    <row r="595" spans="1:11" ht="14.45" customHeight="1" x14ac:dyDescent="0.2">
      <c r="A595" s="339" t="s">
        <v>301</v>
      </c>
      <c r="B595" s="340" t="s">
        <v>302</v>
      </c>
      <c r="C595" s="341" t="s">
        <v>303</v>
      </c>
      <c r="D595" s="342" t="s">
        <v>304</v>
      </c>
      <c r="E595" s="341" t="s">
        <v>289</v>
      </c>
      <c r="F595" s="342" t="s">
        <v>290</v>
      </c>
      <c r="G595" s="341" t="s">
        <v>1388</v>
      </c>
      <c r="H595" s="341" t="s">
        <v>1394</v>
      </c>
      <c r="I595" s="343">
        <v>0.62833333015441895</v>
      </c>
      <c r="J595" s="343">
        <v>10800</v>
      </c>
      <c r="K595" s="344">
        <v>6780</v>
      </c>
    </row>
    <row r="596" spans="1:11" ht="14.45" customHeight="1" x14ac:dyDescent="0.2">
      <c r="A596" s="339" t="s">
        <v>301</v>
      </c>
      <c r="B596" s="340" t="s">
        <v>302</v>
      </c>
      <c r="C596" s="341" t="s">
        <v>303</v>
      </c>
      <c r="D596" s="342" t="s">
        <v>304</v>
      </c>
      <c r="E596" s="341" t="s">
        <v>289</v>
      </c>
      <c r="F596" s="342" t="s">
        <v>290</v>
      </c>
      <c r="G596" s="341" t="s">
        <v>291</v>
      </c>
      <c r="H596" s="341" t="s">
        <v>292</v>
      </c>
      <c r="I596" s="343">
        <v>0.62999999523162842</v>
      </c>
      <c r="J596" s="343">
        <v>11000</v>
      </c>
      <c r="K596" s="344">
        <v>6930</v>
      </c>
    </row>
    <row r="597" spans="1:11" ht="14.45" customHeight="1" x14ac:dyDescent="0.2">
      <c r="A597" s="339" t="s">
        <v>1395</v>
      </c>
      <c r="B597" s="340" t="s">
        <v>1396</v>
      </c>
      <c r="C597" s="341" t="s">
        <v>1397</v>
      </c>
      <c r="D597" s="342" t="s">
        <v>1398</v>
      </c>
      <c r="E597" s="341" t="s">
        <v>305</v>
      </c>
      <c r="F597" s="342" t="s">
        <v>306</v>
      </c>
      <c r="G597" s="341" t="s">
        <v>1399</v>
      </c>
      <c r="H597" s="341" t="s">
        <v>1400</v>
      </c>
      <c r="I597" s="343">
        <v>12729.2099609375</v>
      </c>
      <c r="J597" s="343">
        <v>1</v>
      </c>
      <c r="K597" s="344">
        <v>12729.2099609375</v>
      </c>
    </row>
    <row r="598" spans="1:11" ht="14.45" customHeight="1" x14ac:dyDescent="0.2">
      <c r="A598" s="339" t="s">
        <v>1395</v>
      </c>
      <c r="B598" s="340" t="s">
        <v>1396</v>
      </c>
      <c r="C598" s="341" t="s">
        <v>1397</v>
      </c>
      <c r="D598" s="342" t="s">
        <v>1398</v>
      </c>
      <c r="E598" s="341" t="s">
        <v>305</v>
      </c>
      <c r="F598" s="342" t="s">
        <v>306</v>
      </c>
      <c r="G598" s="341" t="s">
        <v>1401</v>
      </c>
      <c r="H598" s="341" t="s">
        <v>1402</v>
      </c>
      <c r="I598" s="343">
        <v>3908.300048828125</v>
      </c>
      <c r="J598" s="343">
        <v>4</v>
      </c>
      <c r="K598" s="344">
        <v>15633.2001953125</v>
      </c>
    </row>
    <row r="599" spans="1:11" ht="14.45" customHeight="1" x14ac:dyDescent="0.2">
      <c r="A599" s="339" t="s">
        <v>1395</v>
      </c>
      <c r="B599" s="340" t="s">
        <v>1396</v>
      </c>
      <c r="C599" s="341" t="s">
        <v>1397</v>
      </c>
      <c r="D599" s="342" t="s">
        <v>1398</v>
      </c>
      <c r="E599" s="341" t="s">
        <v>305</v>
      </c>
      <c r="F599" s="342" t="s">
        <v>306</v>
      </c>
      <c r="G599" s="341" t="s">
        <v>1403</v>
      </c>
      <c r="H599" s="341" t="s">
        <v>1404</v>
      </c>
      <c r="I599" s="343">
        <v>6800</v>
      </c>
      <c r="J599" s="343">
        <v>1</v>
      </c>
      <c r="K599" s="344">
        <v>6800</v>
      </c>
    </row>
    <row r="600" spans="1:11" ht="14.45" customHeight="1" x14ac:dyDescent="0.2">
      <c r="A600" s="339" t="s">
        <v>1395</v>
      </c>
      <c r="B600" s="340" t="s">
        <v>1396</v>
      </c>
      <c r="C600" s="341" t="s">
        <v>1397</v>
      </c>
      <c r="D600" s="342" t="s">
        <v>1398</v>
      </c>
      <c r="E600" s="341" t="s">
        <v>305</v>
      </c>
      <c r="F600" s="342" t="s">
        <v>306</v>
      </c>
      <c r="G600" s="341" t="s">
        <v>1405</v>
      </c>
      <c r="H600" s="341" t="s">
        <v>1406</v>
      </c>
      <c r="I600" s="343">
        <v>24079</v>
      </c>
      <c r="J600" s="343">
        <v>6</v>
      </c>
      <c r="K600" s="344">
        <v>144474</v>
      </c>
    </row>
    <row r="601" spans="1:11" ht="14.45" customHeight="1" x14ac:dyDescent="0.2">
      <c r="A601" s="339" t="s">
        <v>1395</v>
      </c>
      <c r="B601" s="340" t="s">
        <v>1396</v>
      </c>
      <c r="C601" s="341" t="s">
        <v>1397</v>
      </c>
      <c r="D601" s="342" t="s">
        <v>1398</v>
      </c>
      <c r="E601" s="341" t="s">
        <v>305</v>
      </c>
      <c r="F601" s="342" t="s">
        <v>306</v>
      </c>
      <c r="G601" s="341" t="s">
        <v>1407</v>
      </c>
      <c r="H601" s="341" t="s">
        <v>1408</v>
      </c>
      <c r="I601" s="343">
        <v>6267.8</v>
      </c>
      <c r="J601" s="343">
        <v>5</v>
      </c>
      <c r="K601" s="344">
        <v>31339</v>
      </c>
    </row>
    <row r="602" spans="1:11" ht="14.45" customHeight="1" x14ac:dyDescent="0.2">
      <c r="A602" s="339" t="s">
        <v>1395</v>
      </c>
      <c r="B602" s="340" t="s">
        <v>1396</v>
      </c>
      <c r="C602" s="341" t="s">
        <v>1397</v>
      </c>
      <c r="D602" s="342" t="s">
        <v>1398</v>
      </c>
      <c r="E602" s="341" t="s">
        <v>305</v>
      </c>
      <c r="F602" s="342" t="s">
        <v>306</v>
      </c>
      <c r="G602" s="341" t="s">
        <v>1409</v>
      </c>
      <c r="H602" s="341" t="s">
        <v>1410</v>
      </c>
      <c r="I602" s="343">
        <v>59532</v>
      </c>
      <c r="J602" s="343">
        <v>7</v>
      </c>
      <c r="K602" s="344">
        <v>416724</v>
      </c>
    </row>
    <row r="603" spans="1:11" ht="14.45" customHeight="1" x14ac:dyDescent="0.2">
      <c r="A603" s="339" t="s">
        <v>1395</v>
      </c>
      <c r="B603" s="340" t="s">
        <v>1396</v>
      </c>
      <c r="C603" s="341" t="s">
        <v>1397</v>
      </c>
      <c r="D603" s="342" t="s">
        <v>1398</v>
      </c>
      <c r="E603" s="341" t="s">
        <v>305</v>
      </c>
      <c r="F603" s="342" t="s">
        <v>306</v>
      </c>
      <c r="G603" s="341" t="s">
        <v>1411</v>
      </c>
      <c r="H603" s="341" t="s">
        <v>1412</v>
      </c>
      <c r="I603" s="343">
        <v>8054.97021484375</v>
      </c>
      <c r="J603" s="343">
        <v>1</v>
      </c>
      <c r="K603" s="344">
        <v>8054.97021484375</v>
      </c>
    </row>
    <row r="604" spans="1:11" ht="14.45" customHeight="1" x14ac:dyDescent="0.2">
      <c r="A604" s="339" t="s">
        <v>1395</v>
      </c>
      <c r="B604" s="340" t="s">
        <v>1396</v>
      </c>
      <c r="C604" s="341" t="s">
        <v>1397</v>
      </c>
      <c r="D604" s="342" t="s">
        <v>1398</v>
      </c>
      <c r="E604" s="341" t="s">
        <v>305</v>
      </c>
      <c r="F604" s="342" t="s">
        <v>306</v>
      </c>
      <c r="G604" s="341" t="s">
        <v>1413</v>
      </c>
      <c r="H604" s="341" t="s">
        <v>1414</v>
      </c>
      <c r="I604" s="343">
        <v>6229.080078125</v>
      </c>
      <c r="J604" s="343">
        <v>1</v>
      </c>
      <c r="K604" s="344">
        <v>6229.080078125</v>
      </c>
    </row>
    <row r="605" spans="1:11" ht="14.45" customHeight="1" x14ac:dyDescent="0.2">
      <c r="A605" s="339" t="s">
        <v>1395</v>
      </c>
      <c r="B605" s="340" t="s">
        <v>1396</v>
      </c>
      <c r="C605" s="341" t="s">
        <v>1397</v>
      </c>
      <c r="D605" s="342" t="s">
        <v>1398</v>
      </c>
      <c r="E605" s="341" t="s">
        <v>305</v>
      </c>
      <c r="F605" s="342" t="s">
        <v>306</v>
      </c>
      <c r="G605" s="341" t="s">
        <v>1415</v>
      </c>
      <c r="H605" s="341" t="s">
        <v>1416</v>
      </c>
      <c r="I605" s="343">
        <v>44932.53551136364</v>
      </c>
      <c r="J605" s="343">
        <v>11</v>
      </c>
      <c r="K605" s="344">
        <v>494257.890625</v>
      </c>
    </row>
    <row r="606" spans="1:11" ht="14.45" customHeight="1" x14ac:dyDescent="0.2">
      <c r="A606" s="339" t="s">
        <v>1395</v>
      </c>
      <c r="B606" s="340" t="s">
        <v>1396</v>
      </c>
      <c r="C606" s="341" t="s">
        <v>1397</v>
      </c>
      <c r="D606" s="342" t="s">
        <v>1398</v>
      </c>
      <c r="E606" s="341" t="s">
        <v>305</v>
      </c>
      <c r="F606" s="342" t="s">
        <v>306</v>
      </c>
      <c r="G606" s="341" t="s">
        <v>1417</v>
      </c>
      <c r="H606" s="341" t="s">
        <v>1418</v>
      </c>
      <c r="I606" s="343">
        <v>44932.40625</v>
      </c>
      <c r="J606" s="343">
        <v>10</v>
      </c>
      <c r="K606" s="344">
        <v>449324.0625</v>
      </c>
    </row>
    <row r="607" spans="1:11" ht="14.45" customHeight="1" x14ac:dyDescent="0.2">
      <c r="A607" s="339" t="s">
        <v>1395</v>
      </c>
      <c r="B607" s="340" t="s">
        <v>1396</v>
      </c>
      <c r="C607" s="341" t="s">
        <v>1397</v>
      </c>
      <c r="D607" s="342" t="s">
        <v>1398</v>
      </c>
      <c r="E607" s="341" t="s">
        <v>305</v>
      </c>
      <c r="F607" s="342" t="s">
        <v>306</v>
      </c>
      <c r="G607" s="341" t="s">
        <v>1419</v>
      </c>
      <c r="H607" s="341" t="s">
        <v>1420</v>
      </c>
      <c r="I607" s="343">
        <v>44932.5</v>
      </c>
      <c r="J607" s="343">
        <v>5</v>
      </c>
      <c r="K607" s="344">
        <v>224662.5</v>
      </c>
    </row>
    <row r="608" spans="1:11" ht="14.45" customHeight="1" x14ac:dyDescent="0.2">
      <c r="A608" s="339" t="s">
        <v>1395</v>
      </c>
      <c r="B608" s="340" t="s">
        <v>1396</v>
      </c>
      <c r="C608" s="341" t="s">
        <v>1397</v>
      </c>
      <c r="D608" s="342" t="s">
        <v>1398</v>
      </c>
      <c r="E608" s="341" t="s">
        <v>305</v>
      </c>
      <c r="F608" s="342" t="s">
        <v>306</v>
      </c>
      <c r="G608" s="341" t="s">
        <v>1419</v>
      </c>
      <c r="H608" s="341" t="s">
        <v>1421</v>
      </c>
      <c r="I608" s="343">
        <v>44932.6171875</v>
      </c>
      <c r="J608" s="343">
        <v>3</v>
      </c>
      <c r="K608" s="344">
        <v>134797.8515625</v>
      </c>
    </row>
    <row r="609" spans="1:11" ht="14.45" customHeight="1" x14ac:dyDescent="0.2">
      <c r="A609" s="339" t="s">
        <v>1395</v>
      </c>
      <c r="B609" s="340" t="s">
        <v>1396</v>
      </c>
      <c r="C609" s="341" t="s">
        <v>1397</v>
      </c>
      <c r="D609" s="342" t="s">
        <v>1398</v>
      </c>
      <c r="E609" s="341" t="s">
        <v>305</v>
      </c>
      <c r="F609" s="342" t="s">
        <v>306</v>
      </c>
      <c r="G609" s="341" t="s">
        <v>1422</v>
      </c>
      <c r="H609" s="341" t="s">
        <v>1423</v>
      </c>
      <c r="I609" s="343">
        <v>44932.36181640625</v>
      </c>
      <c r="J609" s="343">
        <v>8</v>
      </c>
      <c r="K609" s="344">
        <v>359458.89453125</v>
      </c>
    </row>
    <row r="610" spans="1:11" ht="14.45" customHeight="1" x14ac:dyDescent="0.2">
      <c r="A610" s="339" t="s">
        <v>1395</v>
      </c>
      <c r="B610" s="340" t="s">
        <v>1396</v>
      </c>
      <c r="C610" s="341" t="s">
        <v>1397</v>
      </c>
      <c r="D610" s="342" t="s">
        <v>1398</v>
      </c>
      <c r="E610" s="341" t="s">
        <v>305</v>
      </c>
      <c r="F610" s="342" t="s">
        <v>306</v>
      </c>
      <c r="G610" s="341" t="s">
        <v>1424</v>
      </c>
      <c r="H610" s="341" t="s">
        <v>1425</v>
      </c>
      <c r="I610" s="343">
        <v>44932.493861607145</v>
      </c>
      <c r="J610" s="343">
        <v>7</v>
      </c>
      <c r="K610" s="344">
        <v>314527.45703125</v>
      </c>
    </row>
    <row r="611" spans="1:11" ht="14.45" customHeight="1" x14ac:dyDescent="0.2">
      <c r="A611" s="339" t="s">
        <v>1395</v>
      </c>
      <c r="B611" s="340" t="s">
        <v>1396</v>
      </c>
      <c r="C611" s="341" t="s">
        <v>1397</v>
      </c>
      <c r="D611" s="342" t="s">
        <v>1398</v>
      </c>
      <c r="E611" s="341" t="s">
        <v>305</v>
      </c>
      <c r="F611" s="342" t="s">
        <v>306</v>
      </c>
      <c r="G611" s="341" t="s">
        <v>1426</v>
      </c>
      <c r="H611" s="341" t="s">
        <v>1427</v>
      </c>
      <c r="I611" s="343">
        <v>3303.056640625</v>
      </c>
      <c r="J611" s="343">
        <v>3</v>
      </c>
      <c r="K611" s="344">
        <v>9909.169921875</v>
      </c>
    </row>
    <row r="612" spans="1:11" ht="14.45" customHeight="1" x14ac:dyDescent="0.2">
      <c r="A612" s="339" t="s">
        <v>1395</v>
      </c>
      <c r="B612" s="340" t="s">
        <v>1396</v>
      </c>
      <c r="C612" s="341" t="s">
        <v>1397</v>
      </c>
      <c r="D612" s="342" t="s">
        <v>1398</v>
      </c>
      <c r="E612" s="341" t="s">
        <v>305</v>
      </c>
      <c r="F612" s="342" t="s">
        <v>306</v>
      </c>
      <c r="G612" s="341" t="s">
        <v>1428</v>
      </c>
      <c r="H612" s="341" t="s">
        <v>1429</v>
      </c>
      <c r="I612" s="343">
        <v>3203.594970703125</v>
      </c>
      <c r="J612" s="343">
        <v>4</v>
      </c>
      <c r="K612" s="344">
        <v>12814.3798828125</v>
      </c>
    </row>
    <row r="613" spans="1:11" ht="14.45" customHeight="1" x14ac:dyDescent="0.2">
      <c r="A613" s="339" t="s">
        <v>1395</v>
      </c>
      <c r="B613" s="340" t="s">
        <v>1396</v>
      </c>
      <c r="C613" s="341" t="s">
        <v>1397</v>
      </c>
      <c r="D613" s="342" t="s">
        <v>1398</v>
      </c>
      <c r="E613" s="341" t="s">
        <v>305</v>
      </c>
      <c r="F613" s="342" t="s">
        <v>306</v>
      </c>
      <c r="G613" s="341" t="s">
        <v>1430</v>
      </c>
      <c r="H613" s="341" t="s">
        <v>1431</v>
      </c>
      <c r="I613" s="343">
        <v>3303.056640625</v>
      </c>
      <c r="J613" s="343">
        <v>3</v>
      </c>
      <c r="K613" s="344">
        <v>9909.169921875</v>
      </c>
    </row>
    <row r="614" spans="1:11" ht="14.45" customHeight="1" x14ac:dyDescent="0.2">
      <c r="A614" s="339" t="s">
        <v>1395</v>
      </c>
      <c r="B614" s="340" t="s">
        <v>1396</v>
      </c>
      <c r="C614" s="341" t="s">
        <v>1397</v>
      </c>
      <c r="D614" s="342" t="s">
        <v>1398</v>
      </c>
      <c r="E614" s="341" t="s">
        <v>305</v>
      </c>
      <c r="F614" s="342" t="s">
        <v>306</v>
      </c>
      <c r="G614" s="341" t="s">
        <v>1432</v>
      </c>
      <c r="H614" s="341" t="s">
        <v>1433</v>
      </c>
      <c r="I614" s="343">
        <v>7229.9931640625</v>
      </c>
      <c r="J614" s="343">
        <v>3</v>
      </c>
      <c r="K614" s="344">
        <v>21689.9794921875</v>
      </c>
    </row>
    <row r="615" spans="1:11" ht="14.45" customHeight="1" x14ac:dyDescent="0.2">
      <c r="A615" s="339" t="s">
        <v>1395</v>
      </c>
      <c r="B615" s="340" t="s">
        <v>1396</v>
      </c>
      <c r="C615" s="341" t="s">
        <v>1397</v>
      </c>
      <c r="D615" s="342" t="s">
        <v>1398</v>
      </c>
      <c r="E615" s="341" t="s">
        <v>305</v>
      </c>
      <c r="F615" s="342" t="s">
        <v>306</v>
      </c>
      <c r="G615" s="341" t="s">
        <v>1434</v>
      </c>
      <c r="H615" s="341" t="s">
        <v>1435</v>
      </c>
      <c r="I615" s="343">
        <v>3210.37255859375</v>
      </c>
      <c r="J615" s="343">
        <v>5</v>
      </c>
      <c r="K615" s="344">
        <v>16088.340087890625</v>
      </c>
    </row>
    <row r="616" spans="1:11" ht="14.45" customHeight="1" x14ac:dyDescent="0.2">
      <c r="A616" s="339" t="s">
        <v>1395</v>
      </c>
      <c r="B616" s="340" t="s">
        <v>1396</v>
      </c>
      <c r="C616" s="341" t="s">
        <v>1397</v>
      </c>
      <c r="D616" s="342" t="s">
        <v>1398</v>
      </c>
      <c r="E616" s="341" t="s">
        <v>305</v>
      </c>
      <c r="F616" s="342" t="s">
        <v>306</v>
      </c>
      <c r="G616" s="341" t="s">
        <v>1436</v>
      </c>
      <c r="H616" s="341" t="s">
        <v>1437</v>
      </c>
      <c r="I616" s="343">
        <v>3146</v>
      </c>
      <c r="J616" s="343">
        <v>1</v>
      </c>
      <c r="K616" s="344">
        <v>3146</v>
      </c>
    </row>
    <row r="617" spans="1:11" ht="14.45" customHeight="1" x14ac:dyDescent="0.2">
      <c r="A617" s="339" t="s">
        <v>1395</v>
      </c>
      <c r="B617" s="340" t="s">
        <v>1396</v>
      </c>
      <c r="C617" s="341" t="s">
        <v>1397</v>
      </c>
      <c r="D617" s="342" t="s">
        <v>1398</v>
      </c>
      <c r="E617" s="341" t="s">
        <v>305</v>
      </c>
      <c r="F617" s="342" t="s">
        <v>306</v>
      </c>
      <c r="G617" s="341" t="s">
        <v>1438</v>
      </c>
      <c r="H617" s="341" t="s">
        <v>1439</v>
      </c>
      <c r="I617" s="343">
        <v>7462</v>
      </c>
      <c r="J617" s="343">
        <v>2</v>
      </c>
      <c r="K617" s="344">
        <v>14924</v>
      </c>
    </row>
    <row r="618" spans="1:11" ht="14.45" customHeight="1" x14ac:dyDescent="0.2">
      <c r="A618" s="339" t="s">
        <v>1395</v>
      </c>
      <c r="B618" s="340" t="s">
        <v>1396</v>
      </c>
      <c r="C618" s="341" t="s">
        <v>1397</v>
      </c>
      <c r="D618" s="342" t="s">
        <v>1398</v>
      </c>
      <c r="E618" s="341" t="s">
        <v>305</v>
      </c>
      <c r="F618" s="342" t="s">
        <v>306</v>
      </c>
      <c r="G618" s="341" t="s">
        <v>1440</v>
      </c>
      <c r="H618" s="341" t="s">
        <v>1441</v>
      </c>
      <c r="I618" s="343">
        <v>7502</v>
      </c>
      <c r="J618" s="343">
        <v>68</v>
      </c>
      <c r="K618" s="344">
        <v>510136</v>
      </c>
    </row>
    <row r="619" spans="1:11" ht="14.45" customHeight="1" x14ac:dyDescent="0.2">
      <c r="A619" s="339" t="s">
        <v>1395</v>
      </c>
      <c r="B619" s="340" t="s">
        <v>1396</v>
      </c>
      <c r="C619" s="341" t="s">
        <v>1397</v>
      </c>
      <c r="D619" s="342" t="s">
        <v>1398</v>
      </c>
      <c r="E619" s="341" t="s">
        <v>305</v>
      </c>
      <c r="F619" s="342" t="s">
        <v>306</v>
      </c>
      <c r="G619" s="341" t="s">
        <v>1442</v>
      </c>
      <c r="H619" s="341" t="s">
        <v>1443</v>
      </c>
      <c r="I619" s="343">
        <v>7502</v>
      </c>
      <c r="J619" s="343">
        <v>17</v>
      </c>
      <c r="K619" s="344">
        <v>127534</v>
      </c>
    </row>
    <row r="620" spans="1:11" ht="14.45" customHeight="1" x14ac:dyDescent="0.2">
      <c r="A620" s="339" t="s">
        <v>1395</v>
      </c>
      <c r="B620" s="340" t="s">
        <v>1396</v>
      </c>
      <c r="C620" s="341" t="s">
        <v>1397</v>
      </c>
      <c r="D620" s="342" t="s">
        <v>1398</v>
      </c>
      <c r="E620" s="341" t="s">
        <v>305</v>
      </c>
      <c r="F620" s="342" t="s">
        <v>306</v>
      </c>
      <c r="G620" s="341" t="s">
        <v>1444</v>
      </c>
      <c r="H620" s="341" t="s">
        <v>1445</v>
      </c>
      <c r="I620" s="343">
        <v>8518.400390625</v>
      </c>
      <c r="J620" s="343">
        <v>1</v>
      </c>
      <c r="K620" s="344">
        <v>8518.400390625</v>
      </c>
    </row>
    <row r="621" spans="1:11" ht="14.45" customHeight="1" x14ac:dyDescent="0.2">
      <c r="A621" s="339" t="s">
        <v>1395</v>
      </c>
      <c r="B621" s="340" t="s">
        <v>1396</v>
      </c>
      <c r="C621" s="341" t="s">
        <v>1397</v>
      </c>
      <c r="D621" s="342" t="s">
        <v>1398</v>
      </c>
      <c r="E621" s="341" t="s">
        <v>305</v>
      </c>
      <c r="F621" s="342" t="s">
        <v>306</v>
      </c>
      <c r="G621" s="341" t="s">
        <v>1446</v>
      </c>
      <c r="H621" s="341" t="s">
        <v>1447</v>
      </c>
      <c r="I621" s="343">
        <v>8186.89990234375</v>
      </c>
      <c r="J621" s="343">
        <v>1</v>
      </c>
      <c r="K621" s="344">
        <v>8186.89990234375</v>
      </c>
    </row>
    <row r="622" spans="1:11" ht="14.45" customHeight="1" x14ac:dyDescent="0.2">
      <c r="A622" s="339" t="s">
        <v>1395</v>
      </c>
      <c r="B622" s="340" t="s">
        <v>1396</v>
      </c>
      <c r="C622" s="341" t="s">
        <v>1397</v>
      </c>
      <c r="D622" s="342" t="s">
        <v>1398</v>
      </c>
      <c r="E622" s="341" t="s">
        <v>305</v>
      </c>
      <c r="F622" s="342" t="s">
        <v>306</v>
      </c>
      <c r="G622" s="341" t="s">
        <v>1448</v>
      </c>
      <c r="H622" s="341" t="s">
        <v>1449</v>
      </c>
      <c r="I622" s="343">
        <v>8186.89990234375</v>
      </c>
      <c r="J622" s="343">
        <v>1</v>
      </c>
      <c r="K622" s="344">
        <v>8186.89990234375</v>
      </c>
    </row>
    <row r="623" spans="1:11" ht="14.45" customHeight="1" x14ac:dyDescent="0.2">
      <c r="A623" s="339" t="s">
        <v>1395</v>
      </c>
      <c r="B623" s="340" t="s">
        <v>1396</v>
      </c>
      <c r="C623" s="341" t="s">
        <v>1397</v>
      </c>
      <c r="D623" s="342" t="s">
        <v>1398</v>
      </c>
      <c r="E623" s="341" t="s">
        <v>305</v>
      </c>
      <c r="F623" s="342" t="s">
        <v>306</v>
      </c>
      <c r="G623" s="341" t="s">
        <v>1450</v>
      </c>
      <c r="H623" s="341" t="s">
        <v>1451</v>
      </c>
      <c r="I623" s="343">
        <v>5324.06005859375</v>
      </c>
      <c r="J623" s="343">
        <v>4</v>
      </c>
      <c r="K623" s="344">
        <v>21296.1201171875</v>
      </c>
    </row>
    <row r="624" spans="1:11" ht="14.45" customHeight="1" x14ac:dyDescent="0.2">
      <c r="A624" s="339" t="s">
        <v>1395</v>
      </c>
      <c r="B624" s="340" t="s">
        <v>1396</v>
      </c>
      <c r="C624" s="341" t="s">
        <v>1397</v>
      </c>
      <c r="D624" s="342" t="s">
        <v>1398</v>
      </c>
      <c r="E624" s="341" t="s">
        <v>305</v>
      </c>
      <c r="F624" s="342" t="s">
        <v>306</v>
      </c>
      <c r="G624" s="341" t="s">
        <v>1452</v>
      </c>
      <c r="H624" s="341" t="s">
        <v>1453</v>
      </c>
      <c r="I624" s="343">
        <v>1166.0256870814733</v>
      </c>
      <c r="J624" s="343">
        <v>32</v>
      </c>
      <c r="K624" s="344">
        <v>37313.859619140625</v>
      </c>
    </row>
    <row r="625" spans="1:11" ht="14.45" customHeight="1" x14ac:dyDescent="0.2">
      <c r="A625" s="339" t="s">
        <v>1395</v>
      </c>
      <c r="B625" s="340" t="s">
        <v>1396</v>
      </c>
      <c r="C625" s="341" t="s">
        <v>1397</v>
      </c>
      <c r="D625" s="342" t="s">
        <v>1398</v>
      </c>
      <c r="E625" s="341" t="s">
        <v>305</v>
      </c>
      <c r="F625" s="342" t="s">
        <v>306</v>
      </c>
      <c r="G625" s="341" t="s">
        <v>1452</v>
      </c>
      <c r="H625" s="341" t="s">
        <v>1454</v>
      </c>
      <c r="I625" s="343">
        <v>1166.3199462890625</v>
      </c>
      <c r="J625" s="343">
        <v>23</v>
      </c>
      <c r="K625" s="344">
        <v>26825.34033203125</v>
      </c>
    </row>
    <row r="626" spans="1:11" ht="14.45" customHeight="1" x14ac:dyDescent="0.2">
      <c r="A626" s="339" t="s">
        <v>1395</v>
      </c>
      <c r="B626" s="340" t="s">
        <v>1396</v>
      </c>
      <c r="C626" s="341" t="s">
        <v>1397</v>
      </c>
      <c r="D626" s="342" t="s">
        <v>1398</v>
      </c>
      <c r="E626" s="341" t="s">
        <v>305</v>
      </c>
      <c r="F626" s="342" t="s">
        <v>306</v>
      </c>
      <c r="G626" s="341" t="s">
        <v>1455</v>
      </c>
      <c r="H626" s="341" t="s">
        <v>1456</v>
      </c>
      <c r="I626" s="343">
        <v>1293.489990234375</v>
      </c>
      <c r="J626" s="343">
        <v>1</v>
      </c>
      <c r="K626" s="344">
        <v>1293.489990234375</v>
      </c>
    </row>
    <row r="627" spans="1:11" ht="14.45" customHeight="1" x14ac:dyDescent="0.2">
      <c r="A627" s="339" t="s">
        <v>1395</v>
      </c>
      <c r="B627" s="340" t="s">
        <v>1396</v>
      </c>
      <c r="C627" s="341" t="s">
        <v>1397</v>
      </c>
      <c r="D627" s="342" t="s">
        <v>1398</v>
      </c>
      <c r="E627" s="341" t="s">
        <v>305</v>
      </c>
      <c r="F627" s="342" t="s">
        <v>306</v>
      </c>
      <c r="G627" s="341" t="s">
        <v>1457</v>
      </c>
      <c r="H627" s="341" t="s">
        <v>1458</v>
      </c>
      <c r="I627" s="343">
        <v>1293.489990234375</v>
      </c>
      <c r="J627" s="343">
        <v>1</v>
      </c>
      <c r="K627" s="344">
        <v>1293.489990234375</v>
      </c>
    </row>
    <row r="628" spans="1:11" ht="14.45" customHeight="1" x14ac:dyDescent="0.2">
      <c r="A628" s="339" t="s">
        <v>1395</v>
      </c>
      <c r="B628" s="340" t="s">
        <v>1396</v>
      </c>
      <c r="C628" s="341" t="s">
        <v>1397</v>
      </c>
      <c r="D628" s="342" t="s">
        <v>1398</v>
      </c>
      <c r="E628" s="341" t="s">
        <v>305</v>
      </c>
      <c r="F628" s="342" t="s">
        <v>306</v>
      </c>
      <c r="G628" s="341" t="s">
        <v>1459</v>
      </c>
      <c r="H628" s="341" t="s">
        <v>1460</v>
      </c>
      <c r="I628" s="343">
        <v>6970.3563232421875</v>
      </c>
      <c r="J628" s="343">
        <v>26</v>
      </c>
      <c r="K628" s="344">
        <v>181199.921875</v>
      </c>
    </row>
    <row r="629" spans="1:11" ht="14.45" customHeight="1" x14ac:dyDescent="0.2">
      <c r="A629" s="339" t="s">
        <v>1395</v>
      </c>
      <c r="B629" s="340" t="s">
        <v>1396</v>
      </c>
      <c r="C629" s="341" t="s">
        <v>1397</v>
      </c>
      <c r="D629" s="342" t="s">
        <v>1398</v>
      </c>
      <c r="E629" s="341" t="s">
        <v>305</v>
      </c>
      <c r="F629" s="342" t="s">
        <v>306</v>
      </c>
      <c r="G629" s="341" t="s">
        <v>1461</v>
      </c>
      <c r="H629" s="341" t="s">
        <v>1462</v>
      </c>
      <c r="I629" s="343">
        <v>8690.8248901367188</v>
      </c>
      <c r="J629" s="343">
        <v>35</v>
      </c>
      <c r="K629" s="344">
        <v>303988.298828125</v>
      </c>
    </row>
    <row r="630" spans="1:11" ht="14.45" customHeight="1" x14ac:dyDescent="0.2">
      <c r="A630" s="339" t="s">
        <v>1395</v>
      </c>
      <c r="B630" s="340" t="s">
        <v>1396</v>
      </c>
      <c r="C630" s="341" t="s">
        <v>1397</v>
      </c>
      <c r="D630" s="342" t="s">
        <v>1398</v>
      </c>
      <c r="E630" s="341" t="s">
        <v>305</v>
      </c>
      <c r="F630" s="342" t="s">
        <v>306</v>
      </c>
      <c r="G630" s="341" t="s">
        <v>1463</v>
      </c>
      <c r="H630" s="341" t="s">
        <v>1464</v>
      </c>
      <c r="I630" s="343">
        <v>6970.3563232421875</v>
      </c>
      <c r="J630" s="343">
        <v>26</v>
      </c>
      <c r="K630" s="344">
        <v>181199.921875</v>
      </c>
    </row>
    <row r="631" spans="1:11" ht="14.45" customHeight="1" x14ac:dyDescent="0.2">
      <c r="A631" s="339" t="s">
        <v>1395</v>
      </c>
      <c r="B631" s="340" t="s">
        <v>1396</v>
      </c>
      <c r="C631" s="341" t="s">
        <v>1397</v>
      </c>
      <c r="D631" s="342" t="s">
        <v>1398</v>
      </c>
      <c r="E631" s="341" t="s">
        <v>305</v>
      </c>
      <c r="F631" s="342" t="s">
        <v>306</v>
      </c>
      <c r="G631" s="341" t="s">
        <v>1465</v>
      </c>
      <c r="H631" s="341" t="s">
        <v>1466</v>
      </c>
      <c r="I631" s="343">
        <v>7986</v>
      </c>
      <c r="J631" s="343">
        <v>57</v>
      </c>
      <c r="K631" s="344">
        <v>455202</v>
      </c>
    </row>
    <row r="632" spans="1:11" ht="14.45" customHeight="1" x14ac:dyDescent="0.2">
      <c r="A632" s="339" t="s">
        <v>1395</v>
      </c>
      <c r="B632" s="340" t="s">
        <v>1396</v>
      </c>
      <c r="C632" s="341" t="s">
        <v>1397</v>
      </c>
      <c r="D632" s="342" t="s">
        <v>1398</v>
      </c>
      <c r="E632" s="341" t="s">
        <v>305</v>
      </c>
      <c r="F632" s="342" t="s">
        <v>306</v>
      </c>
      <c r="G632" s="341" t="s">
        <v>1467</v>
      </c>
      <c r="H632" s="341" t="s">
        <v>1468</v>
      </c>
      <c r="I632" s="343">
        <v>7986</v>
      </c>
      <c r="J632" s="343">
        <v>57</v>
      </c>
      <c r="K632" s="344">
        <v>455202</v>
      </c>
    </row>
    <row r="633" spans="1:11" ht="14.45" customHeight="1" x14ac:dyDescent="0.2">
      <c r="A633" s="339" t="s">
        <v>1395</v>
      </c>
      <c r="B633" s="340" t="s">
        <v>1396</v>
      </c>
      <c r="C633" s="341" t="s">
        <v>1397</v>
      </c>
      <c r="D633" s="342" t="s">
        <v>1398</v>
      </c>
      <c r="E633" s="341" t="s">
        <v>305</v>
      </c>
      <c r="F633" s="342" t="s">
        <v>306</v>
      </c>
      <c r="G633" s="341" t="s">
        <v>1469</v>
      </c>
      <c r="H633" s="341" t="s">
        <v>1470</v>
      </c>
      <c r="I633" s="343">
        <v>4778.2900390625</v>
      </c>
      <c r="J633" s="343">
        <v>1</v>
      </c>
      <c r="K633" s="344">
        <v>4778.2900390625</v>
      </c>
    </row>
    <row r="634" spans="1:11" ht="14.45" customHeight="1" x14ac:dyDescent="0.2">
      <c r="A634" s="339" t="s">
        <v>1395</v>
      </c>
      <c r="B634" s="340" t="s">
        <v>1396</v>
      </c>
      <c r="C634" s="341" t="s">
        <v>1397</v>
      </c>
      <c r="D634" s="342" t="s">
        <v>1398</v>
      </c>
      <c r="E634" s="341" t="s">
        <v>305</v>
      </c>
      <c r="F634" s="342" t="s">
        <v>306</v>
      </c>
      <c r="G634" s="341" t="s">
        <v>1471</v>
      </c>
      <c r="H634" s="341" t="s">
        <v>1472</v>
      </c>
      <c r="I634" s="343">
        <v>8327.2197265625</v>
      </c>
      <c r="J634" s="343">
        <v>1</v>
      </c>
      <c r="K634" s="344">
        <v>8327.2197265625</v>
      </c>
    </row>
    <row r="635" spans="1:11" ht="14.45" customHeight="1" x14ac:dyDescent="0.2">
      <c r="A635" s="339" t="s">
        <v>1395</v>
      </c>
      <c r="B635" s="340" t="s">
        <v>1396</v>
      </c>
      <c r="C635" s="341" t="s">
        <v>1397</v>
      </c>
      <c r="D635" s="342" t="s">
        <v>1398</v>
      </c>
      <c r="E635" s="341" t="s">
        <v>305</v>
      </c>
      <c r="F635" s="342" t="s">
        <v>306</v>
      </c>
      <c r="G635" s="341" t="s">
        <v>1473</v>
      </c>
      <c r="H635" s="341" t="s">
        <v>1474</v>
      </c>
      <c r="I635" s="343">
        <v>20267.5</v>
      </c>
      <c r="J635" s="343">
        <v>2</v>
      </c>
      <c r="K635" s="344">
        <v>40535</v>
      </c>
    </row>
    <row r="636" spans="1:11" ht="14.45" customHeight="1" x14ac:dyDescent="0.2">
      <c r="A636" s="339" t="s">
        <v>1395</v>
      </c>
      <c r="B636" s="340" t="s">
        <v>1396</v>
      </c>
      <c r="C636" s="341" t="s">
        <v>1397</v>
      </c>
      <c r="D636" s="342" t="s">
        <v>1398</v>
      </c>
      <c r="E636" s="341" t="s">
        <v>305</v>
      </c>
      <c r="F636" s="342" t="s">
        <v>306</v>
      </c>
      <c r="G636" s="341" t="s">
        <v>1475</v>
      </c>
      <c r="H636" s="341" t="s">
        <v>1476</v>
      </c>
      <c r="I636" s="343">
        <v>5203</v>
      </c>
      <c r="J636" s="343">
        <v>15</v>
      </c>
      <c r="K636" s="344">
        <v>78045</v>
      </c>
    </row>
    <row r="637" spans="1:11" ht="14.45" customHeight="1" x14ac:dyDescent="0.2">
      <c r="A637" s="339" t="s">
        <v>1395</v>
      </c>
      <c r="B637" s="340" t="s">
        <v>1396</v>
      </c>
      <c r="C637" s="341" t="s">
        <v>1397</v>
      </c>
      <c r="D637" s="342" t="s">
        <v>1398</v>
      </c>
      <c r="E637" s="341" t="s">
        <v>305</v>
      </c>
      <c r="F637" s="342" t="s">
        <v>306</v>
      </c>
      <c r="G637" s="341" t="s">
        <v>1477</v>
      </c>
      <c r="H637" s="341" t="s">
        <v>1478</v>
      </c>
      <c r="I637" s="343">
        <v>3784.89990234375</v>
      </c>
      <c r="J637" s="343">
        <v>1</v>
      </c>
      <c r="K637" s="344">
        <v>3784.89990234375</v>
      </c>
    </row>
    <row r="638" spans="1:11" ht="14.45" customHeight="1" x14ac:dyDescent="0.2">
      <c r="A638" s="339" t="s">
        <v>1395</v>
      </c>
      <c r="B638" s="340" t="s">
        <v>1396</v>
      </c>
      <c r="C638" s="341" t="s">
        <v>1397</v>
      </c>
      <c r="D638" s="342" t="s">
        <v>1398</v>
      </c>
      <c r="E638" s="341" t="s">
        <v>305</v>
      </c>
      <c r="F638" s="342" t="s">
        <v>306</v>
      </c>
      <c r="G638" s="341" t="s">
        <v>1479</v>
      </c>
      <c r="H638" s="341" t="s">
        <v>1480</v>
      </c>
      <c r="I638" s="343">
        <v>14430.4599609375</v>
      </c>
      <c r="J638" s="343">
        <v>1</v>
      </c>
      <c r="K638" s="344">
        <v>14430.4599609375</v>
      </c>
    </row>
    <row r="639" spans="1:11" ht="14.45" customHeight="1" x14ac:dyDescent="0.2">
      <c r="A639" s="339" t="s">
        <v>1395</v>
      </c>
      <c r="B639" s="340" t="s">
        <v>1396</v>
      </c>
      <c r="C639" s="341" t="s">
        <v>1397</v>
      </c>
      <c r="D639" s="342" t="s">
        <v>1398</v>
      </c>
      <c r="E639" s="341" t="s">
        <v>305</v>
      </c>
      <c r="F639" s="342" t="s">
        <v>306</v>
      </c>
      <c r="G639" s="341" t="s">
        <v>1481</v>
      </c>
      <c r="H639" s="341" t="s">
        <v>1482</v>
      </c>
      <c r="I639" s="343">
        <v>10157.94970703125</v>
      </c>
      <c r="J639" s="343">
        <v>10</v>
      </c>
      <c r="K639" s="344">
        <v>101480.27734375</v>
      </c>
    </row>
    <row r="640" spans="1:11" ht="14.45" customHeight="1" x14ac:dyDescent="0.2">
      <c r="A640" s="339" t="s">
        <v>1395</v>
      </c>
      <c r="B640" s="340" t="s">
        <v>1396</v>
      </c>
      <c r="C640" s="341" t="s">
        <v>1397</v>
      </c>
      <c r="D640" s="342" t="s">
        <v>1398</v>
      </c>
      <c r="E640" s="341" t="s">
        <v>305</v>
      </c>
      <c r="F640" s="342" t="s">
        <v>306</v>
      </c>
      <c r="G640" s="341" t="s">
        <v>1483</v>
      </c>
      <c r="H640" s="341" t="s">
        <v>1484</v>
      </c>
      <c r="I640" s="343">
        <v>17109.400390625</v>
      </c>
      <c r="J640" s="343">
        <v>5</v>
      </c>
      <c r="K640" s="344">
        <v>85547.001953125</v>
      </c>
    </row>
    <row r="641" spans="1:11" ht="14.45" customHeight="1" x14ac:dyDescent="0.2">
      <c r="A641" s="339" t="s">
        <v>1395</v>
      </c>
      <c r="B641" s="340" t="s">
        <v>1396</v>
      </c>
      <c r="C641" s="341" t="s">
        <v>1397</v>
      </c>
      <c r="D641" s="342" t="s">
        <v>1398</v>
      </c>
      <c r="E641" s="341" t="s">
        <v>305</v>
      </c>
      <c r="F641" s="342" t="s">
        <v>306</v>
      </c>
      <c r="G641" s="341" t="s">
        <v>1485</v>
      </c>
      <c r="H641" s="341" t="s">
        <v>1486</v>
      </c>
      <c r="I641" s="343">
        <v>667.91998291015625</v>
      </c>
      <c r="J641" s="343">
        <v>13</v>
      </c>
      <c r="K641" s="344">
        <v>8699.8997802734375</v>
      </c>
    </row>
    <row r="642" spans="1:11" ht="14.45" customHeight="1" x14ac:dyDescent="0.2">
      <c r="A642" s="339" t="s">
        <v>1395</v>
      </c>
      <c r="B642" s="340" t="s">
        <v>1396</v>
      </c>
      <c r="C642" s="341" t="s">
        <v>1397</v>
      </c>
      <c r="D642" s="342" t="s">
        <v>1398</v>
      </c>
      <c r="E642" s="341" t="s">
        <v>305</v>
      </c>
      <c r="F642" s="342" t="s">
        <v>306</v>
      </c>
      <c r="G642" s="341" t="s">
        <v>1487</v>
      </c>
      <c r="H642" s="341" t="s">
        <v>1488</v>
      </c>
      <c r="I642" s="343">
        <v>1006.7224731445313</v>
      </c>
      <c r="J642" s="343">
        <v>3</v>
      </c>
      <c r="K642" s="344">
        <v>3000.8099365234375</v>
      </c>
    </row>
    <row r="643" spans="1:11" ht="14.45" customHeight="1" x14ac:dyDescent="0.2">
      <c r="A643" s="339" t="s">
        <v>1395</v>
      </c>
      <c r="B643" s="340" t="s">
        <v>1396</v>
      </c>
      <c r="C643" s="341" t="s">
        <v>1397</v>
      </c>
      <c r="D643" s="342" t="s">
        <v>1398</v>
      </c>
      <c r="E643" s="341" t="s">
        <v>305</v>
      </c>
      <c r="F643" s="342" t="s">
        <v>306</v>
      </c>
      <c r="G643" s="341" t="s">
        <v>1489</v>
      </c>
      <c r="H643" s="341" t="s">
        <v>1490</v>
      </c>
      <c r="I643" s="343">
        <v>5082</v>
      </c>
      <c r="J643" s="343">
        <v>2</v>
      </c>
      <c r="K643" s="344">
        <v>10164</v>
      </c>
    </row>
    <row r="644" spans="1:11" ht="14.45" customHeight="1" x14ac:dyDescent="0.2">
      <c r="A644" s="339" t="s">
        <v>1395</v>
      </c>
      <c r="B644" s="340" t="s">
        <v>1396</v>
      </c>
      <c r="C644" s="341" t="s">
        <v>1397</v>
      </c>
      <c r="D644" s="342" t="s">
        <v>1398</v>
      </c>
      <c r="E644" s="341" t="s">
        <v>305</v>
      </c>
      <c r="F644" s="342" t="s">
        <v>306</v>
      </c>
      <c r="G644" s="341" t="s">
        <v>1491</v>
      </c>
      <c r="H644" s="341" t="s">
        <v>1492</v>
      </c>
      <c r="I644" s="343">
        <v>9965.5595703125</v>
      </c>
      <c r="J644" s="343">
        <v>1</v>
      </c>
      <c r="K644" s="344">
        <v>9965.5595703125</v>
      </c>
    </row>
    <row r="645" spans="1:11" ht="14.45" customHeight="1" x14ac:dyDescent="0.2">
      <c r="A645" s="339" t="s">
        <v>1395</v>
      </c>
      <c r="B645" s="340" t="s">
        <v>1396</v>
      </c>
      <c r="C645" s="341" t="s">
        <v>1397</v>
      </c>
      <c r="D645" s="342" t="s">
        <v>1398</v>
      </c>
      <c r="E645" s="341" t="s">
        <v>305</v>
      </c>
      <c r="F645" s="342" t="s">
        <v>306</v>
      </c>
      <c r="G645" s="341" t="s">
        <v>1493</v>
      </c>
      <c r="H645" s="341" t="s">
        <v>1494</v>
      </c>
      <c r="I645" s="343">
        <v>9965.78466796875</v>
      </c>
      <c r="J645" s="343">
        <v>3</v>
      </c>
      <c r="K645" s="344">
        <v>29897.12890625</v>
      </c>
    </row>
    <row r="646" spans="1:11" ht="14.45" customHeight="1" x14ac:dyDescent="0.2">
      <c r="A646" s="339" t="s">
        <v>1395</v>
      </c>
      <c r="B646" s="340" t="s">
        <v>1396</v>
      </c>
      <c r="C646" s="341" t="s">
        <v>1397</v>
      </c>
      <c r="D646" s="342" t="s">
        <v>1398</v>
      </c>
      <c r="E646" s="341" t="s">
        <v>305</v>
      </c>
      <c r="F646" s="342" t="s">
        <v>306</v>
      </c>
      <c r="G646" s="341" t="s">
        <v>1495</v>
      </c>
      <c r="H646" s="341" t="s">
        <v>1496</v>
      </c>
      <c r="I646" s="343">
        <v>10239.1298828125</v>
      </c>
      <c r="J646" s="343">
        <v>2</v>
      </c>
      <c r="K646" s="344">
        <v>20478.259765625</v>
      </c>
    </row>
    <row r="647" spans="1:11" ht="14.45" customHeight="1" x14ac:dyDescent="0.2">
      <c r="A647" s="339" t="s">
        <v>1395</v>
      </c>
      <c r="B647" s="340" t="s">
        <v>1396</v>
      </c>
      <c r="C647" s="341" t="s">
        <v>1397</v>
      </c>
      <c r="D647" s="342" t="s">
        <v>1398</v>
      </c>
      <c r="E647" s="341" t="s">
        <v>305</v>
      </c>
      <c r="F647" s="342" t="s">
        <v>306</v>
      </c>
      <c r="G647" s="341" t="s">
        <v>1497</v>
      </c>
      <c r="H647" s="341" t="s">
        <v>1498</v>
      </c>
      <c r="I647" s="343">
        <v>13213.2001953125</v>
      </c>
      <c r="J647" s="343">
        <v>1</v>
      </c>
      <c r="K647" s="344">
        <v>13213.2001953125</v>
      </c>
    </row>
    <row r="648" spans="1:11" ht="14.45" customHeight="1" x14ac:dyDescent="0.2">
      <c r="A648" s="339" t="s">
        <v>1395</v>
      </c>
      <c r="B648" s="340" t="s">
        <v>1396</v>
      </c>
      <c r="C648" s="341" t="s">
        <v>1397</v>
      </c>
      <c r="D648" s="342" t="s">
        <v>1398</v>
      </c>
      <c r="E648" s="341" t="s">
        <v>305</v>
      </c>
      <c r="F648" s="342" t="s">
        <v>306</v>
      </c>
      <c r="G648" s="341" t="s">
        <v>1499</v>
      </c>
      <c r="H648" s="341" t="s">
        <v>1500</v>
      </c>
      <c r="I648" s="343">
        <v>13213.2001953125</v>
      </c>
      <c r="J648" s="343">
        <v>1</v>
      </c>
      <c r="K648" s="344">
        <v>13213.2001953125</v>
      </c>
    </row>
    <row r="649" spans="1:11" ht="14.45" customHeight="1" x14ac:dyDescent="0.2">
      <c r="A649" s="339" t="s">
        <v>1395</v>
      </c>
      <c r="B649" s="340" t="s">
        <v>1396</v>
      </c>
      <c r="C649" s="341" t="s">
        <v>1397</v>
      </c>
      <c r="D649" s="342" t="s">
        <v>1398</v>
      </c>
      <c r="E649" s="341" t="s">
        <v>305</v>
      </c>
      <c r="F649" s="342" t="s">
        <v>306</v>
      </c>
      <c r="G649" s="341" t="s">
        <v>1501</v>
      </c>
      <c r="H649" s="341" t="s">
        <v>1502</v>
      </c>
      <c r="I649" s="343">
        <v>10512.28515625</v>
      </c>
      <c r="J649" s="343">
        <v>2</v>
      </c>
      <c r="K649" s="344">
        <v>21024.5703125</v>
      </c>
    </row>
    <row r="650" spans="1:11" ht="14.45" customHeight="1" x14ac:dyDescent="0.2">
      <c r="A650" s="339" t="s">
        <v>1395</v>
      </c>
      <c r="B650" s="340" t="s">
        <v>1396</v>
      </c>
      <c r="C650" s="341" t="s">
        <v>1397</v>
      </c>
      <c r="D650" s="342" t="s">
        <v>1398</v>
      </c>
      <c r="E650" s="341" t="s">
        <v>305</v>
      </c>
      <c r="F650" s="342" t="s">
        <v>306</v>
      </c>
      <c r="G650" s="341" t="s">
        <v>1503</v>
      </c>
      <c r="H650" s="341" t="s">
        <v>1504</v>
      </c>
      <c r="I650" s="343">
        <v>14568.400390625</v>
      </c>
      <c r="J650" s="343">
        <v>1</v>
      </c>
      <c r="K650" s="344">
        <v>14568.400390625</v>
      </c>
    </row>
    <row r="651" spans="1:11" ht="14.45" customHeight="1" x14ac:dyDescent="0.2">
      <c r="A651" s="339" t="s">
        <v>1395</v>
      </c>
      <c r="B651" s="340" t="s">
        <v>1396</v>
      </c>
      <c r="C651" s="341" t="s">
        <v>1397</v>
      </c>
      <c r="D651" s="342" t="s">
        <v>1398</v>
      </c>
      <c r="E651" s="341" t="s">
        <v>305</v>
      </c>
      <c r="F651" s="342" t="s">
        <v>306</v>
      </c>
      <c r="G651" s="341" t="s">
        <v>1505</v>
      </c>
      <c r="H651" s="341" t="s">
        <v>1506</v>
      </c>
      <c r="I651" s="343">
        <v>10512.28515625</v>
      </c>
      <c r="J651" s="343">
        <v>2</v>
      </c>
      <c r="K651" s="344">
        <v>21024.5703125</v>
      </c>
    </row>
    <row r="652" spans="1:11" ht="14.45" customHeight="1" x14ac:dyDescent="0.2">
      <c r="A652" s="339" t="s">
        <v>1395</v>
      </c>
      <c r="B652" s="340" t="s">
        <v>1396</v>
      </c>
      <c r="C652" s="341" t="s">
        <v>1397</v>
      </c>
      <c r="D652" s="342" t="s">
        <v>1398</v>
      </c>
      <c r="E652" s="341" t="s">
        <v>305</v>
      </c>
      <c r="F652" s="342" t="s">
        <v>306</v>
      </c>
      <c r="G652" s="341" t="s">
        <v>1507</v>
      </c>
      <c r="H652" s="341" t="s">
        <v>1508</v>
      </c>
      <c r="I652" s="343">
        <v>14060.2001953125</v>
      </c>
      <c r="J652" s="343">
        <v>1</v>
      </c>
      <c r="K652" s="344">
        <v>14060.2001953125</v>
      </c>
    </row>
    <row r="653" spans="1:11" ht="14.45" customHeight="1" x14ac:dyDescent="0.2">
      <c r="A653" s="339" t="s">
        <v>1395</v>
      </c>
      <c r="B653" s="340" t="s">
        <v>1396</v>
      </c>
      <c r="C653" s="341" t="s">
        <v>1397</v>
      </c>
      <c r="D653" s="342" t="s">
        <v>1398</v>
      </c>
      <c r="E653" s="341" t="s">
        <v>305</v>
      </c>
      <c r="F653" s="342" t="s">
        <v>306</v>
      </c>
      <c r="G653" s="341" t="s">
        <v>1509</v>
      </c>
      <c r="H653" s="341" t="s">
        <v>1510</v>
      </c>
      <c r="I653" s="343">
        <v>10784.93017578125</v>
      </c>
      <c r="J653" s="343">
        <v>2</v>
      </c>
      <c r="K653" s="344">
        <v>21569.8603515625</v>
      </c>
    </row>
    <row r="654" spans="1:11" ht="14.45" customHeight="1" x14ac:dyDescent="0.2">
      <c r="A654" s="339" t="s">
        <v>1395</v>
      </c>
      <c r="B654" s="340" t="s">
        <v>1396</v>
      </c>
      <c r="C654" s="341" t="s">
        <v>1397</v>
      </c>
      <c r="D654" s="342" t="s">
        <v>1398</v>
      </c>
      <c r="E654" s="341" t="s">
        <v>305</v>
      </c>
      <c r="F654" s="342" t="s">
        <v>306</v>
      </c>
      <c r="G654" s="341" t="s">
        <v>1511</v>
      </c>
      <c r="H654" s="341" t="s">
        <v>1512</v>
      </c>
      <c r="I654" s="343">
        <v>10648.9150390625</v>
      </c>
      <c r="J654" s="343">
        <v>3</v>
      </c>
      <c r="K654" s="344">
        <v>31947.0400390625</v>
      </c>
    </row>
    <row r="655" spans="1:11" ht="14.45" customHeight="1" x14ac:dyDescent="0.2">
      <c r="A655" s="339" t="s">
        <v>1395</v>
      </c>
      <c r="B655" s="340" t="s">
        <v>1396</v>
      </c>
      <c r="C655" s="341" t="s">
        <v>1397</v>
      </c>
      <c r="D655" s="342" t="s">
        <v>1398</v>
      </c>
      <c r="E655" s="341" t="s">
        <v>305</v>
      </c>
      <c r="F655" s="342" t="s">
        <v>306</v>
      </c>
      <c r="G655" s="341" t="s">
        <v>1513</v>
      </c>
      <c r="H655" s="341" t="s">
        <v>1514</v>
      </c>
      <c r="I655" s="343">
        <v>14229.599609375</v>
      </c>
      <c r="J655" s="343">
        <v>1</v>
      </c>
      <c r="K655" s="344">
        <v>14229.599609375</v>
      </c>
    </row>
    <row r="656" spans="1:11" ht="14.45" customHeight="1" x14ac:dyDescent="0.2">
      <c r="A656" s="339" t="s">
        <v>1395</v>
      </c>
      <c r="B656" s="340" t="s">
        <v>1396</v>
      </c>
      <c r="C656" s="341" t="s">
        <v>1397</v>
      </c>
      <c r="D656" s="342" t="s">
        <v>1398</v>
      </c>
      <c r="E656" s="341" t="s">
        <v>305</v>
      </c>
      <c r="F656" s="342" t="s">
        <v>306</v>
      </c>
      <c r="G656" s="341" t="s">
        <v>1515</v>
      </c>
      <c r="H656" s="341" t="s">
        <v>1516</v>
      </c>
      <c r="I656" s="343">
        <v>10375.75</v>
      </c>
      <c r="J656" s="343">
        <v>1</v>
      </c>
      <c r="K656" s="344">
        <v>10375.75</v>
      </c>
    </row>
    <row r="657" spans="1:11" ht="14.45" customHeight="1" x14ac:dyDescent="0.2">
      <c r="A657" s="339" t="s">
        <v>1395</v>
      </c>
      <c r="B657" s="340" t="s">
        <v>1396</v>
      </c>
      <c r="C657" s="341" t="s">
        <v>1397</v>
      </c>
      <c r="D657" s="342" t="s">
        <v>1398</v>
      </c>
      <c r="E657" s="341" t="s">
        <v>305</v>
      </c>
      <c r="F657" s="342" t="s">
        <v>306</v>
      </c>
      <c r="G657" s="341" t="s">
        <v>1517</v>
      </c>
      <c r="H657" s="341" t="s">
        <v>1518</v>
      </c>
      <c r="I657" s="343">
        <v>10375.66015625</v>
      </c>
      <c r="J657" s="343">
        <v>2</v>
      </c>
      <c r="K657" s="344">
        <v>20751.3203125</v>
      </c>
    </row>
    <row r="658" spans="1:11" ht="14.45" customHeight="1" x14ac:dyDescent="0.2">
      <c r="A658" s="339" t="s">
        <v>1395</v>
      </c>
      <c r="B658" s="340" t="s">
        <v>1396</v>
      </c>
      <c r="C658" s="341" t="s">
        <v>1397</v>
      </c>
      <c r="D658" s="342" t="s">
        <v>1398</v>
      </c>
      <c r="E658" s="341" t="s">
        <v>305</v>
      </c>
      <c r="F658" s="342" t="s">
        <v>306</v>
      </c>
      <c r="G658" s="341" t="s">
        <v>1519</v>
      </c>
      <c r="H658" s="341" t="s">
        <v>1520</v>
      </c>
      <c r="I658" s="343">
        <v>360.58799438476564</v>
      </c>
      <c r="J658" s="343">
        <v>40</v>
      </c>
      <c r="K658" s="344">
        <v>14423.599914550781</v>
      </c>
    </row>
    <row r="659" spans="1:11" ht="14.45" customHeight="1" x14ac:dyDescent="0.2">
      <c r="A659" s="339" t="s">
        <v>1395</v>
      </c>
      <c r="B659" s="340" t="s">
        <v>1396</v>
      </c>
      <c r="C659" s="341" t="s">
        <v>1397</v>
      </c>
      <c r="D659" s="342" t="s">
        <v>1398</v>
      </c>
      <c r="E659" s="341" t="s">
        <v>305</v>
      </c>
      <c r="F659" s="342" t="s">
        <v>306</v>
      </c>
      <c r="G659" s="341" t="s">
        <v>1521</v>
      </c>
      <c r="H659" s="341" t="s">
        <v>1522</v>
      </c>
      <c r="I659" s="343">
        <v>16584.259765625</v>
      </c>
      <c r="J659" s="343">
        <v>1</v>
      </c>
      <c r="K659" s="344">
        <v>16584.259765625</v>
      </c>
    </row>
    <row r="660" spans="1:11" ht="14.45" customHeight="1" x14ac:dyDescent="0.2">
      <c r="A660" s="339" t="s">
        <v>1395</v>
      </c>
      <c r="B660" s="340" t="s">
        <v>1396</v>
      </c>
      <c r="C660" s="341" t="s">
        <v>1397</v>
      </c>
      <c r="D660" s="342" t="s">
        <v>1398</v>
      </c>
      <c r="E660" s="341" t="s">
        <v>305</v>
      </c>
      <c r="F660" s="342" t="s">
        <v>306</v>
      </c>
      <c r="G660" s="341" t="s">
        <v>1523</v>
      </c>
      <c r="H660" s="341" t="s">
        <v>1524</v>
      </c>
      <c r="I660" s="343">
        <v>2435.913330078125</v>
      </c>
      <c r="J660" s="343">
        <v>6</v>
      </c>
      <c r="K660" s="344">
        <v>14615.47998046875</v>
      </c>
    </row>
    <row r="661" spans="1:11" ht="14.45" customHeight="1" x14ac:dyDescent="0.2">
      <c r="A661" s="339" t="s">
        <v>1395</v>
      </c>
      <c r="B661" s="340" t="s">
        <v>1396</v>
      </c>
      <c r="C661" s="341" t="s">
        <v>1397</v>
      </c>
      <c r="D661" s="342" t="s">
        <v>1398</v>
      </c>
      <c r="E661" s="341" t="s">
        <v>305</v>
      </c>
      <c r="F661" s="342" t="s">
        <v>306</v>
      </c>
      <c r="G661" s="341" t="s">
        <v>1525</v>
      </c>
      <c r="H661" s="341" t="s">
        <v>1526</v>
      </c>
      <c r="I661" s="343">
        <v>2435.913330078125</v>
      </c>
      <c r="J661" s="343">
        <v>6</v>
      </c>
      <c r="K661" s="344">
        <v>14615.47998046875</v>
      </c>
    </row>
    <row r="662" spans="1:11" ht="14.45" customHeight="1" x14ac:dyDescent="0.2">
      <c r="A662" s="339" t="s">
        <v>1395</v>
      </c>
      <c r="B662" s="340" t="s">
        <v>1396</v>
      </c>
      <c r="C662" s="341" t="s">
        <v>1397</v>
      </c>
      <c r="D662" s="342" t="s">
        <v>1398</v>
      </c>
      <c r="E662" s="341" t="s">
        <v>305</v>
      </c>
      <c r="F662" s="342" t="s">
        <v>306</v>
      </c>
      <c r="G662" s="341" t="s">
        <v>1527</v>
      </c>
      <c r="H662" s="341" t="s">
        <v>1528</v>
      </c>
      <c r="I662" s="343">
        <v>2817.22998046875</v>
      </c>
      <c r="J662" s="343">
        <v>8</v>
      </c>
      <c r="K662" s="344">
        <v>22537.83984375</v>
      </c>
    </row>
    <row r="663" spans="1:11" ht="14.45" customHeight="1" x14ac:dyDescent="0.2">
      <c r="A663" s="339" t="s">
        <v>1395</v>
      </c>
      <c r="B663" s="340" t="s">
        <v>1396</v>
      </c>
      <c r="C663" s="341" t="s">
        <v>1397</v>
      </c>
      <c r="D663" s="342" t="s">
        <v>1398</v>
      </c>
      <c r="E663" s="341" t="s">
        <v>305</v>
      </c>
      <c r="F663" s="342" t="s">
        <v>306</v>
      </c>
      <c r="G663" s="341" t="s">
        <v>1529</v>
      </c>
      <c r="H663" s="341" t="s">
        <v>1530</v>
      </c>
      <c r="I663" s="343">
        <v>2817.0986938476563</v>
      </c>
      <c r="J663" s="343">
        <v>8</v>
      </c>
      <c r="K663" s="344">
        <v>22536.78955078125</v>
      </c>
    </row>
    <row r="664" spans="1:11" ht="14.45" customHeight="1" x14ac:dyDescent="0.2">
      <c r="A664" s="339" t="s">
        <v>1395</v>
      </c>
      <c r="B664" s="340" t="s">
        <v>1396</v>
      </c>
      <c r="C664" s="341" t="s">
        <v>1397</v>
      </c>
      <c r="D664" s="342" t="s">
        <v>1398</v>
      </c>
      <c r="E664" s="341" t="s">
        <v>305</v>
      </c>
      <c r="F664" s="342" t="s">
        <v>306</v>
      </c>
      <c r="G664" s="341" t="s">
        <v>1531</v>
      </c>
      <c r="H664" s="341" t="s">
        <v>1532</v>
      </c>
      <c r="I664" s="343">
        <v>4533.7774658203125</v>
      </c>
      <c r="J664" s="343">
        <v>4</v>
      </c>
      <c r="K664" s="344">
        <v>18135.10986328125</v>
      </c>
    </row>
    <row r="665" spans="1:11" ht="14.45" customHeight="1" x14ac:dyDescent="0.2">
      <c r="A665" s="339" t="s">
        <v>1395</v>
      </c>
      <c r="B665" s="340" t="s">
        <v>1396</v>
      </c>
      <c r="C665" s="341" t="s">
        <v>1397</v>
      </c>
      <c r="D665" s="342" t="s">
        <v>1398</v>
      </c>
      <c r="E665" s="341" t="s">
        <v>305</v>
      </c>
      <c r="F665" s="342" t="s">
        <v>306</v>
      </c>
      <c r="G665" s="341" t="s">
        <v>1533</v>
      </c>
      <c r="H665" s="341" t="s">
        <v>1534</v>
      </c>
      <c r="I665" s="343">
        <v>9556.580078125</v>
      </c>
      <c r="J665" s="343">
        <v>1</v>
      </c>
      <c r="K665" s="344">
        <v>9556.580078125</v>
      </c>
    </row>
    <row r="666" spans="1:11" ht="14.45" customHeight="1" x14ac:dyDescent="0.2">
      <c r="A666" s="339" t="s">
        <v>1395</v>
      </c>
      <c r="B666" s="340" t="s">
        <v>1396</v>
      </c>
      <c r="C666" s="341" t="s">
        <v>1397</v>
      </c>
      <c r="D666" s="342" t="s">
        <v>1398</v>
      </c>
      <c r="E666" s="341" t="s">
        <v>305</v>
      </c>
      <c r="F666" s="342" t="s">
        <v>306</v>
      </c>
      <c r="G666" s="341" t="s">
        <v>1535</v>
      </c>
      <c r="H666" s="341" t="s">
        <v>1536</v>
      </c>
      <c r="I666" s="343">
        <v>14670.0400390625</v>
      </c>
      <c r="J666" s="343">
        <v>4</v>
      </c>
      <c r="K666" s="344">
        <v>58680.16015625</v>
      </c>
    </row>
    <row r="667" spans="1:11" ht="14.45" customHeight="1" x14ac:dyDescent="0.2">
      <c r="A667" s="339" t="s">
        <v>1395</v>
      </c>
      <c r="B667" s="340" t="s">
        <v>1396</v>
      </c>
      <c r="C667" s="341" t="s">
        <v>1397</v>
      </c>
      <c r="D667" s="342" t="s">
        <v>1398</v>
      </c>
      <c r="E667" s="341" t="s">
        <v>305</v>
      </c>
      <c r="F667" s="342" t="s">
        <v>306</v>
      </c>
      <c r="G667" s="341" t="s">
        <v>1537</v>
      </c>
      <c r="H667" s="341" t="s">
        <v>1538</v>
      </c>
      <c r="I667" s="343">
        <v>7143.75</v>
      </c>
      <c r="J667" s="343">
        <v>1</v>
      </c>
      <c r="K667" s="344">
        <v>7143.75</v>
      </c>
    </row>
    <row r="668" spans="1:11" ht="14.45" customHeight="1" x14ac:dyDescent="0.2">
      <c r="A668" s="339" t="s">
        <v>1395</v>
      </c>
      <c r="B668" s="340" t="s">
        <v>1396</v>
      </c>
      <c r="C668" s="341" t="s">
        <v>1397</v>
      </c>
      <c r="D668" s="342" t="s">
        <v>1398</v>
      </c>
      <c r="E668" s="341" t="s">
        <v>305</v>
      </c>
      <c r="F668" s="342" t="s">
        <v>306</v>
      </c>
      <c r="G668" s="341" t="s">
        <v>1539</v>
      </c>
      <c r="H668" s="341" t="s">
        <v>1540</v>
      </c>
      <c r="I668" s="343">
        <v>6196</v>
      </c>
      <c r="J668" s="343">
        <v>1</v>
      </c>
      <c r="K668" s="344">
        <v>6196</v>
      </c>
    </row>
    <row r="669" spans="1:11" ht="14.45" customHeight="1" x14ac:dyDescent="0.2">
      <c r="A669" s="339" t="s">
        <v>1395</v>
      </c>
      <c r="B669" s="340" t="s">
        <v>1396</v>
      </c>
      <c r="C669" s="341" t="s">
        <v>1397</v>
      </c>
      <c r="D669" s="342" t="s">
        <v>1398</v>
      </c>
      <c r="E669" s="341" t="s">
        <v>305</v>
      </c>
      <c r="F669" s="342" t="s">
        <v>306</v>
      </c>
      <c r="G669" s="341" t="s">
        <v>1541</v>
      </c>
      <c r="H669" s="341" t="s">
        <v>1542</v>
      </c>
      <c r="I669" s="343">
        <v>8646.5595703125</v>
      </c>
      <c r="J669" s="343">
        <v>1</v>
      </c>
      <c r="K669" s="344">
        <v>8646.5595703125</v>
      </c>
    </row>
    <row r="670" spans="1:11" ht="14.45" customHeight="1" x14ac:dyDescent="0.2">
      <c r="A670" s="339" t="s">
        <v>1395</v>
      </c>
      <c r="B670" s="340" t="s">
        <v>1396</v>
      </c>
      <c r="C670" s="341" t="s">
        <v>1397</v>
      </c>
      <c r="D670" s="342" t="s">
        <v>1398</v>
      </c>
      <c r="E670" s="341" t="s">
        <v>305</v>
      </c>
      <c r="F670" s="342" t="s">
        <v>306</v>
      </c>
      <c r="G670" s="341" t="s">
        <v>1543</v>
      </c>
      <c r="H670" s="341" t="s">
        <v>1544</v>
      </c>
      <c r="I670" s="343">
        <v>14670.0400390625</v>
      </c>
      <c r="J670" s="343">
        <v>2</v>
      </c>
      <c r="K670" s="344">
        <v>29340.080078125</v>
      </c>
    </row>
    <row r="671" spans="1:11" ht="14.45" customHeight="1" x14ac:dyDescent="0.2">
      <c r="A671" s="339" t="s">
        <v>1395</v>
      </c>
      <c r="B671" s="340" t="s">
        <v>1396</v>
      </c>
      <c r="C671" s="341" t="s">
        <v>1397</v>
      </c>
      <c r="D671" s="342" t="s">
        <v>1398</v>
      </c>
      <c r="E671" s="341" t="s">
        <v>305</v>
      </c>
      <c r="F671" s="342" t="s">
        <v>306</v>
      </c>
      <c r="G671" s="341" t="s">
        <v>1545</v>
      </c>
      <c r="H671" s="341" t="s">
        <v>1546</v>
      </c>
      <c r="I671" s="343">
        <v>16736.720703125</v>
      </c>
      <c r="J671" s="343">
        <v>1</v>
      </c>
      <c r="K671" s="344">
        <v>16736.720703125</v>
      </c>
    </row>
    <row r="672" spans="1:11" ht="14.45" customHeight="1" x14ac:dyDescent="0.2">
      <c r="A672" s="339" t="s">
        <v>1395</v>
      </c>
      <c r="B672" s="340" t="s">
        <v>1396</v>
      </c>
      <c r="C672" s="341" t="s">
        <v>1397</v>
      </c>
      <c r="D672" s="342" t="s">
        <v>1398</v>
      </c>
      <c r="E672" s="341" t="s">
        <v>305</v>
      </c>
      <c r="F672" s="342" t="s">
        <v>306</v>
      </c>
      <c r="G672" s="341" t="s">
        <v>1547</v>
      </c>
      <c r="H672" s="341" t="s">
        <v>1548</v>
      </c>
      <c r="I672" s="343">
        <v>9038.7001953125</v>
      </c>
      <c r="J672" s="343">
        <v>1</v>
      </c>
      <c r="K672" s="344">
        <v>9038.7001953125</v>
      </c>
    </row>
    <row r="673" spans="1:11" ht="14.45" customHeight="1" x14ac:dyDescent="0.2">
      <c r="A673" s="339" t="s">
        <v>1395</v>
      </c>
      <c r="B673" s="340" t="s">
        <v>1396</v>
      </c>
      <c r="C673" s="341" t="s">
        <v>1397</v>
      </c>
      <c r="D673" s="342" t="s">
        <v>1398</v>
      </c>
      <c r="E673" s="341" t="s">
        <v>305</v>
      </c>
      <c r="F673" s="342" t="s">
        <v>306</v>
      </c>
      <c r="G673" s="341" t="s">
        <v>1549</v>
      </c>
      <c r="H673" s="341" t="s">
        <v>1550</v>
      </c>
      <c r="I673" s="343">
        <v>10001.25</v>
      </c>
      <c r="J673" s="343">
        <v>1</v>
      </c>
      <c r="K673" s="344">
        <v>10001.25</v>
      </c>
    </row>
    <row r="674" spans="1:11" ht="14.45" customHeight="1" x14ac:dyDescent="0.2">
      <c r="A674" s="339" t="s">
        <v>1395</v>
      </c>
      <c r="B674" s="340" t="s">
        <v>1396</v>
      </c>
      <c r="C674" s="341" t="s">
        <v>1397</v>
      </c>
      <c r="D674" s="342" t="s">
        <v>1398</v>
      </c>
      <c r="E674" s="341" t="s">
        <v>305</v>
      </c>
      <c r="F674" s="342" t="s">
        <v>306</v>
      </c>
      <c r="G674" s="341" t="s">
        <v>1551</v>
      </c>
      <c r="H674" s="341" t="s">
        <v>1552</v>
      </c>
      <c r="I674" s="343">
        <v>12569.48046875</v>
      </c>
      <c r="J674" s="343">
        <v>5</v>
      </c>
      <c r="K674" s="344">
        <v>62847.40234375</v>
      </c>
    </row>
    <row r="675" spans="1:11" ht="14.45" customHeight="1" x14ac:dyDescent="0.2">
      <c r="A675" s="339" t="s">
        <v>1395</v>
      </c>
      <c r="B675" s="340" t="s">
        <v>1396</v>
      </c>
      <c r="C675" s="341" t="s">
        <v>1397</v>
      </c>
      <c r="D675" s="342" t="s">
        <v>1398</v>
      </c>
      <c r="E675" s="341" t="s">
        <v>305</v>
      </c>
      <c r="F675" s="342" t="s">
        <v>306</v>
      </c>
      <c r="G675" s="341" t="s">
        <v>1553</v>
      </c>
      <c r="H675" s="341" t="s">
        <v>1554</v>
      </c>
      <c r="I675" s="343">
        <v>23694.220703125</v>
      </c>
      <c r="J675" s="343">
        <v>4</v>
      </c>
      <c r="K675" s="344">
        <v>94776.8828125</v>
      </c>
    </row>
    <row r="676" spans="1:11" ht="14.45" customHeight="1" x14ac:dyDescent="0.2">
      <c r="A676" s="339" t="s">
        <v>1395</v>
      </c>
      <c r="B676" s="340" t="s">
        <v>1396</v>
      </c>
      <c r="C676" s="341" t="s">
        <v>1397</v>
      </c>
      <c r="D676" s="342" t="s">
        <v>1398</v>
      </c>
      <c r="E676" s="341" t="s">
        <v>305</v>
      </c>
      <c r="F676" s="342" t="s">
        <v>306</v>
      </c>
      <c r="G676" s="341" t="s">
        <v>1555</v>
      </c>
      <c r="H676" s="341" t="s">
        <v>1556</v>
      </c>
      <c r="I676" s="343">
        <v>20328</v>
      </c>
      <c r="J676" s="343">
        <v>8</v>
      </c>
      <c r="K676" s="344">
        <v>162624</v>
      </c>
    </row>
    <row r="677" spans="1:11" ht="14.45" customHeight="1" x14ac:dyDescent="0.2">
      <c r="A677" s="339" t="s">
        <v>1395</v>
      </c>
      <c r="B677" s="340" t="s">
        <v>1396</v>
      </c>
      <c r="C677" s="341" t="s">
        <v>1397</v>
      </c>
      <c r="D677" s="342" t="s">
        <v>1398</v>
      </c>
      <c r="E677" s="341" t="s">
        <v>305</v>
      </c>
      <c r="F677" s="342" t="s">
        <v>306</v>
      </c>
      <c r="G677" s="341" t="s">
        <v>1557</v>
      </c>
      <c r="H677" s="341" t="s">
        <v>1558</v>
      </c>
      <c r="I677" s="343">
        <v>24190.723958333332</v>
      </c>
      <c r="J677" s="343">
        <v>6</v>
      </c>
      <c r="K677" s="344">
        <v>145144.34375</v>
      </c>
    </row>
    <row r="678" spans="1:11" ht="14.45" customHeight="1" x14ac:dyDescent="0.2">
      <c r="A678" s="339" t="s">
        <v>1395</v>
      </c>
      <c r="B678" s="340" t="s">
        <v>1396</v>
      </c>
      <c r="C678" s="341" t="s">
        <v>1397</v>
      </c>
      <c r="D678" s="342" t="s">
        <v>1398</v>
      </c>
      <c r="E678" s="341" t="s">
        <v>305</v>
      </c>
      <c r="F678" s="342" t="s">
        <v>306</v>
      </c>
      <c r="G678" s="341" t="s">
        <v>1559</v>
      </c>
      <c r="H678" s="341" t="s">
        <v>1560</v>
      </c>
      <c r="I678" s="343">
        <v>20328</v>
      </c>
      <c r="J678" s="343">
        <v>9</v>
      </c>
      <c r="K678" s="344">
        <v>182952</v>
      </c>
    </row>
    <row r="679" spans="1:11" ht="14.45" customHeight="1" x14ac:dyDescent="0.2">
      <c r="A679" s="339" t="s">
        <v>1395</v>
      </c>
      <c r="B679" s="340" t="s">
        <v>1396</v>
      </c>
      <c r="C679" s="341" t="s">
        <v>1397</v>
      </c>
      <c r="D679" s="342" t="s">
        <v>1398</v>
      </c>
      <c r="E679" s="341" t="s">
        <v>305</v>
      </c>
      <c r="F679" s="342" t="s">
        <v>306</v>
      </c>
      <c r="G679" s="341" t="s">
        <v>1561</v>
      </c>
      <c r="H679" s="341" t="s">
        <v>1562</v>
      </c>
      <c r="I679" s="343">
        <v>9816.6103515625</v>
      </c>
      <c r="J679" s="343">
        <v>1</v>
      </c>
      <c r="K679" s="344">
        <v>9816.6103515625</v>
      </c>
    </row>
    <row r="680" spans="1:11" ht="14.45" customHeight="1" x14ac:dyDescent="0.2">
      <c r="A680" s="339" t="s">
        <v>1395</v>
      </c>
      <c r="B680" s="340" t="s">
        <v>1396</v>
      </c>
      <c r="C680" s="341" t="s">
        <v>1397</v>
      </c>
      <c r="D680" s="342" t="s">
        <v>1398</v>
      </c>
      <c r="E680" s="341" t="s">
        <v>305</v>
      </c>
      <c r="F680" s="342" t="s">
        <v>306</v>
      </c>
      <c r="G680" s="341" t="s">
        <v>1563</v>
      </c>
      <c r="H680" s="341" t="s">
        <v>1564</v>
      </c>
      <c r="I680" s="343">
        <v>12569.48046875</v>
      </c>
      <c r="J680" s="343">
        <v>2</v>
      </c>
      <c r="K680" s="344">
        <v>25138.9609375</v>
      </c>
    </row>
    <row r="681" spans="1:11" ht="14.45" customHeight="1" x14ac:dyDescent="0.2">
      <c r="A681" s="339" t="s">
        <v>1395</v>
      </c>
      <c r="B681" s="340" t="s">
        <v>1396</v>
      </c>
      <c r="C681" s="341" t="s">
        <v>1397</v>
      </c>
      <c r="D681" s="342" t="s">
        <v>1398</v>
      </c>
      <c r="E681" s="341" t="s">
        <v>305</v>
      </c>
      <c r="F681" s="342" t="s">
        <v>306</v>
      </c>
      <c r="G681" s="341" t="s">
        <v>1565</v>
      </c>
      <c r="H681" s="341" t="s">
        <v>1566</v>
      </c>
      <c r="I681" s="343">
        <v>9042.5703125</v>
      </c>
      <c r="J681" s="343">
        <v>1</v>
      </c>
      <c r="K681" s="344">
        <v>9042.5703125</v>
      </c>
    </row>
    <row r="682" spans="1:11" ht="14.45" customHeight="1" x14ac:dyDescent="0.2">
      <c r="A682" s="339" t="s">
        <v>1395</v>
      </c>
      <c r="B682" s="340" t="s">
        <v>1396</v>
      </c>
      <c r="C682" s="341" t="s">
        <v>1397</v>
      </c>
      <c r="D682" s="342" t="s">
        <v>1398</v>
      </c>
      <c r="E682" s="341" t="s">
        <v>305</v>
      </c>
      <c r="F682" s="342" t="s">
        <v>306</v>
      </c>
      <c r="G682" s="341" t="s">
        <v>1567</v>
      </c>
      <c r="H682" s="341" t="s">
        <v>1568</v>
      </c>
      <c r="I682" s="343">
        <v>7235.7998046875</v>
      </c>
      <c r="J682" s="343">
        <v>1</v>
      </c>
      <c r="K682" s="344">
        <v>7235.7998046875</v>
      </c>
    </row>
    <row r="683" spans="1:11" ht="14.45" customHeight="1" x14ac:dyDescent="0.2">
      <c r="A683" s="339" t="s">
        <v>1395</v>
      </c>
      <c r="B683" s="340" t="s">
        <v>1396</v>
      </c>
      <c r="C683" s="341" t="s">
        <v>1397</v>
      </c>
      <c r="D683" s="342" t="s">
        <v>1398</v>
      </c>
      <c r="E683" s="341" t="s">
        <v>305</v>
      </c>
      <c r="F683" s="342" t="s">
        <v>306</v>
      </c>
      <c r="G683" s="341" t="s">
        <v>1569</v>
      </c>
      <c r="H683" s="341" t="s">
        <v>1570</v>
      </c>
      <c r="I683" s="343">
        <v>9438</v>
      </c>
      <c r="J683" s="343">
        <v>2</v>
      </c>
      <c r="K683" s="344">
        <v>18876</v>
      </c>
    </row>
    <row r="684" spans="1:11" ht="14.45" customHeight="1" x14ac:dyDescent="0.2">
      <c r="A684" s="339" t="s">
        <v>1395</v>
      </c>
      <c r="B684" s="340" t="s">
        <v>1396</v>
      </c>
      <c r="C684" s="341" t="s">
        <v>1397</v>
      </c>
      <c r="D684" s="342" t="s">
        <v>1398</v>
      </c>
      <c r="E684" s="341" t="s">
        <v>305</v>
      </c>
      <c r="F684" s="342" t="s">
        <v>306</v>
      </c>
      <c r="G684" s="341" t="s">
        <v>1571</v>
      </c>
      <c r="H684" s="341" t="s">
        <v>1572</v>
      </c>
      <c r="I684" s="343">
        <v>7235.7998046875</v>
      </c>
      <c r="J684" s="343">
        <v>1</v>
      </c>
      <c r="K684" s="344">
        <v>7235.7998046875</v>
      </c>
    </row>
    <row r="685" spans="1:11" ht="14.45" customHeight="1" x14ac:dyDescent="0.2">
      <c r="A685" s="339" t="s">
        <v>1395</v>
      </c>
      <c r="B685" s="340" t="s">
        <v>1396</v>
      </c>
      <c r="C685" s="341" t="s">
        <v>1397</v>
      </c>
      <c r="D685" s="342" t="s">
        <v>1398</v>
      </c>
      <c r="E685" s="341" t="s">
        <v>305</v>
      </c>
      <c r="F685" s="342" t="s">
        <v>306</v>
      </c>
      <c r="G685" s="341" t="s">
        <v>1573</v>
      </c>
      <c r="H685" s="341" t="s">
        <v>1574</v>
      </c>
      <c r="I685" s="343">
        <v>24147.365234375</v>
      </c>
      <c r="J685" s="343">
        <v>9</v>
      </c>
      <c r="K685" s="344">
        <v>218362.6484375</v>
      </c>
    </row>
    <row r="686" spans="1:11" ht="14.45" customHeight="1" x14ac:dyDescent="0.2">
      <c r="A686" s="339" t="s">
        <v>1395</v>
      </c>
      <c r="B686" s="340" t="s">
        <v>1396</v>
      </c>
      <c r="C686" s="341" t="s">
        <v>1397</v>
      </c>
      <c r="D686" s="342" t="s">
        <v>1398</v>
      </c>
      <c r="E686" s="341" t="s">
        <v>305</v>
      </c>
      <c r="F686" s="342" t="s">
        <v>306</v>
      </c>
      <c r="G686" s="341" t="s">
        <v>1575</v>
      </c>
      <c r="H686" s="341" t="s">
        <v>1576</v>
      </c>
      <c r="I686" s="343">
        <v>8874.1396484375</v>
      </c>
      <c r="J686" s="343">
        <v>1</v>
      </c>
      <c r="K686" s="344">
        <v>8874.1396484375</v>
      </c>
    </row>
    <row r="687" spans="1:11" ht="14.45" customHeight="1" x14ac:dyDescent="0.2">
      <c r="A687" s="339" t="s">
        <v>1395</v>
      </c>
      <c r="B687" s="340" t="s">
        <v>1396</v>
      </c>
      <c r="C687" s="341" t="s">
        <v>1397</v>
      </c>
      <c r="D687" s="342" t="s">
        <v>1398</v>
      </c>
      <c r="E687" s="341" t="s">
        <v>305</v>
      </c>
      <c r="F687" s="342" t="s">
        <v>306</v>
      </c>
      <c r="G687" s="341" t="s">
        <v>1577</v>
      </c>
      <c r="H687" s="341" t="s">
        <v>1578</v>
      </c>
      <c r="I687" s="343">
        <v>7235.7998046875</v>
      </c>
      <c r="J687" s="343">
        <v>1</v>
      </c>
      <c r="K687" s="344">
        <v>7235.7998046875</v>
      </c>
    </row>
    <row r="688" spans="1:11" ht="14.45" customHeight="1" x14ac:dyDescent="0.2">
      <c r="A688" s="339" t="s">
        <v>1395</v>
      </c>
      <c r="B688" s="340" t="s">
        <v>1396</v>
      </c>
      <c r="C688" s="341" t="s">
        <v>1397</v>
      </c>
      <c r="D688" s="342" t="s">
        <v>1398</v>
      </c>
      <c r="E688" s="341" t="s">
        <v>305</v>
      </c>
      <c r="F688" s="342" t="s">
        <v>306</v>
      </c>
      <c r="G688" s="341" t="s">
        <v>1579</v>
      </c>
      <c r="H688" s="341" t="s">
        <v>1580</v>
      </c>
      <c r="I688" s="343">
        <v>620.72998046875</v>
      </c>
      <c r="J688" s="343">
        <v>8</v>
      </c>
      <c r="K688" s="344">
        <v>4965.83984375</v>
      </c>
    </row>
    <row r="689" spans="1:11" ht="14.45" customHeight="1" x14ac:dyDescent="0.2">
      <c r="A689" s="339" t="s">
        <v>1395</v>
      </c>
      <c r="B689" s="340" t="s">
        <v>1396</v>
      </c>
      <c r="C689" s="341" t="s">
        <v>1397</v>
      </c>
      <c r="D689" s="342" t="s">
        <v>1398</v>
      </c>
      <c r="E689" s="341" t="s">
        <v>305</v>
      </c>
      <c r="F689" s="342" t="s">
        <v>306</v>
      </c>
      <c r="G689" s="341" t="s">
        <v>1581</v>
      </c>
      <c r="H689" s="341" t="s">
        <v>1582</v>
      </c>
      <c r="I689" s="343">
        <v>816.2750244140625</v>
      </c>
      <c r="J689" s="343">
        <v>2</v>
      </c>
      <c r="K689" s="344">
        <v>1632.550048828125</v>
      </c>
    </row>
    <row r="690" spans="1:11" ht="14.45" customHeight="1" x14ac:dyDescent="0.2">
      <c r="A690" s="339" t="s">
        <v>1395</v>
      </c>
      <c r="B690" s="340" t="s">
        <v>1396</v>
      </c>
      <c r="C690" s="341" t="s">
        <v>1397</v>
      </c>
      <c r="D690" s="342" t="s">
        <v>1398</v>
      </c>
      <c r="E690" s="341" t="s">
        <v>305</v>
      </c>
      <c r="F690" s="342" t="s">
        <v>306</v>
      </c>
      <c r="G690" s="341" t="s">
        <v>1583</v>
      </c>
      <c r="H690" s="341" t="s">
        <v>1584</v>
      </c>
      <c r="I690" s="343">
        <v>10248.7001953125</v>
      </c>
      <c r="J690" s="343">
        <v>2</v>
      </c>
      <c r="K690" s="344">
        <v>20497.400390625</v>
      </c>
    </row>
    <row r="691" spans="1:11" ht="14.45" customHeight="1" x14ac:dyDescent="0.2">
      <c r="A691" s="339" t="s">
        <v>1395</v>
      </c>
      <c r="B691" s="340" t="s">
        <v>1396</v>
      </c>
      <c r="C691" s="341" t="s">
        <v>1397</v>
      </c>
      <c r="D691" s="342" t="s">
        <v>1398</v>
      </c>
      <c r="E691" s="341" t="s">
        <v>305</v>
      </c>
      <c r="F691" s="342" t="s">
        <v>306</v>
      </c>
      <c r="G691" s="341" t="s">
        <v>1585</v>
      </c>
      <c r="H691" s="341" t="s">
        <v>1586</v>
      </c>
      <c r="I691" s="343">
        <v>2417.4452175564238</v>
      </c>
      <c r="J691" s="343">
        <v>128</v>
      </c>
      <c r="K691" s="344">
        <v>310024.21435546875</v>
      </c>
    </row>
    <row r="692" spans="1:11" ht="14.45" customHeight="1" x14ac:dyDescent="0.2">
      <c r="A692" s="339" t="s">
        <v>1395</v>
      </c>
      <c r="B692" s="340" t="s">
        <v>1396</v>
      </c>
      <c r="C692" s="341" t="s">
        <v>1397</v>
      </c>
      <c r="D692" s="342" t="s">
        <v>1398</v>
      </c>
      <c r="E692" s="341" t="s">
        <v>305</v>
      </c>
      <c r="F692" s="342" t="s">
        <v>306</v>
      </c>
      <c r="G692" s="341" t="s">
        <v>1587</v>
      </c>
      <c r="H692" s="341" t="s">
        <v>1588</v>
      </c>
      <c r="I692" s="343">
        <v>2429.3948615579043</v>
      </c>
      <c r="J692" s="343">
        <v>110</v>
      </c>
      <c r="K692" s="344">
        <v>267507.42724609375</v>
      </c>
    </row>
    <row r="693" spans="1:11" ht="14.45" customHeight="1" x14ac:dyDescent="0.2">
      <c r="A693" s="339" t="s">
        <v>1395</v>
      </c>
      <c r="B693" s="340" t="s">
        <v>1396</v>
      </c>
      <c r="C693" s="341" t="s">
        <v>1397</v>
      </c>
      <c r="D693" s="342" t="s">
        <v>1398</v>
      </c>
      <c r="E693" s="341" t="s">
        <v>305</v>
      </c>
      <c r="F693" s="342" t="s">
        <v>306</v>
      </c>
      <c r="G693" s="341" t="s">
        <v>1589</v>
      </c>
      <c r="H693" s="341" t="s">
        <v>1590</v>
      </c>
      <c r="I693" s="343">
        <v>2064.7057407924108</v>
      </c>
      <c r="J693" s="343">
        <v>9</v>
      </c>
      <c r="K693" s="344">
        <v>18583.540283203125</v>
      </c>
    </row>
    <row r="694" spans="1:11" ht="14.45" customHeight="1" x14ac:dyDescent="0.2">
      <c r="A694" s="339" t="s">
        <v>1395</v>
      </c>
      <c r="B694" s="340" t="s">
        <v>1396</v>
      </c>
      <c r="C694" s="341" t="s">
        <v>1397</v>
      </c>
      <c r="D694" s="342" t="s">
        <v>1398</v>
      </c>
      <c r="E694" s="341" t="s">
        <v>305</v>
      </c>
      <c r="F694" s="342" t="s">
        <v>306</v>
      </c>
      <c r="G694" s="341" t="s">
        <v>1591</v>
      </c>
      <c r="H694" s="341" t="s">
        <v>1592</v>
      </c>
      <c r="I694" s="343">
        <v>2064.676025390625</v>
      </c>
      <c r="J694" s="343">
        <v>6</v>
      </c>
      <c r="K694" s="344">
        <v>12388.68017578125</v>
      </c>
    </row>
    <row r="695" spans="1:11" ht="14.45" customHeight="1" x14ac:dyDescent="0.2">
      <c r="A695" s="339" t="s">
        <v>1395</v>
      </c>
      <c r="B695" s="340" t="s">
        <v>1396</v>
      </c>
      <c r="C695" s="341" t="s">
        <v>1397</v>
      </c>
      <c r="D695" s="342" t="s">
        <v>1398</v>
      </c>
      <c r="E695" s="341" t="s">
        <v>305</v>
      </c>
      <c r="F695" s="342" t="s">
        <v>306</v>
      </c>
      <c r="G695" s="341" t="s">
        <v>1593</v>
      </c>
      <c r="H695" s="341" t="s">
        <v>1594</v>
      </c>
      <c r="I695" s="343">
        <v>1202.739990234375</v>
      </c>
      <c r="J695" s="343">
        <v>4</v>
      </c>
      <c r="K695" s="344">
        <v>4810.9599609375</v>
      </c>
    </row>
    <row r="696" spans="1:11" ht="14.45" customHeight="1" x14ac:dyDescent="0.2">
      <c r="A696" s="339" t="s">
        <v>1395</v>
      </c>
      <c r="B696" s="340" t="s">
        <v>1396</v>
      </c>
      <c r="C696" s="341" t="s">
        <v>1397</v>
      </c>
      <c r="D696" s="342" t="s">
        <v>1398</v>
      </c>
      <c r="E696" s="341" t="s">
        <v>305</v>
      </c>
      <c r="F696" s="342" t="s">
        <v>306</v>
      </c>
      <c r="G696" s="341" t="s">
        <v>1593</v>
      </c>
      <c r="H696" s="341" t="s">
        <v>1595</v>
      </c>
      <c r="I696" s="343">
        <v>1203.0899658203125</v>
      </c>
      <c r="J696" s="343">
        <v>2</v>
      </c>
      <c r="K696" s="344">
        <v>2406.179931640625</v>
      </c>
    </row>
    <row r="697" spans="1:11" ht="14.45" customHeight="1" x14ac:dyDescent="0.2">
      <c r="A697" s="339" t="s">
        <v>1395</v>
      </c>
      <c r="B697" s="340" t="s">
        <v>1396</v>
      </c>
      <c r="C697" s="341" t="s">
        <v>1397</v>
      </c>
      <c r="D697" s="342" t="s">
        <v>1398</v>
      </c>
      <c r="E697" s="341" t="s">
        <v>305</v>
      </c>
      <c r="F697" s="342" t="s">
        <v>306</v>
      </c>
      <c r="G697" s="341" t="s">
        <v>529</v>
      </c>
      <c r="H697" s="341" t="s">
        <v>530</v>
      </c>
      <c r="I697" s="343">
        <v>148.28942922683743</v>
      </c>
      <c r="J697" s="343">
        <v>82</v>
      </c>
      <c r="K697" s="344">
        <v>8151.3880411617747</v>
      </c>
    </row>
    <row r="698" spans="1:11" ht="14.45" customHeight="1" x14ac:dyDescent="0.2">
      <c r="A698" s="339" t="s">
        <v>1395</v>
      </c>
      <c r="B698" s="340" t="s">
        <v>1396</v>
      </c>
      <c r="C698" s="341" t="s">
        <v>1397</v>
      </c>
      <c r="D698" s="342" t="s">
        <v>1398</v>
      </c>
      <c r="E698" s="341" t="s">
        <v>305</v>
      </c>
      <c r="F698" s="342" t="s">
        <v>306</v>
      </c>
      <c r="G698" s="341" t="s">
        <v>1596</v>
      </c>
      <c r="H698" s="341" t="s">
        <v>1597</v>
      </c>
      <c r="I698" s="343">
        <v>1850.0899658203125</v>
      </c>
      <c r="J698" s="343">
        <v>57</v>
      </c>
      <c r="K698" s="344">
        <v>105455.13134765625</v>
      </c>
    </row>
    <row r="699" spans="1:11" ht="14.45" customHeight="1" x14ac:dyDescent="0.2">
      <c r="A699" s="339" t="s">
        <v>1395</v>
      </c>
      <c r="B699" s="340" t="s">
        <v>1396</v>
      </c>
      <c r="C699" s="341" t="s">
        <v>1397</v>
      </c>
      <c r="D699" s="342" t="s">
        <v>1398</v>
      </c>
      <c r="E699" s="341" t="s">
        <v>305</v>
      </c>
      <c r="F699" s="342" t="s">
        <v>306</v>
      </c>
      <c r="G699" s="341" t="s">
        <v>1598</v>
      </c>
      <c r="H699" s="341" t="s">
        <v>1599</v>
      </c>
      <c r="I699" s="343">
        <v>1850.0899658203125</v>
      </c>
      <c r="J699" s="343">
        <v>15</v>
      </c>
      <c r="K699" s="344">
        <v>27751.349731445313</v>
      </c>
    </row>
    <row r="700" spans="1:11" ht="14.45" customHeight="1" x14ac:dyDescent="0.2">
      <c r="A700" s="339" t="s">
        <v>1395</v>
      </c>
      <c r="B700" s="340" t="s">
        <v>1396</v>
      </c>
      <c r="C700" s="341" t="s">
        <v>1397</v>
      </c>
      <c r="D700" s="342" t="s">
        <v>1398</v>
      </c>
      <c r="E700" s="341" t="s">
        <v>305</v>
      </c>
      <c r="F700" s="342" t="s">
        <v>306</v>
      </c>
      <c r="G700" s="341" t="s">
        <v>1600</v>
      </c>
      <c r="H700" s="341" t="s">
        <v>1601</v>
      </c>
      <c r="I700" s="343">
        <v>18723.5390625</v>
      </c>
      <c r="J700" s="343">
        <v>1</v>
      </c>
      <c r="K700" s="344">
        <v>18723.5390625</v>
      </c>
    </row>
    <row r="701" spans="1:11" ht="14.45" customHeight="1" x14ac:dyDescent="0.2">
      <c r="A701" s="339" t="s">
        <v>1395</v>
      </c>
      <c r="B701" s="340" t="s">
        <v>1396</v>
      </c>
      <c r="C701" s="341" t="s">
        <v>1397</v>
      </c>
      <c r="D701" s="342" t="s">
        <v>1398</v>
      </c>
      <c r="E701" s="341" t="s">
        <v>305</v>
      </c>
      <c r="F701" s="342" t="s">
        <v>306</v>
      </c>
      <c r="G701" s="341" t="s">
        <v>1602</v>
      </c>
      <c r="H701" s="341" t="s">
        <v>1603</v>
      </c>
      <c r="I701" s="343">
        <v>620.73249816894531</v>
      </c>
      <c r="J701" s="343">
        <v>4</v>
      </c>
      <c r="K701" s="344">
        <v>2482.9299926757813</v>
      </c>
    </row>
    <row r="702" spans="1:11" ht="14.45" customHeight="1" x14ac:dyDescent="0.2">
      <c r="A702" s="339" t="s">
        <v>1395</v>
      </c>
      <c r="B702" s="340" t="s">
        <v>1396</v>
      </c>
      <c r="C702" s="341" t="s">
        <v>1397</v>
      </c>
      <c r="D702" s="342" t="s">
        <v>1398</v>
      </c>
      <c r="E702" s="341" t="s">
        <v>305</v>
      </c>
      <c r="F702" s="342" t="s">
        <v>306</v>
      </c>
      <c r="G702" s="341" t="s">
        <v>1604</v>
      </c>
      <c r="H702" s="341" t="s">
        <v>1605</v>
      </c>
      <c r="I702" s="343">
        <v>3312.5</v>
      </c>
      <c r="J702" s="343">
        <v>5</v>
      </c>
      <c r="K702" s="344">
        <v>16698.5</v>
      </c>
    </row>
    <row r="703" spans="1:11" ht="14.45" customHeight="1" x14ac:dyDescent="0.2">
      <c r="A703" s="339" t="s">
        <v>1395</v>
      </c>
      <c r="B703" s="340" t="s">
        <v>1396</v>
      </c>
      <c r="C703" s="341" t="s">
        <v>1397</v>
      </c>
      <c r="D703" s="342" t="s">
        <v>1398</v>
      </c>
      <c r="E703" s="341" t="s">
        <v>305</v>
      </c>
      <c r="F703" s="342" t="s">
        <v>306</v>
      </c>
      <c r="G703" s="341" t="s">
        <v>1606</v>
      </c>
      <c r="H703" s="341" t="s">
        <v>1607</v>
      </c>
      <c r="I703" s="343">
        <v>1290.27001953125</v>
      </c>
      <c r="J703" s="343">
        <v>1</v>
      </c>
      <c r="K703" s="344">
        <v>1290.27001953125</v>
      </c>
    </row>
    <row r="704" spans="1:11" ht="14.45" customHeight="1" x14ac:dyDescent="0.2">
      <c r="A704" s="339" t="s">
        <v>1395</v>
      </c>
      <c r="B704" s="340" t="s">
        <v>1396</v>
      </c>
      <c r="C704" s="341" t="s">
        <v>1397</v>
      </c>
      <c r="D704" s="342" t="s">
        <v>1398</v>
      </c>
      <c r="E704" s="341" t="s">
        <v>305</v>
      </c>
      <c r="F704" s="342" t="s">
        <v>306</v>
      </c>
      <c r="G704" s="341" t="s">
        <v>537</v>
      </c>
      <c r="H704" s="341" t="s">
        <v>538</v>
      </c>
      <c r="I704" s="343">
        <v>870.81478915007222</v>
      </c>
      <c r="J704" s="343">
        <v>21.5</v>
      </c>
      <c r="K704" s="344">
        <v>17394.570106506348</v>
      </c>
    </row>
    <row r="705" spans="1:11" ht="14.45" customHeight="1" x14ac:dyDescent="0.2">
      <c r="A705" s="339" t="s">
        <v>1395</v>
      </c>
      <c r="B705" s="340" t="s">
        <v>1396</v>
      </c>
      <c r="C705" s="341" t="s">
        <v>1397</v>
      </c>
      <c r="D705" s="342" t="s">
        <v>1398</v>
      </c>
      <c r="E705" s="341" t="s">
        <v>305</v>
      </c>
      <c r="F705" s="342" t="s">
        <v>306</v>
      </c>
      <c r="G705" s="341" t="s">
        <v>1608</v>
      </c>
      <c r="H705" s="341" t="s">
        <v>1609</v>
      </c>
      <c r="I705" s="343">
        <v>2435.913289388021</v>
      </c>
      <c r="J705" s="343">
        <v>104</v>
      </c>
      <c r="K705" s="344">
        <v>253556.78955078125</v>
      </c>
    </row>
    <row r="706" spans="1:11" ht="14.45" customHeight="1" x14ac:dyDescent="0.2">
      <c r="A706" s="339" t="s">
        <v>1395</v>
      </c>
      <c r="B706" s="340" t="s">
        <v>1396</v>
      </c>
      <c r="C706" s="341" t="s">
        <v>1397</v>
      </c>
      <c r="D706" s="342" t="s">
        <v>1398</v>
      </c>
      <c r="E706" s="341" t="s">
        <v>305</v>
      </c>
      <c r="F706" s="342" t="s">
        <v>306</v>
      </c>
      <c r="G706" s="341" t="s">
        <v>1610</v>
      </c>
      <c r="H706" s="341" t="s">
        <v>1611</v>
      </c>
      <c r="I706" s="343">
        <v>2064.606689453125</v>
      </c>
      <c r="J706" s="343">
        <v>3</v>
      </c>
      <c r="K706" s="344">
        <v>6193.820068359375</v>
      </c>
    </row>
    <row r="707" spans="1:11" ht="14.45" customHeight="1" x14ac:dyDescent="0.2">
      <c r="A707" s="339" t="s">
        <v>1395</v>
      </c>
      <c r="B707" s="340" t="s">
        <v>1396</v>
      </c>
      <c r="C707" s="341" t="s">
        <v>1397</v>
      </c>
      <c r="D707" s="342" t="s">
        <v>1398</v>
      </c>
      <c r="E707" s="341" t="s">
        <v>305</v>
      </c>
      <c r="F707" s="342" t="s">
        <v>306</v>
      </c>
      <c r="G707" s="341" t="s">
        <v>1612</v>
      </c>
      <c r="H707" s="341" t="s">
        <v>1613</v>
      </c>
      <c r="I707" s="343">
        <v>1983.37744140625</v>
      </c>
      <c r="J707" s="343">
        <v>8</v>
      </c>
      <c r="K707" s="344">
        <v>15867.01953125</v>
      </c>
    </row>
    <row r="708" spans="1:11" ht="14.45" customHeight="1" x14ac:dyDescent="0.2">
      <c r="A708" s="339" t="s">
        <v>1395</v>
      </c>
      <c r="B708" s="340" t="s">
        <v>1396</v>
      </c>
      <c r="C708" s="341" t="s">
        <v>1397</v>
      </c>
      <c r="D708" s="342" t="s">
        <v>1398</v>
      </c>
      <c r="E708" s="341" t="s">
        <v>305</v>
      </c>
      <c r="F708" s="342" t="s">
        <v>306</v>
      </c>
      <c r="G708" s="341" t="s">
        <v>1614</v>
      </c>
      <c r="H708" s="341" t="s">
        <v>1615</v>
      </c>
      <c r="I708" s="343">
        <v>2325.106689453125</v>
      </c>
      <c r="J708" s="343">
        <v>4</v>
      </c>
      <c r="K708" s="344">
        <v>9189.6201171875</v>
      </c>
    </row>
    <row r="709" spans="1:11" ht="14.45" customHeight="1" x14ac:dyDescent="0.2">
      <c r="A709" s="339" t="s">
        <v>1395</v>
      </c>
      <c r="B709" s="340" t="s">
        <v>1396</v>
      </c>
      <c r="C709" s="341" t="s">
        <v>1397</v>
      </c>
      <c r="D709" s="342" t="s">
        <v>1398</v>
      </c>
      <c r="E709" s="341" t="s">
        <v>305</v>
      </c>
      <c r="F709" s="342" t="s">
        <v>306</v>
      </c>
      <c r="G709" s="341" t="s">
        <v>1616</v>
      </c>
      <c r="H709" s="341" t="s">
        <v>1617</v>
      </c>
      <c r="I709" s="343">
        <v>2546.719970703125</v>
      </c>
      <c r="J709" s="343">
        <v>1</v>
      </c>
      <c r="K709" s="344">
        <v>2546.719970703125</v>
      </c>
    </row>
    <row r="710" spans="1:11" ht="14.45" customHeight="1" x14ac:dyDescent="0.2">
      <c r="A710" s="339" t="s">
        <v>1395</v>
      </c>
      <c r="B710" s="340" t="s">
        <v>1396</v>
      </c>
      <c r="C710" s="341" t="s">
        <v>1397</v>
      </c>
      <c r="D710" s="342" t="s">
        <v>1398</v>
      </c>
      <c r="E710" s="341" t="s">
        <v>305</v>
      </c>
      <c r="F710" s="342" t="s">
        <v>306</v>
      </c>
      <c r="G710" s="341" t="s">
        <v>1618</v>
      </c>
      <c r="H710" s="341" t="s">
        <v>1619</v>
      </c>
      <c r="I710" s="343">
        <v>2429.395436006434</v>
      </c>
      <c r="J710" s="343">
        <v>100</v>
      </c>
      <c r="K710" s="344">
        <v>243369.88720703125</v>
      </c>
    </row>
    <row r="711" spans="1:11" ht="14.45" customHeight="1" x14ac:dyDescent="0.2">
      <c r="A711" s="339" t="s">
        <v>1395</v>
      </c>
      <c r="B711" s="340" t="s">
        <v>1396</v>
      </c>
      <c r="C711" s="341" t="s">
        <v>1397</v>
      </c>
      <c r="D711" s="342" t="s">
        <v>1398</v>
      </c>
      <c r="E711" s="341" t="s">
        <v>305</v>
      </c>
      <c r="F711" s="342" t="s">
        <v>306</v>
      </c>
      <c r="G711" s="341" t="s">
        <v>1620</v>
      </c>
      <c r="H711" s="341" t="s">
        <v>1621</v>
      </c>
      <c r="I711" s="343">
        <v>2380.510009765625</v>
      </c>
      <c r="J711" s="343">
        <v>5</v>
      </c>
      <c r="K711" s="344">
        <v>11736.340087890625</v>
      </c>
    </row>
    <row r="712" spans="1:11" ht="14.45" customHeight="1" x14ac:dyDescent="0.2">
      <c r="A712" s="339" t="s">
        <v>1395</v>
      </c>
      <c r="B712" s="340" t="s">
        <v>1396</v>
      </c>
      <c r="C712" s="341" t="s">
        <v>1397</v>
      </c>
      <c r="D712" s="342" t="s">
        <v>1398</v>
      </c>
      <c r="E712" s="341" t="s">
        <v>305</v>
      </c>
      <c r="F712" s="342" t="s">
        <v>306</v>
      </c>
      <c r="G712" s="341" t="s">
        <v>1622</v>
      </c>
      <c r="H712" s="341" t="s">
        <v>1623</v>
      </c>
      <c r="I712" s="343">
        <v>2380.510009765625</v>
      </c>
      <c r="J712" s="343">
        <v>2</v>
      </c>
      <c r="K712" s="344">
        <v>4761.02001953125</v>
      </c>
    </row>
    <row r="713" spans="1:11" ht="14.45" customHeight="1" x14ac:dyDescent="0.2">
      <c r="A713" s="339" t="s">
        <v>1395</v>
      </c>
      <c r="B713" s="340" t="s">
        <v>1396</v>
      </c>
      <c r="C713" s="341" t="s">
        <v>1397</v>
      </c>
      <c r="D713" s="342" t="s">
        <v>1398</v>
      </c>
      <c r="E713" s="341" t="s">
        <v>305</v>
      </c>
      <c r="F713" s="342" t="s">
        <v>306</v>
      </c>
      <c r="G713" s="341" t="s">
        <v>1624</v>
      </c>
      <c r="H713" s="341" t="s">
        <v>1625</v>
      </c>
      <c r="I713" s="343">
        <v>2064.780029296875</v>
      </c>
      <c r="J713" s="343">
        <v>4</v>
      </c>
      <c r="K713" s="344">
        <v>8259.1201171875</v>
      </c>
    </row>
    <row r="714" spans="1:11" ht="14.45" customHeight="1" x14ac:dyDescent="0.2">
      <c r="A714" s="339" t="s">
        <v>1395</v>
      </c>
      <c r="B714" s="340" t="s">
        <v>1396</v>
      </c>
      <c r="C714" s="341" t="s">
        <v>1397</v>
      </c>
      <c r="D714" s="342" t="s">
        <v>1398</v>
      </c>
      <c r="E714" s="341" t="s">
        <v>305</v>
      </c>
      <c r="F714" s="342" t="s">
        <v>306</v>
      </c>
      <c r="G714" s="341" t="s">
        <v>1626</v>
      </c>
      <c r="H714" s="341" t="s">
        <v>1627</v>
      </c>
      <c r="I714" s="343">
        <v>2064.6500244140625</v>
      </c>
      <c r="J714" s="343">
        <v>11</v>
      </c>
      <c r="K714" s="344">
        <v>22713.100341796875</v>
      </c>
    </row>
    <row r="715" spans="1:11" ht="14.45" customHeight="1" x14ac:dyDescent="0.2">
      <c r="A715" s="339" t="s">
        <v>1395</v>
      </c>
      <c r="B715" s="340" t="s">
        <v>1396</v>
      </c>
      <c r="C715" s="341" t="s">
        <v>1397</v>
      </c>
      <c r="D715" s="342" t="s">
        <v>1398</v>
      </c>
      <c r="E715" s="341" t="s">
        <v>305</v>
      </c>
      <c r="F715" s="342" t="s">
        <v>306</v>
      </c>
      <c r="G715" s="341" t="s">
        <v>1628</v>
      </c>
      <c r="H715" s="341" t="s">
        <v>1629</v>
      </c>
      <c r="I715" s="343">
        <v>2064.606689453125</v>
      </c>
      <c r="J715" s="343">
        <v>3</v>
      </c>
      <c r="K715" s="344">
        <v>6193.820068359375</v>
      </c>
    </row>
    <row r="716" spans="1:11" ht="14.45" customHeight="1" x14ac:dyDescent="0.2">
      <c r="A716" s="339" t="s">
        <v>1395</v>
      </c>
      <c r="B716" s="340" t="s">
        <v>1396</v>
      </c>
      <c r="C716" s="341" t="s">
        <v>1397</v>
      </c>
      <c r="D716" s="342" t="s">
        <v>1398</v>
      </c>
      <c r="E716" s="341" t="s">
        <v>305</v>
      </c>
      <c r="F716" s="342" t="s">
        <v>306</v>
      </c>
      <c r="G716" s="341" t="s">
        <v>1630</v>
      </c>
      <c r="H716" s="341" t="s">
        <v>1631</v>
      </c>
      <c r="I716" s="343">
        <v>2064.676025390625</v>
      </c>
      <c r="J716" s="343">
        <v>5</v>
      </c>
      <c r="K716" s="344">
        <v>10323.380126953125</v>
      </c>
    </row>
    <row r="717" spans="1:11" ht="14.45" customHeight="1" x14ac:dyDescent="0.2">
      <c r="A717" s="339" t="s">
        <v>1395</v>
      </c>
      <c r="B717" s="340" t="s">
        <v>1396</v>
      </c>
      <c r="C717" s="341" t="s">
        <v>1397</v>
      </c>
      <c r="D717" s="342" t="s">
        <v>1398</v>
      </c>
      <c r="E717" s="341" t="s">
        <v>305</v>
      </c>
      <c r="F717" s="342" t="s">
        <v>306</v>
      </c>
      <c r="G717" s="341" t="s">
        <v>1632</v>
      </c>
      <c r="H717" s="341" t="s">
        <v>1633</v>
      </c>
      <c r="I717" s="343">
        <v>2064.780029296875</v>
      </c>
      <c r="J717" s="343">
        <v>4</v>
      </c>
      <c r="K717" s="344">
        <v>8259.1201171875</v>
      </c>
    </row>
    <row r="718" spans="1:11" ht="14.45" customHeight="1" x14ac:dyDescent="0.2">
      <c r="A718" s="339" t="s">
        <v>1395</v>
      </c>
      <c r="B718" s="340" t="s">
        <v>1396</v>
      </c>
      <c r="C718" s="341" t="s">
        <v>1397</v>
      </c>
      <c r="D718" s="342" t="s">
        <v>1398</v>
      </c>
      <c r="E718" s="341" t="s">
        <v>305</v>
      </c>
      <c r="F718" s="342" t="s">
        <v>306</v>
      </c>
      <c r="G718" s="341" t="s">
        <v>1634</v>
      </c>
      <c r="H718" s="341" t="s">
        <v>1635</v>
      </c>
      <c r="I718" s="343">
        <v>23534.75</v>
      </c>
      <c r="J718" s="343">
        <v>2</v>
      </c>
      <c r="K718" s="344">
        <v>47069.5</v>
      </c>
    </row>
    <row r="719" spans="1:11" ht="14.45" customHeight="1" x14ac:dyDescent="0.2">
      <c r="A719" s="339" t="s">
        <v>1395</v>
      </c>
      <c r="B719" s="340" t="s">
        <v>1396</v>
      </c>
      <c r="C719" s="341" t="s">
        <v>1397</v>
      </c>
      <c r="D719" s="342" t="s">
        <v>1398</v>
      </c>
      <c r="E719" s="341" t="s">
        <v>305</v>
      </c>
      <c r="F719" s="342" t="s">
        <v>306</v>
      </c>
      <c r="G719" s="341" t="s">
        <v>1636</v>
      </c>
      <c r="H719" s="341" t="s">
        <v>1637</v>
      </c>
      <c r="I719" s="343">
        <v>23353</v>
      </c>
      <c r="J719" s="343">
        <v>1</v>
      </c>
      <c r="K719" s="344">
        <v>23353</v>
      </c>
    </row>
    <row r="720" spans="1:11" ht="14.45" customHeight="1" x14ac:dyDescent="0.2">
      <c r="A720" s="339" t="s">
        <v>1395</v>
      </c>
      <c r="B720" s="340" t="s">
        <v>1396</v>
      </c>
      <c r="C720" s="341" t="s">
        <v>1397</v>
      </c>
      <c r="D720" s="342" t="s">
        <v>1398</v>
      </c>
      <c r="E720" s="341" t="s">
        <v>305</v>
      </c>
      <c r="F720" s="342" t="s">
        <v>306</v>
      </c>
      <c r="G720" s="341" t="s">
        <v>1638</v>
      </c>
      <c r="H720" s="341" t="s">
        <v>1639</v>
      </c>
      <c r="I720" s="343">
        <v>3233.169921875</v>
      </c>
      <c r="J720" s="343">
        <v>1</v>
      </c>
      <c r="K720" s="344">
        <v>3233.169921875</v>
      </c>
    </row>
    <row r="721" spans="1:11" ht="14.45" customHeight="1" x14ac:dyDescent="0.2">
      <c r="A721" s="339" t="s">
        <v>1395</v>
      </c>
      <c r="B721" s="340" t="s">
        <v>1396</v>
      </c>
      <c r="C721" s="341" t="s">
        <v>1397</v>
      </c>
      <c r="D721" s="342" t="s">
        <v>1398</v>
      </c>
      <c r="E721" s="341" t="s">
        <v>305</v>
      </c>
      <c r="F721" s="342" t="s">
        <v>306</v>
      </c>
      <c r="G721" s="341" t="s">
        <v>1640</v>
      </c>
      <c r="H721" s="341" t="s">
        <v>1641</v>
      </c>
      <c r="I721" s="343">
        <v>844.40997314453125</v>
      </c>
      <c r="J721" s="343">
        <v>1</v>
      </c>
      <c r="K721" s="344">
        <v>844.40997314453125</v>
      </c>
    </row>
    <row r="722" spans="1:11" ht="14.45" customHeight="1" x14ac:dyDescent="0.2">
      <c r="A722" s="339" t="s">
        <v>1395</v>
      </c>
      <c r="B722" s="340" t="s">
        <v>1396</v>
      </c>
      <c r="C722" s="341" t="s">
        <v>1397</v>
      </c>
      <c r="D722" s="342" t="s">
        <v>1398</v>
      </c>
      <c r="E722" s="341" t="s">
        <v>305</v>
      </c>
      <c r="F722" s="342" t="s">
        <v>306</v>
      </c>
      <c r="G722" s="341" t="s">
        <v>1642</v>
      </c>
      <c r="H722" s="341" t="s">
        <v>1643</v>
      </c>
      <c r="I722" s="343">
        <v>5929</v>
      </c>
      <c r="J722" s="343">
        <v>21</v>
      </c>
      <c r="K722" s="344">
        <v>124509</v>
      </c>
    </row>
    <row r="723" spans="1:11" ht="14.45" customHeight="1" x14ac:dyDescent="0.2">
      <c r="A723" s="339" t="s">
        <v>1395</v>
      </c>
      <c r="B723" s="340" t="s">
        <v>1396</v>
      </c>
      <c r="C723" s="341" t="s">
        <v>1397</v>
      </c>
      <c r="D723" s="342" t="s">
        <v>1398</v>
      </c>
      <c r="E723" s="341" t="s">
        <v>305</v>
      </c>
      <c r="F723" s="342" t="s">
        <v>306</v>
      </c>
      <c r="G723" s="341" t="s">
        <v>1644</v>
      </c>
      <c r="H723" s="341" t="s">
        <v>1645</v>
      </c>
      <c r="I723" s="343">
        <v>5929</v>
      </c>
      <c r="J723" s="343">
        <v>21</v>
      </c>
      <c r="K723" s="344">
        <v>124509</v>
      </c>
    </row>
    <row r="724" spans="1:11" ht="14.45" customHeight="1" x14ac:dyDescent="0.2">
      <c r="A724" s="339" t="s">
        <v>1395</v>
      </c>
      <c r="B724" s="340" t="s">
        <v>1396</v>
      </c>
      <c r="C724" s="341" t="s">
        <v>1397</v>
      </c>
      <c r="D724" s="342" t="s">
        <v>1398</v>
      </c>
      <c r="E724" s="341" t="s">
        <v>305</v>
      </c>
      <c r="F724" s="342" t="s">
        <v>306</v>
      </c>
      <c r="G724" s="341" t="s">
        <v>1646</v>
      </c>
      <c r="H724" s="341" t="s">
        <v>1647</v>
      </c>
      <c r="I724" s="343">
        <v>3993</v>
      </c>
      <c r="J724" s="343">
        <v>3</v>
      </c>
      <c r="K724" s="344">
        <v>11979</v>
      </c>
    </row>
    <row r="725" spans="1:11" ht="14.45" customHeight="1" x14ac:dyDescent="0.2">
      <c r="A725" s="339" t="s">
        <v>1395</v>
      </c>
      <c r="B725" s="340" t="s">
        <v>1396</v>
      </c>
      <c r="C725" s="341" t="s">
        <v>1397</v>
      </c>
      <c r="D725" s="342" t="s">
        <v>1398</v>
      </c>
      <c r="E725" s="341" t="s">
        <v>305</v>
      </c>
      <c r="F725" s="342" t="s">
        <v>306</v>
      </c>
      <c r="G725" s="341" t="s">
        <v>1648</v>
      </c>
      <c r="H725" s="341" t="s">
        <v>1649</v>
      </c>
      <c r="I725" s="343">
        <v>3993</v>
      </c>
      <c r="J725" s="343">
        <v>3</v>
      </c>
      <c r="K725" s="344">
        <v>11979</v>
      </c>
    </row>
    <row r="726" spans="1:11" ht="14.45" customHeight="1" x14ac:dyDescent="0.2">
      <c r="A726" s="339" t="s">
        <v>1395</v>
      </c>
      <c r="B726" s="340" t="s">
        <v>1396</v>
      </c>
      <c r="C726" s="341" t="s">
        <v>1397</v>
      </c>
      <c r="D726" s="342" t="s">
        <v>1398</v>
      </c>
      <c r="E726" s="341" t="s">
        <v>305</v>
      </c>
      <c r="F726" s="342" t="s">
        <v>306</v>
      </c>
      <c r="G726" s="341" t="s">
        <v>603</v>
      </c>
      <c r="H726" s="341" t="s">
        <v>604</v>
      </c>
      <c r="I726" s="343">
        <v>478</v>
      </c>
      <c r="J726" s="343">
        <v>12</v>
      </c>
      <c r="K726" s="344">
        <v>5736</v>
      </c>
    </row>
    <row r="727" spans="1:11" ht="14.45" customHeight="1" x14ac:dyDescent="0.2">
      <c r="A727" s="339" t="s">
        <v>1395</v>
      </c>
      <c r="B727" s="340" t="s">
        <v>1396</v>
      </c>
      <c r="C727" s="341" t="s">
        <v>1397</v>
      </c>
      <c r="D727" s="342" t="s">
        <v>1398</v>
      </c>
      <c r="E727" s="341" t="s">
        <v>305</v>
      </c>
      <c r="F727" s="342" t="s">
        <v>306</v>
      </c>
      <c r="G727" s="341" t="s">
        <v>1650</v>
      </c>
      <c r="H727" s="341" t="s">
        <v>1651</v>
      </c>
      <c r="I727" s="343">
        <v>913.34501647949219</v>
      </c>
      <c r="J727" s="343">
        <v>8</v>
      </c>
      <c r="K727" s="344">
        <v>7306.9301147460938</v>
      </c>
    </row>
    <row r="728" spans="1:11" ht="14.45" customHeight="1" x14ac:dyDescent="0.2">
      <c r="A728" s="339" t="s">
        <v>1395</v>
      </c>
      <c r="B728" s="340" t="s">
        <v>1396</v>
      </c>
      <c r="C728" s="341" t="s">
        <v>1397</v>
      </c>
      <c r="D728" s="342" t="s">
        <v>1398</v>
      </c>
      <c r="E728" s="341" t="s">
        <v>305</v>
      </c>
      <c r="F728" s="342" t="s">
        <v>306</v>
      </c>
      <c r="G728" s="341" t="s">
        <v>1652</v>
      </c>
      <c r="H728" s="341" t="s">
        <v>1653</v>
      </c>
      <c r="I728" s="343">
        <v>1519.760009765625</v>
      </c>
      <c r="J728" s="343">
        <v>1</v>
      </c>
      <c r="K728" s="344">
        <v>1519.760009765625</v>
      </c>
    </row>
    <row r="729" spans="1:11" ht="14.45" customHeight="1" x14ac:dyDescent="0.2">
      <c r="A729" s="339" t="s">
        <v>1395</v>
      </c>
      <c r="B729" s="340" t="s">
        <v>1396</v>
      </c>
      <c r="C729" s="341" t="s">
        <v>1397</v>
      </c>
      <c r="D729" s="342" t="s">
        <v>1398</v>
      </c>
      <c r="E729" s="341" t="s">
        <v>305</v>
      </c>
      <c r="F729" s="342" t="s">
        <v>306</v>
      </c>
      <c r="G729" s="341" t="s">
        <v>605</v>
      </c>
      <c r="H729" s="341" t="s">
        <v>606</v>
      </c>
      <c r="I729" s="343">
        <v>344.83999633789063</v>
      </c>
      <c r="J729" s="343">
        <v>2</v>
      </c>
      <c r="K729" s="344">
        <v>689.66998291015625</v>
      </c>
    </row>
    <row r="730" spans="1:11" ht="14.45" customHeight="1" x14ac:dyDescent="0.2">
      <c r="A730" s="339" t="s">
        <v>1395</v>
      </c>
      <c r="B730" s="340" t="s">
        <v>1396</v>
      </c>
      <c r="C730" s="341" t="s">
        <v>1397</v>
      </c>
      <c r="D730" s="342" t="s">
        <v>1398</v>
      </c>
      <c r="E730" s="341" t="s">
        <v>305</v>
      </c>
      <c r="F730" s="342" t="s">
        <v>306</v>
      </c>
      <c r="G730" s="341" t="s">
        <v>1654</v>
      </c>
      <c r="H730" s="341" t="s">
        <v>1655</v>
      </c>
      <c r="I730" s="343">
        <v>726</v>
      </c>
      <c r="J730" s="343">
        <v>6</v>
      </c>
      <c r="K730" s="344">
        <v>4356</v>
      </c>
    </row>
    <row r="731" spans="1:11" ht="14.45" customHeight="1" x14ac:dyDescent="0.2">
      <c r="A731" s="339" t="s">
        <v>1395</v>
      </c>
      <c r="B731" s="340" t="s">
        <v>1396</v>
      </c>
      <c r="C731" s="341" t="s">
        <v>1397</v>
      </c>
      <c r="D731" s="342" t="s">
        <v>1398</v>
      </c>
      <c r="E731" s="341" t="s">
        <v>305</v>
      </c>
      <c r="F731" s="342" t="s">
        <v>306</v>
      </c>
      <c r="G731" s="341" t="s">
        <v>1656</v>
      </c>
      <c r="H731" s="341" t="s">
        <v>1657</v>
      </c>
      <c r="I731" s="343">
        <v>1717.6099853515625</v>
      </c>
      <c r="J731" s="343">
        <v>1</v>
      </c>
      <c r="K731" s="344">
        <v>1717.6099853515625</v>
      </c>
    </row>
    <row r="732" spans="1:11" ht="14.45" customHeight="1" x14ac:dyDescent="0.2">
      <c r="A732" s="339" t="s">
        <v>1395</v>
      </c>
      <c r="B732" s="340" t="s">
        <v>1396</v>
      </c>
      <c r="C732" s="341" t="s">
        <v>1397</v>
      </c>
      <c r="D732" s="342" t="s">
        <v>1398</v>
      </c>
      <c r="E732" s="341" t="s">
        <v>305</v>
      </c>
      <c r="F732" s="342" t="s">
        <v>306</v>
      </c>
      <c r="G732" s="341" t="s">
        <v>1658</v>
      </c>
      <c r="H732" s="341" t="s">
        <v>1659</v>
      </c>
      <c r="I732" s="343">
        <v>3028.9334309895835</v>
      </c>
      <c r="J732" s="343">
        <v>5</v>
      </c>
      <c r="K732" s="344">
        <v>15463.50048828125</v>
      </c>
    </row>
    <row r="733" spans="1:11" ht="14.45" customHeight="1" x14ac:dyDescent="0.2">
      <c r="A733" s="339" t="s">
        <v>1395</v>
      </c>
      <c r="B733" s="340" t="s">
        <v>1396</v>
      </c>
      <c r="C733" s="341" t="s">
        <v>1397</v>
      </c>
      <c r="D733" s="342" t="s">
        <v>1398</v>
      </c>
      <c r="E733" s="341" t="s">
        <v>305</v>
      </c>
      <c r="F733" s="342" t="s">
        <v>306</v>
      </c>
      <c r="G733" s="341" t="s">
        <v>1660</v>
      </c>
      <c r="H733" s="341" t="s">
        <v>1661</v>
      </c>
      <c r="I733" s="343">
        <v>2442.8428039550781</v>
      </c>
      <c r="J733" s="343">
        <v>29</v>
      </c>
      <c r="K733" s="344">
        <v>71195.60107421875</v>
      </c>
    </row>
    <row r="734" spans="1:11" ht="14.45" customHeight="1" x14ac:dyDescent="0.2">
      <c r="A734" s="339" t="s">
        <v>1395</v>
      </c>
      <c r="B734" s="340" t="s">
        <v>1396</v>
      </c>
      <c r="C734" s="341" t="s">
        <v>1397</v>
      </c>
      <c r="D734" s="342" t="s">
        <v>1398</v>
      </c>
      <c r="E734" s="341" t="s">
        <v>305</v>
      </c>
      <c r="F734" s="342" t="s">
        <v>306</v>
      </c>
      <c r="G734" s="341" t="s">
        <v>1662</v>
      </c>
      <c r="H734" s="341" t="s">
        <v>1663</v>
      </c>
      <c r="I734" s="343">
        <v>2380.510009765625</v>
      </c>
      <c r="J734" s="343">
        <v>5</v>
      </c>
      <c r="K734" s="344">
        <v>11736.340087890625</v>
      </c>
    </row>
    <row r="735" spans="1:11" ht="14.45" customHeight="1" x14ac:dyDescent="0.2">
      <c r="A735" s="339" t="s">
        <v>1395</v>
      </c>
      <c r="B735" s="340" t="s">
        <v>1396</v>
      </c>
      <c r="C735" s="341" t="s">
        <v>1397</v>
      </c>
      <c r="D735" s="342" t="s">
        <v>1398</v>
      </c>
      <c r="E735" s="341" t="s">
        <v>305</v>
      </c>
      <c r="F735" s="342" t="s">
        <v>306</v>
      </c>
      <c r="G735" s="341" t="s">
        <v>1664</v>
      </c>
      <c r="H735" s="341" t="s">
        <v>1665</v>
      </c>
      <c r="I735" s="343">
        <v>2546.72998046875</v>
      </c>
      <c r="J735" s="343">
        <v>6</v>
      </c>
      <c r="K735" s="344">
        <v>15280.3603515625</v>
      </c>
    </row>
    <row r="736" spans="1:11" ht="14.45" customHeight="1" x14ac:dyDescent="0.2">
      <c r="A736" s="339" t="s">
        <v>1395</v>
      </c>
      <c r="B736" s="340" t="s">
        <v>1396</v>
      </c>
      <c r="C736" s="341" t="s">
        <v>1397</v>
      </c>
      <c r="D736" s="342" t="s">
        <v>1398</v>
      </c>
      <c r="E736" s="341" t="s">
        <v>305</v>
      </c>
      <c r="F736" s="342" t="s">
        <v>306</v>
      </c>
      <c r="G736" s="341" t="s">
        <v>1666</v>
      </c>
      <c r="H736" s="341" t="s">
        <v>1667</v>
      </c>
      <c r="I736" s="343">
        <v>2463.614705403646</v>
      </c>
      <c r="J736" s="343">
        <v>32</v>
      </c>
      <c r="K736" s="344">
        <v>79168.159423828125</v>
      </c>
    </row>
    <row r="737" spans="1:11" ht="14.45" customHeight="1" x14ac:dyDescent="0.2">
      <c r="A737" s="339" t="s">
        <v>1395</v>
      </c>
      <c r="B737" s="340" t="s">
        <v>1396</v>
      </c>
      <c r="C737" s="341" t="s">
        <v>1397</v>
      </c>
      <c r="D737" s="342" t="s">
        <v>1398</v>
      </c>
      <c r="E737" s="341" t="s">
        <v>305</v>
      </c>
      <c r="F737" s="342" t="s">
        <v>306</v>
      </c>
      <c r="G737" s="341" t="s">
        <v>1668</v>
      </c>
      <c r="H737" s="341" t="s">
        <v>1669</v>
      </c>
      <c r="I737" s="343">
        <v>2456.0640758167615</v>
      </c>
      <c r="J737" s="343">
        <v>25</v>
      </c>
      <c r="K737" s="344">
        <v>61673.55078125</v>
      </c>
    </row>
    <row r="738" spans="1:11" ht="14.45" customHeight="1" x14ac:dyDescent="0.2">
      <c r="A738" s="339" t="s">
        <v>1395</v>
      </c>
      <c r="B738" s="340" t="s">
        <v>1396</v>
      </c>
      <c r="C738" s="341" t="s">
        <v>1397</v>
      </c>
      <c r="D738" s="342" t="s">
        <v>1398</v>
      </c>
      <c r="E738" s="341" t="s">
        <v>305</v>
      </c>
      <c r="F738" s="342" t="s">
        <v>306</v>
      </c>
      <c r="G738" s="341" t="s">
        <v>1670</v>
      </c>
      <c r="H738" s="341" t="s">
        <v>1671</v>
      </c>
      <c r="I738" s="343">
        <v>2546.719970703125</v>
      </c>
      <c r="J738" s="343">
        <v>3</v>
      </c>
      <c r="K738" s="344">
        <v>7640.159912109375</v>
      </c>
    </row>
    <row r="739" spans="1:11" ht="14.45" customHeight="1" x14ac:dyDescent="0.2">
      <c r="A739" s="339" t="s">
        <v>1395</v>
      </c>
      <c r="B739" s="340" t="s">
        <v>1396</v>
      </c>
      <c r="C739" s="341" t="s">
        <v>1397</v>
      </c>
      <c r="D739" s="342" t="s">
        <v>1398</v>
      </c>
      <c r="E739" s="341" t="s">
        <v>305</v>
      </c>
      <c r="F739" s="342" t="s">
        <v>306</v>
      </c>
      <c r="G739" s="341" t="s">
        <v>1672</v>
      </c>
      <c r="H739" s="341" t="s">
        <v>1673</v>
      </c>
      <c r="I739" s="343">
        <v>2393.2980769230771</v>
      </c>
      <c r="J739" s="343">
        <v>28</v>
      </c>
      <c r="K739" s="344">
        <v>67984.0205078125</v>
      </c>
    </row>
    <row r="740" spans="1:11" ht="14.45" customHeight="1" x14ac:dyDescent="0.2">
      <c r="A740" s="339" t="s">
        <v>1395</v>
      </c>
      <c r="B740" s="340" t="s">
        <v>1396</v>
      </c>
      <c r="C740" s="341" t="s">
        <v>1397</v>
      </c>
      <c r="D740" s="342" t="s">
        <v>1398</v>
      </c>
      <c r="E740" s="341" t="s">
        <v>305</v>
      </c>
      <c r="F740" s="342" t="s">
        <v>306</v>
      </c>
      <c r="G740" s="341" t="s">
        <v>1674</v>
      </c>
      <c r="H740" s="341" t="s">
        <v>1675</v>
      </c>
      <c r="I740" s="343">
        <v>2429.3979348575367</v>
      </c>
      <c r="J740" s="343">
        <v>40</v>
      </c>
      <c r="K740" s="344">
        <v>97879.85986328125</v>
      </c>
    </row>
    <row r="741" spans="1:11" ht="14.45" customHeight="1" x14ac:dyDescent="0.2">
      <c r="A741" s="339" t="s">
        <v>1395</v>
      </c>
      <c r="B741" s="340" t="s">
        <v>1396</v>
      </c>
      <c r="C741" s="341" t="s">
        <v>1397</v>
      </c>
      <c r="D741" s="342" t="s">
        <v>1398</v>
      </c>
      <c r="E741" s="341" t="s">
        <v>305</v>
      </c>
      <c r="F741" s="342" t="s">
        <v>306</v>
      </c>
      <c r="G741" s="341" t="s">
        <v>1676</v>
      </c>
      <c r="H741" s="341" t="s">
        <v>1677</v>
      </c>
      <c r="I741" s="343">
        <v>2499.2342703683034</v>
      </c>
      <c r="J741" s="343">
        <v>10</v>
      </c>
      <c r="K741" s="344">
        <v>24802.38037109375</v>
      </c>
    </row>
    <row r="742" spans="1:11" ht="14.45" customHeight="1" x14ac:dyDescent="0.2">
      <c r="A742" s="339" t="s">
        <v>1395</v>
      </c>
      <c r="B742" s="340" t="s">
        <v>1396</v>
      </c>
      <c r="C742" s="341" t="s">
        <v>1397</v>
      </c>
      <c r="D742" s="342" t="s">
        <v>1398</v>
      </c>
      <c r="E742" s="341" t="s">
        <v>305</v>
      </c>
      <c r="F742" s="342" t="s">
        <v>306</v>
      </c>
      <c r="G742" s="341" t="s">
        <v>1678</v>
      </c>
      <c r="H742" s="341" t="s">
        <v>1679</v>
      </c>
      <c r="I742" s="343">
        <v>1983.68994140625</v>
      </c>
      <c r="J742" s="343">
        <v>1</v>
      </c>
      <c r="K742" s="344">
        <v>1983.68994140625</v>
      </c>
    </row>
    <row r="743" spans="1:11" ht="14.45" customHeight="1" x14ac:dyDescent="0.2">
      <c r="A743" s="339" t="s">
        <v>1395</v>
      </c>
      <c r="B743" s="340" t="s">
        <v>1396</v>
      </c>
      <c r="C743" s="341" t="s">
        <v>1397</v>
      </c>
      <c r="D743" s="342" t="s">
        <v>1398</v>
      </c>
      <c r="E743" s="341" t="s">
        <v>305</v>
      </c>
      <c r="F743" s="342" t="s">
        <v>306</v>
      </c>
      <c r="G743" s="341" t="s">
        <v>1680</v>
      </c>
      <c r="H743" s="341" t="s">
        <v>1681</v>
      </c>
      <c r="I743" s="343">
        <v>2064.953369140625</v>
      </c>
      <c r="J743" s="343">
        <v>3</v>
      </c>
      <c r="K743" s="344">
        <v>6194.860107421875</v>
      </c>
    </row>
    <row r="744" spans="1:11" ht="14.45" customHeight="1" x14ac:dyDescent="0.2">
      <c r="A744" s="339" t="s">
        <v>1395</v>
      </c>
      <c r="B744" s="340" t="s">
        <v>1396</v>
      </c>
      <c r="C744" s="341" t="s">
        <v>1397</v>
      </c>
      <c r="D744" s="342" t="s">
        <v>1398</v>
      </c>
      <c r="E744" s="341" t="s">
        <v>305</v>
      </c>
      <c r="F744" s="342" t="s">
        <v>306</v>
      </c>
      <c r="G744" s="341" t="s">
        <v>1682</v>
      </c>
      <c r="H744" s="341" t="s">
        <v>1683</v>
      </c>
      <c r="I744" s="343">
        <v>2010.893310546875</v>
      </c>
      <c r="J744" s="343">
        <v>3</v>
      </c>
      <c r="K744" s="344">
        <v>6032.679931640625</v>
      </c>
    </row>
    <row r="745" spans="1:11" ht="14.45" customHeight="1" x14ac:dyDescent="0.2">
      <c r="A745" s="339" t="s">
        <v>1395</v>
      </c>
      <c r="B745" s="340" t="s">
        <v>1396</v>
      </c>
      <c r="C745" s="341" t="s">
        <v>1397</v>
      </c>
      <c r="D745" s="342" t="s">
        <v>1398</v>
      </c>
      <c r="E745" s="341" t="s">
        <v>305</v>
      </c>
      <c r="F745" s="342" t="s">
        <v>306</v>
      </c>
      <c r="G745" s="341" t="s">
        <v>1684</v>
      </c>
      <c r="H745" s="341" t="s">
        <v>1685</v>
      </c>
      <c r="I745" s="343">
        <v>2064.953369140625</v>
      </c>
      <c r="J745" s="343">
        <v>4</v>
      </c>
      <c r="K745" s="344">
        <v>8259.1201171875</v>
      </c>
    </row>
    <row r="746" spans="1:11" ht="14.45" customHeight="1" x14ac:dyDescent="0.2">
      <c r="A746" s="339" t="s">
        <v>1395</v>
      </c>
      <c r="B746" s="340" t="s">
        <v>1396</v>
      </c>
      <c r="C746" s="341" t="s">
        <v>1397</v>
      </c>
      <c r="D746" s="342" t="s">
        <v>1398</v>
      </c>
      <c r="E746" s="341" t="s">
        <v>305</v>
      </c>
      <c r="F746" s="342" t="s">
        <v>306</v>
      </c>
      <c r="G746" s="341" t="s">
        <v>1686</v>
      </c>
      <c r="H746" s="341" t="s">
        <v>1687</v>
      </c>
      <c r="I746" s="343">
        <v>2065.0400390625</v>
      </c>
      <c r="J746" s="343">
        <v>4</v>
      </c>
      <c r="K746" s="344">
        <v>8260.16015625</v>
      </c>
    </row>
    <row r="747" spans="1:11" ht="14.45" customHeight="1" x14ac:dyDescent="0.2">
      <c r="A747" s="339" t="s">
        <v>1395</v>
      </c>
      <c r="B747" s="340" t="s">
        <v>1396</v>
      </c>
      <c r="C747" s="341" t="s">
        <v>1397</v>
      </c>
      <c r="D747" s="342" t="s">
        <v>1398</v>
      </c>
      <c r="E747" s="341" t="s">
        <v>305</v>
      </c>
      <c r="F747" s="342" t="s">
        <v>306</v>
      </c>
      <c r="G747" s="341" t="s">
        <v>1688</v>
      </c>
      <c r="H747" s="341" t="s">
        <v>1689</v>
      </c>
      <c r="I747" s="343">
        <v>2065.300048828125</v>
      </c>
      <c r="J747" s="343">
        <v>3</v>
      </c>
      <c r="K747" s="344">
        <v>6195.900146484375</v>
      </c>
    </row>
    <row r="748" spans="1:11" ht="14.45" customHeight="1" x14ac:dyDescent="0.2">
      <c r="A748" s="339" t="s">
        <v>1395</v>
      </c>
      <c r="B748" s="340" t="s">
        <v>1396</v>
      </c>
      <c r="C748" s="341" t="s">
        <v>1397</v>
      </c>
      <c r="D748" s="342" t="s">
        <v>1398</v>
      </c>
      <c r="E748" s="341" t="s">
        <v>305</v>
      </c>
      <c r="F748" s="342" t="s">
        <v>306</v>
      </c>
      <c r="G748" s="341" t="s">
        <v>1690</v>
      </c>
      <c r="H748" s="341" t="s">
        <v>1691</v>
      </c>
      <c r="I748" s="343">
        <v>2064.953369140625</v>
      </c>
      <c r="J748" s="343">
        <v>10</v>
      </c>
      <c r="K748" s="344">
        <v>20649.88037109375</v>
      </c>
    </row>
    <row r="749" spans="1:11" ht="14.45" customHeight="1" x14ac:dyDescent="0.2">
      <c r="A749" s="339" t="s">
        <v>1395</v>
      </c>
      <c r="B749" s="340" t="s">
        <v>1396</v>
      </c>
      <c r="C749" s="341" t="s">
        <v>1397</v>
      </c>
      <c r="D749" s="342" t="s">
        <v>1398</v>
      </c>
      <c r="E749" s="341" t="s">
        <v>305</v>
      </c>
      <c r="F749" s="342" t="s">
        <v>306</v>
      </c>
      <c r="G749" s="341" t="s">
        <v>1692</v>
      </c>
      <c r="H749" s="341" t="s">
        <v>1693</v>
      </c>
      <c r="I749" s="343">
        <v>2425.8427290482955</v>
      </c>
      <c r="J749" s="343">
        <v>22</v>
      </c>
      <c r="K749" s="344">
        <v>53700.960205078125</v>
      </c>
    </row>
    <row r="750" spans="1:11" ht="14.45" customHeight="1" x14ac:dyDescent="0.2">
      <c r="A750" s="339" t="s">
        <v>1395</v>
      </c>
      <c r="B750" s="340" t="s">
        <v>1396</v>
      </c>
      <c r="C750" s="341" t="s">
        <v>1397</v>
      </c>
      <c r="D750" s="342" t="s">
        <v>1398</v>
      </c>
      <c r="E750" s="341" t="s">
        <v>305</v>
      </c>
      <c r="F750" s="342" t="s">
        <v>306</v>
      </c>
      <c r="G750" s="341" t="s">
        <v>1694</v>
      </c>
      <c r="H750" s="341" t="s">
        <v>1695</v>
      </c>
      <c r="I750" s="343">
        <v>2118.5600314670137</v>
      </c>
      <c r="J750" s="343">
        <v>14</v>
      </c>
      <c r="K750" s="344">
        <v>29392.500244140625</v>
      </c>
    </row>
    <row r="751" spans="1:11" ht="14.45" customHeight="1" x14ac:dyDescent="0.2">
      <c r="A751" s="339" t="s">
        <v>1395</v>
      </c>
      <c r="B751" s="340" t="s">
        <v>1396</v>
      </c>
      <c r="C751" s="341" t="s">
        <v>1397</v>
      </c>
      <c r="D751" s="342" t="s">
        <v>1398</v>
      </c>
      <c r="E751" s="341" t="s">
        <v>305</v>
      </c>
      <c r="F751" s="342" t="s">
        <v>306</v>
      </c>
      <c r="G751" s="341" t="s">
        <v>1696</v>
      </c>
      <c r="H751" s="341" t="s">
        <v>1697</v>
      </c>
      <c r="I751" s="343">
        <v>2413.7564941406249</v>
      </c>
      <c r="J751" s="343">
        <v>20</v>
      </c>
      <c r="K751" s="344">
        <v>47942.670654296875</v>
      </c>
    </row>
    <row r="752" spans="1:11" ht="14.45" customHeight="1" x14ac:dyDescent="0.2">
      <c r="A752" s="339" t="s">
        <v>1395</v>
      </c>
      <c r="B752" s="340" t="s">
        <v>1396</v>
      </c>
      <c r="C752" s="341" t="s">
        <v>1397</v>
      </c>
      <c r="D752" s="342" t="s">
        <v>1398</v>
      </c>
      <c r="E752" s="341" t="s">
        <v>305</v>
      </c>
      <c r="F752" s="342" t="s">
        <v>306</v>
      </c>
      <c r="G752" s="341" t="s">
        <v>1698</v>
      </c>
      <c r="H752" s="341" t="s">
        <v>1699</v>
      </c>
      <c r="I752" s="343">
        <v>2065.300048828125</v>
      </c>
      <c r="J752" s="343">
        <v>4</v>
      </c>
      <c r="K752" s="344">
        <v>8261.2001953125</v>
      </c>
    </row>
    <row r="753" spans="1:11" ht="14.45" customHeight="1" x14ac:dyDescent="0.2">
      <c r="A753" s="339" t="s">
        <v>1395</v>
      </c>
      <c r="B753" s="340" t="s">
        <v>1396</v>
      </c>
      <c r="C753" s="341" t="s">
        <v>1397</v>
      </c>
      <c r="D753" s="342" t="s">
        <v>1398</v>
      </c>
      <c r="E753" s="341" t="s">
        <v>305</v>
      </c>
      <c r="F753" s="342" t="s">
        <v>306</v>
      </c>
      <c r="G753" s="341" t="s">
        <v>1700</v>
      </c>
      <c r="H753" s="341" t="s">
        <v>1701</v>
      </c>
      <c r="I753" s="343">
        <v>2435.9166666666665</v>
      </c>
      <c r="J753" s="343">
        <v>4</v>
      </c>
      <c r="K753" s="344">
        <v>9854.47021484375</v>
      </c>
    </row>
    <row r="754" spans="1:11" ht="14.45" customHeight="1" x14ac:dyDescent="0.2">
      <c r="A754" s="339" t="s">
        <v>1395</v>
      </c>
      <c r="B754" s="340" t="s">
        <v>1396</v>
      </c>
      <c r="C754" s="341" t="s">
        <v>1397</v>
      </c>
      <c r="D754" s="342" t="s">
        <v>1398</v>
      </c>
      <c r="E754" s="341" t="s">
        <v>305</v>
      </c>
      <c r="F754" s="342" t="s">
        <v>306</v>
      </c>
      <c r="G754" s="341" t="s">
        <v>1702</v>
      </c>
      <c r="H754" s="341" t="s">
        <v>1703</v>
      </c>
      <c r="I754" s="343">
        <v>2463.614990234375</v>
      </c>
      <c r="J754" s="343">
        <v>5</v>
      </c>
      <c r="K754" s="344">
        <v>12068.760009765625</v>
      </c>
    </row>
    <row r="755" spans="1:11" ht="14.45" customHeight="1" x14ac:dyDescent="0.2">
      <c r="A755" s="339" t="s">
        <v>1395</v>
      </c>
      <c r="B755" s="340" t="s">
        <v>1396</v>
      </c>
      <c r="C755" s="341" t="s">
        <v>1397</v>
      </c>
      <c r="D755" s="342" t="s">
        <v>1398</v>
      </c>
      <c r="E755" s="341" t="s">
        <v>305</v>
      </c>
      <c r="F755" s="342" t="s">
        <v>306</v>
      </c>
      <c r="G755" s="341" t="s">
        <v>1704</v>
      </c>
      <c r="H755" s="341" t="s">
        <v>1705</v>
      </c>
      <c r="I755" s="343">
        <v>2064.468017578125</v>
      </c>
      <c r="J755" s="343">
        <v>5</v>
      </c>
      <c r="K755" s="344">
        <v>10322.340087890625</v>
      </c>
    </row>
    <row r="756" spans="1:11" ht="14.45" customHeight="1" x14ac:dyDescent="0.2">
      <c r="A756" s="339" t="s">
        <v>1395</v>
      </c>
      <c r="B756" s="340" t="s">
        <v>1396</v>
      </c>
      <c r="C756" s="341" t="s">
        <v>1397</v>
      </c>
      <c r="D756" s="342" t="s">
        <v>1398</v>
      </c>
      <c r="E756" s="341" t="s">
        <v>305</v>
      </c>
      <c r="F756" s="342" t="s">
        <v>306</v>
      </c>
      <c r="G756" s="341" t="s">
        <v>1706</v>
      </c>
      <c r="H756" s="341" t="s">
        <v>1707</v>
      </c>
      <c r="I756" s="343">
        <v>2463.6163736979165</v>
      </c>
      <c r="J756" s="343">
        <v>22</v>
      </c>
      <c r="K756" s="344">
        <v>53700.930419921875</v>
      </c>
    </row>
    <row r="757" spans="1:11" ht="14.45" customHeight="1" x14ac:dyDescent="0.2">
      <c r="A757" s="339" t="s">
        <v>1395</v>
      </c>
      <c r="B757" s="340" t="s">
        <v>1396</v>
      </c>
      <c r="C757" s="341" t="s">
        <v>1397</v>
      </c>
      <c r="D757" s="342" t="s">
        <v>1398</v>
      </c>
      <c r="E757" s="341" t="s">
        <v>305</v>
      </c>
      <c r="F757" s="342" t="s">
        <v>306</v>
      </c>
      <c r="G757" s="341" t="s">
        <v>1708</v>
      </c>
      <c r="H757" s="341" t="s">
        <v>1709</v>
      </c>
      <c r="I757" s="343">
        <v>2446.9969970703123</v>
      </c>
      <c r="J757" s="343">
        <v>21</v>
      </c>
      <c r="K757" s="344">
        <v>51486.650390625</v>
      </c>
    </row>
    <row r="758" spans="1:11" ht="14.45" customHeight="1" x14ac:dyDescent="0.2">
      <c r="A758" s="339" t="s">
        <v>1395</v>
      </c>
      <c r="B758" s="340" t="s">
        <v>1396</v>
      </c>
      <c r="C758" s="341" t="s">
        <v>1397</v>
      </c>
      <c r="D758" s="342" t="s">
        <v>1398</v>
      </c>
      <c r="E758" s="341" t="s">
        <v>305</v>
      </c>
      <c r="F758" s="342" t="s">
        <v>306</v>
      </c>
      <c r="G758" s="341" t="s">
        <v>1710</v>
      </c>
      <c r="H758" s="341" t="s">
        <v>1711</v>
      </c>
      <c r="I758" s="343">
        <v>2395.621826171875</v>
      </c>
      <c r="J758" s="343">
        <v>12</v>
      </c>
      <c r="K758" s="344">
        <v>28566.14013671875</v>
      </c>
    </row>
    <row r="759" spans="1:11" ht="14.45" customHeight="1" x14ac:dyDescent="0.2">
      <c r="A759" s="339" t="s">
        <v>1395</v>
      </c>
      <c r="B759" s="340" t="s">
        <v>1396</v>
      </c>
      <c r="C759" s="341" t="s">
        <v>1397</v>
      </c>
      <c r="D759" s="342" t="s">
        <v>1398</v>
      </c>
      <c r="E759" s="341" t="s">
        <v>305</v>
      </c>
      <c r="F759" s="342" t="s">
        <v>306</v>
      </c>
      <c r="G759" s="341" t="s">
        <v>1712</v>
      </c>
      <c r="H759" s="341" t="s">
        <v>1713</v>
      </c>
      <c r="I759" s="343">
        <v>2372.175048828125</v>
      </c>
      <c r="J759" s="343">
        <v>2</v>
      </c>
      <c r="K759" s="344">
        <v>4744.35009765625</v>
      </c>
    </row>
    <row r="760" spans="1:11" ht="14.45" customHeight="1" x14ac:dyDescent="0.2">
      <c r="A760" s="339" t="s">
        <v>1395</v>
      </c>
      <c r="B760" s="340" t="s">
        <v>1396</v>
      </c>
      <c r="C760" s="341" t="s">
        <v>1397</v>
      </c>
      <c r="D760" s="342" t="s">
        <v>1398</v>
      </c>
      <c r="E760" s="341" t="s">
        <v>305</v>
      </c>
      <c r="F760" s="342" t="s">
        <v>306</v>
      </c>
      <c r="G760" s="341" t="s">
        <v>1714</v>
      </c>
      <c r="H760" s="341" t="s">
        <v>1715</v>
      </c>
      <c r="I760" s="343">
        <v>2546.7274780273438</v>
      </c>
      <c r="J760" s="343">
        <v>7</v>
      </c>
      <c r="K760" s="344">
        <v>17827.070556640625</v>
      </c>
    </row>
    <row r="761" spans="1:11" ht="14.45" customHeight="1" x14ac:dyDescent="0.2">
      <c r="A761" s="339" t="s">
        <v>1395</v>
      </c>
      <c r="B761" s="340" t="s">
        <v>1396</v>
      </c>
      <c r="C761" s="341" t="s">
        <v>1397</v>
      </c>
      <c r="D761" s="342" t="s">
        <v>1398</v>
      </c>
      <c r="E761" s="341" t="s">
        <v>305</v>
      </c>
      <c r="F761" s="342" t="s">
        <v>306</v>
      </c>
      <c r="G761" s="341" t="s">
        <v>1716</v>
      </c>
      <c r="H761" s="341" t="s">
        <v>1717</v>
      </c>
      <c r="I761" s="343">
        <v>3335.219970703125</v>
      </c>
      <c r="J761" s="343">
        <v>3</v>
      </c>
      <c r="K761" s="344">
        <v>10005.659912109375</v>
      </c>
    </row>
    <row r="762" spans="1:11" ht="14.45" customHeight="1" x14ac:dyDescent="0.2">
      <c r="A762" s="339" t="s">
        <v>1395</v>
      </c>
      <c r="B762" s="340" t="s">
        <v>1396</v>
      </c>
      <c r="C762" s="341" t="s">
        <v>1397</v>
      </c>
      <c r="D762" s="342" t="s">
        <v>1398</v>
      </c>
      <c r="E762" s="341" t="s">
        <v>305</v>
      </c>
      <c r="F762" s="342" t="s">
        <v>306</v>
      </c>
      <c r="G762" s="341" t="s">
        <v>1718</v>
      </c>
      <c r="H762" s="341" t="s">
        <v>1719</v>
      </c>
      <c r="I762" s="343">
        <v>2435.9136013454863</v>
      </c>
      <c r="J762" s="343">
        <v>35</v>
      </c>
      <c r="K762" s="344">
        <v>85146.209716796875</v>
      </c>
    </row>
    <row r="763" spans="1:11" ht="14.45" customHeight="1" x14ac:dyDescent="0.2">
      <c r="A763" s="339" t="s">
        <v>1395</v>
      </c>
      <c r="B763" s="340" t="s">
        <v>1396</v>
      </c>
      <c r="C763" s="341" t="s">
        <v>1397</v>
      </c>
      <c r="D763" s="342" t="s">
        <v>1398</v>
      </c>
      <c r="E763" s="341" t="s">
        <v>305</v>
      </c>
      <c r="F763" s="342" t="s">
        <v>306</v>
      </c>
      <c r="G763" s="341" t="s">
        <v>1720</v>
      </c>
      <c r="H763" s="341" t="s">
        <v>1721</v>
      </c>
      <c r="I763" s="343">
        <v>2214.300048828125</v>
      </c>
      <c r="J763" s="343">
        <v>2</v>
      </c>
      <c r="K763" s="344">
        <v>4428.60009765625</v>
      </c>
    </row>
    <row r="764" spans="1:11" ht="14.45" customHeight="1" x14ac:dyDescent="0.2">
      <c r="A764" s="339" t="s">
        <v>1395</v>
      </c>
      <c r="B764" s="340" t="s">
        <v>1396</v>
      </c>
      <c r="C764" s="341" t="s">
        <v>1397</v>
      </c>
      <c r="D764" s="342" t="s">
        <v>1398</v>
      </c>
      <c r="E764" s="341" t="s">
        <v>305</v>
      </c>
      <c r="F764" s="342" t="s">
        <v>306</v>
      </c>
      <c r="G764" s="341" t="s">
        <v>1722</v>
      </c>
      <c r="H764" s="341" t="s">
        <v>1723</v>
      </c>
      <c r="I764" s="343">
        <v>2435.914998372396</v>
      </c>
      <c r="J764" s="343">
        <v>8</v>
      </c>
      <c r="K764" s="344">
        <v>19376.51025390625</v>
      </c>
    </row>
    <row r="765" spans="1:11" ht="14.45" customHeight="1" x14ac:dyDescent="0.2">
      <c r="A765" s="339" t="s">
        <v>1395</v>
      </c>
      <c r="B765" s="340" t="s">
        <v>1396</v>
      </c>
      <c r="C765" s="341" t="s">
        <v>1397</v>
      </c>
      <c r="D765" s="342" t="s">
        <v>1398</v>
      </c>
      <c r="E765" s="341" t="s">
        <v>305</v>
      </c>
      <c r="F765" s="342" t="s">
        <v>306</v>
      </c>
      <c r="G765" s="341" t="s">
        <v>1724</v>
      </c>
      <c r="H765" s="341" t="s">
        <v>1725</v>
      </c>
      <c r="I765" s="343">
        <v>2435.9166666666665</v>
      </c>
      <c r="J765" s="343">
        <v>9</v>
      </c>
      <c r="K765" s="344">
        <v>21923.240478515625</v>
      </c>
    </row>
    <row r="766" spans="1:11" ht="14.45" customHeight="1" x14ac:dyDescent="0.2">
      <c r="A766" s="339" t="s">
        <v>1395</v>
      </c>
      <c r="B766" s="340" t="s">
        <v>1396</v>
      </c>
      <c r="C766" s="341" t="s">
        <v>1397</v>
      </c>
      <c r="D766" s="342" t="s">
        <v>1398</v>
      </c>
      <c r="E766" s="341" t="s">
        <v>305</v>
      </c>
      <c r="F766" s="342" t="s">
        <v>306</v>
      </c>
      <c r="G766" s="341" t="s">
        <v>1726</v>
      </c>
      <c r="H766" s="341" t="s">
        <v>1727</v>
      </c>
      <c r="I766" s="343">
        <v>2418.8711500901441</v>
      </c>
      <c r="J766" s="343">
        <v>26</v>
      </c>
      <c r="K766" s="344">
        <v>62558.171142578125</v>
      </c>
    </row>
    <row r="767" spans="1:11" ht="14.45" customHeight="1" x14ac:dyDescent="0.2">
      <c r="A767" s="339" t="s">
        <v>1395</v>
      </c>
      <c r="B767" s="340" t="s">
        <v>1396</v>
      </c>
      <c r="C767" s="341" t="s">
        <v>1397</v>
      </c>
      <c r="D767" s="342" t="s">
        <v>1398</v>
      </c>
      <c r="E767" s="341" t="s">
        <v>305</v>
      </c>
      <c r="F767" s="342" t="s">
        <v>306</v>
      </c>
      <c r="G767" s="341" t="s">
        <v>1728</v>
      </c>
      <c r="H767" s="341" t="s">
        <v>1729</v>
      </c>
      <c r="I767" s="343">
        <v>2380.5137634277344</v>
      </c>
      <c r="J767" s="343">
        <v>14</v>
      </c>
      <c r="K767" s="344">
        <v>33327.1708984375</v>
      </c>
    </row>
    <row r="768" spans="1:11" ht="14.45" customHeight="1" x14ac:dyDescent="0.2">
      <c r="A768" s="339" t="s">
        <v>1395</v>
      </c>
      <c r="B768" s="340" t="s">
        <v>1396</v>
      </c>
      <c r="C768" s="341" t="s">
        <v>1397</v>
      </c>
      <c r="D768" s="342" t="s">
        <v>1398</v>
      </c>
      <c r="E768" s="341" t="s">
        <v>305</v>
      </c>
      <c r="F768" s="342" t="s">
        <v>306</v>
      </c>
      <c r="G768" s="341" t="s">
        <v>1730</v>
      </c>
      <c r="H768" s="341" t="s">
        <v>1731</v>
      </c>
      <c r="I768" s="343">
        <v>2463.6174926757813</v>
      </c>
      <c r="J768" s="343">
        <v>6</v>
      </c>
      <c r="K768" s="344">
        <v>14615.490234375</v>
      </c>
    </row>
    <row r="769" spans="1:11" ht="14.45" customHeight="1" x14ac:dyDescent="0.2">
      <c r="A769" s="339" t="s">
        <v>1395</v>
      </c>
      <c r="B769" s="340" t="s">
        <v>1396</v>
      </c>
      <c r="C769" s="341" t="s">
        <v>1397</v>
      </c>
      <c r="D769" s="342" t="s">
        <v>1398</v>
      </c>
      <c r="E769" s="341" t="s">
        <v>305</v>
      </c>
      <c r="F769" s="342" t="s">
        <v>306</v>
      </c>
      <c r="G769" s="341" t="s">
        <v>1732</v>
      </c>
      <c r="H769" s="341" t="s">
        <v>1733</v>
      </c>
      <c r="I769" s="343">
        <v>2435.913330078125</v>
      </c>
      <c r="J769" s="343">
        <v>8</v>
      </c>
      <c r="K769" s="344">
        <v>19708.929931640625</v>
      </c>
    </row>
    <row r="770" spans="1:11" ht="14.45" customHeight="1" x14ac:dyDescent="0.2">
      <c r="A770" s="339" t="s">
        <v>1395</v>
      </c>
      <c r="B770" s="340" t="s">
        <v>1396</v>
      </c>
      <c r="C770" s="341" t="s">
        <v>1397</v>
      </c>
      <c r="D770" s="342" t="s">
        <v>1398</v>
      </c>
      <c r="E770" s="341" t="s">
        <v>305</v>
      </c>
      <c r="F770" s="342" t="s">
        <v>306</v>
      </c>
      <c r="G770" s="341" t="s">
        <v>1734</v>
      </c>
      <c r="H770" s="341" t="s">
        <v>1735</v>
      </c>
      <c r="I770" s="343">
        <v>1264.751880645752</v>
      </c>
      <c r="J770" s="343">
        <v>28</v>
      </c>
      <c r="K770" s="344">
        <v>28851.230285644531</v>
      </c>
    </row>
    <row r="771" spans="1:11" ht="14.45" customHeight="1" x14ac:dyDescent="0.2">
      <c r="A771" s="339" t="s">
        <v>1395</v>
      </c>
      <c r="B771" s="340" t="s">
        <v>1396</v>
      </c>
      <c r="C771" s="341" t="s">
        <v>1397</v>
      </c>
      <c r="D771" s="342" t="s">
        <v>1398</v>
      </c>
      <c r="E771" s="341" t="s">
        <v>305</v>
      </c>
      <c r="F771" s="342" t="s">
        <v>306</v>
      </c>
      <c r="G771" s="341" t="s">
        <v>1736</v>
      </c>
      <c r="H771" s="341" t="s">
        <v>1737</v>
      </c>
      <c r="I771" s="343">
        <v>1264.751880645752</v>
      </c>
      <c r="J771" s="343">
        <v>29</v>
      </c>
      <c r="K771" s="344">
        <v>31756.440246582031</v>
      </c>
    </row>
    <row r="772" spans="1:11" ht="14.45" customHeight="1" x14ac:dyDescent="0.2">
      <c r="A772" s="339" t="s">
        <v>1395</v>
      </c>
      <c r="B772" s="340" t="s">
        <v>1396</v>
      </c>
      <c r="C772" s="341" t="s">
        <v>1397</v>
      </c>
      <c r="D772" s="342" t="s">
        <v>1398</v>
      </c>
      <c r="E772" s="341" t="s">
        <v>305</v>
      </c>
      <c r="F772" s="342" t="s">
        <v>306</v>
      </c>
      <c r="G772" s="341" t="s">
        <v>1738</v>
      </c>
      <c r="H772" s="341" t="s">
        <v>1739</v>
      </c>
      <c r="I772" s="343">
        <v>1155.3880086263021</v>
      </c>
      <c r="J772" s="343">
        <v>27</v>
      </c>
      <c r="K772" s="344">
        <v>25946.020324707031</v>
      </c>
    </row>
    <row r="773" spans="1:11" ht="14.45" customHeight="1" x14ac:dyDescent="0.2">
      <c r="A773" s="339" t="s">
        <v>1395</v>
      </c>
      <c r="B773" s="340" t="s">
        <v>1396</v>
      </c>
      <c r="C773" s="341" t="s">
        <v>1397</v>
      </c>
      <c r="D773" s="342" t="s">
        <v>1398</v>
      </c>
      <c r="E773" s="341" t="s">
        <v>305</v>
      </c>
      <c r="F773" s="342" t="s">
        <v>306</v>
      </c>
      <c r="G773" s="341" t="s">
        <v>1740</v>
      </c>
      <c r="H773" s="341" t="s">
        <v>1741</v>
      </c>
      <c r="I773" s="343">
        <v>2401.2630371093751</v>
      </c>
      <c r="J773" s="343">
        <v>17</v>
      </c>
      <c r="K773" s="344">
        <v>40989.45068359375</v>
      </c>
    </row>
    <row r="774" spans="1:11" ht="14.45" customHeight="1" x14ac:dyDescent="0.2">
      <c r="A774" s="339" t="s">
        <v>1395</v>
      </c>
      <c r="B774" s="340" t="s">
        <v>1396</v>
      </c>
      <c r="C774" s="341" t="s">
        <v>1397</v>
      </c>
      <c r="D774" s="342" t="s">
        <v>1398</v>
      </c>
      <c r="E774" s="341" t="s">
        <v>305</v>
      </c>
      <c r="F774" s="342" t="s">
        <v>306</v>
      </c>
      <c r="G774" s="341" t="s">
        <v>1742</v>
      </c>
      <c r="H774" s="341" t="s">
        <v>1743</v>
      </c>
      <c r="I774" s="343">
        <v>2546.7249755859375</v>
      </c>
      <c r="J774" s="343">
        <v>3</v>
      </c>
      <c r="K774" s="344">
        <v>7640.170166015625</v>
      </c>
    </row>
    <row r="775" spans="1:11" ht="14.45" customHeight="1" x14ac:dyDescent="0.2">
      <c r="A775" s="339" t="s">
        <v>1395</v>
      </c>
      <c r="B775" s="340" t="s">
        <v>1396</v>
      </c>
      <c r="C775" s="341" t="s">
        <v>1397</v>
      </c>
      <c r="D775" s="342" t="s">
        <v>1398</v>
      </c>
      <c r="E775" s="341" t="s">
        <v>305</v>
      </c>
      <c r="F775" s="342" t="s">
        <v>306</v>
      </c>
      <c r="G775" s="341" t="s">
        <v>1744</v>
      </c>
      <c r="H775" s="341" t="s">
        <v>1745</v>
      </c>
      <c r="I775" s="343">
        <v>2064.9100341796875</v>
      </c>
      <c r="J775" s="343">
        <v>13</v>
      </c>
      <c r="K775" s="344">
        <v>26844.740478515625</v>
      </c>
    </row>
    <row r="776" spans="1:11" ht="14.45" customHeight="1" x14ac:dyDescent="0.2">
      <c r="A776" s="339" t="s">
        <v>1395</v>
      </c>
      <c r="B776" s="340" t="s">
        <v>1396</v>
      </c>
      <c r="C776" s="341" t="s">
        <v>1397</v>
      </c>
      <c r="D776" s="342" t="s">
        <v>1398</v>
      </c>
      <c r="E776" s="341" t="s">
        <v>305</v>
      </c>
      <c r="F776" s="342" t="s">
        <v>306</v>
      </c>
      <c r="G776" s="341" t="s">
        <v>1746</v>
      </c>
      <c r="H776" s="341" t="s">
        <v>1747</v>
      </c>
      <c r="I776" s="343">
        <v>2380.5125122070313</v>
      </c>
      <c r="J776" s="343">
        <v>5</v>
      </c>
      <c r="K776" s="344">
        <v>12068.770263671875</v>
      </c>
    </row>
    <row r="777" spans="1:11" ht="14.45" customHeight="1" x14ac:dyDescent="0.2">
      <c r="A777" s="339" t="s">
        <v>1395</v>
      </c>
      <c r="B777" s="340" t="s">
        <v>1396</v>
      </c>
      <c r="C777" s="341" t="s">
        <v>1397</v>
      </c>
      <c r="D777" s="342" t="s">
        <v>1398</v>
      </c>
      <c r="E777" s="341" t="s">
        <v>305</v>
      </c>
      <c r="F777" s="342" t="s">
        <v>306</v>
      </c>
      <c r="G777" s="341" t="s">
        <v>1748</v>
      </c>
      <c r="H777" s="341" t="s">
        <v>1749</v>
      </c>
      <c r="I777" s="343">
        <v>2065.092041015625</v>
      </c>
      <c r="J777" s="343">
        <v>5</v>
      </c>
      <c r="K777" s="344">
        <v>10325.460205078125</v>
      </c>
    </row>
    <row r="778" spans="1:11" ht="14.45" customHeight="1" x14ac:dyDescent="0.2">
      <c r="A778" s="339" t="s">
        <v>1395</v>
      </c>
      <c r="B778" s="340" t="s">
        <v>1396</v>
      </c>
      <c r="C778" s="341" t="s">
        <v>1397</v>
      </c>
      <c r="D778" s="342" t="s">
        <v>1398</v>
      </c>
      <c r="E778" s="341" t="s">
        <v>305</v>
      </c>
      <c r="F778" s="342" t="s">
        <v>306</v>
      </c>
      <c r="G778" s="341" t="s">
        <v>1750</v>
      </c>
      <c r="H778" s="341" t="s">
        <v>1751</v>
      </c>
      <c r="I778" s="343">
        <v>2064.953369140625</v>
      </c>
      <c r="J778" s="343">
        <v>16</v>
      </c>
      <c r="K778" s="344">
        <v>33039.6005859375</v>
      </c>
    </row>
    <row r="779" spans="1:11" ht="14.45" customHeight="1" x14ac:dyDescent="0.2">
      <c r="A779" s="339" t="s">
        <v>1395</v>
      </c>
      <c r="B779" s="340" t="s">
        <v>1396</v>
      </c>
      <c r="C779" s="341" t="s">
        <v>1397</v>
      </c>
      <c r="D779" s="342" t="s">
        <v>1398</v>
      </c>
      <c r="E779" s="341" t="s">
        <v>305</v>
      </c>
      <c r="F779" s="342" t="s">
        <v>306</v>
      </c>
      <c r="G779" s="341" t="s">
        <v>1752</v>
      </c>
      <c r="H779" s="341" t="s">
        <v>1753</v>
      </c>
      <c r="I779" s="343">
        <v>2546.72998046875</v>
      </c>
      <c r="J779" s="343">
        <v>4</v>
      </c>
      <c r="K779" s="344">
        <v>10186.900390625</v>
      </c>
    </row>
    <row r="780" spans="1:11" ht="14.45" customHeight="1" x14ac:dyDescent="0.2">
      <c r="A780" s="339" t="s">
        <v>1395</v>
      </c>
      <c r="B780" s="340" t="s">
        <v>1396</v>
      </c>
      <c r="C780" s="341" t="s">
        <v>1397</v>
      </c>
      <c r="D780" s="342" t="s">
        <v>1398</v>
      </c>
      <c r="E780" s="341" t="s">
        <v>305</v>
      </c>
      <c r="F780" s="342" t="s">
        <v>306</v>
      </c>
      <c r="G780" s="341" t="s">
        <v>1754</v>
      </c>
      <c r="H780" s="341" t="s">
        <v>1755</v>
      </c>
      <c r="I780" s="343">
        <v>2064.9100341796875</v>
      </c>
      <c r="J780" s="343">
        <v>9</v>
      </c>
      <c r="K780" s="344">
        <v>18583.540283203125</v>
      </c>
    </row>
    <row r="781" spans="1:11" ht="14.45" customHeight="1" x14ac:dyDescent="0.2">
      <c r="A781" s="339" t="s">
        <v>1395</v>
      </c>
      <c r="B781" s="340" t="s">
        <v>1396</v>
      </c>
      <c r="C781" s="341" t="s">
        <v>1397</v>
      </c>
      <c r="D781" s="342" t="s">
        <v>1398</v>
      </c>
      <c r="E781" s="341" t="s">
        <v>305</v>
      </c>
      <c r="F781" s="342" t="s">
        <v>306</v>
      </c>
      <c r="G781" s="341" t="s">
        <v>1756</v>
      </c>
      <c r="H781" s="341" t="s">
        <v>1757</v>
      </c>
      <c r="I781" s="343">
        <v>2064.9100341796875</v>
      </c>
      <c r="J781" s="343">
        <v>9</v>
      </c>
      <c r="K781" s="344">
        <v>18583.540283203125</v>
      </c>
    </row>
    <row r="782" spans="1:11" ht="14.45" customHeight="1" x14ac:dyDescent="0.2">
      <c r="A782" s="339" t="s">
        <v>1395</v>
      </c>
      <c r="B782" s="340" t="s">
        <v>1396</v>
      </c>
      <c r="C782" s="341" t="s">
        <v>1397</v>
      </c>
      <c r="D782" s="342" t="s">
        <v>1398</v>
      </c>
      <c r="E782" s="341" t="s">
        <v>305</v>
      </c>
      <c r="F782" s="342" t="s">
        <v>306</v>
      </c>
      <c r="G782" s="341" t="s">
        <v>1758</v>
      </c>
      <c r="H782" s="341" t="s">
        <v>1759</v>
      </c>
      <c r="I782" s="343">
        <v>2064.953369140625</v>
      </c>
      <c r="J782" s="343">
        <v>6</v>
      </c>
      <c r="K782" s="344">
        <v>12389.72021484375</v>
      </c>
    </row>
    <row r="783" spans="1:11" ht="14.45" customHeight="1" x14ac:dyDescent="0.2">
      <c r="A783" s="339" t="s">
        <v>1395</v>
      </c>
      <c r="B783" s="340" t="s">
        <v>1396</v>
      </c>
      <c r="C783" s="341" t="s">
        <v>1397</v>
      </c>
      <c r="D783" s="342" t="s">
        <v>1398</v>
      </c>
      <c r="E783" s="341" t="s">
        <v>305</v>
      </c>
      <c r="F783" s="342" t="s">
        <v>306</v>
      </c>
      <c r="G783" s="341" t="s">
        <v>1760</v>
      </c>
      <c r="H783" s="341" t="s">
        <v>1761</v>
      </c>
      <c r="I783" s="343">
        <v>1389.0799560546875</v>
      </c>
      <c r="J783" s="343">
        <v>1</v>
      </c>
      <c r="K783" s="344">
        <v>1389.0799560546875</v>
      </c>
    </row>
    <row r="784" spans="1:11" ht="14.45" customHeight="1" x14ac:dyDescent="0.2">
      <c r="A784" s="339" t="s">
        <v>1395</v>
      </c>
      <c r="B784" s="340" t="s">
        <v>1396</v>
      </c>
      <c r="C784" s="341" t="s">
        <v>1397</v>
      </c>
      <c r="D784" s="342" t="s">
        <v>1398</v>
      </c>
      <c r="E784" s="341" t="s">
        <v>305</v>
      </c>
      <c r="F784" s="342" t="s">
        <v>306</v>
      </c>
      <c r="G784" s="341" t="s">
        <v>1762</v>
      </c>
      <c r="H784" s="341" t="s">
        <v>1763</v>
      </c>
      <c r="I784" s="343">
        <v>1389.0799560546875</v>
      </c>
      <c r="J784" s="343">
        <v>14</v>
      </c>
      <c r="K784" s="344">
        <v>19447.119384765625</v>
      </c>
    </row>
    <row r="785" spans="1:11" ht="14.45" customHeight="1" x14ac:dyDescent="0.2">
      <c r="A785" s="339" t="s">
        <v>1395</v>
      </c>
      <c r="B785" s="340" t="s">
        <v>1396</v>
      </c>
      <c r="C785" s="341" t="s">
        <v>1397</v>
      </c>
      <c r="D785" s="342" t="s">
        <v>1398</v>
      </c>
      <c r="E785" s="341" t="s">
        <v>305</v>
      </c>
      <c r="F785" s="342" t="s">
        <v>306</v>
      </c>
      <c r="G785" s="341" t="s">
        <v>1764</v>
      </c>
      <c r="H785" s="341" t="s">
        <v>1765</v>
      </c>
      <c r="I785" s="343">
        <v>12093.9501953125</v>
      </c>
      <c r="J785" s="343">
        <v>1</v>
      </c>
      <c r="K785" s="344">
        <v>12093.9501953125</v>
      </c>
    </row>
    <row r="786" spans="1:11" ht="14.45" customHeight="1" x14ac:dyDescent="0.2">
      <c r="A786" s="339" t="s">
        <v>1395</v>
      </c>
      <c r="B786" s="340" t="s">
        <v>1396</v>
      </c>
      <c r="C786" s="341" t="s">
        <v>1397</v>
      </c>
      <c r="D786" s="342" t="s">
        <v>1398</v>
      </c>
      <c r="E786" s="341" t="s">
        <v>305</v>
      </c>
      <c r="F786" s="342" t="s">
        <v>306</v>
      </c>
      <c r="G786" s="341" t="s">
        <v>1766</v>
      </c>
      <c r="H786" s="341" t="s">
        <v>1767</v>
      </c>
      <c r="I786" s="343">
        <v>4670.60009765625</v>
      </c>
      <c r="J786" s="343">
        <v>3</v>
      </c>
      <c r="K786" s="344">
        <v>14011.80029296875</v>
      </c>
    </row>
    <row r="787" spans="1:11" ht="14.45" customHeight="1" x14ac:dyDescent="0.2">
      <c r="A787" s="339" t="s">
        <v>1395</v>
      </c>
      <c r="B787" s="340" t="s">
        <v>1396</v>
      </c>
      <c r="C787" s="341" t="s">
        <v>1397</v>
      </c>
      <c r="D787" s="342" t="s">
        <v>1398</v>
      </c>
      <c r="E787" s="341" t="s">
        <v>305</v>
      </c>
      <c r="F787" s="342" t="s">
        <v>306</v>
      </c>
      <c r="G787" s="341" t="s">
        <v>1768</v>
      </c>
      <c r="H787" s="341" t="s">
        <v>1769</v>
      </c>
      <c r="I787" s="343">
        <v>4670.60009765625</v>
      </c>
      <c r="J787" s="343">
        <v>1</v>
      </c>
      <c r="K787" s="344">
        <v>4670.60009765625</v>
      </c>
    </row>
    <row r="788" spans="1:11" ht="14.45" customHeight="1" x14ac:dyDescent="0.2">
      <c r="A788" s="339" t="s">
        <v>1395</v>
      </c>
      <c r="B788" s="340" t="s">
        <v>1396</v>
      </c>
      <c r="C788" s="341" t="s">
        <v>1397</v>
      </c>
      <c r="D788" s="342" t="s">
        <v>1398</v>
      </c>
      <c r="E788" s="341" t="s">
        <v>305</v>
      </c>
      <c r="F788" s="342" t="s">
        <v>306</v>
      </c>
      <c r="G788" s="341" t="s">
        <v>1770</v>
      </c>
      <c r="H788" s="341" t="s">
        <v>1771</v>
      </c>
      <c r="I788" s="343">
        <v>14871</v>
      </c>
      <c r="J788" s="343">
        <v>1</v>
      </c>
      <c r="K788" s="344">
        <v>14871</v>
      </c>
    </row>
    <row r="789" spans="1:11" ht="14.45" customHeight="1" x14ac:dyDescent="0.2">
      <c r="A789" s="339" t="s">
        <v>1395</v>
      </c>
      <c r="B789" s="340" t="s">
        <v>1396</v>
      </c>
      <c r="C789" s="341" t="s">
        <v>1397</v>
      </c>
      <c r="D789" s="342" t="s">
        <v>1398</v>
      </c>
      <c r="E789" s="341" t="s">
        <v>305</v>
      </c>
      <c r="F789" s="342" t="s">
        <v>306</v>
      </c>
      <c r="G789" s="341" t="s">
        <v>1772</v>
      </c>
      <c r="H789" s="341" t="s">
        <v>1773</v>
      </c>
      <c r="I789" s="343">
        <v>1452</v>
      </c>
      <c r="J789" s="343">
        <v>54</v>
      </c>
      <c r="K789" s="344">
        <v>78408</v>
      </c>
    </row>
    <row r="790" spans="1:11" ht="14.45" customHeight="1" x14ac:dyDescent="0.2">
      <c r="A790" s="339" t="s">
        <v>1395</v>
      </c>
      <c r="B790" s="340" t="s">
        <v>1396</v>
      </c>
      <c r="C790" s="341" t="s">
        <v>1397</v>
      </c>
      <c r="D790" s="342" t="s">
        <v>1398</v>
      </c>
      <c r="E790" s="341" t="s">
        <v>305</v>
      </c>
      <c r="F790" s="342" t="s">
        <v>306</v>
      </c>
      <c r="G790" s="341" t="s">
        <v>1774</v>
      </c>
      <c r="H790" s="341" t="s">
        <v>1775</v>
      </c>
      <c r="I790" s="343">
        <v>1718.199951171875</v>
      </c>
      <c r="J790" s="343">
        <v>17</v>
      </c>
      <c r="K790" s="344">
        <v>29209.39990234375</v>
      </c>
    </row>
    <row r="791" spans="1:11" ht="14.45" customHeight="1" x14ac:dyDescent="0.2">
      <c r="A791" s="339" t="s">
        <v>1395</v>
      </c>
      <c r="B791" s="340" t="s">
        <v>1396</v>
      </c>
      <c r="C791" s="341" t="s">
        <v>1397</v>
      </c>
      <c r="D791" s="342" t="s">
        <v>1398</v>
      </c>
      <c r="E791" s="341" t="s">
        <v>305</v>
      </c>
      <c r="F791" s="342" t="s">
        <v>306</v>
      </c>
      <c r="G791" s="341" t="s">
        <v>1776</v>
      </c>
      <c r="H791" s="341" t="s">
        <v>1777</v>
      </c>
      <c r="I791" s="343">
        <v>2662</v>
      </c>
      <c r="J791" s="343">
        <v>2</v>
      </c>
      <c r="K791" s="344">
        <v>5324</v>
      </c>
    </row>
    <row r="792" spans="1:11" ht="14.45" customHeight="1" x14ac:dyDescent="0.2">
      <c r="A792" s="339" t="s">
        <v>1395</v>
      </c>
      <c r="B792" s="340" t="s">
        <v>1396</v>
      </c>
      <c r="C792" s="341" t="s">
        <v>1397</v>
      </c>
      <c r="D792" s="342" t="s">
        <v>1398</v>
      </c>
      <c r="E792" s="341" t="s">
        <v>305</v>
      </c>
      <c r="F792" s="342" t="s">
        <v>306</v>
      </c>
      <c r="G792" s="341" t="s">
        <v>1778</v>
      </c>
      <c r="H792" s="341" t="s">
        <v>1779</v>
      </c>
      <c r="I792" s="343">
        <v>1386.300048828125</v>
      </c>
      <c r="J792" s="343">
        <v>1</v>
      </c>
      <c r="K792" s="344">
        <v>1386.300048828125</v>
      </c>
    </row>
    <row r="793" spans="1:11" ht="14.45" customHeight="1" x14ac:dyDescent="0.2">
      <c r="A793" s="339" t="s">
        <v>1395</v>
      </c>
      <c r="B793" s="340" t="s">
        <v>1396</v>
      </c>
      <c r="C793" s="341" t="s">
        <v>1397</v>
      </c>
      <c r="D793" s="342" t="s">
        <v>1398</v>
      </c>
      <c r="E793" s="341" t="s">
        <v>305</v>
      </c>
      <c r="F793" s="342" t="s">
        <v>306</v>
      </c>
      <c r="G793" s="341" t="s">
        <v>1780</v>
      </c>
      <c r="H793" s="341" t="s">
        <v>1781</v>
      </c>
      <c r="I793" s="343">
        <v>28878.110026041668</v>
      </c>
      <c r="J793" s="343">
        <v>3</v>
      </c>
      <c r="K793" s="344">
        <v>86634.330078125</v>
      </c>
    </row>
    <row r="794" spans="1:11" ht="14.45" customHeight="1" x14ac:dyDescent="0.2">
      <c r="A794" s="339" t="s">
        <v>1395</v>
      </c>
      <c r="B794" s="340" t="s">
        <v>1396</v>
      </c>
      <c r="C794" s="341" t="s">
        <v>1397</v>
      </c>
      <c r="D794" s="342" t="s">
        <v>1398</v>
      </c>
      <c r="E794" s="341" t="s">
        <v>305</v>
      </c>
      <c r="F794" s="342" t="s">
        <v>306</v>
      </c>
      <c r="G794" s="341" t="s">
        <v>1782</v>
      </c>
      <c r="H794" s="341" t="s">
        <v>1783</v>
      </c>
      <c r="I794" s="343">
        <v>26875.326822916668</v>
      </c>
      <c r="J794" s="343">
        <v>3</v>
      </c>
      <c r="K794" s="344">
        <v>80625.98046875</v>
      </c>
    </row>
    <row r="795" spans="1:11" ht="14.45" customHeight="1" x14ac:dyDescent="0.2">
      <c r="A795" s="339" t="s">
        <v>1395</v>
      </c>
      <c r="B795" s="340" t="s">
        <v>1396</v>
      </c>
      <c r="C795" s="341" t="s">
        <v>1397</v>
      </c>
      <c r="D795" s="342" t="s">
        <v>1398</v>
      </c>
      <c r="E795" s="341" t="s">
        <v>305</v>
      </c>
      <c r="F795" s="342" t="s">
        <v>306</v>
      </c>
      <c r="G795" s="341" t="s">
        <v>1784</v>
      </c>
      <c r="H795" s="341" t="s">
        <v>1785</v>
      </c>
      <c r="I795" s="343">
        <v>120</v>
      </c>
      <c r="J795" s="343">
        <v>1</v>
      </c>
      <c r="K795" s="344">
        <v>120</v>
      </c>
    </row>
    <row r="796" spans="1:11" ht="14.45" customHeight="1" x14ac:dyDescent="0.2">
      <c r="A796" s="339" t="s">
        <v>1395</v>
      </c>
      <c r="B796" s="340" t="s">
        <v>1396</v>
      </c>
      <c r="C796" s="341" t="s">
        <v>1397</v>
      </c>
      <c r="D796" s="342" t="s">
        <v>1398</v>
      </c>
      <c r="E796" s="341" t="s">
        <v>305</v>
      </c>
      <c r="F796" s="342" t="s">
        <v>306</v>
      </c>
      <c r="G796" s="341" t="s">
        <v>1786</v>
      </c>
      <c r="H796" s="341" t="s">
        <v>1787</v>
      </c>
      <c r="I796" s="343">
        <v>1219.7099609375</v>
      </c>
      <c r="J796" s="343">
        <v>1</v>
      </c>
      <c r="K796" s="344">
        <v>1219.7099609375</v>
      </c>
    </row>
    <row r="797" spans="1:11" ht="14.45" customHeight="1" x14ac:dyDescent="0.2">
      <c r="A797" s="339" t="s">
        <v>1395</v>
      </c>
      <c r="B797" s="340" t="s">
        <v>1396</v>
      </c>
      <c r="C797" s="341" t="s">
        <v>1397</v>
      </c>
      <c r="D797" s="342" t="s">
        <v>1398</v>
      </c>
      <c r="E797" s="341" t="s">
        <v>305</v>
      </c>
      <c r="F797" s="342" t="s">
        <v>306</v>
      </c>
      <c r="G797" s="341" t="s">
        <v>1788</v>
      </c>
      <c r="H797" s="341" t="s">
        <v>1789</v>
      </c>
      <c r="I797" s="343">
        <v>4227.202392578125</v>
      </c>
      <c r="J797" s="343">
        <v>82</v>
      </c>
      <c r="K797" s="344">
        <v>346633.1953125</v>
      </c>
    </row>
    <row r="798" spans="1:11" ht="14.45" customHeight="1" x14ac:dyDescent="0.2">
      <c r="A798" s="339" t="s">
        <v>1395</v>
      </c>
      <c r="B798" s="340" t="s">
        <v>1396</v>
      </c>
      <c r="C798" s="341" t="s">
        <v>1397</v>
      </c>
      <c r="D798" s="342" t="s">
        <v>1398</v>
      </c>
      <c r="E798" s="341" t="s">
        <v>305</v>
      </c>
      <c r="F798" s="342" t="s">
        <v>306</v>
      </c>
      <c r="G798" s="341" t="s">
        <v>1790</v>
      </c>
      <c r="H798" s="341" t="s">
        <v>1791</v>
      </c>
      <c r="I798" s="343">
        <v>2431.097889775815</v>
      </c>
      <c r="J798" s="343">
        <v>56</v>
      </c>
      <c r="K798" s="344">
        <v>135968.03076171875</v>
      </c>
    </row>
    <row r="799" spans="1:11" ht="14.45" customHeight="1" x14ac:dyDescent="0.2">
      <c r="A799" s="339" t="s">
        <v>1395</v>
      </c>
      <c r="B799" s="340" t="s">
        <v>1396</v>
      </c>
      <c r="C799" s="341" t="s">
        <v>1397</v>
      </c>
      <c r="D799" s="342" t="s">
        <v>1398</v>
      </c>
      <c r="E799" s="341" t="s">
        <v>305</v>
      </c>
      <c r="F799" s="342" t="s">
        <v>306</v>
      </c>
      <c r="G799" s="341" t="s">
        <v>1792</v>
      </c>
      <c r="H799" s="341" t="s">
        <v>1793</v>
      </c>
      <c r="I799" s="343">
        <v>3120.2137451171875</v>
      </c>
      <c r="J799" s="343">
        <v>5</v>
      </c>
      <c r="K799" s="344">
        <v>15386.06005859375</v>
      </c>
    </row>
    <row r="800" spans="1:11" ht="14.45" customHeight="1" x14ac:dyDescent="0.2">
      <c r="A800" s="339" t="s">
        <v>1395</v>
      </c>
      <c r="B800" s="340" t="s">
        <v>1396</v>
      </c>
      <c r="C800" s="341" t="s">
        <v>1397</v>
      </c>
      <c r="D800" s="342" t="s">
        <v>1398</v>
      </c>
      <c r="E800" s="341" t="s">
        <v>305</v>
      </c>
      <c r="F800" s="342" t="s">
        <v>306</v>
      </c>
      <c r="G800" s="341" t="s">
        <v>1794</v>
      </c>
      <c r="H800" s="341" t="s">
        <v>1795</v>
      </c>
      <c r="I800" s="343">
        <v>3120.2124633789063</v>
      </c>
      <c r="J800" s="343">
        <v>4</v>
      </c>
      <c r="K800" s="344">
        <v>12480.849853515625</v>
      </c>
    </row>
    <row r="801" spans="1:11" ht="14.45" customHeight="1" x14ac:dyDescent="0.2">
      <c r="A801" s="339" t="s">
        <v>1395</v>
      </c>
      <c r="B801" s="340" t="s">
        <v>1396</v>
      </c>
      <c r="C801" s="341" t="s">
        <v>1397</v>
      </c>
      <c r="D801" s="342" t="s">
        <v>1398</v>
      </c>
      <c r="E801" s="341" t="s">
        <v>305</v>
      </c>
      <c r="F801" s="342" t="s">
        <v>306</v>
      </c>
      <c r="G801" s="341" t="s">
        <v>1796</v>
      </c>
      <c r="H801" s="341" t="s">
        <v>1797</v>
      </c>
      <c r="I801" s="343">
        <v>2413.7560058593749</v>
      </c>
      <c r="J801" s="343">
        <v>9</v>
      </c>
      <c r="K801" s="344">
        <v>21590.820556640625</v>
      </c>
    </row>
    <row r="802" spans="1:11" ht="14.45" customHeight="1" x14ac:dyDescent="0.2">
      <c r="A802" s="339" t="s">
        <v>1395</v>
      </c>
      <c r="B802" s="340" t="s">
        <v>1396</v>
      </c>
      <c r="C802" s="341" t="s">
        <v>1397</v>
      </c>
      <c r="D802" s="342" t="s">
        <v>1398</v>
      </c>
      <c r="E802" s="341" t="s">
        <v>305</v>
      </c>
      <c r="F802" s="342" t="s">
        <v>306</v>
      </c>
      <c r="G802" s="341" t="s">
        <v>1798</v>
      </c>
      <c r="H802" s="341" t="s">
        <v>1799</v>
      </c>
      <c r="I802" s="343">
        <v>2451.7485700334823</v>
      </c>
      <c r="J802" s="343">
        <v>12</v>
      </c>
      <c r="K802" s="344">
        <v>29563.4208984375</v>
      </c>
    </row>
    <row r="803" spans="1:11" ht="14.45" customHeight="1" x14ac:dyDescent="0.2">
      <c r="A803" s="339" t="s">
        <v>1395</v>
      </c>
      <c r="B803" s="340" t="s">
        <v>1396</v>
      </c>
      <c r="C803" s="341" t="s">
        <v>1397</v>
      </c>
      <c r="D803" s="342" t="s">
        <v>1398</v>
      </c>
      <c r="E803" s="341" t="s">
        <v>305</v>
      </c>
      <c r="F803" s="342" t="s">
        <v>306</v>
      </c>
      <c r="G803" s="341" t="s">
        <v>1800</v>
      </c>
      <c r="H803" s="341" t="s">
        <v>1801</v>
      </c>
      <c r="I803" s="343">
        <v>10262.00732421875</v>
      </c>
      <c r="J803" s="343">
        <v>4</v>
      </c>
      <c r="K803" s="344">
        <v>41048.029296875</v>
      </c>
    </row>
    <row r="804" spans="1:11" ht="14.45" customHeight="1" x14ac:dyDescent="0.2">
      <c r="A804" s="339" t="s">
        <v>1395</v>
      </c>
      <c r="B804" s="340" t="s">
        <v>1396</v>
      </c>
      <c r="C804" s="341" t="s">
        <v>1397</v>
      </c>
      <c r="D804" s="342" t="s">
        <v>1398</v>
      </c>
      <c r="E804" s="341" t="s">
        <v>305</v>
      </c>
      <c r="F804" s="342" t="s">
        <v>306</v>
      </c>
      <c r="G804" s="341" t="s">
        <v>1802</v>
      </c>
      <c r="H804" s="341" t="s">
        <v>1803</v>
      </c>
      <c r="I804" s="343">
        <v>42667.016927083336</v>
      </c>
      <c r="J804" s="343">
        <v>3</v>
      </c>
      <c r="K804" s="344">
        <v>128001.05078125</v>
      </c>
    </row>
    <row r="805" spans="1:11" ht="14.45" customHeight="1" x14ac:dyDescent="0.2">
      <c r="A805" s="339" t="s">
        <v>1395</v>
      </c>
      <c r="B805" s="340" t="s">
        <v>1396</v>
      </c>
      <c r="C805" s="341" t="s">
        <v>1397</v>
      </c>
      <c r="D805" s="342" t="s">
        <v>1398</v>
      </c>
      <c r="E805" s="341" t="s">
        <v>305</v>
      </c>
      <c r="F805" s="342" t="s">
        <v>306</v>
      </c>
      <c r="G805" s="341" t="s">
        <v>1804</v>
      </c>
      <c r="H805" s="341" t="s">
        <v>1805</v>
      </c>
      <c r="I805" s="343">
        <v>4810.9599609375</v>
      </c>
      <c r="J805" s="343">
        <v>2</v>
      </c>
      <c r="K805" s="344">
        <v>9621.919921875</v>
      </c>
    </row>
    <row r="806" spans="1:11" ht="14.45" customHeight="1" x14ac:dyDescent="0.2">
      <c r="A806" s="339" t="s">
        <v>1395</v>
      </c>
      <c r="B806" s="340" t="s">
        <v>1396</v>
      </c>
      <c r="C806" s="341" t="s">
        <v>1397</v>
      </c>
      <c r="D806" s="342" t="s">
        <v>1398</v>
      </c>
      <c r="E806" s="341" t="s">
        <v>305</v>
      </c>
      <c r="F806" s="342" t="s">
        <v>306</v>
      </c>
      <c r="G806" s="341" t="s">
        <v>1806</v>
      </c>
      <c r="H806" s="341" t="s">
        <v>1807</v>
      </c>
      <c r="I806" s="343">
        <v>6456.56005859375</v>
      </c>
      <c r="J806" s="343">
        <v>3</v>
      </c>
      <c r="K806" s="344">
        <v>19369.6796875</v>
      </c>
    </row>
    <row r="807" spans="1:11" ht="14.45" customHeight="1" x14ac:dyDescent="0.2">
      <c r="A807" s="339" t="s">
        <v>1395</v>
      </c>
      <c r="B807" s="340" t="s">
        <v>1396</v>
      </c>
      <c r="C807" s="341" t="s">
        <v>1397</v>
      </c>
      <c r="D807" s="342" t="s">
        <v>1398</v>
      </c>
      <c r="E807" s="341" t="s">
        <v>305</v>
      </c>
      <c r="F807" s="342" t="s">
        <v>306</v>
      </c>
      <c r="G807" s="341" t="s">
        <v>1808</v>
      </c>
      <c r="H807" s="341" t="s">
        <v>1809</v>
      </c>
      <c r="I807" s="343">
        <v>2469.610107421875</v>
      </c>
      <c r="J807" s="343">
        <v>3</v>
      </c>
      <c r="K807" s="344">
        <v>7408.830322265625</v>
      </c>
    </row>
    <row r="808" spans="1:11" ht="14.45" customHeight="1" x14ac:dyDescent="0.2">
      <c r="A808" s="339" t="s">
        <v>1395</v>
      </c>
      <c r="B808" s="340" t="s">
        <v>1396</v>
      </c>
      <c r="C808" s="341" t="s">
        <v>1397</v>
      </c>
      <c r="D808" s="342" t="s">
        <v>1398</v>
      </c>
      <c r="E808" s="341" t="s">
        <v>305</v>
      </c>
      <c r="F808" s="342" t="s">
        <v>306</v>
      </c>
      <c r="G808" s="341" t="s">
        <v>1810</v>
      </c>
      <c r="H808" s="341" t="s">
        <v>1811</v>
      </c>
      <c r="I808" s="343">
        <v>14117.0703125</v>
      </c>
      <c r="J808" s="343">
        <v>2</v>
      </c>
      <c r="K808" s="344">
        <v>28234.140625</v>
      </c>
    </row>
    <row r="809" spans="1:11" ht="14.45" customHeight="1" x14ac:dyDescent="0.2">
      <c r="A809" s="339" t="s">
        <v>1395</v>
      </c>
      <c r="B809" s="340" t="s">
        <v>1396</v>
      </c>
      <c r="C809" s="341" t="s">
        <v>1397</v>
      </c>
      <c r="D809" s="342" t="s">
        <v>1398</v>
      </c>
      <c r="E809" s="341" t="s">
        <v>305</v>
      </c>
      <c r="F809" s="342" t="s">
        <v>306</v>
      </c>
      <c r="G809" s="341" t="s">
        <v>1812</v>
      </c>
      <c r="H809" s="341" t="s">
        <v>1813</v>
      </c>
      <c r="I809" s="343">
        <v>9369.0302734375</v>
      </c>
      <c r="J809" s="343">
        <v>1</v>
      </c>
      <c r="K809" s="344">
        <v>9369.0302734375</v>
      </c>
    </row>
    <row r="810" spans="1:11" ht="14.45" customHeight="1" x14ac:dyDescent="0.2">
      <c r="A810" s="339" t="s">
        <v>1395</v>
      </c>
      <c r="B810" s="340" t="s">
        <v>1396</v>
      </c>
      <c r="C810" s="341" t="s">
        <v>1397</v>
      </c>
      <c r="D810" s="342" t="s">
        <v>1398</v>
      </c>
      <c r="E810" s="341" t="s">
        <v>305</v>
      </c>
      <c r="F810" s="342" t="s">
        <v>306</v>
      </c>
      <c r="G810" s="341" t="s">
        <v>1814</v>
      </c>
      <c r="H810" s="341" t="s">
        <v>1815</v>
      </c>
      <c r="I810" s="343">
        <v>7153.52001953125</v>
      </c>
      <c r="J810" s="343">
        <v>1</v>
      </c>
      <c r="K810" s="344">
        <v>7153.52001953125</v>
      </c>
    </row>
    <row r="811" spans="1:11" ht="14.45" customHeight="1" x14ac:dyDescent="0.2">
      <c r="A811" s="339" t="s">
        <v>1395</v>
      </c>
      <c r="B811" s="340" t="s">
        <v>1396</v>
      </c>
      <c r="C811" s="341" t="s">
        <v>1397</v>
      </c>
      <c r="D811" s="342" t="s">
        <v>1398</v>
      </c>
      <c r="E811" s="341" t="s">
        <v>305</v>
      </c>
      <c r="F811" s="342" t="s">
        <v>306</v>
      </c>
      <c r="G811" s="341" t="s">
        <v>1816</v>
      </c>
      <c r="H811" s="341" t="s">
        <v>1817</v>
      </c>
      <c r="I811" s="343">
        <v>5253.81982421875</v>
      </c>
      <c r="J811" s="343">
        <v>10</v>
      </c>
      <c r="K811" s="344">
        <v>52538.19921875</v>
      </c>
    </row>
    <row r="812" spans="1:11" ht="14.45" customHeight="1" x14ac:dyDescent="0.2">
      <c r="A812" s="339" t="s">
        <v>1395</v>
      </c>
      <c r="B812" s="340" t="s">
        <v>1396</v>
      </c>
      <c r="C812" s="341" t="s">
        <v>1397</v>
      </c>
      <c r="D812" s="342" t="s">
        <v>1398</v>
      </c>
      <c r="E812" s="341" t="s">
        <v>305</v>
      </c>
      <c r="F812" s="342" t="s">
        <v>306</v>
      </c>
      <c r="G812" s="341" t="s">
        <v>1818</v>
      </c>
      <c r="H812" s="341" t="s">
        <v>1819</v>
      </c>
      <c r="I812" s="343">
        <v>5253.81982421875</v>
      </c>
      <c r="J812" s="343">
        <v>2</v>
      </c>
      <c r="K812" s="344">
        <v>10507.6396484375</v>
      </c>
    </row>
    <row r="813" spans="1:11" ht="14.45" customHeight="1" x14ac:dyDescent="0.2">
      <c r="A813" s="339" t="s">
        <v>1395</v>
      </c>
      <c r="B813" s="340" t="s">
        <v>1396</v>
      </c>
      <c r="C813" s="341" t="s">
        <v>1397</v>
      </c>
      <c r="D813" s="342" t="s">
        <v>1398</v>
      </c>
      <c r="E813" s="341" t="s">
        <v>305</v>
      </c>
      <c r="F813" s="342" t="s">
        <v>306</v>
      </c>
      <c r="G813" s="341" t="s">
        <v>1820</v>
      </c>
      <c r="H813" s="341" t="s">
        <v>1821</v>
      </c>
      <c r="I813" s="343">
        <v>4890.8187081473216</v>
      </c>
      <c r="J813" s="343">
        <v>29</v>
      </c>
      <c r="K813" s="344">
        <v>141833.73828125</v>
      </c>
    </row>
    <row r="814" spans="1:11" ht="14.45" customHeight="1" x14ac:dyDescent="0.2">
      <c r="A814" s="339" t="s">
        <v>1395</v>
      </c>
      <c r="B814" s="340" t="s">
        <v>1396</v>
      </c>
      <c r="C814" s="341" t="s">
        <v>1397</v>
      </c>
      <c r="D814" s="342" t="s">
        <v>1398</v>
      </c>
      <c r="E814" s="341" t="s">
        <v>305</v>
      </c>
      <c r="F814" s="342" t="s">
        <v>306</v>
      </c>
      <c r="G814" s="341" t="s">
        <v>1822</v>
      </c>
      <c r="H814" s="341" t="s">
        <v>1823</v>
      </c>
      <c r="I814" s="343">
        <v>15002.7900390625</v>
      </c>
      <c r="J814" s="343">
        <v>7</v>
      </c>
      <c r="K814" s="344">
        <v>105019.5302734375</v>
      </c>
    </row>
    <row r="815" spans="1:11" ht="14.45" customHeight="1" x14ac:dyDescent="0.2">
      <c r="A815" s="339" t="s">
        <v>1395</v>
      </c>
      <c r="B815" s="340" t="s">
        <v>1396</v>
      </c>
      <c r="C815" s="341" t="s">
        <v>1397</v>
      </c>
      <c r="D815" s="342" t="s">
        <v>1398</v>
      </c>
      <c r="E815" s="341" t="s">
        <v>305</v>
      </c>
      <c r="F815" s="342" t="s">
        <v>306</v>
      </c>
      <c r="G815" s="341" t="s">
        <v>1824</v>
      </c>
      <c r="H815" s="341" t="s">
        <v>1825</v>
      </c>
      <c r="I815" s="343">
        <v>5886.64990234375</v>
      </c>
      <c r="J815" s="343">
        <v>3</v>
      </c>
      <c r="K815" s="344">
        <v>17659.94970703125</v>
      </c>
    </row>
    <row r="816" spans="1:11" ht="14.45" customHeight="1" x14ac:dyDescent="0.2">
      <c r="A816" s="339" t="s">
        <v>1395</v>
      </c>
      <c r="B816" s="340" t="s">
        <v>1396</v>
      </c>
      <c r="C816" s="341" t="s">
        <v>1397</v>
      </c>
      <c r="D816" s="342" t="s">
        <v>1398</v>
      </c>
      <c r="E816" s="341" t="s">
        <v>305</v>
      </c>
      <c r="F816" s="342" t="s">
        <v>306</v>
      </c>
      <c r="G816" s="341" t="s">
        <v>1826</v>
      </c>
      <c r="H816" s="341" t="s">
        <v>1827</v>
      </c>
      <c r="I816" s="343">
        <v>17155.380859375</v>
      </c>
      <c r="J816" s="343">
        <v>5</v>
      </c>
      <c r="K816" s="344">
        <v>85776.904296875</v>
      </c>
    </row>
    <row r="817" spans="1:11" ht="14.45" customHeight="1" x14ac:dyDescent="0.2">
      <c r="A817" s="339" t="s">
        <v>1395</v>
      </c>
      <c r="B817" s="340" t="s">
        <v>1396</v>
      </c>
      <c r="C817" s="341" t="s">
        <v>1397</v>
      </c>
      <c r="D817" s="342" t="s">
        <v>1398</v>
      </c>
      <c r="E817" s="341" t="s">
        <v>305</v>
      </c>
      <c r="F817" s="342" t="s">
        <v>306</v>
      </c>
      <c r="G817" s="341" t="s">
        <v>1828</v>
      </c>
      <c r="H817" s="341" t="s">
        <v>1829</v>
      </c>
      <c r="I817" s="343">
        <v>2469.610107421875</v>
      </c>
      <c r="J817" s="343">
        <v>2</v>
      </c>
      <c r="K817" s="344">
        <v>4939.22021484375</v>
      </c>
    </row>
    <row r="818" spans="1:11" ht="14.45" customHeight="1" x14ac:dyDescent="0.2">
      <c r="A818" s="339" t="s">
        <v>1395</v>
      </c>
      <c r="B818" s="340" t="s">
        <v>1396</v>
      </c>
      <c r="C818" s="341" t="s">
        <v>1397</v>
      </c>
      <c r="D818" s="342" t="s">
        <v>1398</v>
      </c>
      <c r="E818" s="341" t="s">
        <v>305</v>
      </c>
      <c r="F818" s="342" t="s">
        <v>306</v>
      </c>
      <c r="G818" s="341" t="s">
        <v>1830</v>
      </c>
      <c r="H818" s="341" t="s">
        <v>1831</v>
      </c>
      <c r="I818" s="343">
        <v>5886.64990234375</v>
      </c>
      <c r="J818" s="343">
        <v>2</v>
      </c>
      <c r="K818" s="344">
        <v>11773.2998046875</v>
      </c>
    </row>
    <row r="819" spans="1:11" ht="14.45" customHeight="1" x14ac:dyDescent="0.2">
      <c r="A819" s="339" t="s">
        <v>1395</v>
      </c>
      <c r="B819" s="340" t="s">
        <v>1396</v>
      </c>
      <c r="C819" s="341" t="s">
        <v>1397</v>
      </c>
      <c r="D819" s="342" t="s">
        <v>1398</v>
      </c>
      <c r="E819" s="341" t="s">
        <v>305</v>
      </c>
      <c r="F819" s="342" t="s">
        <v>306</v>
      </c>
      <c r="G819" s="341" t="s">
        <v>1832</v>
      </c>
      <c r="H819" s="341" t="s">
        <v>1833</v>
      </c>
      <c r="I819" s="343">
        <v>5253.81982421875</v>
      </c>
      <c r="J819" s="343">
        <v>4</v>
      </c>
      <c r="K819" s="344">
        <v>21015.279296875</v>
      </c>
    </row>
    <row r="820" spans="1:11" ht="14.45" customHeight="1" x14ac:dyDescent="0.2">
      <c r="A820" s="339" t="s">
        <v>1395</v>
      </c>
      <c r="B820" s="340" t="s">
        <v>1396</v>
      </c>
      <c r="C820" s="341" t="s">
        <v>1397</v>
      </c>
      <c r="D820" s="342" t="s">
        <v>1398</v>
      </c>
      <c r="E820" s="341" t="s">
        <v>305</v>
      </c>
      <c r="F820" s="342" t="s">
        <v>306</v>
      </c>
      <c r="G820" s="341" t="s">
        <v>1834</v>
      </c>
      <c r="H820" s="341" t="s">
        <v>1835</v>
      </c>
      <c r="I820" s="343">
        <v>8609.150390625</v>
      </c>
      <c r="J820" s="343">
        <v>1</v>
      </c>
      <c r="K820" s="344">
        <v>8609.150390625</v>
      </c>
    </row>
    <row r="821" spans="1:11" ht="14.45" customHeight="1" x14ac:dyDescent="0.2">
      <c r="A821" s="339" t="s">
        <v>1395</v>
      </c>
      <c r="B821" s="340" t="s">
        <v>1396</v>
      </c>
      <c r="C821" s="341" t="s">
        <v>1397</v>
      </c>
      <c r="D821" s="342" t="s">
        <v>1398</v>
      </c>
      <c r="E821" s="341" t="s">
        <v>305</v>
      </c>
      <c r="F821" s="342" t="s">
        <v>306</v>
      </c>
      <c r="G821" s="341" t="s">
        <v>1836</v>
      </c>
      <c r="H821" s="341" t="s">
        <v>1837</v>
      </c>
      <c r="I821" s="343">
        <v>5253.81982421875</v>
      </c>
      <c r="J821" s="343">
        <v>6</v>
      </c>
      <c r="K821" s="344">
        <v>31522.9189453125</v>
      </c>
    </row>
    <row r="822" spans="1:11" ht="14.45" customHeight="1" x14ac:dyDescent="0.2">
      <c r="A822" s="339" t="s">
        <v>1395</v>
      </c>
      <c r="B822" s="340" t="s">
        <v>1396</v>
      </c>
      <c r="C822" s="341" t="s">
        <v>1397</v>
      </c>
      <c r="D822" s="342" t="s">
        <v>1398</v>
      </c>
      <c r="E822" s="341" t="s">
        <v>305</v>
      </c>
      <c r="F822" s="342" t="s">
        <v>306</v>
      </c>
      <c r="G822" s="341" t="s">
        <v>1838</v>
      </c>
      <c r="H822" s="341" t="s">
        <v>1839</v>
      </c>
      <c r="I822" s="343">
        <v>34183.696614583336</v>
      </c>
      <c r="J822" s="343">
        <v>3</v>
      </c>
      <c r="K822" s="344">
        <v>102551.08984375</v>
      </c>
    </row>
    <row r="823" spans="1:11" ht="14.45" customHeight="1" x14ac:dyDescent="0.2">
      <c r="A823" s="339" t="s">
        <v>1395</v>
      </c>
      <c r="B823" s="340" t="s">
        <v>1396</v>
      </c>
      <c r="C823" s="341" t="s">
        <v>1397</v>
      </c>
      <c r="D823" s="342" t="s">
        <v>1398</v>
      </c>
      <c r="E823" s="341" t="s">
        <v>305</v>
      </c>
      <c r="F823" s="342" t="s">
        <v>306</v>
      </c>
      <c r="G823" s="341" t="s">
        <v>1840</v>
      </c>
      <c r="H823" s="341" t="s">
        <v>1841</v>
      </c>
      <c r="I823" s="343">
        <v>11774.509765625</v>
      </c>
      <c r="J823" s="343">
        <v>1</v>
      </c>
      <c r="K823" s="344">
        <v>11774.509765625</v>
      </c>
    </row>
    <row r="824" spans="1:11" ht="14.45" customHeight="1" x14ac:dyDescent="0.2">
      <c r="A824" s="339" t="s">
        <v>1395</v>
      </c>
      <c r="B824" s="340" t="s">
        <v>1396</v>
      </c>
      <c r="C824" s="341" t="s">
        <v>1397</v>
      </c>
      <c r="D824" s="342" t="s">
        <v>1398</v>
      </c>
      <c r="E824" s="341" t="s">
        <v>305</v>
      </c>
      <c r="F824" s="342" t="s">
        <v>306</v>
      </c>
      <c r="G824" s="341" t="s">
        <v>1842</v>
      </c>
      <c r="H824" s="341" t="s">
        <v>1843</v>
      </c>
      <c r="I824" s="343">
        <v>34183.7109375</v>
      </c>
      <c r="J824" s="343">
        <v>1</v>
      </c>
      <c r="K824" s="344">
        <v>34183.7109375</v>
      </c>
    </row>
    <row r="825" spans="1:11" ht="14.45" customHeight="1" x14ac:dyDescent="0.2">
      <c r="A825" s="339" t="s">
        <v>1395</v>
      </c>
      <c r="B825" s="340" t="s">
        <v>1396</v>
      </c>
      <c r="C825" s="341" t="s">
        <v>1397</v>
      </c>
      <c r="D825" s="342" t="s">
        <v>1398</v>
      </c>
      <c r="E825" s="341" t="s">
        <v>305</v>
      </c>
      <c r="F825" s="342" t="s">
        <v>306</v>
      </c>
      <c r="G825" s="341" t="s">
        <v>1844</v>
      </c>
      <c r="H825" s="341" t="s">
        <v>1845</v>
      </c>
      <c r="I825" s="343">
        <v>5253.809814453125</v>
      </c>
      <c r="J825" s="343">
        <v>3</v>
      </c>
      <c r="K825" s="344">
        <v>15761.439453125</v>
      </c>
    </row>
    <row r="826" spans="1:11" ht="14.45" customHeight="1" x14ac:dyDescent="0.2">
      <c r="A826" s="339" t="s">
        <v>1395</v>
      </c>
      <c r="B826" s="340" t="s">
        <v>1396</v>
      </c>
      <c r="C826" s="341" t="s">
        <v>1397</v>
      </c>
      <c r="D826" s="342" t="s">
        <v>1398</v>
      </c>
      <c r="E826" s="341" t="s">
        <v>305</v>
      </c>
      <c r="F826" s="342" t="s">
        <v>306</v>
      </c>
      <c r="G826" s="341" t="s">
        <v>1846</v>
      </c>
      <c r="H826" s="341" t="s">
        <v>1847</v>
      </c>
      <c r="I826" s="343">
        <v>42604.1025390625</v>
      </c>
      <c r="J826" s="343">
        <v>10</v>
      </c>
      <c r="K826" s="344">
        <v>426041.03125</v>
      </c>
    </row>
    <row r="827" spans="1:11" ht="14.45" customHeight="1" x14ac:dyDescent="0.2">
      <c r="A827" s="339" t="s">
        <v>1395</v>
      </c>
      <c r="B827" s="340" t="s">
        <v>1396</v>
      </c>
      <c r="C827" s="341" t="s">
        <v>1397</v>
      </c>
      <c r="D827" s="342" t="s">
        <v>1398</v>
      </c>
      <c r="E827" s="341" t="s">
        <v>305</v>
      </c>
      <c r="F827" s="342" t="s">
        <v>306</v>
      </c>
      <c r="G827" s="341" t="s">
        <v>1848</v>
      </c>
      <c r="H827" s="341" t="s">
        <v>1849</v>
      </c>
      <c r="I827" s="343">
        <v>6456.561279296875</v>
      </c>
      <c r="J827" s="343">
        <v>8</v>
      </c>
      <c r="K827" s="344">
        <v>51652.490234375</v>
      </c>
    </row>
    <row r="828" spans="1:11" ht="14.45" customHeight="1" x14ac:dyDescent="0.2">
      <c r="A828" s="339" t="s">
        <v>1395</v>
      </c>
      <c r="B828" s="340" t="s">
        <v>1396</v>
      </c>
      <c r="C828" s="341" t="s">
        <v>1397</v>
      </c>
      <c r="D828" s="342" t="s">
        <v>1398</v>
      </c>
      <c r="E828" s="341" t="s">
        <v>305</v>
      </c>
      <c r="F828" s="342" t="s">
        <v>306</v>
      </c>
      <c r="G828" s="341" t="s">
        <v>1850</v>
      </c>
      <c r="H828" s="341" t="s">
        <v>1851</v>
      </c>
      <c r="I828" s="343">
        <v>7153.52001953125</v>
      </c>
      <c r="J828" s="343">
        <v>1</v>
      </c>
      <c r="K828" s="344">
        <v>7153.52001953125</v>
      </c>
    </row>
    <row r="829" spans="1:11" ht="14.45" customHeight="1" x14ac:dyDescent="0.2">
      <c r="A829" s="339" t="s">
        <v>1395</v>
      </c>
      <c r="B829" s="340" t="s">
        <v>1396</v>
      </c>
      <c r="C829" s="341" t="s">
        <v>1397</v>
      </c>
      <c r="D829" s="342" t="s">
        <v>1398</v>
      </c>
      <c r="E829" s="341" t="s">
        <v>305</v>
      </c>
      <c r="F829" s="342" t="s">
        <v>306</v>
      </c>
      <c r="G829" s="341" t="s">
        <v>1852</v>
      </c>
      <c r="H829" s="341" t="s">
        <v>1853</v>
      </c>
      <c r="I829" s="343">
        <v>5253.81982421875</v>
      </c>
      <c r="J829" s="343">
        <v>2</v>
      </c>
      <c r="K829" s="344">
        <v>10507.6396484375</v>
      </c>
    </row>
    <row r="830" spans="1:11" ht="14.45" customHeight="1" x14ac:dyDescent="0.2">
      <c r="A830" s="339" t="s">
        <v>1395</v>
      </c>
      <c r="B830" s="340" t="s">
        <v>1396</v>
      </c>
      <c r="C830" s="341" t="s">
        <v>1397</v>
      </c>
      <c r="D830" s="342" t="s">
        <v>1398</v>
      </c>
      <c r="E830" s="341" t="s">
        <v>305</v>
      </c>
      <c r="F830" s="342" t="s">
        <v>306</v>
      </c>
      <c r="G830" s="341" t="s">
        <v>1854</v>
      </c>
      <c r="H830" s="341" t="s">
        <v>1855</v>
      </c>
      <c r="I830" s="343">
        <v>45325.398995535717</v>
      </c>
      <c r="J830" s="343">
        <v>8</v>
      </c>
      <c r="K830" s="344">
        <v>362603.18359375</v>
      </c>
    </row>
    <row r="831" spans="1:11" ht="14.45" customHeight="1" x14ac:dyDescent="0.2">
      <c r="A831" s="339" t="s">
        <v>1395</v>
      </c>
      <c r="B831" s="340" t="s">
        <v>1396</v>
      </c>
      <c r="C831" s="341" t="s">
        <v>1397</v>
      </c>
      <c r="D831" s="342" t="s">
        <v>1398</v>
      </c>
      <c r="E831" s="341" t="s">
        <v>305</v>
      </c>
      <c r="F831" s="342" t="s">
        <v>306</v>
      </c>
      <c r="G831" s="341" t="s">
        <v>1856</v>
      </c>
      <c r="H831" s="341" t="s">
        <v>1857</v>
      </c>
      <c r="I831" s="343">
        <v>7026.47021484375</v>
      </c>
      <c r="J831" s="343">
        <v>4</v>
      </c>
      <c r="K831" s="344">
        <v>28105.880859375</v>
      </c>
    </row>
    <row r="832" spans="1:11" ht="14.45" customHeight="1" x14ac:dyDescent="0.2">
      <c r="A832" s="339" t="s">
        <v>1395</v>
      </c>
      <c r="B832" s="340" t="s">
        <v>1396</v>
      </c>
      <c r="C832" s="341" t="s">
        <v>1397</v>
      </c>
      <c r="D832" s="342" t="s">
        <v>1398</v>
      </c>
      <c r="E832" s="341" t="s">
        <v>305</v>
      </c>
      <c r="F832" s="342" t="s">
        <v>306</v>
      </c>
      <c r="G832" s="341" t="s">
        <v>1858</v>
      </c>
      <c r="H832" s="341" t="s">
        <v>1859</v>
      </c>
      <c r="I832" s="343">
        <v>42667.01953125</v>
      </c>
      <c r="J832" s="343">
        <v>1</v>
      </c>
      <c r="K832" s="344">
        <v>42667.01953125</v>
      </c>
    </row>
    <row r="833" spans="1:11" ht="14.45" customHeight="1" x14ac:dyDescent="0.2">
      <c r="A833" s="339" t="s">
        <v>1395</v>
      </c>
      <c r="B833" s="340" t="s">
        <v>1396</v>
      </c>
      <c r="C833" s="341" t="s">
        <v>1397</v>
      </c>
      <c r="D833" s="342" t="s">
        <v>1398</v>
      </c>
      <c r="E833" s="341" t="s">
        <v>305</v>
      </c>
      <c r="F833" s="342" t="s">
        <v>306</v>
      </c>
      <c r="G833" s="341" t="s">
        <v>1860</v>
      </c>
      <c r="H833" s="341" t="s">
        <v>1861</v>
      </c>
      <c r="I833" s="343">
        <v>5253.81982421875</v>
      </c>
      <c r="J833" s="343">
        <v>8</v>
      </c>
      <c r="K833" s="344">
        <v>42030.55859375</v>
      </c>
    </row>
    <row r="834" spans="1:11" ht="14.45" customHeight="1" x14ac:dyDescent="0.2">
      <c r="A834" s="339" t="s">
        <v>1395</v>
      </c>
      <c r="B834" s="340" t="s">
        <v>1396</v>
      </c>
      <c r="C834" s="341" t="s">
        <v>1397</v>
      </c>
      <c r="D834" s="342" t="s">
        <v>1398</v>
      </c>
      <c r="E834" s="341" t="s">
        <v>305</v>
      </c>
      <c r="F834" s="342" t="s">
        <v>306</v>
      </c>
      <c r="G834" s="341" t="s">
        <v>1862</v>
      </c>
      <c r="H834" s="341" t="s">
        <v>1863</v>
      </c>
      <c r="I834" s="343">
        <v>5253.81982421875</v>
      </c>
      <c r="J834" s="343">
        <v>7</v>
      </c>
      <c r="K834" s="344">
        <v>36776.7392578125</v>
      </c>
    </row>
    <row r="835" spans="1:11" ht="14.45" customHeight="1" x14ac:dyDescent="0.2">
      <c r="A835" s="339" t="s">
        <v>1395</v>
      </c>
      <c r="B835" s="340" t="s">
        <v>1396</v>
      </c>
      <c r="C835" s="341" t="s">
        <v>1397</v>
      </c>
      <c r="D835" s="342" t="s">
        <v>1398</v>
      </c>
      <c r="E835" s="341" t="s">
        <v>305</v>
      </c>
      <c r="F835" s="342" t="s">
        <v>306</v>
      </c>
      <c r="G835" s="341" t="s">
        <v>1864</v>
      </c>
      <c r="H835" s="341" t="s">
        <v>1865</v>
      </c>
      <c r="I835" s="343">
        <v>86156.845982142855</v>
      </c>
      <c r="J835" s="343">
        <v>10</v>
      </c>
      <c r="K835" s="344">
        <v>861568.4375</v>
      </c>
    </row>
    <row r="836" spans="1:11" ht="14.45" customHeight="1" x14ac:dyDescent="0.2">
      <c r="A836" s="339" t="s">
        <v>1395</v>
      </c>
      <c r="B836" s="340" t="s">
        <v>1396</v>
      </c>
      <c r="C836" s="341" t="s">
        <v>1397</v>
      </c>
      <c r="D836" s="342" t="s">
        <v>1398</v>
      </c>
      <c r="E836" s="341" t="s">
        <v>305</v>
      </c>
      <c r="F836" s="342" t="s">
        <v>306</v>
      </c>
      <c r="G836" s="341" t="s">
        <v>1866</v>
      </c>
      <c r="H836" s="341" t="s">
        <v>1867</v>
      </c>
      <c r="I836" s="343">
        <v>7026.47021484375</v>
      </c>
      <c r="J836" s="343">
        <v>3</v>
      </c>
      <c r="K836" s="344">
        <v>21079.41015625</v>
      </c>
    </row>
    <row r="837" spans="1:11" ht="14.45" customHeight="1" x14ac:dyDescent="0.2">
      <c r="A837" s="339" t="s">
        <v>1395</v>
      </c>
      <c r="B837" s="340" t="s">
        <v>1396</v>
      </c>
      <c r="C837" s="341" t="s">
        <v>1397</v>
      </c>
      <c r="D837" s="342" t="s">
        <v>1398</v>
      </c>
      <c r="E837" s="341" t="s">
        <v>305</v>
      </c>
      <c r="F837" s="342" t="s">
        <v>306</v>
      </c>
      <c r="G837" s="341" t="s">
        <v>1868</v>
      </c>
      <c r="H837" s="341" t="s">
        <v>1869</v>
      </c>
      <c r="I837" s="343">
        <v>9369.0400390625</v>
      </c>
      <c r="J837" s="343">
        <v>1</v>
      </c>
      <c r="K837" s="344">
        <v>9369.0400390625</v>
      </c>
    </row>
    <row r="838" spans="1:11" ht="14.45" customHeight="1" x14ac:dyDescent="0.2">
      <c r="A838" s="339" t="s">
        <v>1395</v>
      </c>
      <c r="B838" s="340" t="s">
        <v>1396</v>
      </c>
      <c r="C838" s="341" t="s">
        <v>1397</v>
      </c>
      <c r="D838" s="342" t="s">
        <v>1398</v>
      </c>
      <c r="E838" s="341" t="s">
        <v>305</v>
      </c>
      <c r="F838" s="342" t="s">
        <v>306</v>
      </c>
      <c r="G838" s="341" t="s">
        <v>1870</v>
      </c>
      <c r="H838" s="341" t="s">
        <v>1871</v>
      </c>
      <c r="I838" s="343">
        <v>4810.9599609375</v>
      </c>
      <c r="J838" s="343">
        <v>1</v>
      </c>
      <c r="K838" s="344">
        <v>4810.9599609375</v>
      </c>
    </row>
    <row r="839" spans="1:11" ht="14.45" customHeight="1" x14ac:dyDescent="0.2">
      <c r="A839" s="339" t="s">
        <v>1395</v>
      </c>
      <c r="B839" s="340" t="s">
        <v>1396</v>
      </c>
      <c r="C839" s="341" t="s">
        <v>1397</v>
      </c>
      <c r="D839" s="342" t="s">
        <v>1398</v>
      </c>
      <c r="E839" s="341" t="s">
        <v>305</v>
      </c>
      <c r="F839" s="342" t="s">
        <v>306</v>
      </c>
      <c r="G839" s="341" t="s">
        <v>1872</v>
      </c>
      <c r="H839" s="341" t="s">
        <v>1873</v>
      </c>
      <c r="I839" s="343">
        <v>14117.0703125</v>
      </c>
      <c r="J839" s="343">
        <v>3</v>
      </c>
      <c r="K839" s="344">
        <v>42351.2109375</v>
      </c>
    </row>
    <row r="840" spans="1:11" ht="14.45" customHeight="1" x14ac:dyDescent="0.2">
      <c r="A840" s="339" t="s">
        <v>1395</v>
      </c>
      <c r="B840" s="340" t="s">
        <v>1396</v>
      </c>
      <c r="C840" s="341" t="s">
        <v>1397</v>
      </c>
      <c r="D840" s="342" t="s">
        <v>1398</v>
      </c>
      <c r="E840" s="341" t="s">
        <v>305</v>
      </c>
      <c r="F840" s="342" t="s">
        <v>306</v>
      </c>
      <c r="G840" s="341" t="s">
        <v>1874</v>
      </c>
      <c r="H840" s="341" t="s">
        <v>1875</v>
      </c>
      <c r="I840" s="343">
        <v>4432.231201171875</v>
      </c>
      <c r="J840" s="343">
        <v>8</v>
      </c>
      <c r="K840" s="344">
        <v>35457.849609375</v>
      </c>
    </row>
    <row r="841" spans="1:11" ht="14.45" customHeight="1" x14ac:dyDescent="0.2">
      <c r="A841" s="339" t="s">
        <v>1395</v>
      </c>
      <c r="B841" s="340" t="s">
        <v>1396</v>
      </c>
      <c r="C841" s="341" t="s">
        <v>1397</v>
      </c>
      <c r="D841" s="342" t="s">
        <v>1398</v>
      </c>
      <c r="E841" s="341" t="s">
        <v>305</v>
      </c>
      <c r="F841" s="342" t="s">
        <v>306</v>
      </c>
      <c r="G841" s="341" t="s">
        <v>1876</v>
      </c>
      <c r="H841" s="341" t="s">
        <v>1877</v>
      </c>
      <c r="I841" s="343">
        <v>9369.0302734375</v>
      </c>
      <c r="J841" s="343">
        <v>2</v>
      </c>
      <c r="K841" s="344">
        <v>18738.060546875</v>
      </c>
    </row>
    <row r="842" spans="1:11" ht="14.45" customHeight="1" x14ac:dyDescent="0.2">
      <c r="A842" s="339" t="s">
        <v>1395</v>
      </c>
      <c r="B842" s="340" t="s">
        <v>1396</v>
      </c>
      <c r="C842" s="341" t="s">
        <v>1397</v>
      </c>
      <c r="D842" s="342" t="s">
        <v>1398</v>
      </c>
      <c r="E842" s="341" t="s">
        <v>305</v>
      </c>
      <c r="F842" s="342" t="s">
        <v>306</v>
      </c>
      <c r="G842" s="341" t="s">
        <v>1878</v>
      </c>
      <c r="H842" s="341" t="s">
        <v>1879</v>
      </c>
      <c r="I842" s="343">
        <v>5253.81982421875</v>
      </c>
      <c r="J842" s="343">
        <v>8</v>
      </c>
      <c r="K842" s="344">
        <v>42030.55859375</v>
      </c>
    </row>
    <row r="843" spans="1:11" ht="14.45" customHeight="1" x14ac:dyDescent="0.2">
      <c r="A843" s="339" t="s">
        <v>1395</v>
      </c>
      <c r="B843" s="340" t="s">
        <v>1396</v>
      </c>
      <c r="C843" s="341" t="s">
        <v>1397</v>
      </c>
      <c r="D843" s="342" t="s">
        <v>1398</v>
      </c>
      <c r="E843" s="341" t="s">
        <v>305</v>
      </c>
      <c r="F843" s="342" t="s">
        <v>306</v>
      </c>
      <c r="G843" s="341" t="s">
        <v>1880</v>
      </c>
      <c r="H843" s="341" t="s">
        <v>1881</v>
      </c>
      <c r="I843" s="343">
        <v>5886.7001953125</v>
      </c>
      <c r="J843" s="343">
        <v>1</v>
      </c>
      <c r="K843" s="344">
        <v>5886.7001953125</v>
      </c>
    </row>
    <row r="844" spans="1:11" ht="14.45" customHeight="1" x14ac:dyDescent="0.2">
      <c r="A844" s="339" t="s">
        <v>1395</v>
      </c>
      <c r="B844" s="340" t="s">
        <v>1396</v>
      </c>
      <c r="C844" s="341" t="s">
        <v>1397</v>
      </c>
      <c r="D844" s="342" t="s">
        <v>1398</v>
      </c>
      <c r="E844" s="341" t="s">
        <v>305</v>
      </c>
      <c r="F844" s="342" t="s">
        <v>306</v>
      </c>
      <c r="G844" s="341" t="s">
        <v>1882</v>
      </c>
      <c r="H844" s="341" t="s">
        <v>1883</v>
      </c>
      <c r="I844" s="343">
        <v>22726.223046874999</v>
      </c>
      <c r="J844" s="343">
        <v>9</v>
      </c>
      <c r="K844" s="344">
        <v>204536.009765625</v>
      </c>
    </row>
    <row r="845" spans="1:11" ht="14.45" customHeight="1" x14ac:dyDescent="0.2">
      <c r="A845" s="339" t="s">
        <v>1395</v>
      </c>
      <c r="B845" s="340" t="s">
        <v>1396</v>
      </c>
      <c r="C845" s="341" t="s">
        <v>1397</v>
      </c>
      <c r="D845" s="342" t="s">
        <v>1398</v>
      </c>
      <c r="E845" s="341" t="s">
        <v>305</v>
      </c>
      <c r="F845" s="342" t="s">
        <v>306</v>
      </c>
      <c r="G845" s="341" t="s">
        <v>1884</v>
      </c>
      <c r="H845" s="341" t="s">
        <v>1885</v>
      </c>
      <c r="I845" s="343">
        <v>7849.27001953125</v>
      </c>
      <c r="J845" s="343">
        <v>2</v>
      </c>
      <c r="K845" s="344">
        <v>15698.5400390625</v>
      </c>
    </row>
    <row r="846" spans="1:11" ht="14.45" customHeight="1" x14ac:dyDescent="0.2">
      <c r="A846" s="339" t="s">
        <v>1395</v>
      </c>
      <c r="B846" s="340" t="s">
        <v>1396</v>
      </c>
      <c r="C846" s="341" t="s">
        <v>1397</v>
      </c>
      <c r="D846" s="342" t="s">
        <v>1398</v>
      </c>
      <c r="E846" s="341" t="s">
        <v>305</v>
      </c>
      <c r="F846" s="342" t="s">
        <v>306</v>
      </c>
      <c r="G846" s="341" t="s">
        <v>1886</v>
      </c>
      <c r="H846" s="341" t="s">
        <v>1887</v>
      </c>
      <c r="I846" s="343">
        <v>10445.9296875</v>
      </c>
      <c r="J846" s="343">
        <v>2</v>
      </c>
      <c r="K846" s="344">
        <v>20891.859375</v>
      </c>
    </row>
    <row r="847" spans="1:11" ht="14.45" customHeight="1" x14ac:dyDescent="0.2">
      <c r="A847" s="339" t="s">
        <v>1395</v>
      </c>
      <c r="B847" s="340" t="s">
        <v>1396</v>
      </c>
      <c r="C847" s="341" t="s">
        <v>1397</v>
      </c>
      <c r="D847" s="342" t="s">
        <v>1398</v>
      </c>
      <c r="E847" s="341" t="s">
        <v>305</v>
      </c>
      <c r="F847" s="342" t="s">
        <v>306</v>
      </c>
      <c r="G847" s="341" t="s">
        <v>1888</v>
      </c>
      <c r="H847" s="341" t="s">
        <v>1889</v>
      </c>
      <c r="I847" s="343">
        <v>14117.0703125</v>
      </c>
      <c r="J847" s="343">
        <v>3</v>
      </c>
      <c r="K847" s="344">
        <v>42351.2109375</v>
      </c>
    </row>
    <row r="848" spans="1:11" ht="14.45" customHeight="1" x14ac:dyDescent="0.2">
      <c r="A848" s="339" t="s">
        <v>1395</v>
      </c>
      <c r="B848" s="340" t="s">
        <v>1396</v>
      </c>
      <c r="C848" s="341" t="s">
        <v>1397</v>
      </c>
      <c r="D848" s="342" t="s">
        <v>1398</v>
      </c>
      <c r="E848" s="341" t="s">
        <v>305</v>
      </c>
      <c r="F848" s="342" t="s">
        <v>306</v>
      </c>
      <c r="G848" s="341" t="s">
        <v>1890</v>
      </c>
      <c r="H848" s="341" t="s">
        <v>1891</v>
      </c>
      <c r="I848" s="343">
        <v>9369.0302734375</v>
      </c>
      <c r="J848" s="343">
        <v>4</v>
      </c>
      <c r="K848" s="344">
        <v>37476.12109375</v>
      </c>
    </row>
    <row r="849" spans="1:11" ht="14.45" customHeight="1" x14ac:dyDescent="0.2">
      <c r="A849" s="339" t="s">
        <v>1395</v>
      </c>
      <c r="B849" s="340" t="s">
        <v>1396</v>
      </c>
      <c r="C849" s="341" t="s">
        <v>1397</v>
      </c>
      <c r="D849" s="342" t="s">
        <v>1398</v>
      </c>
      <c r="E849" s="341" t="s">
        <v>305</v>
      </c>
      <c r="F849" s="342" t="s">
        <v>306</v>
      </c>
      <c r="G849" s="341" t="s">
        <v>1892</v>
      </c>
      <c r="H849" s="341" t="s">
        <v>1893</v>
      </c>
      <c r="I849" s="343">
        <v>9369.0302734375</v>
      </c>
      <c r="J849" s="343">
        <v>3</v>
      </c>
      <c r="K849" s="344">
        <v>28107.0908203125</v>
      </c>
    </row>
    <row r="850" spans="1:11" ht="14.45" customHeight="1" x14ac:dyDescent="0.2">
      <c r="A850" s="339" t="s">
        <v>1395</v>
      </c>
      <c r="B850" s="340" t="s">
        <v>1396</v>
      </c>
      <c r="C850" s="341" t="s">
        <v>1397</v>
      </c>
      <c r="D850" s="342" t="s">
        <v>1398</v>
      </c>
      <c r="E850" s="341" t="s">
        <v>305</v>
      </c>
      <c r="F850" s="342" t="s">
        <v>306</v>
      </c>
      <c r="G850" s="341" t="s">
        <v>1894</v>
      </c>
      <c r="H850" s="341" t="s">
        <v>1895</v>
      </c>
      <c r="I850" s="343">
        <v>9369.0302734375</v>
      </c>
      <c r="J850" s="343">
        <v>3</v>
      </c>
      <c r="K850" s="344">
        <v>28107.0908203125</v>
      </c>
    </row>
    <row r="851" spans="1:11" ht="14.45" customHeight="1" x14ac:dyDescent="0.2">
      <c r="A851" s="339" t="s">
        <v>1395</v>
      </c>
      <c r="B851" s="340" t="s">
        <v>1396</v>
      </c>
      <c r="C851" s="341" t="s">
        <v>1397</v>
      </c>
      <c r="D851" s="342" t="s">
        <v>1398</v>
      </c>
      <c r="E851" s="341" t="s">
        <v>305</v>
      </c>
      <c r="F851" s="342" t="s">
        <v>306</v>
      </c>
      <c r="G851" s="341" t="s">
        <v>1896</v>
      </c>
      <c r="H851" s="341" t="s">
        <v>1897</v>
      </c>
      <c r="I851" s="343">
        <v>29879.740234375</v>
      </c>
      <c r="J851" s="343">
        <v>4</v>
      </c>
      <c r="K851" s="344">
        <v>119518.9609375</v>
      </c>
    </row>
    <row r="852" spans="1:11" ht="14.45" customHeight="1" x14ac:dyDescent="0.2">
      <c r="A852" s="339" t="s">
        <v>1395</v>
      </c>
      <c r="B852" s="340" t="s">
        <v>1396</v>
      </c>
      <c r="C852" s="341" t="s">
        <v>1397</v>
      </c>
      <c r="D852" s="342" t="s">
        <v>1398</v>
      </c>
      <c r="E852" s="341" t="s">
        <v>305</v>
      </c>
      <c r="F852" s="342" t="s">
        <v>306</v>
      </c>
      <c r="G852" s="341" t="s">
        <v>1898</v>
      </c>
      <c r="H852" s="341" t="s">
        <v>1899</v>
      </c>
      <c r="I852" s="343">
        <v>10445.9296875</v>
      </c>
      <c r="J852" s="343">
        <v>1</v>
      </c>
      <c r="K852" s="344">
        <v>10445.9296875</v>
      </c>
    </row>
    <row r="853" spans="1:11" ht="14.45" customHeight="1" x14ac:dyDescent="0.2">
      <c r="A853" s="339" t="s">
        <v>1395</v>
      </c>
      <c r="B853" s="340" t="s">
        <v>1396</v>
      </c>
      <c r="C853" s="341" t="s">
        <v>1397</v>
      </c>
      <c r="D853" s="342" t="s">
        <v>1398</v>
      </c>
      <c r="E853" s="341" t="s">
        <v>305</v>
      </c>
      <c r="F853" s="342" t="s">
        <v>306</v>
      </c>
      <c r="G853" s="341" t="s">
        <v>1900</v>
      </c>
      <c r="H853" s="341" t="s">
        <v>1901</v>
      </c>
      <c r="I853" s="343">
        <v>10445.9296875</v>
      </c>
      <c r="J853" s="343">
        <v>2</v>
      </c>
      <c r="K853" s="344">
        <v>20891.859375</v>
      </c>
    </row>
    <row r="854" spans="1:11" ht="14.45" customHeight="1" x14ac:dyDescent="0.2">
      <c r="A854" s="339" t="s">
        <v>1395</v>
      </c>
      <c r="B854" s="340" t="s">
        <v>1396</v>
      </c>
      <c r="C854" s="341" t="s">
        <v>1397</v>
      </c>
      <c r="D854" s="342" t="s">
        <v>1398</v>
      </c>
      <c r="E854" s="341" t="s">
        <v>305</v>
      </c>
      <c r="F854" s="342" t="s">
        <v>306</v>
      </c>
      <c r="G854" s="341" t="s">
        <v>1902</v>
      </c>
      <c r="H854" s="341" t="s">
        <v>1903</v>
      </c>
      <c r="I854" s="343">
        <v>10445.9296875</v>
      </c>
      <c r="J854" s="343">
        <v>1</v>
      </c>
      <c r="K854" s="344">
        <v>10445.9296875</v>
      </c>
    </row>
    <row r="855" spans="1:11" ht="14.45" customHeight="1" x14ac:dyDescent="0.2">
      <c r="A855" s="339" t="s">
        <v>1395</v>
      </c>
      <c r="B855" s="340" t="s">
        <v>1396</v>
      </c>
      <c r="C855" s="341" t="s">
        <v>1397</v>
      </c>
      <c r="D855" s="342" t="s">
        <v>1398</v>
      </c>
      <c r="E855" s="341" t="s">
        <v>305</v>
      </c>
      <c r="F855" s="342" t="s">
        <v>306</v>
      </c>
      <c r="G855" s="341" t="s">
        <v>1904</v>
      </c>
      <c r="H855" s="341" t="s">
        <v>1905</v>
      </c>
      <c r="I855" s="343">
        <v>2026.75</v>
      </c>
      <c r="J855" s="343">
        <v>2</v>
      </c>
      <c r="K855" s="344">
        <v>4053.5</v>
      </c>
    </row>
    <row r="856" spans="1:11" ht="14.45" customHeight="1" x14ac:dyDescent="0.2">
      <c r="A856" s="339" t="s">
        <v>1395</v>
      </c>
      <c r="B856" s="340" t="s">
        <v>1396</v>
      </c>
      <c r="C856" s="341" t="s">
        <v>1397</v>
      </c>
      <c r="D856" s="342" t="s">
        <v>1398</v>
      </c>
      <c r="E856" s="341" t="s">
        <v>305</v>
      </c>
      <c r="F856" s="342" t="s">
        <v>306</v>
      </c>
      <c r="G856" s="341" t="s">
        <v>647</v>
      </c>
      <c r="H856" s="341" t="s">
        <v>648</v>
      </c>
      <c r="I856" s="343">
        <v>613.0433349609375</v>
      </c>
      <c r="J856" s="343">
        <v>3</v>
      </c>
      <c r="K856" s="344">
        <v>1839.1300048828125</v>
      </c>
    </row>
    <row r="857" spans="1:11" ht="14.45" customHeight="1" x14ac:dyDescent="0.2">
      <c r="A857" s="339" t="s">
        <v>1395</v>
      </c>
      <c r="B857" s="340" t="s">
        <v>1396</v>
      </c>
      <c r="C857" s="341" t="s">
        <v>1397</v>
      </c>
      <c r="D857" s="342" t="s">
        <v>1398</v>
      </c>
      <c r="E857" s="341" t="s">
        <v>305</v>
      </c>
      <c r="F857" s="342" t="s">
        <v>306</v>
      </c>
      <c r="G857" s="341" t="s">
        <v>1906</v>
      </c>
      <c r="H857" s="341" t="s">
        <v>1907</v>
      </c>
      <c r="I857" s="343">
        <v>7805.10009765625</v>
      </c>
      <c r="J857" s="343">
        <v>3</v>
      </c>
      <c r="K857" s="344">
        <v>23049.30029296875</v>
      </c>
    </row>
    <row r="858" spans="1:11" ht="14.45" customHeight="1" x14ac:dyDescent="0.2">
      <c r="A858" s="339" t="s">
        <v>1395</v>
      </c>
      <c r="B858" s="340" t="s">
        <v>1396</v>
      </c>
      <c r="C858" s="341" t="s">
        <v>1397</v>
      </c>
      <c r="D858" s="342" t="s">
        <v>1398</v>
      </c>
      <c r="E858" s="341" t="s">
        <v>305</v>
      </c>
      <c r="F858" s="342" t="s">
        <v>306</v>
      </c>
      <c r="G858" s="341" t="s">
        <v>1908</v>
      </c>
      <c r="H858" s="341" t="s">
        <v>1909</v>
      </c>
      <c r="I858" s="343">
        <v>5802.366536458333</v>
      </c>
      <c r="J858" s="343">
        <v>4</v>
      </c>
      <c r="K858" s="344">
        <v>23176.3994140625</v>
      </c>
    </row>
    <row r="859" spans="1:11" ht="14.45" customHeight="1" x14ac:dyDescent="0.2">
      <c r="A859" s="339" t="s">
        <v>1395</v>
      </c>
      <c r="B859" s="340" t="s">
        <v>1396</v>
      </c>
      <c r="C859" s="341" t="s">
        <v>1397</v>
      </c>
      <c r="D859" s="342" t="s">
        <v>1398</v>
      </c>
      <c r="E859" s="341" t="s">
        <v>305</v>
      </c>
      <c r="F859" s="342" t="s">
        <v>306</v>
      </c>
      <c r="G859" s="341" t="s">
        <v>1910</v>
      </c>
      <c r="H859" s="341" t="s">
        <v>1911</v>
      </c>
      <c r="I859" s="343">
        <v>6971.77978515625</v>
      </c>
      <c r="J859" s="343">
        <v>1</v>
      </c>
      <c r="K859" s="344">
        <v>6971.77978515625</v>
      </c>
    </row>
    <row r="860" spans="1:11" ht="14.45" customHeight="1" x14ac:dyDescent="0.2">
      <c r="A860" s="339" t="s">
        <v>1395</v>
      </c>
      <c r="B860" s="340" t="s">
        <v>1396</v>
      </c>
      <c r="C860" s="341" t="s">
        <v>1397</v>
      </c>
      <c r="D860" s="342" t="s">
        <v>1398</v>
      </c>
      <c r="E860" s="341" t="s">
        <v>305</v>
      </c>
      <c r="F860" s="342" t="s">
        <v>306</v>
      </c>
      <c r="G860" s="341" t="s">
        <v>1473</v>
      </c>
      <c r="H860" s="341" t="s">
        <v>1912</v>
      </c>
      <c r="I860" s="343">
        <v>20267.5</v>
      </c>
      <c r="J860" s="343">
        <v>6</v>
      </c>
      <c r="K860" s="344">
        <v>121605</v>
      </c>
    </row>
    <row r="861" spans="1:11" ht="14.45" customHeight="1" x14ac:dyDescent="0.2">
      <c r="A861" s="339" t="s">
        <v>1395</v>
      </c>
      <c r="B861" s="340" t="s">
        <v>1396</v>
      </c>
      <c r="C861" s="341" t="s">
        <v>1397</v>
      </c>
      <c r="D861" s="342" t="s">
        <v>1398</v>
      </c>
      <c r="E861" s="341" t="s">
        <v>305</v>
      </c>
      <c r="F861" s="342" t="s">
        <v>306</v>
      </c>
      <c r="G861" s="341" t="s">
        <v>1473</v>
      </c>
      <c r="H861" s="341" t="s">
        <v>1913</v>
      </c>
      <c r="I861" s="343">
        <v>20268</v>
      </c>
      <c r="J861" s="343">
        <v>1</v>
      </c>
      <c r="K861" s="344">
        <v>20268</v>
      </c>
    </row>
    <row r="862" spans="1:11" ht="14.45" customHeight="1" x14ac:dyDescent="0.2">
      <c r="A862" s="339" t="s">
        <v>1395</v>
      </c>
      <c r="B862" s="340" t="s">
        <v>1396</v>
      </c>
      <c r="C862" s="341" t="s">
        <v>1397</v>
      </c>
      <c r="D862" s="342" t="s">
        <v>1398</v>
      </c>
      <c r="E862" s="341" t="s">
        <v>305</v>
      </c>
      <c r="F862" s="342" t="s">
        <v>306</v>
      </c>
      <c r="G862" s="341" t="s">
        <v>1914</v>
      </c>
      <c r="H862" s="341" t="s">
        <v>1915</v>
      </c>
      <c r="I862" s="343">
        <v>4227.2211339613968</v>
      </c>
      <c r="J862" s="343">
        <v>116</v>
      </c>
      <c r="K862" s="344">
        <v>490355.8330078125</v>
      </c>
    </row>
    <row r="863" spans="1:11" ht="14.45" customHeight="1" x14ac:dyDescent="0.2">
      <c r="A863" s="339" t="s">
        <v>1395</v>
      </c>
      <c r="B863" s="340" t="s">
        <v>1396</v>
      </c>
      <c r="C863" s="341" t="s">
        <v>1397</v>
      </c>
      <c r="D863" s="342" t="s">
        <v>1398</v>
      </c>
      <c r="E863" s="341" t="s">
        <v>305</v>
      </c>
      <c r="F863" s="342" t="s">
        <v>306</v>
      </c>
      <c r="G863" s="341" t="s">
        <v>1916</v>
      </c>
      <c r="H863" s="341" t="s">
        <v>1917</v>
      </c>
      <c r="I863" s="343">
        <v>2435.9179077148438</v>
      </c>
      <c r="J863" s="343">
        <v>23</v>
      </c>
      <c r="K863" s="344">
        <v>56247.68115234375</v>
      </c>
    </row>
    <row r="864" spans="1:11" ht="14.45" customHeight="1" x14ac:dyDescent="0.2">
      <c r="A864" s="339" t="s">
        <v>1395</v>
      </c>
      <c r="B864" s="340" t="s">
        <v>1396</v>
      </c>
      <c r="C864" s="341" t="s">
        <v>1397</v>
      </c>
      <c r="D864" s="342" t="s">
        <v>1398</v>
      </c>
      <c r="E864" s="341" t="s">
        <v>305</v>
      </c>
      <c r="F864" s="342" t="s">
        <v>306</v>
      </c>
      <c r="G864" s="341" t="s">
        <v>1918</v>
      </c>
      <c r="H864" s="341" t="s">
        <v>1919</v>
      </c>
      <c r="I864" s="343">
        <v>598.95001220703125</v>
      </c>
      <c r="J864" s="343">
        <v>22</v>
      </c>
      <c r="K864" s="344">
        <v>13176.900390625</v>
      </c>
    </row>
    <row r="865" spans="1:11" ht="14.45" customHeight="1" x14ac:dyDescent="0.2">
      <c r="A865" s="339" t="s">
        <v>1395</v>
      </c>
      <c r="B865" s="340" t="s">
        <v>1396</v>
      </c>
      <c r="C865" s="341" t="s">
        <v>1397</v>
      </c>
      <c r="D865" s="342" t="s">
        <v>1398</v>
      </c>
      <c r="E865" s="341" t="s">
        <v>305</v>
      </c>
      <c r="F865" s="342" t="s">
        <v>306</v>
      </c>
      <c r="G865" s="341" t="s">
        <v>1920</v>
      </c>
      <c r="H865" s="341" t="s">
        <v>1921</v>
      </c>
      <c r="I865" s="343">
        <v>11761.2099609375</v>
      </c>
      <c r="J865" s="343">
        <v>8</v>
      </c>
      <c r="K865" s="344">
        <v>92093.16015625</v>
      </c>
    </row>
    <row r="866" spans="1:11" ht="14.45" customHeight="1" x14ac:dyDescent="0.2">
      <c r="A866" s="339" t="s">
        <v>1395</v>
      </c>
      <c r="B866" s="340" t="s">
        <v>1396</v>
      </c>
      <c r="C866" s="341" t="s">
        <v>1397</v>
      </c>
      <c r="D866" s="342" t="s">
        <v>1398</v>
      </c>
      <c r="E866" s="341" t="s">
        <v>305</v>
      </c>
      <c r="F866" s="342" t="s">
        <v>306</v>
      </c>
      <c r="G866" s="341" t="s">
        <v>1922</v>
      </c>
      <c r="H866" s="341" t="s">
        <v>1923</v>
      </c>
      <c r="I866" s="343">
        <v>3348.800048828125</v>
      </c>
      <c r="J866" s="343">
        <v>2</v>
      </c>
      <c r="K866" s="344">
        <v>6697.60009765625</v>
      </c>
    </row>
    <row r="867" spans="1:11" ht="14.45" customHeight="1" x14ac:dyDescent="0.2">
      <c r="A867" s="339" t="s">
        <v>1395</v>
      </c>
      <c r="B867" s="340" t="s">
        <v>1396</v>
      </c>
      <c r="C867" s="341" t="s">
        <v>1397</v>
      </c>
      <c r="D867" s="342" t="s">
        <v>1398</v>
      </c>
      <c r="E867" s="341" t="s">
        <v>305</v>
      </c>
      <c r="F867" s="342" t="s">
        <v>306</v>
      </c>
      <c r="G867" s="341" t="s">
        <v>1924</v>
      </c>
      <c r="H867" s="341" t="s">
        <v>1925</v>
      </c>
      <c r="I867" s="343">
        <v>4051.080078125</v>
      </c>
      <c r="J867" s="343">
        <v>2</v>
      </c>
      <c r="K867" s="344">
        <v>8102.16015625</v>
      </c>
    </row>
    <row r="868" spans="1:11" ht="14.45" customHeight="1" x14ac:dyDescent="0.2">
      <c r="A868" s="339" t="s">
        <v>1395</v>
      </c>
      <c r="B868" s="340" t="s">
        <v>1396</v>
      </c>
      <c r="C868" s="341" t="s">
        <v>1397</v>
      </c>
      <c r="D868" s="342" t="s">
        <v>1398</v>
      </c>
      <c r="E868" s="341" t="s">
        <v>305</v>
      </c>
      <c r="F868" s="342" t="s">
        <v>306</v>
      </c>
      <c r="G868" s="341" t="s">
        <v>1926</v>
      </c>
      <c r="H868" s="341" t="s">
        <v>1927</v>
      </c>
      <c r="I868" s="343">
        <v>8581.31005859375</v>
      </c>
      <c r="J868" s="343">
        <v>2</v>
      </c>
      <c r="K868" s="344">
        <v>17162.6201171875</v>
      </c>
    </row>
    <row r="869" spans="1:11" ht="14.45" customHeight="1" x14ac:dyDescent="0.2">
      <c r="A869" s="339" t="s">
        <v>1395</v>
      </c>
      <c r="B869" s="340" t="s">
        <v>1396</v>
      </c>
      <c r="C869" s="341" t="s">
        <v>1397</v>
      </c>
      <c r="D869" s="342" t="s">
        <v>1398</v>
      </c>
      <c r="E869" s="341" t="s">
        <v>305</v>
      </c>
      <c r="F869" s="342" t="s">
        <v>306</v>
      </c>
      <c r="G869" s="341" t="s">
        <v>1928</v>
      </c>
      <c r="H869" s="341" t="s">
        <v>1929</v>
      </c>
      <c r="I869" s="343">
        <v>22409.192708333332</v>
      </c>
      <c r="J869" s="343">
        <v>3</v>
      </c>
      <c r="K869" s="344">
        <v>67227.578125</v>
      </c>
    </row>
    <row r="870" spans="1:11" ht="14.45" customHeight="1" x14ac:dyDescent="0.2">
      <c r="A870" s="339" t="s">
        <v>1395</v>
      </c>
      <c r="B870" s="340" t="s">
        <v>1396</v>
      </c>
      <c r="C870" s="341" t="s">
        <v>1397</v>
      </c>
      <c r="D870" s="342" t="s">
        <v>1398</v>
      </c>
      <c r="E870" s="341" t="s">
        <v>305</v>
      </c>
      <c r="F870" s="342" t="s">
        <v>306</v>
      </c>
      <c r="G870" s="341" t="s">
        <v>1930</v>
      </c>
      <c r="H870" s="341" t="s">
        <v>1931</v>
      </c>
      <c r="I870" s="343">
        <v>42667.0390625</v>
      </c>
      <c r="J870" s="343">
        <v>1</v>
      </c>
      <c r="K870" s="344">
        <v>42667.0390625</v>
      </c>
    </row>
    <row r="871" spans="1:11" ht="14.45" customHeight="1" x14ac:dyDescent="0.2">
      <c r="A871" s="339" t="s">
        <v>1395</v>
      </c>
      <c r="B871" s="340" t="s">
        <v>1396</v>
      </c>
      <c r="C871" s="341" t="s">
        <v>1397</v>
      </c>
      <c r="D871" s="342" t="s">
        <v>1398</v>
      </c>
      <c r="E871" s="341" t="s">
        <v>305</v>
      </c>
      <c r="F871" s="342" t="s">
        <v>306</v>
      </c>
      <c r="G871" s="341" t="s">
        <v>1932</v>
      </c>
      <c r="H871" s="341" t="s">
        <v>1933</v>
      </c>
      <c r="I871" s="343">
        <v>34183.720703125</v>
      </c>
      <c r="J871" s="343">
        <v>2</v>
      </c>
      <c r="K871" s="344">
        <v>68367.44140625</v>
      </c>
    </row>
    <row r="872" spans="1:11" ht="14.45" customHeight="1" x14ac:dyDescent="0.2">
      <c r="A872" s="339" t="s">
        <v>1395</v>
      </c>
      <c r="B872" s="340" t="s">
        <v>1396</v>
      </c>
      <c r="C872" s="341" t="s">
        <v>1397</v>
      </c>
      <c r="D872" s="342" t="s">
        <v>1398</v>
      </c>
      <c r="E872" s="341" t="s">
        <v>305</v>
      </c>
      <c r="F872" s="342" t="s">
        <v>306</v>
      </c>
      <c r="G872" s="341" t="s">
        <v>1934</v>
      </c>
      <c r="H872" s="341" t="s">
        <v>1935</v>
      </c>
      <c r="I872" s="343">
        <v>6456.56005859375</v>
      </c>
      <c r="J872" s="343">
        <v>1</v>
      </c>
      <c r="K872" s="344">
        <v>6456.56005859375</v>
      </c>
    </row>
    <row r="873" spans="1:11" ht="14.45" customHeight="1" x14ac:dyDescent="0.2">
      <c r="A873" s="339" t="s">
        <v>1395</v>
      </c>
      <c r="B873" s="340" t="s">
        <v>1396</v>
      </c>
      <c r="C873" s="341" t="s">
        <v>1397</v>
      </c>
      <c r="D873" s="342" t="s">
        <v>1398</v>
      </c>
      <c r="E873" s="341" t="s">
        <v>305</v>
      </c>
      <c r="F873" s="342" t="s">
        <v>306</v>
      </c>
      <c r="G873" s="341" t="s">
        <v>1936</v>
      </c>
      <c r="H873" s="341" t="s">
        <v>1937</v>
      </c>
      <c r="I873" s="343">
        <v>42667.01953125</v>
      </c>
      <c r="J873" s="343">
        <v>1</v>
      </c>
      <c r="K873" s="344">
        <v>42667.01953125</v>
      </c>
    </row>
    <row r="874" spans="1:11" ht="14.45" customHeight="1" x14ac:dyDescent="0.2">
      <c r="A874" s="339" t="s">
        <v>1395</v>
      </c>
      <c r="B874" s="340" t="s">
        <v>1396</v>
      </c>
      <c r="C874" s="341" t="s">
        <v>1397</v>
      </c>
      <c r="D874" s="342" t="s">
        <v>1398</v>
      </c>
      <c r="E874" s="341" t="s">
        <v>305</v>
      </c>
      <c r="F874" s="342" t="s">
        <v>306</v>
      </c>
      <c r="G874" s="341" t="s">
        <v>1938</v>
      </c>
      <c r="H874" s="341" t="s">
        <v>1939</v>
      </c>
      <c r="I874" s="343">
        <v>34183.7109375</v>
      </c>
      <c r="J874" s="343">
        <v>2</v>
      </c>
      <c r="K874" s="344">
        <v>68367.421875</v>
      </c>
    </row>
    <row r="875" spans="1:11" ht="14.45" customHeight="1" x14ac:dyDescent="0.2">
      <c r="A875" s="339" t="s">
        <v>1395</v>
      </c>
      <c r="B875" s="340" t="s">
        <v>1396</v>
      </c>
      <c r="C875" s="341" t="s">
        <v>1397</v>
      </c>
      <c r="D875" s="342" t="s">
        <v>1398</v>
      </c>
      <c r="E875" s="341" t="s">
        <v>305</v>
      </c>
      <c r="F875" s="342" t="s">
        <v>306</v>
      </c>
      <c r="G875" s="341" t="s">
        <v>1940</v>
      </c>
      <c r="H875" s="341" t="s">
        <v>1941</v>
      </c>
      <c r="I875" s="343">
        <v>44932.530468750003</v>
      </c>
      <c r="J875" s="343">
        <v>5</v>
      </c>
      <c r="K875" s="344">
        <v>224662.65234375</v>
      </c>
    </row>
    <row r="876" spans="1:11" ht="14.45" customHeight="1" x14ac:dyDescent="0.2">
      <c r="A876" s="339" t="s">
        <v>1395</v>
      </c>
      <c r="B876" s="340" t="s">
        <v>1396</v>
      </c>
      <c r="C876" s="341" t="s">
        <v>1397</v>
      </c>
      <c r="D876" s="342" t="s">
        <v>1398</v>
      </c>
      <c r="E876" s="341" t="s">
        <v>305</v>
      </c>
      <c r="F876" s="342" t="s">
        <v>306</v>
      </c>
      <c r="G876" s="341" t="s">
        <v>1940</v>
      </c>
      <c r="H876" s="341" t="s">
        <v>1942</v>
      </c>
      <c r="I876" s="343">
        <v>44932.6640625</v>
      </c>
      <c r="J876" s="343">
        <v>3</v>
      </c>
      <c r="K876" s="344">
        <v>134797.9921875</v>
      </c>
    </row>
    <row r="877" spans="1:11" ht="14.45" customHeight="1" x14ac:dyDescent="0.2">
      <c r="A877" s="339" t="s">
        <v>1395</v>
      </c>
      <c r="B877" s="340" t="s">
        <v>1396</v>
      </c>
      <c r="C877" s="341" t="s">
        <v>1397</v>
      </c>
      <c r="D877" s="342" t="s">
        <v>1398</v>
      </c>
      <c r="E877" s="341" t="s">
        <v>305</v>
      </c>
      <c r="F877" s="342" t="s">
        <v>306</v>
      </c>
      <c r="G877" s="341" t="s">
        <v>1943</v>
      </c>
      <c r="H877" s="341" t="s">
        <v>1944</v>
      </c>
      <c r="I877" s="343">
        <v>51213.248437499999</v>
      </c>
      <c r="J877" s="343">
        <v>8</v>
      </c>
      <c r="K877" s="344">
        <v>409706.015625</v>
      </c>
    </row>
    <row r="878" spans="1:11" ht="14.45" customHeight="1" x14ac:dyDescent="0.2">
      <c r="A878" s="339" t="s">
        <v>1395</v>
      </c>
      <c r="B878" s="340" t="s">
        <v>1396</v>
      </c>
      <c r="C878" s="341" t="s">
        <v>1397</v>
      </c>
      <c r="D878" s="342" t="s">
        <v>1398</v>
      </c>
      <c r="E878" s="341" t="s">
        <v>305</v>
      </c>
      <c r="F878" s="342" t="s">
        <v>306</v>
      </c>
      <c r="G878" s="341" t="s">
        <v>1945</v>
      </c>
      <c r="H878" s="341" t="s">
        <v>1946</v>
      </c>
      <c r="I878" s="343">
        <v>34183.7109375</v>
      </c>
      <c r="J878" s="343">
        <v>1</v>
      </c>
      <c r="K878" s="344">
        <v>34183.7109375</v>
      </c>
    </row>
    <row r="879" spans="1:11" ht="14.45" customHeight="1" x14ac:dyDescent="0.2">
      <c r="A879" s="339" t="s">
        <v>1395</v>
      </c>
      <c r="B879" s="340" t="s">
        <v>1396</v>
      </c>
      <c r="C879" s="341" t="s">
        <v>1397</v>
      </c>
      <c r="D879" s="342" t="s">
        <v>1398</v>
      </c>
      <c r="E879" s="341" t="s">
        <v>305</v>
      </c>
      <c r="F879" s="342" t="s">
        <v>306</v>
      </c>
      <c r="G879" s="341" t="s">
        <v>1947</v>
      </c>
      <c r="H879" s="341" t="s">
        <v>1948</v>
      </c>
      <c r="I879" s="343">
        <v>12761.865234375</v>
      </c>
      <c r="J879" s="343">
        <v>4</v>
      </c>
      <c r="K879" s="344">
        <v>51047.4609375</v>
      </c>
    </row>
    <row r="880" spans="1:11" ht="14.45" customHeight="1" x14ac:dyDescent="0.2">
      <c r="A880" s="339" t="s">
        <v>1395</v>
      </c>
      <c r="B880" s="340" t="s">
        <v>1396</v>
      </c>
      <c r="C880" s="341" t="s">
        <v>1397</v>
      </c>
      <c r="D880" s="342" t="s">
        <v>1398</v>
      </c>
      <c r="E880" s="341" t="s">
        <v>305</v>
      </c>
      <c r="F880" s="342" t="s">
        <v>306</v>
      </c>
      <c r="G880" s="341" t="s">
        <v>1949</v>
      </c>
      <c r="H880" s="341" t="s">
        <v>1950</v>
      </c>
      <c r="I880" s="343">
        <v>21763.6796875</v>
      </c>
      <c r="J880" s="343">
        <v>1</v>
      </c>
      <c r="K880" s="344">
        <v>21763.6796875</v>
      </c>
    </row>
    <row r="881" spans="1:11" ht="14.45" customHeight="1" x14ac:dyDescent="0.2">
      <c r="A881" s="339" t="s">
        <v>1395</v>
      </c>
      <c r="B881" s="340" t="s">
        <v>1396</v>
      </c>
      <c r="C881" s="341" t="s">
        <v>1397</v>
      </c>
      <c r="D881" s="342" t="s">
        <v>1398</v>
      </c>
      <c r="E881" s="341" t="s">
        <v>305</v>
      </c>
      <c r="F881" s="342" t="s">
        <v>306</v>
      </c>
      <c r="G881" s="341" t="s">
        <v>1951</v>
      </c>
      <c r="H881" s="341" t="s">
        <v>1952</v>
      </c>
      <c r="I881" s="343">
        <v>71390</v>
      </c>
      <c r="J881" s="343">
        <v>1</v>
      </c>
      <c r="K881" s="344">
        <v>71390</v>
      </c>
    </row>
    <row r="882" spans="1:11" ht="14.45" customHeight="1" x14ac:dyDescent="0.2">
      <c r="A882" s="339" t="s">
        <v>1395</v>
      </c>
      <c r="B882" s="340" t="s">
        <v>1396</v>
      </c>
      <c r="C882" s="341" t="s">
        <v>1397</v>
      </c>
      <c r="D882" s="342" t="s">
        <v>1398</v>
      </c>
      <c r="E882" s="341" t="s">
        <v>305</v>
      </c>
      <c r="F882" s="342" t="s">
        <v>306</v>
      </c>
      <c r="G882" s="341" t="s">
        <v>1953</v>
      </c>
      <c r="H882" s="341" t="s">
        <v>1954</v>
      </c>
      <c r="I882" s="343">
        <v>6292</v>
      </c>
      <c r="J882" s="343">
        <v>9</v>
      </c>
      <c r="K882" s="344">
        <v>56628</v>
      </c>
    </row>
    <row r="883" spans="1:11" ht="14.45" customHeight="1" x14ac:dyDescent="0.2">
      <c r="A883" s="339" t="s">
        <v>1395</v>
      </c>
      <c r="B883" s="340" t="s">
        <v>1396</v>
      </c>
      <c r="C883" s="341" t="s">
        <v>1397</v>
      </c>
      <c r="D883" s="342" t="s">
        <v>1398</v>
      </c>
      <c r="E883" s="341" t="s">
        <v>305</v>
      </c>
      <c r="F883" s="342" t="s">
        <v>306</v>
      </c>
      <c r="G883" s="341" t="s">
        <v>1955</v>
      </c>
      <c r="H883" s="341" t="s">
        <v>1956</v>
      </c>
      <c r="I883" s="343">
        <v>4319.33984375</v>
      </c>
      <c r="J883" s="343">
        <v>1</v>
      </c>
      <c r="K883" s="344">
        <v>4319.33984375</v>
      </c>
    </row>
    <row r="884" spans="1:11" ht="14.45" customHeight="1" x14ac:dyDescent="0.2">
      <c r="A884" s="339" t="s">
        <v>1395</v>
      </c>
      <c r="B884" s="340" t="s">
        <v>1396</v>
      </c>
      <c r="C884" s="341" t="s">
        <v>1397</v>
      </c>
      <c r="D884" s="342" t="s">
        <v>1398</v>
      </c>
      <c r="E884" s="341" t="s">
        <v>305</v>
      </c>
      <c r="F884" s="342" t="s">
        <v>306</v>
      </c>
      <c r="G884" s="341" t="s">
        <v>681</v>
      </c>
      <c r="H884" s="341" t="s">
        <v>682</v>
      </c>
      <c r="I884" s="343">
        <v>77.860000610351563</v>
      </c>
      <c r="J884" s="343">
        <v>1</v>
      </c>
      <c r="K884" s="344">
        <v>77.860000610351563</v>
      </c>
    </row>
    <row r="885" spans="1:11" ht="14.45" customHeight="1" x14ac:dyDescent="0.2">
      <c r="A885" s="339" t="s">
        <v>1395</v>
      </c>
      <c r="B885" s="340" t="s">
        <v>1396</v>
      </c>
      <c r="C885" s="341" t="s">
        <v>1397</v>
      </c>
      <c r="D885" s="342" t="s">
        <v>1398</v>
      </c>
      <c r="E885" s="341" t="s">
        <v>305</v>
      </c>
      <c r="F885" s="342" t="s">
        <v>306</v>
      </c>
      <c r="G885" s="341" t="s">
        <v>1957</v>
      </c>
      <c r="H885" s="341" t="s">
        <v>1958</v>
      </c>
      <c r="I885" s="343">
        <v>2470.0120380108174</v>
      </c>
      <c r="J885" s="343">
        <v>27</v>
      </c>
      <c r="K885" s="344">
        <v>65769.720947265625</v>
      </c>
    </row>
    <row r="886" spans="1:11" ht="14.45" customHeight="1" x14ac:dyDescent="0.2">
      <c r="A886" s="339" t="s">
        <v>1395</v>
      </c>
      <c r="B886" s="340" t="s">
        <v>1396</v>
      </c>
      <c r="C886" s="341" t="s">
        <v>1397</v>
      </c>
      <c r="D886" s="342" t="s">
        <v>1398</v>
      </c>
      <c r="E886" s="341" t="s">
        <v>305</v>
      </c>
      <c r="F886" s="342" t="s">
        <v>306</v>
      </c>
      <c r="G886" s="341" t="s">
        <v>1959</v>
      </c>
      <c r="H886" s="341" t="s">
        <v>1960</v>
      </c>
      <c r="I886" s="343">
        <v>3120.2149658203125</v>
      </c>
      <c r="J886" s="343">
        <v>4</v>
      </c>
      <c r="K886" s="344">
        <v>12480.85986328125</v>
      </c>
    </row>
    <row r="887" spans="1:11" ht="14.45" customHeight="1" x14ac:dyDescent="0.2">
      <c r="A887" s="339" t="s">
        <v>1395</v>
      </c>
      <c r="B887" s="340" t="s">
        <v>1396</v>
      </c>
      <c r="C887" s="341" t="s">
        <v>1397</v>
      </c>
      <c r="D887" s="342" t="s">
        <v>1398</v>
      </c>
      <c r="E887" s="341" t="s">
        <v>305</v>
      </c>
      <c r="F887" s="342" t="s">
        <v>306</v>
      </c>
      <c r="G887" s="341" t="s">
        <v>1961</v>
      </c>
      <c r="H887" s="341" t="s">
        <v>1962</v>
      </c>
      <c r="I887" s="343">
        <v>3163.2159667968749</v>
      </c>
      <c r="J887" s="343">
        <v>5</v>
      </c>
      <c r="K887" s="344">
        <v>15816.079833984375</v>
      </c>
    </row>
    <row r="888" spans="1:11" ht="14.45" customHeight="1" x14ac:dyDescent="0.2">
      <c r="A888" s="339" t="s">
        <v>1395</v>
      </c>
      <c r="B888" s="340" t="s">
        <v>1396</v>
      </c>
      <c r="C888" s="341" t="s">
        <v>1397</v>
      </c>
      <c r="D888" s="342" t="s">
        <v>1398</v>
      </c>
      <c r="E888" s="341" t="s">
        <v>305</v>
      </c>
      <c r="F888" s="342" t="s">
        <v>306</v>
      </c>
      <c r="G888" s="341" t="s">
        <v>1963</v>
      </c>
      <c r="H888" s="341" t="s">
        <v>1964</v>
      </c>
      <c r="I888" s="343">
        <v>3120.0999755859375</v>
      </c>
      <c r="J888" s="343">
        <v>4</v>
      </c>
      <c r="K888" s="344">
        <v>12480.39990234375</v>
      </c>
    </row>
    <row r="889" spans="1:11" ht="14.45" customHeight="1" x14ac:dyDescent="0.2">
      <c r="A889" s="339" t="s">
        <v>1395</v>
      </c>
      <c r="B889" s="340" t="s">
        <v>1396</v>
      </c>
      <c r="C889" s="341" t="s">
        <v>1397</v>
      </c>
      <c r="D889" s="342" t="s">
        <v>1398</v>
      </c>
      <c r="E889" s="341" t="s">
        <v>305</v>
      </c>
      <c r="F889" s="342" t="s">
        <v>306</v>
      </c>
      <c r="G889" s="341" t="s">
        <v>1965</v>
      </c>
      <c r="H889" s="341" t="s">
        <v>1966</v>
      </c>
      <c r="I889" s="343">
        <v>2463.6180419921875</v>
      </c>
      <c r="J889" s="343">
        <v>26</v>
      </c>
      <c r="K889" s="344">
        <v>63222.990478515625</v>
      </c>
    </row>
    <row r="890" spans="1:11" ht="14.45" customHeight="1" x14ac:dyDescent="0.2">
      <c r="A890" s="339" t="s">
        <v>1395</v>
      </c>
      <c r="B890" s="340" t="s">
        <v>1396</v>
      </c>
      <c r="C890" s="341" t="s">
        <v>1397</v>
      </c>
      <c r="D890" s="342" t="s">
        <v>1398</v>
      </c>
      <c r="E890" s="341" t="s">
        <v>305</v>
      </c>
      <c r="F890" s="342" t="s">
        <v>306</v>
      </c>
      <c r="G890" s="341" t="s">
        <v>1967</v>
      </c>
      <c r="H890" s="341" t="s">
        <v>1968</v>
      </c>
      <c r="I890" s="343">
        <v>2064.9100341796875</v>
      </c>
      <c r="J890" s="343">
        <v>9</v>
      </c>
      <c r="K890" s="344">
        <v>18583.540283203125</v>
      </c>
    </row>
    <row r="891" spans="1:11" ht="14.45" customHeight="1" x14ac:dyDescent="0.2">
      <c r="A891" s="339" t="s">
        <v>1395</v>
      </c>
      <c r="B891" s="340" t="s">
        <v>1396</v>
      </c>
      <c r="C891" s="341" t="s">
        <v>1397</v>
      </c>
      <c r="D891" s="342" t="s">
        <v>1398</v>
      </c>
      <c r="E891" s="341" t="s">
        <v>305</v>
      </c>
      <c r="F891" s="342" t="s">
        <v>306</v>
      </c>
      <c r="G891" s="341" t="s">
        <v>1969</v>
      </c>
      <c r="H891" s="341" t="s">
        <v>1970</v>
      </c>
      <c r="I891" s="343">
        <v>2064.953369140625</v>
      </c>
      <c r="J891" s="343">
        <v>10</v>
      </c>
      <c r="K891" s="344">
        <v>20648.84033203125</v>
      </c>
    </row>
    <row r="892" spans="1:11" ht="14.45" customHeight="1" x14ac:dyDescent="0.2">
      <c r="A892" s="339" t="s">
        <v>1395</v>
      </c>
      <c r="B892" s="340" t="s">
        <v>1396</v>
      </c>
      <c r="C892" s="341" t="s">
        <v>1397</v>
      </c>
      <c r="D892" s="342" t="s">
        <v>1398</v>
      </c>
      <c r="E892" s="341" t="s">
        <v>305</v>
      </c>
      <c r="F892" s="342" t="s">
        <v>306</v>
      </c>
      <c r="G892" s="341" t="s">
        <v>1971</v>
      </c>
      <c r="H892" s="341" t="s">
        <v>1972</v>
      </c>
      <c r="I892" s="343">
        <v>1530.5899658203125</v>
      </c>
      <c r="J892" s="343">
        <v>1</v>
      </c>
      <c r="K892" s="344">
        <v>1530.5899658203125</v>
      </c>
    </row>
    <row r="893" spans="1:11" ht="14.45" customHeight="1" x14ac:dyDescent="0.2">
      <c r="A893" s="339" t="s">
        <v>1395</v>
      </c>
      <c r="B893" s="340" t="s">
        <v>1396</v>
      </c>
      <c r="C893" s="341" t="s">
        <v>1397</v>
      </c>
      <c r="D893" s="342" t="s">
        <v>1398</v>
      </c>
      <c r="E893" s="341" t="s">
        <v>305</v>
      </c>
      <c r="F893" s="342" t="s">
        <v>306</v>
      </c>
      <c r="G893" s="341" t="s">
        <v>1971</v>
      </c>
      <c r="H893" s="341" t="s">
        <v>1973</v>
      </c>
      <c r="I893" s="343">
        <v>1530.0149536132813</v>
      </c>
      <c r="J893" s="343">
        <v>2</v>
      </c>
      <c r="K893" s="344">
        <v>3060.0299072265625</v>
      </c>
    </row>
    <row r="894" spans="1:11" ht="14.45" customHeight="1" x14ac:dyDescent="0.2">
      <c r="A894" s="339" t="s">
        <v>1395</v>
      </c>
      <c r="B894" s="340" t="s">
        <v>1396</v>
      </c>
      <c r="C894" s="341" t="s">
        <v>1397</v>
      </c>
      <c r="D894" s="342" t="s">
        <v>1398</v>
      </c>
      <c r="E894" s="341" t="s">
        <v>305</v>
      </c>
      <c r="F894" s="342" t="s">
        <v>306</v>
      </c>
      <c r="G894" s="341" t="s">
        <v>1974</v>
      </c>
      <c r="H894" s="341" t="s">
        <v>1975</v>
      </c>
      <c r="I894" s="343">
        <v>4778.2900390625</v>
      </c>
      <c r="J894" s="343">
        <v>1</v>
      </c>
      <c r="K894" s="344">
        <v>4778.2900390625</v>
      </c>
    </row>
    <row r="895" spans="1:11" ht="14.45" customHeight="1" x14ac:dyDescent="0.2">
      <c r="A895" s="339" t="s">
        <v>1395</v>
      </c>
      <c r="B895" s="340" t="s">
        <v>1396</v>
      </c>
      <c r="C895" s="341" t="s">
        <v>1397</v>
      </c>
      <c r="D895" s="342" t="s">
        <v>1398</v>
      </c>
      <c r="E895" s="341" t="s">
        <v>305</v>
      </c>
      <c r="F895" s="342" t="s">
        <v>306</v>
      </c>
      <c r="G895" s="341" t="s">
        <v>1976</v>
      </c>
      <c r="H895" s="341" t="s">
        <v>1977</v>
      </c>
      <c r="I895" s="343">
        <v>7961.7998046875</v>
      </c>
      <c r="J895" s="343">
        <v>1</v>
      </c>
      <c r="K895" s="344">
        <v>7961.7998046875</v>
      </c>
    </row>
    <row r="896" spans="1:11" ht="14.45" customHeight="1" x14ac:dyDescent="0.2">
      <c r="A896" s="339" t="s">
        <v>1395</v>
      </c>
      <c r="B896" s="340" t="s">
        <v>1396</v>
      </c>
      <c r="C896" s="341" t="s">
        <v>1397</v>
      </c>
      <c r="D896" s="342" t="s">
        <v>1398</v>
      </c>
      <c r="E896" s="341" t="s">
        <v>305</v>
      </c>
      <c r="F896" s="342" t="s">
        <v>306</v>
      </c>
      <c r="G896" s="341" t="s">
        <v>1978</v>
      </c>
      <c r="H896" s="341" t="s">
        <v>1979</v>
      </c>
      <c r="I896" s="343">
        <v>6655</v>
      </c>
      <c r="J896" s="343">
        <v>1</v>
      </c>
      <c r="K896" s="344">
        <v>6655</v>
      </c>
    </row>
    <row r="897" spans="1:11" ht="14.45" customHeight="1" x14ac:dyDescent="0.2">
      <c r="A897" s="339" t="s">
        <v>1395</v>
      </c>
      <c r="B897" s="340" t="s">
        <v>1396</v>
      </c>
      <c r="C897" s="341" t="s">
        <v>1397</v>
      </c>
      <c r="D897" s="342" t="s">
        <v>1398</v>
      </c>
      <c r="E897" s="341" t="s">
        <v>305</v>
      </c>
      <c r="F897" s="342" t="s">
        <v>306</v>
      </c>
      <c r="G897" s="341" t="s">
        <v>1980</v>
      </c>
      <c r="H897" s="341" t="s">
        <v>1981</v>
      </c>
      <c r="I897" s="343">
        <v>9965.5498046875</v>
      </c>
      <c r="J897" s="343">
        <v>1</v>
      </c>
      <c r="K897" s="344">
        <v>9965.5498046875</v>
      </c>
    </row>
    <row r="898" spans="1:11" ht="14.45" customHeight="1" x14ac:dyDescent="0.2">
      <c r="A898" s="339" t="s">
        <v>1395</v>
      </c>
      <c r="B898" s="340" t="s">
        <v>1396</v>
      </c>
      <c r="C898" s="341" t="s">
        <v>1397</v>
      </c>
      <c r="D898" s="342" t="s">
        <v>1398</v>
      </c>
      <c r="E898" s="341" t="s">
        <v>305</v>
      </c>
      <c r="F898" s="342" t="s">
        <v>306</v>
      </c>
      <c r="G898" s="341" t="s">
        <v>1982</v>
      </c>
      <c r="H898" s="341" t="s">
        <v>1983</v>
      </c>
      <c r="I898" s="343">
        <v>4376</v>
      </c>
      <c r="J898" s="343">
        <v>1</v>
      </c>
      <c r="K898" s="344">
        <v>4376</v>
      </c>
    </row>
    <row r="899" spans="1:11" ht="14.45" customHeight="1" x14ac:dyDescent="0.2">
      <c r="A899" s="339" t="s">
        <v>1395</v>
      </c>
      <c r="B899" s="340" t="s">
        <v>1396</v>
      </c>
      <c r="C899" s="341" t="s">
        <v>1397</v>
      </c>
      <c r="D899" s="342" t="s">
        <v>1398</v>
      </c>
      <c r="E899" s="341" t="s">
        <v>305</v>
      </c>
      <c r="F899" s="342" t="s">
        <v>306</v>
      </c>
      <c r="G899" s="341" t="s">
        <v>1984</v>
      </c>
      <c r="H899" s="341" t="s">
        <v>1985</v>
      </c>
      <c r="I899" s="343">
        <v>2233.2820312499998</v>
      </c>
      <c r="J899" s="343">
        <v>5</v>
      </c>
      <c r="K899" s="344">
        <v>11166.41015625</v>
      </c>
    </row>
    <row r="900" spans="1:11" ht="14.45" customHeight="1" x14ac:dyDescent="0.2">
      <c r="A900" s="339" t="s">
        <v>1395</v>
      </c>
      <c r="B900" s="340" t="s">
        <v>1396</v>
      </c>
      <c r="C900" s="341" t="s">
        <v>1397</v>
      </c>
      <c r="D900" s="342" t="s">
        <v>1398</v>
      </c>
      <c r="E900" s="341" t="s">
        <v>305</v>
      </c>
      <c r="F900" s="342" t="s">
        <v>306</v>
      </c>
      <c r="G900" s="341" t="s">
        <v>1986</v>
      </c>
      <c r="H900" s="341" t="s">
        <v>1987</v>
      </c>
      <c r="I900" s="343">
        <v>2233.2820312499998</v>
      </c>
      <c r="J900" s="343">
        <v>6</v>
      </c>
      <c r="K900" s="344">
        <v>13231.710205078125</v>
      </c>
    </row>
    <row r="901" spans="1:11" ht="14.45" customHeight="1" x14ac:dyDescent="0.2">
      <c r="A901" s="339" t="s">
        <v>1395</v>
      </c>
      <c r="B901" s="340" t="s">
        <v>1396</v>
      </c>
      <c r="C901" s="341" t="s">
        <v>1397</v>
      </c>
      <c r="D901" s="342" t="s">
        <v>1398</v>
      </c>
      <c r="E901" s="341" t="s">
        <v>305</v>
      </c>
      <c r="F901" s="342" t="s">
        <v>306</v>
      </c>
      <c r="G901" s="341" t="s">
        <v>1988</v>
      </c>
      <c r="H901" s="341" t="s">
        <v>1989</v>
      </c>
      <c r="I901" s="343">
        <v>2292.0980468749999</v>
      </c>
      <c r="J901" s="343">
        <v>5</v>
      </c>
      <c r="K901" s="344">
        <v>11460.490234375</v>
      </c>
    </row>
    <row r="902" spans="1:11" ht="14.45" customHeight="1" x14ac:dyDescent="0.2">
      <c r="A902" s="339" t="s">
        <v>1395</v>
      </c>
      <c r="B902" s="340" t="s">
        <v>1396</v>
      </c>
      <c r="C902" s="341" t="s">
        <v>1397</v>
      </c>
      <c r="D902" s="342" t="s">
        <v>1398</v>
      </c>
      <c r="E902" s="341" t="s">
        <v>305</v>
      </c>
      <c r="F902" s="342" t="s">
        <v>306</v>
      </c>
      <c r="G902" s="341" t="s">
        <v>1990</v>
      </c>
      <c r="H902" s="341" t="s">
        <v>1991</v>
      </c>
      <c r="I902" s="343">
        <v>3263.5516357421875</v>
      </c>
      <c r="J902" s="343">
        <v>6</v>
      </c>
      <c r="K902" s="344">
        <v>19581.309814453125</v>
      </c>
    </row>
    <row r="903" spans="1:11" ht="14.45" customHeight="1" x14ac:dyDescent="0.2">
      <c r="A903" s="339" t="s">
        <v>1395</v>
      </c>
      <c r="B903" s="340" t="s">
        <v>1396</v>
      </c>
      <c r="C903" s="341" t="s">
        <v>1397</v>
      </c>
      <c r="D903" s="342" t="s">
        <v>1398</v>
      </c>
      <c r="E903" s="341" t="s">
        <v>305</v>
      </c>
      <c r="F903" s="342" t="s">
        <v>306</v>
      </c>
      <c r="G903" s="341" t="s">
        <v>1992</v>
      </c>
      <c r="H903" s="341" t="s">
        <v>1993</v>
      </c>
      <c r="I903" s="343">
        <v>3249.2179687500002</v>
      </c>
      <c r="J903" s="343">
        <v>6</v>
      </c>
      <c r="K903" s="344">
        <v>19581.309814453125</v>
      </c>
    </row>
    <row r="904" spans="1:11" ht="14.45" customHeight="1" x14ac:dyDescent="0.2">
      <c r="A904" s="339" t="s">
        <v>1395</v>
      </c>
      <c r="B904" s="340" t="s">
        <v>1396</v>
      </c>
      <c r="C904" s="341" t="s">
        <v>1397</v>
      </c>
      <c r="D904" s="342" t="s">
        <v>1398</v>
      </c>
      <c r="E904" s="341" t="s">
        <v>305</v>
      </c>
      <c r="F904" s="342" t="s">
        <v>306</v>
      </c>
      <c r="G904" s="341" t="s">
        <v>1994</v>
      </c>
      <c r="H904" s="341" t="s">
        <v>1995</v>
      </c>
      <c r="I904" s="343">
        <v>3335.219970703125</v>
      </c>
      <c r="J904" s="343">
        <v>1</v>
      </c>
      <c r="K904" s="344">
        <v>3335.219970703125</v>
      </c>
    </row>
    <row r="905" spans="1:11" ht="14.45" customHeight="1" x14ac:dyDescent="0.2">
      <c r="A905" s="339" t="s">
        <v>1395</v>
      </c>
      <c r="B905" s="340" t="s">
        <v>1396</v>
      </c>
      <c r="C905" s="341" t="s">
        <v>1397</v>
      </c>
      <c r="D905" s="342" t="s">
        <v>1398</v>
      </c>
      <c r="E905" s="341" t="s">
        <v>305</v>
      </c>
      <c r="F905" s="342" t="s">
        <v>306</v>
      </c>
      <c r="G905" s="341" t="s">
        <v>1996</v>
      </c>
      <c r="H905" s="341" t="s">
        <v>1997</v>
      </c>
      <c r="I905" s="343">
        <v>3335.219970703125</v>
      </c>
      <c r="J905" s="343">
        <v>2</v>
      </c>
      <c r="K905" s="344">
        <v>6670.43994140625</v>
      </c>
    </row>
    <row r="906" spans="1:11" ht="14.45" customHeight="1" x14ac:dyDescent="0.2">
      <c r="A906" s="339" t="s">
        <v>1395</v>
      </c>
      <c r="B906" s="340" t="s">
        <v>1396</v>
      </c>
      <c r="C906" s="341" t="s">
        <v>1397</v>
      </c>
      <c r="D906" s="342" t="s">
        <v>1398</v>
      </c>
      <c r="E906" s="341" t="s">
        <v>305</v>
      </c>
      <c r="F906" s="342" t="s">
        <v>306</v>
      </c>
      <c r="G906" s="341" t="s">
        <v>1998</v>
      </c>
      <c r="H906" s="341" t="s">
        <v>1999</v>
      </c>
      <c r="I906" s="343">
        <v>3335.219970703125</v>
      </c>
      <c r="J906" s="343">
        <v>2</v>
      </c>
      <c r="K906" s="344">
        <v>6670.43994140625</v>
      </c>
    </row>
    <row r="907" spans="1:11" ht="14.45" customHeight="1" x14ac:dyDescent="0.2">
      <c r="A907" s="339" t="s">
        <v>1395</v>
      </c>
      <c r="B907" s="340" t="s">
        <v>1396</v>
      </c>
      <c r="C907" s="341" t="s">
        <v>1397</v>
      </c>
      <c r="D907" s="342" t="s">
        <v>1398</v>
      </c>
      <c r="E907" s="341" t="s">
        <v>305</v>
      </c>
      <c r="F907" s="342" t="s">
        <v>306</v>
      </c>
      <c r="G907" s="341" t="s">
        <v>2000</v>
      </c>
      <c r="H907" s="341" t="s">
        <v>2001</v>
      </c>
      <c r="I907" s="343">
        <v>3263.5516357421875</v>
      </c>
      <c r="J907" s="343">
        <v>6</v>
      </c>
      <c r="K907" s="344">
        <v>19581.309814453125</v>
      </c>
    </row>
    <row r="908" spans="1:11" ht="14.45" customHeight="1" x14ac:dyDescent="0.2">
      <c r="A908" s="339" t="s">
        <v>1395</v>
      </c>
      <c r="B908" s="340" t="s">
        <v>1396</v>
      </c>
      <c r="C908" s="341" t="s">
        <v>1397</v>
      </c>
      <c r="D908" s="342" t="s">
        <v>1398</v>
      </c>
      <c r="E908" s="341" t="s">
        <v>305</v>
      </c>
      <c r="F908" s="342" t="s">
        <v>306</v>
      </c>
      <c r="G908" s="341" t="s">
        <v>2002</v>
      </c>
      <c r="H908" s="341" t="s">
        <v>2003</v>
      </c>
      <c r="I908" s="343">
        <v>3263.5516357421875</v>
      </c>
      <c r="J908" s="343">
        <v>6</v>
      </c>
      <c r="K908" s="344">
        <v>19581.309814453125</v>
      </c>
    </row>
    <row r="909" spans="1:11" ht="14.45" customHeight="1" x14ac:dyDescent="0.2">
      <c r="A909" s="339" t="s">
        <v>1395</v>
      </c>
      <c r="B909" s="340" t="s">
        <v>1396</v>
      </c>
      <c r="C909" s="341" t="s">
        <v>1397</v>
      </c>
      <c r="D909" s="342" t="s">
        <v>1398</v>
      </c>
      <c r="E909" s="341" t="s">
        <v>305</v>
      </c>
      <c r="F909" s="342" t="s">
        <v>306</v>
      </c>
      <c r="G909" s="341" t="s">
        <v>2004</v>
      </c>
      <c r="H909" s="341" t="s">
        <v>2005</v>
      </c>
      <c r="I909" s="343">
        <v>3249.2179687500002</v>
      </c>
      <c r="J909" s="343">
        <v>5</v>
      </c>
      <c r="K909" s="344">
        <v>16246.08984375</v>
      </c>
    </row>
    <row r="910" spans="1:11" ht="14.45" customHeight="1" x14ac:dyDescent="0.2">
      <c r="A910" s="339" t="s">
        <v>1395</v>
      </c>
      <c r="B910" s="340" t="s">
        <v>1396</v>
      </c>
      <c r="C910" s="341" t="s">
        <v>1397</v>
      </c>
      <c r="D910" s="342" t="s">
        <v>1398</v>
      </c>
      <c r="E910" s="341" t="s">
        <v>305</v>
      </c>
      <c r="F910" s="342" t="s">
        <v>306</v>
      </c>
      <c r="G910" s="341" t="s">
        <v>2006</v>
      </c>
      <c r="H910" s="341" t="s">
        <v>2007</v>
      </c>
      <c r="I910" s="343">
        <v>3335.219970703125</v>
      </c>
      <c r="J910" s="343">
        <v>2</v>
      </c>
      <c r="K910" s="344">
        <v>6670.43994140625</v>
      </c>
    </row>
    <row r="911" spans="1:11" ht="14.45" customHeight="1" x14ac:dyDescent="0.2">
      <c r="A911" s="339" t="s">
        <v>1395</v>
      </c>
      <c r="B911" s="340" t="s">
        <v>1396</v>
      </c>
      <c r="C911" s="341" t="s">
        <v>1397</v>
      </c>
      <c r="D911" s="342" t="s">
        <v>1398</v>
      </c>
      <c r="E911" s="341" t="s">
        <v>305</v>
      </c>
      <c r="F911" s="342" t="s">
        <v>306</v>
      </c>
      <c r="G911" s="341" t="s">
        <v>2008</v>
      </c>
      <c r="H911" s="341" t="s">
        <v>2009</v>
      </c>
      <c r="I911" s="343">
        <v>3263.5516357421875</v>
      </c>
      <c r="J911" s="343">
        <v>6</v>
      </c>
      <c r="K911" s="344">
        <v>19581.309814453125</v>
      </c>
    </row>
    <row r="912" spans="1:11" ht="14.45" customHeight="1" x14ac:dyDescent="0.2">
      <c r="A912" s="339" t="s">
        <v>1395</v>
      </c>
      <c r="B912" s="340" t="s">
        <v>1396</v>
      </c>
      <c r="C912" s="341" t="s">
        <v>1397</v>
      </c>
      <c r="D912" s="342" t="s">
        <v>1398</v>
      </c>
      <c r="E912" s="341" t="s">
        <v>305</v>
      </c>
      <c r="F912" s="342" t="s">
        <v>306</v>
      </c>
      <c r="G912" s="341" t="s">
        <v>2010</v>
      </c>
      <c r="H912" s="341" t="s">
        <v>2011</v>
      </c>
      <c r="I912" s="343">
        <v>3191.88330078125</v>
      </c>
      <c r="J912" s="343">
        <v>3</v>
      </c>
      <c r="K912" s="344">
        <v>9575.64990234375</v>
      </c>
    </row>
    <row r="913" spans="1:11" ht="14.45" customHeight="1" x14ac:dyDescent="0.2">
      <c r="A913" s="339" t="s">
        <v>1395</v>
      </c>
      <c r="B913" s="340" t="s">
        <v>1396</v>
      </c>
      <c r="C913" s="341" t="s">
        <v>1397</v>
      </c>
      <c r="D913" s="342" t="s">
        <v>1398</v>
      </c>
      <c r="E913" s="341" t="s">
        <v>305</v>
      </c>
      <c r="F913" s="342" t="s">
        <v>306</v>
      </c>
      <c r="G913" s="341" t="s">
        <v>2012</v>
      </c>
      <c r="H913" s="341" t="s">
        <v>2013</v>
      </c>
      <c r="I913" s="343">
        <v>2402.7249755859375</v>
      </c>
      <c r="J913" s="343">
        <v>4</v>
      </c>
      <c r="K913" s="344">
        <v>9610.89990234375</v>
      </c>
    </row>
    <row r="914" spans="1:11" ht="14.45" customHeight="1" x14ac:dyDescent="0.2">
      <c r="A914" s="339" t="s">
        <v>1395</v>
      </c>
      <c r="B914" s="340" t="s">
        <v>1396</v>
      </c>
      <c r="C914" s="341" t="s">
        <v>1397</v>
      </c>
      <c r="D914" s="342" t="s">
        <v>1398</v>
      </c>
      <c r="E914" s="341" t="s">
        <v>305</v>
      </c>
      <c r="F914" s="342" t="s">
        <v>306</v>
      </c>
      <c r="G914" s="341" t="s">
        <v>2014</v>
      </c>
      <c r="H914" s="341" t="s">
        <v>2015</v>
      </c>
      <c r="I914" s="343">
        <v>2402.7249755859375</v>
      </c>
      <c r="J914" s="343">
        <v>4</v>
      </c>
      <c r="K914" s="344">
        <v>9610.89990234375</v>
      </c>
    </row>
    <row r="915" spans="1:11" ht="14.45" customHeight="1" x14ac:dyDescent="0.2">
      <c r="A915" s="339" t="s">
        <v>1395</v>
      </c>
      <c r="B915" s="340" t="s">
        <v>1396</v>
      </c>
      <c r="C915" s="341" t="s">
        <v>1397</v>
      </c>
      <c r="D915" s="342" t="s">
        <v>1398</v>
      </c>
      <c r="E915" s="341" t="s">
        <v>305</v>
      </c>
      <c r="F915" s="342" t="s">
        <v>306</v>
      </c>
      <c r="G915" s="341" t="s">
        <v>2016</v>
      </c>
      <c r="H915" s="341" t="s">
        <v>2017</v>
      </c>
      <c r="I915" s="343">
        <v>3382.4339843749999</v>
      </c>
      <c r="J915" s="343">
        <v>5</v>
      </c>
      <c r="K915" s="344">
        <v>16912.169921875</v>
      </c>
    </row>
    <row r="916" spans="1:11" ht="14.45" customHeight="1" x14ac:dyDescent="0.2">
      <c r="A916" s="339" t="s">
        <v>1395</v>
      </c>
      <c r="B916" s="340" t="s">
        <v>1396</v>
      </c>
      <c r="C916" s="341" t="s">
        <v>1397</v>
      </c>
      <c r="D916" s="342" t="s">
        <v>1398</v>
      </c>
      <c r="E916" s="341" t="s">
        <v>305</v>
      </c>
      <c r="F916" s="342" t="s">
        <v>306</v>
      </c>
      <c r="G916" s="341" t="s">
        <v>2018</v>
      </c>
      <c r="H916" s="341" t="s">
        <v>2019</v>
      </c>
      <c r="I916" s="343">
        <v>3501.739990234375</v>
      </c>
      <c r="J916" s="343">
        <v>2</v>
      </c>
      <c r="K916" s="344">
        <v>7003.47998046875</v>
      </c>
    </row>
    <row r="917" spans="1:11" ht="14.45" customHeight="1" x14ac:dyDescent="0.2">
      <c r="A917" s="339" t="s">
        <v>1395</v>
      </c>
      <c r="B917" s="340" t="s">
        <v>1396</v>
      </c>
      <c r="C917" s="341" t="s">
        <v>1397</v>
      </c>
      <c r="D917" s="342" t="s">
        <v>1398</v>
      </c>
      <c r="E917" s="341" t="s">
        <v>305</v>
      </c>
      <c r="F917" s="342" t="s">
        <v>306</v>
      </c>
      <c r="G917" s="341" t="s">
        <v>2020</v>
      </c>
      <c r="H917" s="341" t="s">
        <v>2021</v>
      </c>
      <c r="I917" s="343">
        <v>2235.22998046875</v>
      </c>
      <c r="J917" s="343">
        <v>2</v>
      </c>
      <c r="K917" s="344">
        <v>4470.4599609375</v>
      </c>
    </row>
    <row r="918" spans="1:11" ht="14.45" customHeight="1" x14ac:dyDescent="0.2">
      <c r="A918" s="339" t="s">
        <v>1395</v>
      </c>
      <c r="B918" s="340" t="s">
        <v>1396</v>
      </c>
      <c r="C918" s="341" t="s">
        <v>1397</v>
      </c>
      <c r="D918" s="342" t="s">
        <v>1398</v>
      </c>
      <c r="E918" s="341" t="s">
        <v>305</v>
      </c>
      <c r="F918" s="342" t="s">
        <v>306</v>
      </c>
      <c r="G918" s="341" t="s">
        <v>2022</v>
      </c>
      <c r="H918" s="341" t="s">
        <v>2023</v>
      </c>
      <c r="I918" s="343">
        <v>2235.22998046875</v>
      </c>
      <c r="J918" s="343">
        <v>3</v>
      </c>
      <c r="K918" s="344">
        <v>6705.68994140625</v>
      </c>
    </row>
    <row r="919" spans="1:11" ht="14.45" customHeight="1" x14ac:dyDescent="0.2">
      <c r="A919" s="339" t="s">
        <v>1395</v>
      </c>
      <c r="B919" s="340" t="s">
        <v>1396</v>
      </c>
      <c r="C919" s="341" t="s">
        <v>1397</v>
      </c>
      <c r="D919" s="342" t="s">
        <v>1398</v>
      </c>
      <c r="E919" s="341" t="s">
        <v>305</v>
      </c>
      <c r="F919" s="342" t="s">
        <v>306</v>
      </c>
      <c r="G919" s="341" t="s">
        <v>2024</v>
      </c>
      <c r="H919" s="341" t="s">
        <v>2025</v>
      </c>
      <c r="I919" s="343">
        <v>3501.739990234375</v>
      </c>
      <c r="J919" s="343">
        <v>2</v>
      </c>
      <c r="K919" s="344">
        <v>7003.47998046875</v>
      </c>
    </row>
    <row r="920" spans="1:11" ht="14.45" customHeight="1" x14ac:dyDescent="0.2">
      <c r="A920" s="339" t="s">
        <v>1395</v>
      </c>
      <c r="B920" s="340" t="s">
        <v>1396</v>
      </c>
      <c r="C920" s="341" t="s">
        <v>1397</v>
      </c>
      <c r="D920" s="342" t="s">
        <v>1398</v>
      </c>
      <c r="E920" s="341" t="s">
        <v>305</v>
      </c>
      <c r="F920" s="342" t="s">
        <v>306</v>
      </c>
      <c r="G920" s="341" t="s">
        <v>2026</v>
      </c>
      <c r="H920" s="341" t="s">
        <v>2027</v>
      </c>
      <c r="I920" s="343">
        <v>2235.22998046875</v>
      </c>
      <c r="J920" s="343">
        <v>2</v>
      </c>
      <c r="K920" s="344">
        <v>4470.4599609375</v>
      </c>
    </row>
    <row r="921" spans="1:11" ht="14.45" customHeight="1" x14ac:dyDescent="0.2">
      <c r="A921" s="339" t="s">
        <v>1395</v>
      </c>
      <c r="B921" s="340" t="s">
        <v>1396</v>
      </c>
      <c r="C921" s="341" t="s">
        <v>1397</v>
      </c>
      <c r="D921" s="342" t="s">
        <v>1398</v>
      </c>
      <c r="E921" s="341" t="s">
        <v>305</v>
      </c>
      <c r="F921" s="342" t="s">
        <v>306</v>
      </c>
      <c r="G921" s="341" t="s">
        <v>2028</v>
      </c>
      <c r="H921" s="341" t="s">
        <v>2029</v>
      </c>
      <c r="I921" s="343">
        <v>2235.22998046875</v>
      </c>
      <c r="J921" s="343">
        <v>2</v>
      </c>
      <c r="K921" s="344">
        <v>4470.4599609375</v>
      </c>
    </row>
    <row r="922" spans="1:11" ht="14.45" customHeight="1" x14ac:dyDescent="0.2">
      <c r="A922" s="339" t="s">
        <v>1395</v>
      </c>
      <c r="B922" s="340" t="s">
        <v>1396</v>
      </c>
      <c r="C922" s="341" t="s">
        <v>1397</v>
      </c>
      <c r="D922" s="342" t="s">
        <v>1398</v>
      </c>
      <c r="E922" s="341" t="s">
        <v>305</v>
      </c>
      <c r="F922" s="342" t="s">
        <v>306</v>
      </c>
      <c r="G922" s="341" t="s">
        <v>2030</v>
      </c>
      <c r="H922" s="341" t="s">
        <v>2031</v>
      </c>
      <c r="I922" s="343">
        <v>3303.056640625</v>
      </c>
      <c r="J922" s="343">
        <v>3</v>
      </c>
      <c r="K922" s="344">
        <v>9909.169921875</v>
      </c>
    </row>
    <row r="923" spans="1:11" ht="14.45" customHeight="1" x14ac:dyDescent="0.2">
      <c r="A923" s="339" t="s">
        <v>1395</v>
      </c>
      <c r="B923" s="340" t="s">
        <v>1396</v>
      </c>
      <c r="C923" s="341" t="s">
        <v>1397</v>
      </c>
      <c r="D923" s="342" t="s">
        <v>1398</v>
      </c>
      <c r="E923" s="341" t="s">
        <v>305</v>
      </c>
      <c r="F923" s="342" t="s">
        <v>306</v>
      </c>
      <c r="G923" s="341" t="s">
        <v>2032</v>
      </c>
      <c r="H923" s="341" t="s">
        <v>2033</v>
      </c>
      <c r="I923" s="343">
        <v>3335.219970703125</v>
      </c>
      <c r="J923" s="343">
        <v>1</v>
      </c>
      <c r="K923" s="344">
        <v>3335.219970703125</v>
      </c>
    </row>
    <row r="924" spans="1:11" ht="14.45" customHeight="1" x14ac:dyDescent="0.2">
      <c r="A924" s="339" t="s">
        <v>1395</v>
      </c>
      <c r="B924" s="340" t="s">
        <v>1396</v>
      </c>
      <c r="C924" s="341" t="s">
        <v>1397</v>
      </c>
      <c r="D924" s="342" t="s">
        <v>1398</v>
      </c>
      <c r="E924" s="341" t="s">
        <v>305</v>
      </c>
      <c r="F924" s="342" t="s">
        <v>306</v>
      </c>
      <c r="G924" s="341" t="s">
        <v>2034</v>
      </c>
      <c r="H924" s="341" t="s">
        <v>2035</v>
      </c>
      <c r="I924" s="343">
        <v>1983.6332872178818</v>
      </c>
      <c r="J924" s="343">
        <v>19</v>
      </c>
      <c r="K924" s="344">
        <v>37688.550048828125</v>
      </c>
    </row>
    <row r="925" spans="1:11" ht="14.45" customHeight="1" x14ac:dyDescent="0.2">
      <c r="A925" s="339" t="s">
        <v>1395</v>
      </c>
      <c r="B925" s="340" t="s">
        <v>1396</v>
      </c>
      <c r="C925" s="341" t="s">
        <v>1397</v>
      </c>
      <c r="D925" s="342" t="s">
        <v>1398</v>
      </c>
      <c r="E925" s="341" t="s">
        <v>305</v>
      </c>
      <c r="F925" s="342" t="s">
        <v>306</v>
      </c>
      <c r="G925" s="341" t="s">
        <v>2036</v>
      </c>
      <c r="H925" s="341" t="s">
        <v>2037</v>
      </c>
      <c r="I925" s="343">
        <v>4625.0295840992649</v>
      </c>
      <c r="J925" s="343">
        <v>31</v>
      </c>
      <c r="K925" s="344">
        <v>143375.4052734375</v>
      </c>
    </row>
    <row r="926" spans="1:11" ht="14.45" customHeight="1" x14ac:dyDescent="0.2">
      <c r="A926" s="339" t="s">
        <v>1395</v>
      </c>
      <c r="B926" s="340" t="s">
        <v>1396</v>
      </c>
      <c r="C926" s="341" t="s">
        <v>1397</v>
      </c>
      <c r="D926" s="342" t="s">
        <v>1398</v>
      </c>
      <c r="E926" s="341" t="s">
        <v>305</v>
      </c>
      <c r="F926" s="342" t="s">
        <v>306</v>
      </c>
      <c r="G926" s="341" t="s">
        <v>2038</v>
      </c>
      <c r="H926" s="341" t="s">
        <v>2039</v>
      </c>
      <c r="I926" s="343">
        <v>7828.698893229167</v>
      </c>
      <c r="J926" s="343">
        <v>14</v>
      </c>
      <c r="K926" s="344">
        <v>109904.2890625</v>
      </c>
    </row>
    <row r="927" spans="1:11" ht="14.45" customHeight="1" x14ac:dyDescent="0.2">
      <c r="A927" s="339" t="s">
        <v>1395</v>
      </c>
      <c r="B927" s="340" t="s">
        <v>1396</v>
      </c>
      <c r="C927" s="341" t="s">
        <v>1397</v>
      </c>
      <c r="D927" s="342" t="s">
        <v>1398</v>
      </c>
      <c r="E927" s="341" t="s">
        <v>305</v>
      </c>
      <c r="F927" s="342" t="s">
        <v>306</v>
      </c>
      <c r="G927" s="341" t="s">
        <v>2040</v>
      </c>
      <c r="H927" s="341" t="s">
        <v>2041</v>
      </c>
      <c r="I927" s="343">
        <v>494.13999938964844</v>
      </c>
      <c r="J927" s="343">
        <v>41</v>
      </c>
      <c r="K927" s="344">
        <v>20264.800109863281</v>
      </c>
    </row>
    <row r="928" spans="1:11" ht="14.45" customHeight="1" x14ac:dyDescent="0.2">
      <c r="A928" s="339" t="s">
        <v>1395</v>
      </c>
      <c r="B928" s="340" t="s">
        <v>1396</v>
      </c>
      <c r="C928" s="341" t="s">
        <v>1397</v>
      </c>
      <c r="D928" s="342" t="s">
        <v>1398</v>
      </c>
      <c r="E928" s="341" t="s">
        <v>305</v>
      </c>
      <c r="F928" s="342" t="s">
        <v>306</v>
      </c>
      <c r="G928" s="341" t="s">
        <v>2042</v>
      </c>
      <c r="H928" s="341" t="s">
        <v>2043</v>
      </c>
      <c r="I928" s="343">
        <v>7358.85986328125</v>
      </c>
      <c r="J928" s="343">
        <v>1</v>
      </c>
      <c r="K928" s="344">
        <v>7358.85986328125</v>
      </c>
    </row>
    <row r="929" spans="1:11" ht="14.45" customHeight="1" x14ac:dyDescent="0.2">
      <c r="A929" s="339" t="s">
        <v>1395</v>
      </c>
      <c r="B929" s="340" t="s">
        <v>1396</v>
      </c>
      <c r="C929" s="341" t="s">
        <v>1397</v>
      </c>
      <c r="D929" s="342" t="s">
        <v>1398</v>
      </c>
      <c r="E929" s="341" t="s">
        <v>305</v>
      </c>
      <c r="F929" s="342" t="s">
        <v>306</v>
      </c>
      <c r="G929" s="341" t="s">
        <v>2044</v>
      </c>
      <c r="H929" s="341" t="s">
        <v>2045</v>
      </c>
      <c r="I929" s="343">
        <v>62750.6015625</v>
      </c>
      <c r="J929" s="343">
        <v>2</v>
      </c>
      <c r="K929" s="344">
        <v>125501.203125</v>
      </c>
    </row>
    <row r="930" spans="1:11" ht="14.45" customHeight="1" x14ac:dyDescent="0.2">
      <c r="A930" s="339" t="s">
        <v>1395</v>
      </c>
      <c r="B930" s="340" t="s">
        <v>1396</v>
      </c>
      <c r="C930" s="341" t="s">
        <v>1397</v>
      </c>
      <c r="D930" s="342" t="s">
        <v>1398</v>
      </c>
      <c r="E930" s="341" t="s">
        <v>305</v>
      </c>
      <c r="F930" s="342" t="s">
        <v>306</v>
      </c>
      <c r="G930" s="341" t="s">
        <v>2046</v>
      </c>
      <c r="H930" s="341" t="s">
        <v>2047</v>
      </c>
      <c r="I930" s="343">
        <v>2429.1512756347656</v>
      </c>
      <c r="J930" s="343">
        <v>8</v>
      </c>
      <c r="K930" s="344">
        <v>19433.210205078125</v>
      </c>
    </row>
    <row r="931" spans="1:11" ht="14.45" customHeight="1" x14ac:dyDescent="0.2">
      <c r="A931" s="339" t="s">
        <v>1395</v>
      </c>
      <c r="B931" s="340" t="s">
        <v>1396</v>
      </c>
      <c r="C931" s="341" t="s">
        <v>1397</v>
      </c>
      <c r="D931" s="342" t="s">
        <v>1398</v>
      </c>
      <c r="E931" s="341" t="s">
        <v>305</v>
      </c>
      <c r="F931" s="342" t="s">
        <v>306</v>
      </c>
      <c r="G931" s="341" t="s">
        <v>2048</v>
      </c>
      <c r="H931" s="341" t="s">
        <v>2049</v>
      </c>
      <c r="I931" s="343">
        <v>8655.4521484375</v>
      </c>
      <c r="J931" s="343">
        <v>6</v>
      </c>
      <c r="K931" s="344">
        <v>51932.390625</v>
      </c>
    </row>
    <row r="932" spans="1:11" ht="14.45" customHeight="1" x14ac:dyDescent="0.2">
      <c r="A932" s="339" t="s">
        <v>1395</v>
      </c>
      <c r="B932" s="340" t="s">
        <v>1396</v>
      </c>
      <c r="C932" s="341" t="s">
        <v>1397</v>
      </c>
      <c r="D932" s="342" t="s">
        <v>1398</v>
      </c>
      <c r="E932" s="341" t="s">
        <v>305</v>
      </c>
      <c r="F932" s="342" t="s">
        <v>306</v>
      </c>
      <c r="G932" s="341" t="s">
        <v>2050</v>
      </c>
      <c r="H932" s="341" t="s">
        <v>2051</v>
      </c>
      <c r="I932" s="343">
        <v>92236.341796875</v>
      </c>
      <c r="J932" s="343">
        <v>16</v>
      </c>
      <c r="K932" s="344">
        <v>1475781.46875</v>
      </c>
    </row>
    <row r="933" spans="1:11" ht="14.45" customHeight="1" x14ac:dyDescent="0.2">
      <c r="A933" s="339" t="s">
        <v>1395</v>
      </c>
      <c r="B933" s="340" t="s">
        <v>1396</v>
      </c>
      <c r="C933" s="341" t="s">
        <v>1397</v>
      </c>
      <c r="D933" s="342" t="s">
        <v>1398</v>
      </c>
      <c r="E933" s="341" t="s">
        <v>305</v>
      </c>
      <c r="F933" s="342" t="s">
        <v>306</v>
      </c>
      <c r="G933" s="341" t="s">
        <v>2052</v>
      </c>
      <c r="H933" s="341" t="s">
        <v>2053</v>
      </c>
      <c r="I933" s="343">
        <v>4110.4827148437498</v>
      </c>
      <c r="J933" s="343">
        <v>17</v>
      </c>
      <c r="K933" s="344">
        <v>69878.15087890625</v>
      </c>
    </row>
    <row r="934" spans="1:11" ht="14.45" customHeight="1" x14ac:dyDescent="0.2">
      <c r="A934" s="339" t="s">
        <v>1395</v>
      </c>
      <c r="B934" s="340" t="s">
        <v>1396</v>
      </c>
      <c r="C934" s="341" t="s">
        <v>1397</v>
      </c>
      <c r="D934" s="342" t="s">
        <v>1398</v>
      </c>
      <c r="E934" s="341" t="s">
        <v>305</v>
      </c>
      <c r="F934" s="342" t="s">
        <v>306</v>
      </c>
      <c r="G934" s="341" t="s">
        <v>2054</v>
      </c>
      <c r="H934" s="341" t="s">
        <v>2055</v>
      </c>
      <c r="I934" s="343">
        <v>900.28997802734375</v>
      </c>
      <c r="J934" s="343">
        <v>1</v>
      </c>
      <c r="K934" s="344">
        <v>900.28997802734375</v>
      </c>
    </row>
    <row r="935" spans="1:11" ht="14.45" customHeight="1" x14ac:dyDescent="0.2">
      <c r="A935" s="339" t="s">
        <v>1395</v>
      </c>
      <c r="B935" s="340" t="s">
        <v>1396</v>
      </c>
      <c r="C935" s="341" t="s">
        <v>1397</v>
      </c>
      <c r="D935" s="342" t="s">
        <v>1398</v>
      </c>
      <c r="E935" s="341" t="s">
        <v>305</v>
      </c>
      <c r="F935" s="342" t="s">
        <v>306</v>
      </c>
      <c r="G935" s="341" t="s">
        <v>2056</v>
      </c>
      <c r="H935" s="341" t="s">
        <v>2057</v>
      </c>
      <c r="I935" s="343">
        <v>1971.719970703125</v>
      </c>
      <c r="J935" s="343">
        <v>1</v>
      </c>
      <c r="K935" s="344">
        <v>1971.719970703125</v>
      </c>
    </row>
    <row r="936" spans="1:11" ht="14.45" customHeight="1" x14ac:dyDescent="0.2">
      <c r="A936" s="339" t="s">
        <v>1395</v>
      </c>
      <c r="B936" s="340" t="s">
        <v>1396</v>
      </c>
      <c r="C936" s="341" t="s">
        <v>1397</v>
      </c>
      <c r="D936" s="342" t="s">
        <v>1398</v>
      </c>
      <c r="E936" s="341" t="s">
        <v>305</v>
      </c>
      <c r="F936" s="342" t="s">
        <v>306</v>
      </c>
      <c r="G936" s="341" t="s">
        <v>2058</v>
      </c>
      <c r="H936" s="341" t="s">
        <v>2059</v>
      </c>
      <c r="I936" s="343">
        <v>2057</v>
      </c>
      <c r="J936" s="343">
        <v>1</v>
      </c>
      <c r="K936" s="344">
        <v>2057</v>
      </c>
    </row>
    <row r="937" spans="1:11" ht="14.45" customHeight="1" x14ac:dyDescent="0.2">
      <c r="A937" s="339" t="s">
        <v>1395</v>
      </c>
      <c r="B937" s="340" t="s">
        <v>1396</v>
      </c>
      <c r="C937" s="341" t="s">
        <v>1397</v>
      </c>
      <c r="D937" s="342" t="s">
        <v>1398</v>
      </c>
      <c r="E937" s="341" t="s">
        <v>305</v>
      </c>
      <c r="F937" s="342" t="s">
        <v>306</v>
      </c>
      <c r="G937" s="341" t="s">
        <v>2060</v>
      </c>
      <c r="H937" s="341" t="s">
        <v>2061</v>
      </c>
      <c r="I937" s="343">
        <v>2057</v>
      </c>
      <c r="J937" s="343">
        <v>2</v>
      </c>
      <c r="K937" s="344">
        <v>4114</v>
      </c>
    </row>
    <row r="938" spans="1:11" ht="14.45" customHeight="1" x14ac:dyDescent="0.2">
      <c r="A938" s="339" t="s">
        <v>1395</v>
      </c>
      <c r="B938" s="340" t="s">
        <v>1396</v>
      </c>
      <c r="C938" s="341" t="s">
        <v>1397</v>
      </c>
      <c r="D938" s="342" t="s">
        <v>1398</v>
      </c>
      <c r="E938" s="341" t="s">
        <v>305</v>
      </c>
      <c r="F938" s="342" t="s">
        <v>306</v>
      </c>
      <c r="G938" s="341" t="s">
        <v>2062</v>
      </c>
      <c r="H938" s="341" t="s">
        <v>2063</v>
      </c>
      <c r="I938" s="343">
        <v>1146.1226421155427</v>
      </c>
      <c r="J938" s="343">
        <v>35</v>
      </c>
      <c r="K938" s="344">
        <v>40114.650390625</v>
      </c>
    </row>
    <row r="939" spans="1:11" ht="14.45" customHeight="1" x14ac:dyDescent="0.2">
      <c r="A939" s="339" t="s">
        <v>1395</v>
      </c>
      <c r="B939" s="340" t="s">
        <v>1396</v>
      </c>
      <c r="C939" s="341" t="s">
        <v>1397</v>
      </c>
      <c r="D939" s="342" t="s">
        <v>1398</v>
      </c>
      <c r="E939" s="341" t="s">
        <v>305</v>
      </c>
      <c r="F939" s="342" t="s">
        <v>306</v>
      </c>
      <c r="G939" s="341" t="s">
        <v>2064</v>
      </c>
      <c r="H939" s="341" t="s">
        <v>2065</v>
      </c>
      <c r="I939" s="343">
        <v>6046.5400146484371</v>
      </c>
      <c r="J939" s="343">
        <v>47</v>
      </c>
      <c r="K939" s="344">
        <v>285537.5830078125</v>
      </c>
    </row>
    <row r="940" spans="1:11" ht="14.45" customHeight="1" x14ac:dyDescent="0.2">
      <c r="A940" s="339" t="s">
        <v>1395</v>
      </c>
      <c r="B940" s="340" t="s">
        <v>1396</v>
      </c>
      <c r="C940" s="341" t="s">
        <v>1397</v>
      </c>
      <c r="D940" s="342" t="s">
        <v>1398</v>
      </c>
      <c r="E940" s="341" t="s">
        <v>305</v>
      </c>
      <c r="F940" s="342" t="s">
        <v>306</v>
      </c>
      <c r="G940" s="341" t="s">
        <v>2066</v>
      </c>
      <c r="H940" s="341" t="s">
        <v>2067</v>
      </c>
      <c r="I940" s="343">
        <v>1996.5</v>
      </c>
      <c r="J940" s="343">
        <v>3</v>
      </c>
      <c r="K940" s="344">
        <v>5989.5</v>
      </c>
    </row>
    <row r="941" spans="1:11" ht="14.45" customHeight="1" x14ac:dyDescent="0.2">
      <c r="A941" s="339" t="s">
        <v>1395</v>
      </c>
      <c r="B941" s="340" t="s">
        <v>1396</v>
      </c>
      <c r="C941" s="341" t="s">
        <v>1397</v>
      </c>
      <c r="D941" s="342" t="s">
        <v>1398</v>
      </c>
      <c r="E941" s="341" t="s">
        <v>305</v>
      </c>
      <c r="F941" s="342" t="s">
        <v>306</v>
      </c>
      <c r="G941" s="341" t="s">
        <v>2068</v>
      </c>
      <c r="H941" s="341" t="s">
        <v>2069</v>
      </c>
      <c r="I941" s="343">
        <v>5324</v>
      </c>
      <c r="J941" s="343">
        <v>3</v>
      </c>
      <c r="K941" s="344">
        <v>15972</v>
      </c>
    </row>
    <row r="942" spans="1:11" ht="14.45" customHeight="1" x14ac:dyDescent="0.2">
      <c r="A942" s="339" t="s">
        <v>1395</v>
      </c>
      <c r="B942" s="340" t="s">
        <v>1396</v>
      </c>
      <c r="C942" s="341" t="s">
        <v>1397</v>
      </c>
      <c r="D942" s="342" t="s">
        <v>1398</v>
      </c>
      <c r="E942" s="341" t="s">
        <v>305</v>
      </c>
      <c r="F942" s="342" t="s">
        <v>306</v>
      </c>
      <c r="G942" s="341" t="s">
        <v>2070</v>
      </c>
      <c r="H942" s="341" t="s">
        <v>2071</v>
      </c>
      <c r="I942" s="343">
        <v>5341.490234375</v>
      </c>
      <c r="J942" s="343">
        <v>1</v>
      </c>
      <c r="K942" s="344">
        <v>5341.490234375</v>
      </c>
    </row>
    <row r="943" spans="1:11" ht="14.45" customHeight="1" x14ac:dyDescent="0.2">
      <c r="A943" s="339" t="s">
        <v>1395</v>
      </c>
      <c r="B943" s="340" t="s">
        <v>1396</v>
      </c>
      <c r="C943" s="341" t="s">
        <v>1397</v>
      </c>
      <c r="D943" s="342" t="s">
        <v>1398</v>
      </c>
      <c r="E943" s="341" t="s">
        <v>305</v>
      </c>
      <c r="F943" s="342" t="s">
        <v>306</v>
      </c>
      <c r="G943" s="341" t="s">
        <v>2072</v>
      </c>
      <c r="H943" s="341" t="s">
        <v>2073</v>
      </c>
      <c r="I943" s="343">
        <v>1621.4200439453125</v>
      </c>
      <c r="J943" s="343">
        <v>1</v>
      </c>
      <c r="K943" s="344">
        <v>1621.4200439453125</v>
      </c>
    </row>
    <row r="944" spans="1:11" ht="14.45" customHeight="1" x14ac:dyDescent="0.2">
      <c r="A944" s="339" t="s">
        <v>1395</v>
      </c>
      <c r="B944" s="340" t="s">
        <v>1396</v>
      </c>
      <c r="C944" s="341" t="s">
        <v>1397</v>
      </c>
      <c r="D944" s="342" t="s">
        <v>1398</v>
      </c>
      <c r="E944" s="341" t="s">
        <v>305</v>
      </c>
      <c r="F944" s="342" t="s">
        <v>306</v>
      </c>
      <c r="G944" s="341" t="s">
        <v>2074</v>
      </c>
      <c r="H944" s="341" t="s">
        <v>2075</v>
      </c>
      <c r="I944" s="343">
        <v>167.70999908447266</v>
      </c>
      <c r="J944" s="343">
        <v>21</v>
      </c>
      <c r="K944" s="344">
        <v>4275.6698760986328</v>
      </c>
    </row>
    <row r="945" spans="1:11" ht="14.45" customHeight="1" x14ac:dyDescent="0.2">
      <c r="A945" s="339" t="s">
        <v>1395</v>
      </c>
      <c r="B945" s="340" t="s">
        <v>1396</v>
      </c>
      <c r="C945" s="341" t="s">
        <v>1397</v>
      </c>
      <c r="D945" s="342" t="s">
        <v>1398</v>
      </c>
      <c r="E945" s="341" t="s">
        <v>305</v>
      </c>
      <c r="F945" s="342" t="s">
        <v>306</v>
      </c>
      <c r="G945" s="341" t="s">
        <v>2076</v>
      </c>
      <c r="H945" s="341" t="s">
        <v>2077</v>
      </c>
      <c r="I945" s="343">
        <v>2168.320068359375</v>
      </c>
      <c r="J945" s="343">
        <v>1</v>
      </c>
      <c r="K945" s="344">
        <v>2168.320068359375</v>
      </c>
    </row>
    <row r="946" spans="1:11" ht="14.45" customHeight="1" x14ac:dyDescent="0.2">
      <c r="A946" s="339" t="s">
        <v>1395</v>
      </c>
      <c r="B946" s="340" t="s">
        <v>1396</v>
      </c>
      <c r="C946" s="341" t="s">
        <v>1397</v>
      </c>
      <c r="D946" s="342" t="s">
        <v>1398</v>
      </c>
      <c r="E946" s="341" t="s">
        <v>305</v>
      </c>
      <c r="F946" s="342" t="s">
        <v>306</v>
      </c>
      <c r="G946" s="341" t="s">
        <v>2078</v>
      </c>
      <c r="H946" s="341" t="s">
        <v>2079</v>
      </c>
      <c r="I946" s="343">
        <v>2168.320068359375</v>
      </c>
      <c r="J946" s="343">
        <v>1</v>
      </c>
      <c r="K946" s="344">
        <v>2168.320068359375</v>
      </c>
    </row>
    <row r="947" spans="1:11" ht="14.45" customHeight="1" x14ac:dyDescent="0.2">
      <c r="A947" s="339" t="s">
        <v>1395</v>
      </c>
      <c r="B947" s="340" t="s">
        <v>1396</v>
      </c>
      <c r="C947" s="341" t="s">
        <v>1397</v>
      </c>
      <c r="D947" s="342" t="s">
        <v>1398</v>
      </c>
      <c r="E947" s="341" t="s">
        <v>305</v>
      </c>
      <c r="F947" s="342" t="s">
        <v>306</v>
      </c>
      <c r="G947" s="341" t="s">
        <v>2080</v>
      </c>
      <c r="H947" s="341" t="s">
        <v>2081</v>
      </c>
      <c r="I947" s="343">
        <v>2168.320068359375</v>
      </c>
      <c r="J947" s="343">
        <v>1</v>
      </c>
      <c r="K947" s="344">
        <v>2168.320068359375</v>
      </c>
    </row>
    <row r="948" spans="1:11" ht="14.45" customHeight="1" x14ac:dyDescent="0.2">
      <c r="A948" s="339" t="s">
        <v>1395</v>
      </c>
      <c r="B948" s="340" t="s">
        <v>1396</v>
      </c>
      <c r="C948" s="341" t="s">
        <v>1397</v>
      </c>
      <c r="D948" s="342" t="s">
        <v>1398</v>
      </c>
      <c r="E948" s="341" t="s">
        <v>305</v>
      </c>
      <c r="F948" s="342" t="s">
        <v>306</v>
      </c>
      <c r="G948" s="341" t="s">
        <v>2082</v>
      </c>
      <c r="H948" s="341" t="s">
        <v>2083</v>
      </c>
      <c r="I948" s="343">
        <v>2064.884033203125</v>
      </c>
      <c r="J948" s="343">
        <v>5</v>
      </c>
      <c r="K948" s="344">
        <v>10324.420166015625</v>
      </c>
    </row>
    <row r="949" spans="1:11" ht="14.45" customHeight="1" x14ac:dyDescent="0.2">
      <c r="A949" s="339" t="s">
        <v>1395</v>
      </c>
      <c r="B949" s="340" t="s">
        <v>1396</v>
      </c>
      <c r="C949" s="341" t="s">
        <v>1397</v>
      </c>
      <c r="D949" s="342" t="s">
        <v>1398</v>
      </c>
      <c r="E949" s="341" t="s">
        <v>305</v>
      </c>
      <c r="F949" s="342" t="s">
        <v>306</v>
      </c>
      <c r="G949" s="341" t="s">
        <v>2084</v>
      </c>
      <c r="H949" s="341" t="s">
        <v>2085</v>
      </c>
      <c r="I949" s="343">
        <v>2064.827303799716</v>
      </c>
      <c r="J949" s="343">
        <v>18</v>
      </c>
      <c r="K949" s="344">
        <v>37167.08056640625</v>
      </c>
    </row>
    <row r="950" spans="1:11" ht="14.45" customHeight="1" x14ac:dyDescent="0.2">
      <c r="A950" s="339" t="s">
        <v>1395</v>
      </c>
      <c r="B950" s="340" t="s">
        <v>1396</v>
      </c>
      <c r="C950" s="341" t="s">
        <v>1397</v>
      </c>
      <c r="D950" s="342" t="s">
        <v>1398</v>
      </c>
      <c r="E950" s="341" t="s">
        <v>305</v>
      </c>
      <c r="F950" s="342" t="s">
        <v>306</v>
      </c>
      <c r="G950" s="341" t="s">
        <v>2086</v>
      </c>
      <c r="H950" s="341" t="s">
        <v>2087</v>
      </c>
      <c r="I950" s="343">
        <v>2064.780029296875</v>
      </c>
      <c r="J950" s="343">
        <v>5</v>
      </c>
      <c r="K950" s="344">
        <v>10323.380126953125</v>
      </c>
    </row>
    <row r="951" spans="1:11" ht="14.45" customHeight="1" x14ac:dyDescent="0.2">
      <c r="A951" s="339" t="s">
        <v>1395</v>
      </c>
      <c r="B951" s="340" t="s">
        <v>1396</v>
      </c>
      <c r="C951" s="341" t="s">
        <v>1397</v>
      </c>
      <c r="D951" s="342" t="s">
        <v>1398</v>
      </c>
      <c r="E951" s="341" t="s">
        <v>305</v>
      </c>
      <c r="F951" s="342" t="s">
        <v>306</v>
      </c>
      <c r="G951" s="341" t="s">
        <v>2088</v>
      </c>
      <c r="H951" s="341" t="s">
        <v>2089</v>
      </c>
      <c r="I951" s="343">
        <v>12145.98046875</v>
      </c>
      <c r="J951" s="343">
        <v>1</v>
      </c>
      <c r="K951" s="344">
        <v>12145.98046875</v>
      </c>
    </row>
    <row r="952" spans="1:11" ht="14.45" customHeight="1" x14ac:dyDescent="0.2">
      <c r="A952" s="339" t="s">
        <v>1395</v>
      </c>
      <c r="B952" s="340" t="s">
        <v>1396</v>
      </c>
      <c r="C952" s="341" t="s">
        <v>1397</v>
      </c>
      <c r="D952" s="342" t="s">
        <v>1398</v>
      </c>
      <c r="E952" s="341" t="s">
        <v>305</v>
      </c>
      <c r="F952" s="342" t="s">
        <v>306</v>
      </c>
      <c r="G952" s="341" t="s">
        <v>2090</v>
      </c>
      <c r="H952" s="341" t="s">
        <v>2091</v>
      </c>
      <c r="I952" s="343">
        <v>121</v>
      </c>
      <c r="J952" s="343">
        <v>60</v>
      </c>
      <c r="K952" s="344">
        <v>7260</v>
      </c>
    </row>
    <row r="953" spans="1:11" ht="14.45" customHeight="1" x14ac:dyDescent="0.2">
      <c r="A953" s="339" t="s">
        <v>1395</v>
      </c>
      <c r="B953" s="340" t="s">
        <v>1396</v>
      </c>
      <c r="C953" s="341" t="s">
        <v>1397</v>
      </c>
      <c r="D953" s="342" t="s">
        <v>1398</v>
      </c>
      <c r="E953" s="341" t="s">
        <v>305</v>
      </c>
      <c r="F953" s="342" t="s">
        <v>306</v>
      </c>
      <c r="G953" s="341" t="s">
        <v>2092</v>
      </c>
      <c r="H953" s="341" t="s">
        <v>2093</v>
      </c>
      <c r="I953" s="343">
        <v>37781.048549107145</v>
      </c>
      <c r="J953" s="343">
        <v>8</v>
      </c>
      <c r="K953" s="344">
        <v>304676.55078125</v>
      </c>
    </row>
    <row r="954" spans="1:11" ht="14.45" customHeight="1" x14ac:dyDescent="0.2">
      <c r="A954" s="339" t="s">
        <v>1395</v>
      </c>
      <c r="B954" s="340" t="s">
        <v>1396</v>
      </c>
      <c r="C954" s="341" t="s">
        <v>1397</v>
      </c>
      <c r="D954" s="342" t="s">
        <v>1398</v>
      </c>
      <c r="E954" s="341" t="s">
        <v>305</v>
      </c>
      <c r="F954" s="342" t="s">
        <v>306</v>
      </c>
      <c r="G954" s="341" t="s">
        <v>2094</v>
      </c>
      <c r="H954" s="341" t="s">
        <v>2095</v>
      </c>
      <c r="I954" s="343">
        <v>2714.2150065104165</v>
      </c>
      <c r="J954" s="343">
        <v>6</v>
      </c>
      <c r="K954" s="344">
        <v>16285.2900390625</v>
      </c>
    </row>
    <row r="955" spans="1:11" ht="14.45" customHeight="1" x14ac:dyDescent="0.2">
      <c r="A955" s="339" t="s">
        <v>1395</v>
      </c>
      <c r="B955" s="340" t="s">
        <v>1396</v>
      </c>
      <c r="C955" s="341" t="s">
        <v>1397</v>
      </c>
      <c r="D955" s="342" t="s">
        <v>1398</v>
      </c>
      <c r="E955" s="341" t="s">
        <v>305</v>
      </c>
      <c r="F955" s="342" t="s">
        <v>306</v>
      </c>
      <c r="G955" s="341" t="s">
        <v>2096</v>
      </c>
      <c r="H955" s="341" t="s">
        <v>2097</v>
      </c>
      <c r="I955" s="343">
        <v>92982.826171875</v>
      </c>
      <c r="J955" s="343">
        <v>8</v>
      </c>
      <c r="K955" s="344">
        <v>743862.609375</v>
      </c>
    </row>
    <row r="956" spans="1:11" ht="14.45" customHeight="1" x14ac:dyDescent="0.2">
      <c r="A956" s="339" t="s">
        <v>1395</v>
      </c>
      <c r="B956" s="340" t="s">
        <v>1396</v>
      </c>
      <c r="C956" s="341" t="s">
        <v>1397</v>
      </c>
      <c r="D956" s="342" t="s">
        <v>1398</v>
      </c>
      <c r="E956" s="341" t="s">
        <v>305</v>
      </c>
      <c r="F956" s="342" t="s">
        <v>306</v>
      </c>
      <c r="G956" s="341" t="s">
        <v>2098</v>
      </c>
      <c r="H956" s="341" t="s">
        <v>2099</v>
      </c>
      <c r="I956" s="343">
        <v>73632.272656250003</v>
      </c>
      <c r="J956" s="343">
        <v>10</v>
      </c>
      <c r="K956" s="344">
        <v>736322.7265625</v>
      </c>
    </row>
    <row r="957" spans="1:11" ht="14.45" customHeight="1" x14ac:dyDescent="0.2">
      <c r="A957" s="339" t="s">
        <v>1395</v>
      </c>
      <c r="B957" s="340" t="s">
        <v>1396</v>
      </c>
      <c r="C957" s="341" t="s">
        <v>1397</v>
      </c>
      <c r="D957" s="342" t="s">
        <v>1398</v>
      </c>
      <c r="E957" s="341" t="s">
        <v>305</v>
      </c>
      <c r="F957" s="342" t="s">
        <v>306</v>
      </c>
      <c r="G957" s="341" t="s">
        <v>2100</v>
      </c>
      <c r="H957" s="341" t="s">
        <v>2101</v>
      </c>
      <c r="I957" s="343">
        <v>88576.9609375</v>
      </c>
      <c r="J957" s="343">
        <v>1</v>
      </c>
      <c r="K957" s="344">
        <v>88576.9609375</v>
      </c>
    </row>
    <row r="958" spans="1:11" ht="14.45" customHeight="1" x14ac:dyDescent="0.2">
      <c r="A958" s="339" t="s">
        <v>1395</v>
      </c>
      <c r="B958" s="340" t="s">
        <v>1396</v>
      </c>
      <c r="C958" s="341" t="s">
        <v>1397</v>
      </c>
      <c r="D958" s="342" t="s">
        <v>1398</v>
      </c>
      <c r="E958" s="341" t="s">
        <v>305</v>
      </c>
      <c r="F958" s="342" t="s">
        <v>306</v>
      </c>
      <c r="G958" s="341" t="s">
        <v>2102</v>
      </c>
      <c r="H958" s="341" t="s">
        <v>2103</v>
      </c>
      <c r="I958" s="343">
        <v>88577.0234375</v>
      </c>
      <c r="J958" s="343">
        <v>1</v>
      </c>
      <c r="K958" s="344">
        <v>88577.0234375</v>
      </c>
    </row>
    <row r="959" spans="1:11" ht="14.45" customHeight="1" x14ac:dyDescent="0.2">
      <c r="A959" s="339" t="s">
        <v>1395</v>
      </c>
      <c r="B959" s="340" t="s">
        <v>1396</v>
      </c>
      <c r="C959" s="341" t="s">
        <v>1397</v>
      </c>
      <c r="D959" s="342" t="s">
        <v>1398</v>
      </c>
      <c r="E959" s="341" t="s">
        <v>305</v>
      </c>
      <c r="F959" s="342" t="s">
        <v>306</v>
      </c>
      <c r="G959" s="341" t="s">
        <v>2104</v>
      </c>
      <c r="H959" s="341" t="s">
        <v>2105</v>
      </c>
      <c r="I959" s="343">
        <v>88577.0234375</v>
      </c>
      <c r="J959" s="343">
        <v>1</v>
      </c>
      <c r="K959" s="344">
        <v>88577.0234375</v>
      </c>
    </row>
    <row r="960" spans="1:11" ht="14.45" customHeight="1" x14ac:dyDescent="0.2">
      <c r="A960" s="339" t="s">
        <v>1395</v>
      </c>
      <c r="B960" s="340" t="s">
        <v>1396</v>
      </c>
      <c r="C960" s="341" t="s">
        <v>1397</v>
      </c>
      <c r="D960" s="342" t="s">
        <v>1398</v>
      </c>
      <c r="E960" s="341" t="s">
        <v>305</v>
      </c>
      <c r="F960" s="342" t="s">
        <v>306</v>
      </c>
      <c r="G960" s="341" t="s">
        <v>2106</v>
      </c>
      <c r="H960" s="341" t="s">
        <v>2107</v>
      </c>
      <c r="I960" s="343">
        <v>13128.5</v>
      </c>
      <c r="J960" s="343">
        <v>1</v>
      </c>
      <c r="K960" s="344">
        <v>13128.5</v>
      </c>
    </row>
    <row r="961" spans="1:11" ht="14.45" customHeight="1" x14ac:dyDescent="0.2">
      <c r="A961" s="339" t="s">
        <v>1395</v>
      </c>
      <c r="B961" s="340" t="s">
        <v>1396</v>
      </c>
      <c r="C961" s="341" t="s">
        <v>1397</v>
      </c>
      <c r="D961" s="342" t="s">
        <v>1398</v>
      </c>
      <c r="E961" s="341" t="s">
        <v>305</v>
      </c>
      <c r="F961" s="342" t="s">
        <v>306</v>
      </c>
      <c r="G961" s="341" t="s">
        <v>2108</v>
      </c>
      <c r="H961" s="341" t="s">
        <v>2109</v>
      </c>
      <c r="I961" s="343">
        <v>18869.94921875</v>
      </c>
      <c r="J961" s="343">
        <v>1</v>
      </c>
      <c r="K961" s="344">
        <v>18869.94921875</v>
      </c>
    </row>
    <row r="962" spans="1:11" ht="14.45" customHeight="1" x14ac:dyDescent="0.2">
      <c r="A962" s="339" t="s">
        <v>1395</v>
      </c>
      <c r="B962" s="340" t="s">
        <v>1396</v>
      </c>
      <c r="C962" s="341" t="s">
        <v>1397</v>
      </c>
      <c r="D962" s="342" t="s">
        <v>1398</v>
      </c>
      <c r="E962" s="341" t="s">
        <v>305</v>
      </c>
      <c r="F962" s="342" t="s">
        <v>306</v>
      </c>
      <c r="G962" s="341" t="s">
        <v>2110</v>
      </c>
      <c r="H962" s="341" t="s">
        <v>2111</v>
      </c>
      <c r="I962" s="343">
        <v>94743</v>
      </c>
      <c r="J962" s="343">
        <v>1</v>
      </c>
      <c r="K962" s="344">
        <v>94743</v>
      </c>
    </row>
    <row r="963" spans="1:11" ht="14.45" customHeight="1" x14ac:dyDescent="0.2">
      <c r="A963" s="339" t="s">
        <v>1395</v>
      </c>
      <c r="B963" s="340" t="s">
        <v>1396</v>
      </c>
      <c r="C963" s="341" t="s">
        <v>1397</v>
      </c>
      <c r="D963" s="342" t="s">
        <v>1398</v>
      </c>
      <c r="E963" s="341" t="s">
        <v>305</v>
      </c>
      <c r="F963" s="342" t="s">
        <v>306</v>
      </c>
      <c r="G963" s="341" t="s">
        <v>2112</v>
      </c>
      <c r="H963" s="341" t="s">
        <v>2113</v>
      </c>
      <c r="I963" s="343">
        <v>13285.814670138889</v>
      </c>
      <c r="J963" s="343">
        <v>27</v>
      </c>
      <c r="K963" s="344">
        <v>358716.595703125</v>
      </c>
    </row>
    <row r="964" spans="1:11" ht="14.45" customHeight="1" x14ac:dyDescent="0.2">
      <c r="A964" s="339" t="s">
        <v>1395</v>
      </c>
      <c r="B964" s="340" t="s">
        <v>1396</v>
      </c>
      <c r="C964" s="341" t="s">
        <v>1397</v>
      </c>
      <c r="D964" s="342" t="s">
        <v>1398</v>
      </c>
      <c r="E964" s="341" t="s">
        <v>305</v>
      </c>
      <c r="F964" s="342" t="s">
        <v>306</v>
      </c>
      <c r="G964" s="341" t="s">
        <v>2114</v>
      </c>
      <c r="H964" s="341" t="s">
        <v>2115</v>
      </c>
      <c r="I964" s="343">
        <v>165730.54166666666</v>
      </c>
      <c r="J964" s="343">
        <v>3</v>
      </c>
      <c r="K964" s="344">
        <v>497191.625</v>
      </c>
    </row>
    <row r="965" spans="1:11" ht="14.45" customHeight="1" x14ac:dyDescent="0.2">
      <c r="A965" s="339" t="s">
        <v>1395</v>
      </c>
      <c r="B965" s="340" t="s">
        <v>1396</v>
      </c>
      <c r="C965" s="341" t="s">
        <v>1397</v>
      </c>
      <c r="D965" s="342" t="s">
        <v>1398</v>
      </c>
      <c r="E965" s="341" t="s">
        <v>305</v>
      </c>
      <c r="F965" s="342" t="s">
        <v>306</v>
      </c>
      <c r="G965" s="341" t="s">
        <v>2116</v>
      </c>
      <c r="H965" s="341" t="s">
        <v>2117</v>
      </c>
      <c r="I965" s="343">
        <v>3735.2633463541665</v>
      </c>
      <c r="J965" s="343">
        <v>3</v>
      </c>
      <c r="K965" s="344">
        <v>11205.7900390625</v>
      </c>
    </row>
    <row r="966" spans="1:11" ht="14.45" customHeight="1" x14ac:dyDescent="0.2">
      <c r="A966" s="339" t="s">
        <v>1395</v>
      </c>
      <c r="B966" s="340" t="s">
        <v>1396</v>
      </c>
      <c r="C966" s="341" t="s">
        <v>1397</v>
      </c>
      <c r="D966" s="342" t="s">
        <v>1398</v>
      </c>
      <c r="E966" s="341" t="s">
        <v>305</v>
      </c>
      <c r="F966" s="342" t="s">
        <v>306</v>
      </c>
      <c r="G966" s="341" t="s">
        <v>2118</v>
      </c>
      <c r="H966" s="341" t="s">
        <v>2119</v>
      </c>
      <c r="I966" s="343">
        <v>362.10131495000707</v>
      </c>
      <c r="J966" s="343">
        <v>9</v>
      </c>
      <c r="K966" s="344">
        <v>3258.9118345500638</v>
      </c>
    </row>
    <row r="967" spans="1:11" ht="14.45" customHeight="1" x14ac:dyDescent="0.2">
      <c r="A967" s="339" t="s">
        <v>1395</v>
      </c>
      <c r="B967" s="340" t="s">
        <v>1396</v>
      </c>
      <c r="C967" s="341" t="s">
        <v>1397</v>
      </c>
      <c r="D967" s="342" t="s">
        <v>1398</v>
      </c>
      <c r="E967" s="341" t="s">
        <v>305</v>
      </c>
      <c r="F967" s="342" t="s">
        <v>306</v>
      </c>
      <c r="G967" s="341" t="s">
        <v>2120</v>
      </c>
      <c r="H967" s="341" t="s">
        <v>2121</v>
      </c>
      <c r="I967" s="343">
        <v>2505.1739501953125</v>
      </c>
      <c r="J967" s="343">
        <v>21</v>
      </c>
      <c r="K967" s="344">
        <v>52816.35107421875</v>
      </c>
    </row>
    <row r="968" spans="1:11" ht="14.45" customHeight="1" x14ac:dyDescent="0.2">
      <c r="A968" s="339" t="s">
        <v>1395</v>
      </c>
      <c r="B968" s="340" t="s">
        <v>1396</v>
      </c>
      <c r="C968" s="341" t="s">
        <v>1397</v>
      </c>
      <c r="D968" s="342" t="s">
        <v>1398</v>
      </c>
      <c r="E968" s="341" t="s">
        <v>305</v>
      </c>
      <c r="F968" s="342" t="s">
        <v>306</v>
      </c>
      <c r="G968" s="341" t="s">
        <v>2122</v>
      </c>
      <c r="H968" s="341" t="s">
        <v>2123</v>
      </c>
      <c r="I968" s="343">
        <v>2404.2544119698659</v>
      </c>
      <c r="J968" s="343">
        <v>107</v>
      </c>
      <c r="K968" s="344">
        <v>260864.5810546875</v>
      </c>
    </row>
    <row r="969" spans="1:11" ht="14.45" customHeight="1" x14ac:dyDescent="0.2">
      <c r="A969" s="339" t="s">
        <v>1395</v>
      </c>
      <c r="B969" s="340" t="s">
        <v>1396</v>
      </c>
      <c r="C969" s="341" t="s">
        <v>1397</v>
      </c>
      <c r="D969" s="342" t="s">
        <v>1398</v>
      </c>
      <c r="E969" s="341" t="s">
        <v>305</v>
      </c>
      <c r="F969" s="342" t="s">
        <v>306</v>
      </c>
      <c r="G969" s="341" t="s">
        <v>2124</v>
      </c>
      <c r="H969" s="341" t="s">
        <v>2125</v>
      </c>
      <c r="I969" s="343">
        <v>2491.318318684896</v>
      </c>
      <c r="J969" s="343">
        <v>69</v>
      </c>
      <c r="K969" s="344">
        <v>172399.697265625</v>
      </c>
    </row>
    <row r="970" spans="1:11" ht="14.45" customHeight="1" x14ac:dyDescent="0.2">
      <c r="A970" s="339" t="s">
        <v>1395</v>
      </c>
      <c r="B970" s="340" t="s">
        <v>1396</v>
      </c>
      <c r="C970" s="341" t="s">
        <v>1397</v>
      </c>
      <c r="D970" s="342" t="s">
        <v>1398</v>
      </c>
      <c r="E970" s="341" t="s">
        <v>305</v>
      </c>
      <c r="F970" s="342" t="s">
        <v>306</v>
      </c>
      <c r="G970" s="341" t="s">
        <v>2126</v>
      </c>
      <c r="H970" s="341" t="s">
        <v>2127</v>
      </c>
      <c r="I970" s="343">
        <v>2325.106689453125</v>
      </c>
      <c r="J970" s="343">
        <v>3</v>
      </c>
      <c r="K970" s="344">
        <v>6975.320068359375</v>
      </c>
    </row>
    <row r="971" spans="1:11" ht="14.45" customHeight="1" x14ac:dyDescent="0.2">
      <c r="A971" s="339" t="s">
        <v>1395</v>
      </c>
      <c r="B971" s="340" t="s">
        <v>1396</v>
      </c>
      <c r="C971" s="341" t="s">
        <v>1397</v>
      </c>
      <c r="D971" s="342" t="s">
        <v>1398</v>
      </c>
      <c r="E971" s="341" t="s">
        <v>305</v>
      </c>
      <c r="F971" s="342" t="s">
        <v>306</v>
      </c>
      <c r="G971" s="341" t="s">
        <v>2128</v>
      </c>
      <c r="H971" s="341" t="s">
        <v>2129</v>
      </c>
      <c r="I971" s="343">
        <v>2417.4459906684028</v>
      </c>
      <c r="J971" s="343">
        <v>129</v>
      </c>
      <c r="K971" s="344">
        <v>313235.80224609375</v>
      </c>
    </row>
    <row r="972" spans="1:11" ht="14.45" customHeight="1" x14ac:dyDescent="0.2">
      <c r="A972" s="339" t="s">
        <v>1395</v>
      </c>
      <c r="B972" s="340" t="s">
        <v>1396</v>
      </c>
      <c r="C972" s="341" t="s">
        <v>1397</v>
      </c>
      <c r="D972" s="342" t="s">
        <v>1398</v>
      </c>
      <c r="E972" s="341" t="s">
        <v>305</v>
      </c>
      <c r="F972" s="342" t="s">
        <v>306</v>
      </c>
      <c r="G972" s="341" t="s">
        <v>2130</v>
      </c>
      <c r="H972" s="341" t="s">
        <v>2131</v>
      </c>
      <c r="I972" s="343">
        <v>2435.913330078125</v>
      </c>
      <c r="J972" s="343">
        <v>3</v>
      </c>
      <c r="K972" s="344">
        <v>7307.739990234375</v>
      </c>
    </row>
    <row r="973" spans="1:11" ht="14.45" customHeight="1" x14ac:dyDescent="0.2">
      <c r="A973" s="339" t="s">
        <v>1395</v>
      </c>
      <c r="B973" s="340" t="s">
        <v>1396</v>
      </c>
      <c r="C973" s="341" t="s">
        <v>1397</v>
      </c>
      <c r="D973" s="342" t="s">
        <v>1398</v>
      </c>
      <c r="E973" s="341" t="s">
        <v>305</v>
      </c>
      <c r="F973" s="342" t="s">
        <v>306</v>
      </c>
      <c r="G973" s="341" t="s">
        <v>2132</v>
      </c>
      <c r="H973" s="341" t="s">
        <v>2133</v>
      </c>
      <c r="I973" s="343">
        <v>6255.7540283203125</v>
      </c>
      <c r="J973" s="343">
        <v>144</v>
      </c>
      <c r="K973" s="344">
        <v>900827.423828125</v>
      </c>
    </row>
    <row r="974" spans="1:11" ht="14.45" customHeight="1" x14ac:dyDescent="0.2">
      <c r="A974" s="339" t="s">
        <v>1395</v>
      </c>
      <c r="B974" s="340" t="s">
        <v>1396</v>
      </c>
      <c r="C974" s="341" t="s">
        <v>1397</v>
      </c>
      <c r="D974" s="342" t="s">
        <v>1398</v>
      </c>
      <c r="E974" s="341" t="s">
        <v>305</v>
      </c>
      <c r="F974" s="342" t="s">
        <v>306</v>
      </c>
      <c r="G974" s="341" t="s">
        <v>2134</v>
      </c>
      <c r="H974" s="341" t="s">
        <v>2135</v>
      </c>
      <c r="I974" s="343">
        <v>6255.7471923828125</v>
      </c>
      <c r="J974" s="343">
        <v>78</v>
      </c>
      <c r="K974" s="344">
        <v>487948.8837890625</v>
      </c>
    </row>
    <row r="975" spans="1:11" ht="14.45" customHeight="1" x14ac:dyDescent="0.2">
      <c r="A975" s="339" t="s">
        <v>1395</v>
      </c>
      <c r="B975" s="340" t="s">
        <v>1396</v>
      </c>
      <c r="C975" s="341" t="s">
        <v>1397</v>
      </c>
      <c r="D975" s="342" t="s">
        <v>1398</v>
      </c>
      <c r="E975" s="341" t="s">
        <v>305</v>
      </c>
      <c r="F975" s="342" t="s">
        <v>306</v>
      </c>
      <c r="G975" s="341" t="s">
        <v>2136</v>
      </c>
      <c r="H975" s="341" t="s">
        <v>2137</v>
      </c>
      <c r="I975" s="343">
        <v>389.01499938964844</v>
      </c>
      <c r="J975" s="343">
        <v>2</v>
      </c>
      <c r="K975" s="344">
        <v>778.02999877929688</v>
      </c>
    </row>
    <row r="976" spans="1:11" ht="14.45" customHeight="1" x14ac:dyDescent="0.2">
      <c r="A976" s="339" t="s">
        <v>1395</v>
      </c>
      <c r="B976" s="340" t="s">
        <v>1396</v>
      </c>
      <c r="C976" s="341" t="s">
        <v>1397</v>
      </c>
      <c r="D976" s="342" t="s">
        <v>1398</v>
      </c>
      <c r="E976" s="341" t="s">
        <v>305</v>
      </c>
      <c r="F976" s="342" t="s">
        <v>306</v>
      </c>
      <c r="G976" s="341" t="s">
        <v>864</v>
      </c>
      <c r="H976" s="341" t="s">
        <v>865</v>
      </c>
      <c r="I976" s="343">
        <v>77.985000610351563</v>
      </c>
      <c r="J976" s="343">
        <v>4</v>
      </c>
      <c r="K976" s="344">
        <v>311.94000244140625</v>
      </c>
    </row>
    <row r="977" spans="1:11" ht="14.45" customHeight="1" x14ac:dyDescent="0.2">
      <c r="A977" s="339" t="s">
        <v>1395</v>
      </c>
      <c r="B977" s="340" t="s">
        <v>1396</v>
      </c>
      <c r="C977" s="341" t="s">
        <v>1397</v>
      </c>
      <c r="D977" s="342" t="s">
        <v>1398</v>
      </c>
      <c r="E977" s="341" t="s">
        <v>305</v>
      </c>
      <c r="F977" s="342" t="s">
        <v>306</v>
      </c>
      <c r="G977" s="341" t="s">
        <v>2138</v>
      </c>
      <c r="H977" s="341" t="s">
        <v>2139</v>
      </c>
      <c r="I977" s="343">
        <v>16727.022321428572</v>
      </c>
      <c r="J977" s="343">
        <v>8</v>
      </c>
      <c r="K977" s="344">
        <v>133816.1953125</v>
      </c>
    </row>
    <row r="978" spans="1:11" ht="14.45" customHeight="1" x14ac:dyDescent="0.2">
      <c r="A978" s="339" t="s">
        <v>1395</v>
      </c>
      <c r="B978" s="340" t="s">
        <v>1396</v>
      </c>
      <c r="C978" s="341" t="s">
        <v>1397</v>
      </c>
      <c r="D978" s="342" t="s">
        <v>1398</v>
      </c>
      <c r="E978" s="341" t="s">
        <v>305</v>
      </c>
      <c r="F978" s="342" t="s">
        <v>306</v>
      </c>
      <c r="G978" s="341" t="s">
        <v>2140</v>
      </c>
      <c r="H978" s="341" t="s">
        <v>2141</v>
      </c>
      <c r="I978" s="343">
        <v>18573.5</v>
      </c>
      <c r="J978" s="343">
        <v>4</v>
      </c>
      <c r="K978" s="344">
        <v>74294</v>
      </c>
    </row>
    <row r="979" spans="1:11" ht="14.45" customHeight="1" x14ac:dyDescent="0.2">
      <c r="A979" s="339" t="s">
        <v>1395</v>
      </c>
      <c r="B979" s="340" t="s">
        <v>1396</v>
      </c>
      <c r="C979" s="341" t="s">
        <v>1397</v>
      </c>
      <c r="D979" s="342" t="s">
        <v>1398</v>
      </c>
      <c r="E979" s="341" t="s">
        <v>305</v>
      </c>
      <c r="F979" s="342" t="s">
        <v>306</v>
      </c>
      <c r="G979" s="341" t="s">
        <v>2142</v>
      </c>
      <c r="H979" s="341" t="s">
        <v>2143</v>
      </c>
      <c r="I979" s="343">
        <v>35059.7177734375</v>
      </c>
      <c r="J979" s="343">
        <v>9</v>
      </c>
      <c r="K979" s="344">
        <v>315987.7421875</v>
      </c>
    </row>
    <row r="980" spans="1:11" ht="14.45" customHeight="1" x14ac:dyDescent="0.2">
      <c r="A980" s="339" t="s">
        <v>1395</v>
      </c>
      <c r="B980" s="340" t="s">
        <v>1396</v>
      </c>
      <c r="C980" s="341" t="s">
        <v>1397</v>
      </c>
      <c r="D980" s="342" t="s">
        <v>1398</v>
      </c>
      <c r="E980" s="341" t="s">
        <v>305</v>
      </c>
      <c r="F980" s="342" t="s">
        <v>306</v>
      </c>
      <c r="G980" s="341" t="s">
        <v>2144</v>
      </c>
      <c r="H980" s="341" t="s">
        <v>2145</v>
      </c>
      <c r="I980" s="343">
        <v>7591.5399693080353</v>
      </c>
      <c r="J980" s="343">
        <v>45</v>
      </c>
      <c r="K980" s="344">
        <v>340565.3876953125</v>
      </c>
    </row>
    <row r="981" spans="1:11" ht="14.45" customHeight="1" x14ac:dyDescent="0.2">
      <c r="A981" s="339" t="s">
        <v>1395</v>
      </c>
      <c r="B981" s="340" t="s">
        <v>1396</v>
      </c>
      <c r="C981" s="341" t="s">
        <v>1397</v>
      </c>
      <c r="D981" s="342" t="s">
        <v>1398</v>
      </c>
      <c r="E981" s="341" t="s">
        <v>305</v>
      </c>
      <c r="F981" s="342" t="s">
        <v>306</v>
      </c>
      <c r="G981" s="341" t="s">
        <v>2146</v>
      </c>
      <c r="H981" s="341" t="s">
        <v>2147</v>
      </c>
      <c r="I981" s="343">
        <v>7506.389973958333</v>
      </c>
      <c r="J981" s="343">
        <v>3</v>
      </c>
      <c r="K981" s="344">
        <v>22519.169921875</v>
      </c>
    </row>
    <row r="982" spans="1:11" ht="14.45" customHeight="1" x14ac:dyDescent="0.2">
      <c r="A982" s="339" t="s">
        <v>1395</v>
      </c>
      <c r="B982" s="340" t="s">
        <v>1396</v>
      </c>
      <c r="C982" s="341" t="s">
        <v>1397</v>
      </c>
      <c r="D982" s="342" t="s">
        <v>1398</v>
      </c>
      <c r="E982" s="341" t="s">
        <v>305</v>
      </c>
      <c r="F982" s="342" t="s">
        <v>306</v>
      </c>
      <c r="G982" s="341" t="s">
        <v>2148</v>
      </c>
      <c r="H982" s="341" t="s">
        <v>2149</v>
      </c>
      <c r="I982" s="343">
        <v>7740.424072265625</v>
      </c>
      <c r="J982" s="343">
        <v>12</v>
      </c>
      <c r="K982" s="344">
        <v>92885.0888671875</v>
      </c>
    </row>
    <row r="983" spans="1:11" ht="14.45" customHeight="1" x14ac:dyDescent="0.2">
      <c r="A983" s="339" t="s">
        <v>1395</v>
      </c>
      <c r="B983" s="340" t="s">
        <v>1396</v>
      </c>
      <c r="C983" s="341" t="s">
        <v>1397</v>
      </c>
      <c r="D983" s="342" t="s">
        <v>1398</v>
      </c>
      <c r="E983" s="341" t="s">
        <v>305</v>
      </c>
      <c r="F983" s="342" t="s">
        <v>306</v>
      </c>
      <c r="G983" s="341" t="s">
        <v>2150</v>
      </c>
      <c r="H983" s="341" t="s">
        <v>2151</v>
      </c>
      <c r="I983" s="343">
        <v>7131.574840198864</v>
      </c>
      <c r="J983" s="343">
        <v>58</v>
      </c>
      <c r="K983" s="344">
        <v>413532.01708984375</v>
      </c>
    </row>
    <row r="984" spans="1:11" ht="14.45" customHeight="1" x14ac:dyDescent="0.2">
      <c r="A984" s="339" t="s">
        <v>1395</v>
      </c>
      <c r="B984" s="340" t="s">
        <v>1396</v>
      </c>
      <c r="C984" s="341" t="s">
        <v>1397</v>
      </c>
      <c r="D984" s="342" t="s">
        <v>1398</v>
      </c>
      <c r="E984" s="341" t="s">
        <v>305</v>
      </c>
      <c r="F984" s="342" t="s">
        <v>306</v>
      </c>
      <c r="G984" s="341" t="s">
        <v>2152</v>
      </c>
      <c r="H984" s="341" t="s">
        <v>2153</v>
      </c>
      <c r="I984" s="343">
        <v>7143.9910888671875</v>
      </c>
      <c r="J984" s="343">
        <v>58</v>
      </c>
      <c r="K984" s="344">
        <v>414260.435546875</v>
      </c>
    </row>
    <row r="985" spans="1:11" ht="14.45" customHeight="1" x14ac:dyDescent="0.2">
      <c r="A985" s="339" t="s">
        <v>1395</v>
      </c>
      <c r="B985" s="340" t="s">
        <v>1396</v>
      </c>
      <c r="C985" s="341" t="s">
        <v>1397</v>
      </c>
      <c r="D985" s="342" t="s">
        <v>1398</v>
      </c>
      <c r="E985" s="341" t="s">
        <v>305</v>
      </c>
      <c r="F985" s="342" t="s">
        <v>306</v>
      </c>
      <c r="G985" s="341" t="s">
        <v>2154</v>
      </c>
      <c r="H985" s="341" t="s">
        <v>2155</v>
      </c>
      <c r="I985" s="343">
        <v>9158.490234375</v>
      </c>
      <c r="J985" s="343">
        <v>48</v>
      </c>
      <c r="K985" s="344">
        <v>440536.8125</v>
      </c>
    </row>
    <row r="986" spans="1:11" ht="14.45" customHeight="1" x14ac:dyDescent="0.2">
      <c r="A986" s="339" t="s">
        <v>1395</v>
      </c>
      <c r="B986" s="340" t="s">
        <v>1396</v>
      </c>
      <c r="C986" s="341" t="s">
        <v>1397</v>
      </c>
      <c r="D986" s="342" t="s">
        <v>1398</v>
      </c>
      <c r="E986" s="341" t="s">
        <v>305</v>
      </c>
      <c r="F986" s="342" t="s">
        <v>306</v>
      </c>
      <c r="G986" s="341" t="s">
        <v>2156</v>
      </c>
      <c r="H986" s="341" t="s">
        <v>2157</v>
      </c>
      <c r="I986" s="343">
        <v>4210.7998046875</v>
      </c>
      <c r="J986" s="343">
        <v>23</v>
      </c>
      <c r="K986" s="344">
        <v>96848.396484375</v>
      </c>
    </row>
    <row r="987" spans="1:11" ht="14.45" customHeight="1" x14ac:dyDescent="0.2">
      <c r="A987" s="339" t="s">
        <v>1395</v>
      </c>
      <c r="B987" s="340" t="s">
        <v>1396</v>
      </c>
      <c r="C987" s="341" t="s">
        <v>1397</v>
      </c>
      <c r="D987" s="342" t="s">
        <v>1398</v>
      </c>
      <c r="E987" s="341" t="s">
        <v>305</v>
      </c>
      <c r="F987" s="342" t="s">
        <v>306</v>
      </c>
      <c r="G987" s="341" t="s">
        <v>2158</v>
      </c>
      <c r="H987" s="341" t="s">
        <v>2159</v>
      </c>
      <c r="I987" s="343">
        <v>12663.8603515625</v>
      </c>
      <c r="J987" s="343">
        <v>11</v>
      </c>
      <c r="K987" s="344">
        <v>139302.4609375</v>
      </c>
    </row>
    <row r="988" spans="1:11" ht="14.45" customHeight="1" x14ac:dyDescent="0.2">
      <c r="A988" s="339" t="s">
        <v>1395</v>
      </c>
      <c r="B988" s="340" t="s">
        <v>1396</v>
      </c>
      <c r="C988" s="341" t="s">
        <v>1397</v>
      </c>
      <c r="D988" s="342" t="s">
        <v>1398</v>
      </c>
      <c r="E988" s="341" t="s">
        <v>305</v>
      </c>
      <c r="F988" s="342" t="s">
        <v>306</v>
      </c>
      <c r="G988" s="341" t="s">
        <v>2160</v>
      </c>
      <c r="H988" s="341" t="s">
        <v>2161</v>
      </c>
      <c r="I988" s="343">
        <v>15786.8701171875</v>
      </c>
      <c r="J988" s="343">
        <v>8</v>
      </c>
      <c r="K988" s="344">
        <v>126294.9609375</v>
      </c>
    </row>
    <row r="989" spans="1:11" ht="14.45" customHeight="1" x14ac:dyDescent="0.2">
      <c r="A989" s="339" t="s">
        <v>1395</v>
      </c>
      <c r="B989" s="340" t="s">
        <v>1396</v>
      </c>
      <c r="C989" s="341" t="s">
        <v>1397</v>
      </c>
      <c r="D989" s="342" t="s">
        <v>1398</v>
      </c>
      <c r="E989" s="341" t="s">
        <v>305</v>
      </c>
      <c r="F989" s="342" t="s">
        <v>306</v>
      </c>
      <c r="G989" s="341" t="s">
        <v>2162</v>
      </c>
      <c r="H989" s="341" t="s">
        <v>2163</v>
      </c>
      <c r="I989" s="343">
        <v>4657.2900390625</v>
      </c>
      <c r="J989" s="343">
        <v>38</v>
      </c>
      <c r="K989" s="344">
        <v>176977.0185546875</v>
      </c>
    </row>
    <row r="990" spans="1:11" ht="14.45" customHeight="1" x14ac:dyDescent="0.2">
      <c r="A990" s="339" t="s">
        <v>1395</v>
      </c>
      <c r="B990" s="340" t="s">
        <v>1396</v>
      </c>
      <c r="C990" s="341" t="s">
        <v>1397</v>
      </c>
      <c r="D990" s="342" t="s">
        <v>1398</v>
      </c>
      <c r="E990" s="341" t="s">
        <v>305</v>
      </c>
      <c r="F990" s="342" t="s">
        <v>306</v>
      </c>
      <c r="G990" s="341" t="s">
        <v>2164</v>
      </c>
      <c r="H990" s="341" t="s">
        <v>2165</v>
      </c>
      <c r="I990" s="343">
        <v>4657.2900390625</v>
      </c>
      <c r="J990" s="343">
        <v>14</v>
      </c>
      <c r="K990" s="344">
        <v>65202.05859375</v>
      </c>
    </row>
    <row r="991" spans="1:11" ht="14.45" customHeight="1" x14ac:dyDescent="0.2">
      <c r="A991" s="339" t="s">
        <v>1395</v>
      </c>
      <c r="B991" s="340" t="s">
        <v>1396</v>
      </c>
      <c r="C991" s="341" t="s">
        <v>1397</v>
      </c>
      <c r="D991" s="342" t="s">
        <v>1398</v>
      </c>
      <c r="E991" s="341" t="s">
        <v>305</v>
      </c>
      <c r="F991" s="342" t="s">
        <v>306</v>
      </c>
      <c r="G991" s="341" t="s">
        <v>2166</v>
      </c>
      <c r="H991" s="341" t="s">
        <v>2167</v>
      </c>
      <c r="I991" s="343">
        <v>5405.06982421875</v>
      </c>
      <c r="J991" s="343">
        <v>3</v>
      </c>
      <c r="K991" s="344">
        <v>16215.20947265625</v>
      </c>
    </row>
    <row r="992" spans="1:11" ht="14.45" customHeight="1" x14ac:dyDescent="0.2">
      <c r="A992" s="339" t="s">
        <v>1395</v>
      </c>
      <c r="B992" s="340" t="s">
        <v>1396</v>
      </c>
      <c r="C992" s="341" t="s">
        <v>1397</v>
      </c>
      <c r="D992" s="342" t="s">
        <v>1398</v>
      </c>
      <c r="E992" s="341" t="s">
        <v>305</v>
      </c>
      <c r="F992" s="342" t="s">
        <v>306</v>
      </c>
      <c r="G992" s="341" t="s">
        <v>2168</v>
      </c>
      <c r="H992" s="341" t="s">
        <v>2169</v>
      </c>
      <c r="I992" s="343">
        <v>5405.06982421875</v>
      </c>
      <c r="J992" s="343">
        <v>2</v>
      </c>
      <c r="K992" s="344">
        <v>10810.1396484375</v>
      </c>
    </row>
    <row r="993" spans="1:11" ht="14.45" customHeight="1" x14ac:dyDescent="0.2">
      <c r="A993" s="339" t="s">
        <v>1395</v>
      </c>
      <c r="B993" s="340" t="s">
        <v>1396</v>
      </c>
      <c r="C993" s="341" t="s">
        <v>1397</v>
      </c>
      <c r="D993" s="342" t="s">
        <v>1398</v>
      </c>
      <c r="E993" s="341" t="s">
        <v>305</v>
      </c>
      <c r="F993" s="342" t="s">
        <v>306</v>
      </c>
      <c r="G993" s="341" t="s">
        <v>2170</v>
      </c>
      <c r="H993" s="341" t="s">
        <v>2171</v>
      </c>
      <c r="I993" s="343">
        <v>1174.9100341796875</v>
      </c>
      <c r="J993" s="343">
        <v>12</v>
      </c>
      <c r="K993" s="344">
        <v>14098.92041015625</v>
      </c>
    </row>
    <row r="994" spans="1:11" ht="14.45" customHeight="1" x14ac:dyDescent="0.2">
      <c r="A994" s="339" t="s">
        <v>1395</v>
      </c>
      <c r="B994" s="340" t="s">
        <v>1396</v>
      </c>
      <c r="C994" s="341" t="s">
        <v>1397</v>
      </c>
      <c r="D994" s="342" t="s">
        <v>1398</v>
      </c>
      <c r="E994" s="341" t="s">
        <v>305</v>
      </c>
      <c r="F994" s="342" t="s">
        <v>306</v>
      </c>
      <c r="G994" s="341" t="s">
        <v>2172</v>
      </c>
      <c r="H994" s="341" t="s">
        <v>2173</v>
      </c>
      <c r="I994" s="343">
        <v>456.17001342773438</v>
      </c>
      <c r="J994" s="343">
        <v>23</v>
      </c>
      <c r="K994" s="344">
        <v>10491.910247802734</v>
      </c>
    </row>
    <row r="995" spans="1:11" ht="14.45" customHeight="1" x14ac:dyDescent="0.2">
      <c r="A995" s="339" t="s">
        <v>1395</v>
      </c>
      <c r="B995" s="340" t="s">
        <v>1396</v>
      </c>
      <c r="C995" s="341" t="s">
        <v>1397</v>
      </c>
      <c r="D995" s="342" t="s">
        <v>1398</v>
      </c>
      <c r="E995" s="341" t="s">
        <v>305</v>
      </c>
      <c r="F995" s="342" t="s">
        <v>306</v>
      </c>
      <c r="G995" s="341" t="s">
        <v>2174</v>
      </c>
      <c r="H995" s="341" t="s">
        <v>2175</v>
      </c>
      <c r="I995" s="343">
        <v>456.17001342773438</v>
      </c>
      <c r="J995" s="343">
        <v>15</v>
      </c>
      <c r="K995" s="344">
        <v>6842.5501098632813</v>
      </c>
    </row>
    <row r="996" spans="1:11" ht="14.45" customHeight="1" x14ac:dyDescent="0.2">
      <c r="A996" s="339" t="s">
        <v>1395</v>
      </c>
      <c r="B996" s="340" t="s">
        <v>1396</v>
      </c>
      <c r="C996" s="341" t="s">
        <v>1397</v>
      </c>
      <c r="D996" s="342" t="s">
        <v>1398</v>
      </c>
      <c r="E996" s="341" t="s">
        <v>305</v>
      </c>
      <c r="F996" s="342" t="s">
        <v>306</v>
      </c>
      <c r="G996" s="341" t="s">
        <v>2176</v>
      </c>
      <c r="H996" s="341" t="s">
        <v>2177</v>
      </c>
      <c r="I996" s="343">
        <v>5684.580078125</v>
      </c>
      <c r="J996" s="343">
        <v>3</v>
      </c>
      <c r="K996" s="344">
        <v>17053.740234375</v>
      </c>
    </row>
    <row r="997" spans="1:11" ht="14.45" customHeight="1" x14ac:dyDescent="0.2">
      <c r="A997" s="339" t="s">
        <v>1395</v>
      </c>
      <c r="B997" s="340" t="s">
        <v>1396</v>
      </c>
      <c r="C997" s="341" t="s">
        <v>1397</v>
      </c>
      <c r="D997" s="342" t="s">
        <v>1398</v>
      </c>
      <c r="E997" s="341" t="s">
        <v>305</v>
      </c>
      <c r="F997" s="342" t="s">
        <v>306</v>
      </c>
      <c r="G997" s="341" t="s">
        <v>2178</v>
      </c>
      <c r="H997" s="341" t="s">
        <v>2179</v>
      </c>
      <c r="I997" s="343">
        <v>5684.580078125</v>
      </c>
      <c r="J997" s="343">
        <v>5</v>
      </c>
      <c r="K997" s="344">
        <v>28422.900390625</v>
      </c>
    </row>
    <row r="998" spans="1:11" ht="14.45" customHeight="1" x14ac:dyDescent="0.2">
      <c r="A998" s="339" t="s">
        <v>1395</v>
      </c>
      <c r="B998" s="340" t="s">
        <v>1396</v>
      </c>
      <c r="C998" s="341" t="s">
        <v>1397</v>
      </c>
      <c r="D998" s="342" t="s">
        <v>1398</v>
      </c>
      <c r="E998" s="341" t="s">
        <v>305</v>
      </c>
      <c r="F998" s="342" t="s">
        <v>306</v>
      </c>
      <c r="G998" s="341" t="s">
        <v>2180</v>
      </c>
      <c r="H998" s="341" t="s">
        <v>2181</v>
      </c>
      <c r="I998" s="343">
        <v>5684.580078125</v>
      </c>
      <c r="J998" s="343">
        <v>2</v>
      </c>
      <c r="K998" s="344">
        <v>11369.16015625</v>
      </c>
    </row>
    <row r="999" spans="1:11" ht="14.45" customHeight="1" x14ac:dyDescent="0.2">
      <c r="A999" s="339" t="s">
        <v>1395</v>
      </c>
      <c r="B999" s="340" t="s">
        <v>1396</v>
      </c>
      <c r="C999" s="341" t="s">
        <v>1397</v>
      </c>
      <c r="D999" s="342" t="s">
        <v>1398</v>
      </c>
      <c r="E999" s="341" t="s">
        <v>305</v>
      </c>
      <c r="F999" s="342" t="s">
        <v>306</v>
      </c>
      <c r="G999" s="341" t="s">
        <v>2182</v>
      </c>
      <c r="H999" s="341" t="s">
        <v>2183</v>
      </c>
      <c r="I999" s="343">
        <v>4374.14990234375</v>
      </c>
      <c r="J999" s="343">
        <v>2</v>
      </c>
      <c r="K999" s="344">
        <v>8748.2998046875</v>
      </c>
    </row>
    <row r="1000" spans="1:11" ht="14.45" customHeight="1" x14ac:dyDescent="0.2">
      <c r="A1000" s="339" t="s">
        <v>1395</v>
      </c>
      <c r="B1000" s="340" t="s">
        <v>1396</v>
      </c>
      <c r="C1000" s="341" t="s">
        <v>1397</v>
      </c>
      <c r="D1000" s="342" t="s">
        <v>1398</v>
      </c>
      <c r="E1000" s="341" t="s">
        <v>305</v>
      </c>
      <c r="F1000" s="342" t="s">
        <v>306</v>
      </c>
      <c r="G1000" s="341" t="s">
        <v>2184</v>
      </c>
      <c r="H1000" s="341" t="s">
        <v>2185</v>
      </c>
      <c r="I1000" s="343">
        <v>4374.14990234375</v>
      </c>
      <c r="J1000" s="343">
        <v>8</v>
      </c>
      <c r="K1000" s="344">
        <v>34993.19921875</v>
      </c>
    </row>
    <row r="1001" spans="1:11" ht="14.45" customHeight="1" x14ac:dyDescent="0.2">
      <c r="A1001" s="339" t="s">
        <v>1395</v>
      </c>
      <c r="B1001" s="340" t="s">
        <v>1396</v>
      </c>
      <c r="C1001" s="341" t="s">
        <v>1397</v>
      </c>
      <c r="D1001" s="342" t="s">
        <v>1398</v>
      </c>
      <c r="E1001" s="341" t="s">
        <v>305</v>
      </c>
      <c r="F1001" s="342" t="s">
        <v>306</v>
      </c>
      <c r="G1001" s="341" t="s">
        <v>2186</v>
      </c>
      <c r="H1001" s="341" t="s">
        <v>2187</v>
      </c>
      <c r="I1001" s="343">
        <v>4880.7127757352937</v>
      </c>
      <c r="J1001" s="343">
        <v>37</v>
      </c>
      <c r="K1001" s="344">
        <v>180600.9677734375</v>
      </c>
    </row>
    <row r="1002" spans="1:11" ht="14.45" customHeight="1" x14ac:dyDescent="0.2">
      <c r="A1002" s="339" t="s">
        <v>1395</v>
      </c>
      <c r="B1002" s="340" t="s">
        <v>1396</v>
      </c>
      <c r="C1002" s="341" t="s">
        <v>1397</v>
      </c>
      <c r="D1002" s="342" t="s">
        <v>1398</v>
      </c>
      <c r="E1002" s="341" t="s">
        <v>305</v>
      </c>
      <c r="F1002" s="342" t="s">
        <v>306</v>
      </c>
      <c r="G1002" s="341" t="s">
        <v>2188</v>
      </c>
      <c r="H1002" s="341" t="s">
        <v>2189</v>
      </c>
      <c r="I1002" s="343">
        <v>7463.27978515625</v>
      </c>
      <c r="J1002" s="343">
        <v>48</v>
      </c>
      <c r="K1002" s="344">
        <v>358237.431640625</v>
      </c>
    </row>
    <row r="1003" spans="1:11" ht="14.45" customHeight="1" x14ac:dyDescent="0.2">
      <c r="A1003" s="339" t="s">
        <v>1395</v>
      </c>
      <c r="B1003" s="340" t="s">
        <v>1396</v>
      </c>
      <c r="C1003" s="341" t="s">
        <v>1397</v>
      </c>
      <c r="D1003" s="342" t="s">
        <v>1398</v>
      </c>
      <c r="E1003" s="341" t="s">
        <v>305</v>
      </c>
      <c r="F1003" s="342" t="s">
        <v>306</v>
      </c>
      <c r="G1003" s="341" t="s">
        <v>2188</v>
      </c>
      <c r="H1003" s="341" t="s">
        <v>2190</v>
      </c>
      <c r="I1003" s="343">
        <v>7090.60009765625</v>
      </c>
      <c r="J1003" s="343">
        <v>22</v>
      </c>
      <c r="K1003" s="344">
        <v>155993.205078125</v>
      </c>
    </row>
    <row r="1004" spans="1:11" ht="14.45" customHeight="1" x14ac:dyDescent="0.2">
      <c r="A1004" s="339" t="s">
        <v>1395</v>
      </c>
      <c r="B1004" s="340" t="s">
        <v>1396</v>
      </c>
      <c r="C1004" s="341" t="s">
        <v>1397</v>
      </c>
      <c r="D1004" s="342" t="s">
        <v>1398</v>
      </c>
      <c r="E1004" s="341" t="s">
        <v>305</v>
      </c>
      <c r="F1004" s="342" t="s">
        <v>306</v>
      </c>
      <c r="G1004" s="341" t="s">
        <v>2191</v>
      </c>
      <c r="H1004" s="341" t="s">
        <v>2192</v>
      </c>
      <c r="I1004" s="343">
        <v>8350.2099609375</v>
      </c>
      <c r="J1004" s="343">
        <v>49</v>
      </c>
      <c r="K1004" s="344">
        <v>409160.29296875</v>
      </c>
    </row>
    <row r="1005" spans="1:11" ht="14.45" customHeight="1" x14ac:dyDescent="0.2">
      <c r="A1005" s="339" t="s">
        <v>1395</v>
      </c>
      <c r="B1005" s="340" t="s">
        <v>1396</v>
      </c>
      <c r="C1005" s="341" t="s">
        <v>1397</v>
      </c>
      <c r="D1005" s="342" t="s">
        <v>1398</v>
      </c>
      <c r="E1005" s="341" t="s">
        <v>305</v>
      </c>
      <c r="F1005" s="342" t="s">
        <v>306</v>
      </c>
      <c r="G1005" s="341" t="s">
        <v>2191</v>
      </c>
      <c r="H1005" s="341" t="s">
        <v>2193</v>
      </c>
      <c r="I1005" s="343">
        <v>7932.759765625</v>
      </c>
      <c r="J1005" s="343">
        <v>22</v>
      </c>
      <c r="K1005" s="344">
        <v>174520.716796875</v>
      </c>
    </row>
    <row r="1006" spans="1:11" ht="14.45" customHeight="1" x14ac:dyDescent="0.2">
      <c r="A1006" s="339" t="s">
        <v>1395</v>
      </c>
      <c r="B1006" s="340" t="s">
        <v>1396</v>
      </c>
      <c r="C1006" s="341" t="s">
        <v>1397</v>
      </c>
      <c r="D1006" s="342" t="s">
        <v>1398</v>
      </c>
      <c r="E1006" s="341" t="s">
        <v>305</v>
      </c>
      <c r="F1006" s="342" t="s">
        <v>306</v>
      </c>
      <c r="G1006" s="341" t="s">
        <v>2194</v>
      </c>
      <c r="H1006" s="341" t="s">
        <v>2195</v>
      </c>
      <c r="I1006" s="343">
        <v>752.6199951171875</v>
      </c>
      <c r="J1006" s="343">
        <v>1</v>
      </c>
      <c r="K1006" s="344">
        <v>752.6199951171875</v>
      </c>
    </row>
    <row r="1007" spans="1:11" ht="14.45" customHeight="1" x14ac:dyDescent="0.2">
      <c r="A1007" s="339" t="s">
        <v>1395</v>
      </c>
      <c r="B1007" s="340" t="s">
        <v>1396</v>
      </c>
      <c r="C1007" s="341" t="s">
        <v>1397</v>
      </c>
      <c r="D1007" s="342" t="s">
        <v>1398</v>
      </c>
      <c r="E1007" s="341" t="s">
        <v>305</v>
      </c>
      <c r="F1007" s="342" t="s">
        <v>306</v>
      </c>
      <c r="G1007" s="341" t="s">
        <v>2196</v>
      </c>
      <c r="H1007" s="341" t="s">
        <v>2197</v>
      </c>
      <c r="I1007" s="343">
        <v>1845.25</v>
      </c>
      <c r="J1007" s="343">
        <v>4</v>
      </c>
      <c r="K1007" s="344">
        <v>7381</v>
      </c>
    </row>
    <row r="1008" spans="1:11" ht="14.45" customHeight="1" x14ac:dyDescent="0.2">
      <c r="A1008" s="339" t="s">
        <v>1395</v>
      </c>
      <c r="B1008" s="340" t="s">
        <v>1396</v>
      </c>
      <c r="C1008" s="341" t="s">
        <v>1397</v>
      </c>
      <c r="D1008" s="342" t="s">
        <v>1398</v>
      </c>
      <c r="E1008" s="341" t="s">
        <v>305</v>
      </c>
      <c r="F1008" s="342" t="s">
        <v>306</v>
      </c>
      <c r="G1008" s="341" t="s">
        <v>2198</v>
      </c>
      <c r="H1008" s="341" t="s">
        <v>2199</v>
      </c>
      <c r="I1008" s="343">
        <v>616.385009765625</v>
      </c>
      <c r="J1008" s="343">
        <v>3</v>
      </c>
      <c r="K1008" s="344">
        <v>1634.02001953125</v>
      </c>
    </row>
    <row r="1009" spans="1:11" ht="14.45" customHeight="1" x14ac:dyDescent="0.2">
      <c r="A1009" s="339" t="s">
        <v>1395</v>
      </c>
      <c r="B1009" s="340" t="s">
        <v>1396</v>
      </c>
      <c r="C1009" s="341" t="s">
        <v>1397</v>
      </c>
      <c r="D1009" s="342" t="s">
        <v>1398</v>
      </c>
      <c r="E1009" s="341" t="s">
        <v>305</v>
      </c>
      <c r="F1009" s="342" t="s">
        <v>306</v>
      </c>
      <c r="G1009" s="341" t="s">
        <v>2200</v>
      </c>
      <c r="H1009" s="341" t="s">
        <v>2201</v>
      </c>
      <c r="I1009" s="343">
        <v>58411.3330078125</v>
      </c>
      <c r="J1009" s="343">
        <v>4</v>
      </c>
      <c r="K1009" s="344">
        <v>233645.33203125</v>
      </c>
    </row>
    <row r="1010" spans="1:11" ht="14.45" customHeight="1" x14ac:dyDescent="0.2">
      <c r="A1010" s="339" t="s">
        <v>1395</v>
      </c>
      <c r="B1010" s="340" t="s">
        <v>1396</v>
      </c>
      <c r="C1010" s="341" t="s">
        <v>1397</v>
      </c>
      <c r="D1010" s="342" t="s">
        <v>1398</v>
      </c>
      <c r="E1010" s="341" t="s">
        <v>305</v>
      </c>
      <c r="F1010" s="342" t="s">
        <v>306</v>
      </c>
      <c r="G1010" s="341" t="s">
        <v>2202</v>
      </c>
      <c r="H1010" s="341" t="s">
        <v>2203</v>
      </c>
      <c r="I1010" s="343">
        <v>25056.6796875</v>
      </c>
      <c r="J1010" s="343">
        <v>11</v>
      </c>
      <c r="K1010" s="344">
        <v>274980.966796875</v>
      </c>
    </row>
    <row r="1011" spans="1:11" ht="14.45" customHeight="1" x14ac:dyDescent="0.2">
      <c r="A1011" s="339" t="s">
        <v>1395</v>
      </c>
      <c r="B1011" s="340" t="s">
        <v>1396</v>
      </c>
      <c r="C1011" s="341" t="s">
        <v>1397</v>
      </c>
      <c r="D1011" s="342" t="s">
        <v>1398</v>
      </c>
      <c r="E1011" s="341" t="s">
        <v>305</v>
      </c>
      <c r="F1011" s="342" t="s">
        <v>306</v>
      </c>
      <c r="G1011" s="341" t="s">
        <v>2204</v>
      </c>
      <c r="H1011" s="341" t="s">
        <v>2205</v>
      </c>
      <c r="I1011" s="343">
        <v>12464.019274259868</v>
      </c>
      <c r="J1011" s="343">
        <v>72</v>
      </c>
      <c r="K1011" s="344">
        <v>897875.66015625</v>
      </c>
    </row>
    <row r="1012" spans="1:11" ht="14.45" customHeight="1" x14ac:dyDescent="0.2">
      <c r="A1012" s="339" t="s">
        <v>1395</v>
      </c>
      <c r="B1012" s="340" t="s">
        <v>1396</v>
      </c>
      <c r="C1012" s="341" t="s">
        <v>1397</v>
      </c>
      <c r="D1012" s="342" t="s">
        <v>1398</v>
      </c>
      <c r="E1012" s="341" t="s">
        <v>305</v>
      </c>
      <c r="F1012" s="342" t="s">
        <v>306</v>
      </c>
      <c r="G1012" s="341" t="s">
        <v>2206</v>
      </c>
      <c r="H1012" s="341" t="s">
        <v>2207</v>
      </c>
      <c r="I1012" s="343">
        <v>6382.75</v>
      </c>
      <c r="J1012" s="343">
        <v>42</v>
      </c>
      <c r="K1012" s="344">
        <v>268075.5</v>
      </c>
    </row>
    <row r="1013" spans="1:11" ht="14.45" customHeight="1" x14ac:dyDescent="0.2">
      <c r="A1013" s="339" t="s">
        <v>1395</v>
      </c>
      <c r="B1013" s="340" t="s">
        <v>1396</v>
      </c>
      <c r="C1013" s="341" t="s">
        <v>1397</v>
      </c>
      <c r="D1013" s="342" t="s">
        <v>1398</v>
      </c>
      <c r="E1013" s="341" t="s">
        <v>305</v>
      </c>
      <c r="F1013" s="342" t="s">
        <v>306</v>
      </c>
      <c r="G1013" s="341" t="s">
        <v>2206</v>
      </c>
      <c r="H1013" s="341" t="s">
        <v>2208</v>
      </c>
      <c r="I1013" s="343">
        <v>6063.31005859375</v>
      </c>
      <c r="J1013" s="343">
        <v>21</v>
      </c>
      <c r="K1013" s="344">
        <v>127329.5078125</v>
      </c>
    </row>
    <row r="1014" spans="1:11" ht="14.45" customHeight="1" x14ac:dyDescent="0.2">
      <c r="A1014" s="339" t="s">
        <v>1395</v>
      </c>
      <c r="B1014" s="340" t="s">
        <v>1396</v>
      </c>
      <c r="C1014" s="341" t="s">
        <v>1397</v>
      </c>
      <c r="D1014" s="342" t="s">
        <v>1398</v>
      </c>
      <c r="E1014" s="341" t="s">
        <v>305</v>
      </c>
      <c r="F1014" s="342" t="s">
        <v>306</v>
      </c>
      <c r="G1014" s="341" t="s">
        <v>2209</v>
      </c>
      <c r="H1014" s="341" t="s">
        <v>2210</v>
      </c>
      <c r="I1014" s="343">
        <v>12417.759765625</v>
      </c>
      <c r="J1014" s="343">
        <v>60</v>
      </c>
      <c r="K1014" s="344">
        <v>747807.83203125</v>
      </c>
    </row>
    <row r="1015" spans="1:11" ht="14.45" customHeight="1" x14ac:dyDescent="0.2">
      <c r="A1015" s="339" t="s">
        <v>1395</v>
      </c>
      <c r="B1015" s="340" t="s">
        <v>1396</v>
      </c>
      <c r="C1015" s="341" t="s">
        <v>1397</v>
      </c>
      <c r="D1015" s="342" t="s">
        <v>1398</v>
      </c>
      <c r="E1015" s="341" t="s">
        <v>305</v>
      </c>
      <c r="F1015" s="342" t="s">
        <v>306</v>
      </c>
      <c r="G1015" s="341" t="s">
        <v>2211</v>
      </c>
      <c r="H1015" s="341" t="s">
        <v>2212</v>
      </c>
      <c r="I1015" s="343">
        <v>7131.574840198864</v>
      </c>
      <c r="J1015" s="343">
        <v>55</v>
      </c>
      <c r="K1015" s="344">
        <v>392054.517578125</v>
      </c>
    </row>
    <row r="1016" spans="1:11" ht="14.45" customHeight="1" x14ac:dyDescent="0.2">
      <c r="A1016" s="339" t="s">
        <v>1395</v>
      </c>
      <c r="B1016" s="340" t="s">
        <v>1396</v>
      </c>
      <c r="C1016" s="341" t="s">
        <v>1397</v>
      </c>
      <c r="D1016" s="342" t="s">
        <v>1398</v>
      </c>
      <c r="E1016" s="341" t="s">
        <v>305</v>
      </c>
      <c r="F1016" s="342" t="s">
        <v>306</v>
      </c>
      <c r="G1016" s="341" t="s">
        <v>2213</v>
      </c>
      <c r="H1016" s="341" t="s">
        <v>2214</v>
      </c>
      <c r="I1016" s="343">
        <v>7131.574840198864</v>
      </c>
      <c r="J1016" s="343">
        <v>55</v>
      </c>
      <c r="K1016" s="344">
        <v>392054.517578125</v>
      </c>
    </row>
    <row r="1017" spans="1:11" ht="14.45" customHeight="1" x14ac:dyDescent="0.2">
      <c r="A1017" s="339" t="s">
        <v>1395</v>
      </c>
      <c r="B1017" s="340" t="s">
        <v>1396</v>
      </c>
      <c r="C1017" s="341" t="s">
        <v>1397</v>
      </c>
      <c r="D1017" s="342" t="s">
        <v>1398</v>
      </c>
      <c r="E1017" s="341" t="s">
        <v>305</v>
      </c>
      <c r="F1017" s="342" t="s">
        <v>306</v>
      </c>
      <c r="G1017" s="341" t="s">
        <v>2215</v>
      </c>
      <c r="H1017" s="341" t="s">
        <v>2216</v>
      </c>
      <c r="I1017" s="343">
        <v>5606.6299525669647</v>
      </c>
      <c r="J1017" s="343">
        <v>22</v>
      </c>
      <c r="K1017" s="344">
        <v>122916.0322265625</v>
      </c>
    </row>
    <row r="1018" spans="1:11" ht="14.45" customHeight="1" x14ac:dyDescent="0.2">
      <c r="A1018" s="339" t="s">
        <v>1395</v>
      </c>
      <c r="B1018" s="340" t="s">
        <v>1396</v>
      </c>
      <c r="C1018" s="341" t="s">
        <v>1397</v>
      </c>
      <c r="D1018" s="342" t="s">
        <v>1398</v>
      </c>
      <c r="E1018" s="341" t="s">
        <v>305</v>
      </c>
      <c r="F1018" s="342" t="s">
        <v>306</v>
      </c>
      <c r="G1018" s="341" t="s">
        <v>2217</v>
      </c>
      <c r="H1018" s="341" t="s">
        <v>2218</v>
      </c>
      <c r="I1018" s="343">
        <v>3872</v>
      </c>
      <c r="J1018" s="343">
        <v>38</v>
      </c>
      <c r="K1018" s="344">
        <v>147136</v>
      </c>
    </row>
    <row r="1019" spans="1:11" ht="14.45" customHeight="1" x14ac:dyDescent="0.2">
      <c r="A1019" s="339" t="s">
        <v>1395</v>
      </c>
      <c r="B1019" s="340" t="s">
        <v>1396</v>
      </c>
      <c r="C1019" s="341" t="s">
        <v>1397</v>
      </c>
      <c r="D1019" s="342" t="s">
        <v>1398</v>
      </c>
      <c r="E1019" s="341" t="s">
        <v>305</v>
      </c>
      <c r="F1019" s="342" t="s">
        <v>306</v>
      </c>
      <c r="G1019" s="341" t="s">
        <v>2219</v>
      </c>
      <c r="H1019" s="341" t="s">
        <v>2220</v>
      </c>
      <c r="I1019" s="343">
        <v>7056.72021484375</v>
      </c>
      <c r="J1019" s="343">
        <v>7</v>
      </c>
      <c r="K1019" s="344">
        <v>49397.04150390625</v>
      </c>
    </row>
    <row r="1020" spans="1:11" ht="14.45" customHeight="1" x14ac:dyDescent="0.2">
      <c r="A1020" s="339" t="s">
        <v>1395</v>
      </c>
      <c r="B1020" s="340" t="s">
        <v>1396</v>
      </c>
      <c r="C1020" s="341" t="s">
        <v>1397</v>
      </c>
      <c r="D1020" s="342" t="s">
        <v>1398</v>
      </c>
      <c r="E1020" s="341" t="s">
        <v>305</v>
      </c>
      <c r="F1020" s="342" t="s">
        <v>306</v>
      </c>
      <c r="G1020" s="341" t="s">
        <v>2221</v>
      </c>
      <c r="H1020" s="341" t="s">
        <v>2222</v>
      </c>
      <c r="I1020" s="343">
        <v>7056.72021484375</v>
      </c>
      <c r="J1020" s="343">
        <v>3</v>
      </c>
      <c r="K1020" s="344">
        <v>21170.16064453125</v>
      </c>
    </row>
    <row r="1021" spans="1:11" ht="14.45" customHeight="1" x14ac:dyDescent="0.2">
      <c r="A1021" s="339" t="s">
        <v>1395</v>
      </c>
      <c r="B1021" s="340" t="s">
        <v>1396</v>
      </c>
      <c r="C1021" s="341" t="s">
        <v>1397</v>
      </c>
      <c r="D1021" s="342" t="s">
        <v>1398</v>
      </c>
      <c r="E1021" s="341" t="s">
        <v>305</v>
      </c>
      <c r="F1021" s="342" t="s">
        <v>306</v>
      </c>
      <c r="G1021" s="341" t="s">
        <v>2223</v>
      </c>
      <c r="H1021" s="341" t="s">
        <v>2224</v>
      </c>
      <c r="I1021" s="343">
        <v>3204.080078125</v>
      </c>
      <c r="J1021" s="343">
        <v>1</v>
      </c>
      <c r="K1021" s="344">
        <v>3204.080078125</v>
      </c>
    </row>
    <row r="1022" spans="1:11" ht="14.45" customHeight="1" x14ac:dyDescent="0.2">
      <c r="A1022" s="339" t="s">
        <v>1395</v>
      </c>
      <c r="B1022" s="340" t="s">
        <v>1396</v>
      </c>
      <c r="C1022" s="341" t="s">
        <v>1397</v>
      </c>
      <c r="D1022" s="342" t="s">
        <v>1398</v>
      </c>
      <c r="E1022" s="341" t="s">
        <v>305</v>
      </c>
      <c r="F1022" s="342" t="s">
        <v>306</v>
      </c>
      <c r="G1022" s="341" t="s">
        <v>2225</v>
      </c>
      <c r="H1022" s="341" t="s">
        <v>2226</v>
      </c>
      <c r="I1022" s="343">
        <v>19093.80078125</v>
      </c>
      <c r="J1022" s="343">
        <v>3</v>
      </c>
      <c r="K1022" s="344">
        <v>57281.40234375</v>
      </c>
    </row>
    <row r="1023" spans="1:11" ht="14.45" customHeight="1" x14ac:dyDescent="0.2">
      <c r="A1023" s="339" t="s">
        <v>1395</v>
      </c>
      <c r="B1023" s="340" t="s">
        <v>1396</v>
      </c>
      <c r="C1023" s="341" t="s">
        <v>1397</v>
      </c>
      <c r="D1023" s="342" t="s">
        <v>1398</v>
      </c>
      <c r="E1023" s="341" t="s">
        <v>305</v>
      </c>
      <c r="F1023" s="342" t="s">
        <v>306</v>
      </c>
      <c r="G1023" s="341" t="s">
        <v>2227</v>
      </c>
      <c r="H1023" s="341" t="s">
        <v>2228</v>
      </c>
      <c r="I1023" s="343">
        <v>25637.4853515625</v>
      </c>
      <c r="J1023" s="343">
        <v>4</v>
      </c>
      <c r="K1023" s="344">
        <v>102549.94140625</v>
      </c>
    </row>
    <row r="1024" spans="1:11" ht="14.45" customHeight="1" x14ac:dyDescent="0.2">
      <c r="A1024" s="339" t="s">
        <v>1395</v>
      </c>
      <c r="B1024" s="340" t="s">
        <v>1396</v>
      </c>
      <c r="C1024" s="341" t="s">
        <v>1397</v>
      </c>
      <c r="D1024" s="342" t="s">
        <v>1398</v>
      </c>
      <c r="E1024" s="341" t="s">
        <v>305</v>
      </c>
      <c r="F1024" s="342" t="s">
        <v>306</v>
      </c>
      <c r="G1024" s="341" t="s">
        <v>2229</v>
      </c>
      <c r="H1024" s="341" t="s">
        <v>2230</v>
      </c>
      <c r="I1024" s="343">
        <v>2469.610107421875</v>
      </c>
      <c r="J1024" s="343">
        <v>2</v>
      </c>
      <c r="K1024" s="344">
        <v>4939.22021484375</v>
      </c>
    </row>
    <row r="1025" spans="1:11" ht="14.45" customHeight="1" x14ac:dyDescent="0.2">
      <c r="A1025" s="339" t="s">
        <v>1395</v>
      </c>
      <c r="B1025" s="340" t="s">
        <v>1396</v>
      </c>
      <c r="C1025" s="341" t="s">
        <v>1397</v>
      </c>
      <c r="D1025" s="342" t="s">
        <v>1398</v>
      </c>
      <c r="E1025" s="341" t="s">
        <v>305</v>
      </c>
      <c r="F1025" s="342" t="s">
        <v>306</v>
      </c>
      <c r="G1025" s="341" t="s">
        <v>2231</v>
      </c>
      <c r="H1025" s="341" t="s">
        <v>2232</v>
      </c>
      <c r="I1025" s="343">
        <v>13370.509765625</v>
      </c>
      <c r="J1025" s="343">
        <v>2</v>
      </c>
      <c r="K1025" s="344">
        <v>26741.01953125</v>
      </c>
    </row>
    <row r="1026" spans="1:11" ht="14.45" customHeight="1" x14ac:dyDescent="0.2">
      <c r="A1026" s="339" t="s">
        <v>1395</v>
      </c>
      <c r="B1026" s="340" t="s">
        <v>1396</v>
      </c>
      <c r="C1026" s="341" t="s">
        <v>1397</v>
      </c>
      <c r="D1026" s="342" t="s">
        <v>1398</v>
      </c>
      <c r="E1026" s="341" t="s">
        <v>305</v>
      </c>
      <c r="F1026" s="342" t="s">
        <v>306</v>
      </c>
      <c r="G1026" s="341" t="s">
        <v>2233</v>
      </c>
      <c r="H1026" s="341" t="s">
        <v>2234</v>
      </c>
      <c r="I1026" s="343">
        <v>9486.400390625</v>
      </c>
      <c r="J1026" s="343">
        <v>1</v>
      </c>
      <c r="K1026" s="344">
        <v>9486.400390625</v>
      </c>
    </row>
    <row r="1027" spans="1:11" ht="14.45" customHeight="1" x14ac:dyDescent="0.2">
      <c r="A1027" s="339" t="s">
        <v>1395</v>
      </c>
      <c r="B1027" s="340" t="s">
        <v>1396</v>
      </c>
      <c r="C1027" s="341" t="s">
        <v>1397</v>
      </c>
      <c r="D1027" s="342" t="s">
        <v>1398</v>
      </c>
      <c r="E1027" s="341" t="s">
        <v>305</v>
      </c>
      <c r="F1027" s="342" t="s">
        <v>306</v>
      </c>
      <c r="G1027" s="341" t="s">
        <v>2235</v>
      </c>
      <c r="H1027" s="341" t="s">
        <v>2236</v>
      </c>
      <c r="I1027" s="343">
        <v>6664.68017578125</v>
      </c>
      <c r="J1027" s="343">
        <v>1</v>
      </c>
      <c r="K1027" s="344">
        <v>6664.68017578125</v>
      </c>
    </row>
    <row r="1028" spans="1:11" ht="14.45" customHeight="1" x14ac:dyDescent="0.2">
      <c r="A1028" s="339" t="s">
        <v>1395</v>
      </c>
      <c r="B1028" s="340" t="s">
        <v>1396</v>
      </c>
      <c r="C1028" s="341" t="s">
        <v>1397</v>
      </c>
      <c r="D1028" s="342" t="s">
        <v>1398</v>
      </c>
      <c r="E1028" s="341" t="s">
        <v>305</v>
      </c>
      <c r="F1028" s="342" t="s">
        <v>306</v>
      </c>
      <c r="G1028" s="341" t="s">
        <v>2237</v>
      </c>
      <c r="H1028" s="341" t="s">
        <v>2238</v>
      </c>
      <c r="I1028" s="343">
        <v>8874.1396484375</v>
      </c>
      <c r="J1028" s="343">
        <v>1</v>
      </c>
      <c r="K1028" s="344">
        <v>8874.1396484375</v>
      </c>
    </row>
    <row r="1029" spans="1:11" ht="14.45" customHeight="1" x14ac:dyDescent="0.2">
      <c r="A1029" s="339" t="s">
        <v>1395</v>
      </c>
      <c r="B1029" s="340" t="s">
        <v>1396</v>
      </c>
      <c r="C1029" s="341" t="s">
        <v>1397</v>
      </c>
      <c r="D1029" s="342" t="s">
        <v>1398</v>
      </c>
      <c r="E1029" s="341" t="s">
        <v>305</v>
      </c>
      <c r="F1029" s="342" t="s">
        <v>306</v>
      </c>
      <c r="G1029" s="341" t="s">
        <v>2239</v>
      </c>
      <c r="H1029" s="341" t="s">
        <v>2240</v>
      </c>
      <c r="I1029" s="343">
        <v>6609.08984375</v>
      </c>
      <c r="J1029" s="343">
        <v>2</v>
      </c>
      <c r="K1029" s="344">
        <v>13218.1796875</v>
      </c>
    </row>
    <row r="1030" spans="1:11" ht="14.45" customHeight="1" x14ac:dyDescent="0.2">
      <c r="A1030" s="339" t="s">
        <v>1395</v>
      </c>
      <c r="B1030" s="340" t="s">
        <v>1396</v>
      </c>
      <c r="C1030" s="341" t="s">
        <v>1397</v>
      </c>
      <c r="D1030" s="342" t="s">
        <v>1398</v>
      </c>
      <c r="E1030" s="341" t="s">
        <v>305</v>
      </c>
      <c r="F1030" s="342" t="s">
        <v>306</v>
      </c>
      <c r="G1030" s="341" t="s">
        <v>2241</v>
      </c>
      <c r="H1030" s="341" t="s">
        <v>2242</v>
      </c>
      <c r="I1030" s="343">
        <v>12027.400390625</v>
      </c>
      <c r="J1030" s="343">
        <v>1</v>
      </c>
      <c r="K1030" s="344">
        <v>12027.400390625</v>
      </c>
    </row>
    <row r="1031" spans="1:11" ht="14.45" customHeight="1" x14ac:dyDescent="0.2">
      <c r="A1031" s="339" t="s">
        <v>1395</v>
      </c>
      <c r="B1031" s="340" t="s">
        <v>1396</v>
      </c>
      <c r="C1031" s="341" t="s">
        <v>1397</v>
      </c>
      <c r="D1031" s="342" t="s">
        <v>1398</v>
      </c>
      <c r="E1031" s="341" t="s">
        <v>305</v>
      </c>
      <c r="F1031" s="342" t="s">
        <v>306</v>
      </c>
      <c r="G1031" s="341" t="s">
        <v>2243</v>
      </c>
      <c r="H1031" s="341" t="s">
        <v>2244</v>
      </c>
      <c r="I1031" s="343">
        <v>8054.97021484375</v>
      </c>
      <c r="J1031" s="343">
        <v>1</v>
      </c>
      <c r="K1031" s="344">
        <v>8054.97021484375</v>
      </c>
    </row>
    <row r="1032" spans="1:11" ht="14.45" customHeight="1" x14ac:dyDescent="0.2">
      <c r="A1032" s="339" t="s">
        <v>1395</v>
      </c>
      <c r="B1032" s="340" t="s">
        <v>1396</v>
      </c>
      <c r="C1032" s="341" t="s">
        <v>1397</v>
      </c>
      <c r="D1032" s="342" t="s">
        <v>1398</v>
      </c>
      <c r="E1032" s="341" t="s">
        <v>305</v>
      </c>
      <c r="F1032" s="342" t="s">
        <v>306</v>
      </c>
      <c r="G1032" s="341" t="s">
        <v>2245</v>
      </c>
      <c r="H1032" s="341" t="s">
        <v>2246</v>
      </c>
      <c r="I1032" s="343">
        <v>612.3900146484375</v>
      </c>
      <c r="J1032" s="343">
        <v>1</v>
      </c>
      <c r="K1032" s="344">
        <v>612.3900146484375</v>
      </c>
    </row>
    <row r="1033" spans="1:11" ht="14.45" customHeight="1" x14ac:dyDescent="0.2">
      <c r="A1033" s="339" t="s">
        <v>1395</v>
      </c>
      <c r="B1033" s="340" t="s">
        <v>1396</v>
      </c>
      <c r="C1033" s="341" t="s">
        <v>1397</v>
      </c>
      <c r="D1033" s="342" t="s">
        <v>1398</v>
      </c>
      <c r="E1033" s="341" t="s">
        <v>305</v>
      </c>
      <c r="F1033" s="342" t="s">
        <v>306</v>
      </c>
      <c r="G1033" s="341" t="s">
        <v>2247</v>
      </c>
      <c r="H1033" s="341" t="s">
        <v>2248</v>
      </c>
      <c r="I1033" s="343">
        <v>10512.48046875</v>
      </c>
      <c r="J1033" s="343">
        <v>1</v>
      </c>
      <c r="K1033" s="344">
        <v>10512.48046875</v>
      </c>
    </row>
    <row r="1034" spans="1:11" ht="14.45" customHeight="1" x14ac:dyDescent="0.2">
      <c r="A1034" s="339" t="s">
        <v>1395</v>
      </c>
      <c r="B1034" s="340" t="s">
        <v>1396</v>
      </c>
      <c r="C1034" s="341" t="s">
        <v>1397</v>
      </c>
      <c r="D1034" s="342" t="s">
        <v>1398</v>
      </c>
      <c r="E1034" s="341" t="s">
        <v>305</v>
      </c>
      <c r="F1034" s="342" t="s">
        <v>306</v>
      </c>
      <c r="G1034" s="341" t="s">
        <v>2249</v>
      </c>
      <c r="H1034" s="341" t="s">
        <v>2250</v>
      </c>
      <c r="I1034" s="343">
        <v>8874.1396484375</v>
      </c>
      <c r="J1034" s="343">
        <v>1</v>
      </c>
      <c r="K1034" s="344">
        <v>8874.1396484375</v>
      </c>
    </row>
    <row r="1035" spans="1:11" ht="14.45" customHeight="1" x14ac:dyDescent="0.2">
      <c r="A1035" s="339" t="s">
        <v>1395</v>
      </c>
      <c r="B1035" s="340" t="s">
        <v>1396</v>
      </c>
      <c r="C1035" s="341" t="s">
        <v>1397</v>
      </c>
      <c r="D1035" s="342" t="s">
        <v>1398</v>
      </c>
      <c r="E1035" s="341" t="s">
        <v>305</v>
      </c>
      <c r="F1035" s="342" t="s">
        <v>306</v>
      </c>
      <c r="G1035" s="341" t="s">
        <v>2251</v>
      </c>
      <c r="H1035" s="341" t="s">
        <v>2252</v>
      </c>
      <c r="I1035" s="343">
        <v>7656.8798828125</v>
      </c>
      <c r="J1035" s="343">
        <v>1</v>
      </c>
      <c r="K1035" s="344">
        <v>7656.8798828125</v>
      </c>
    </row>
    <row r="1036" spans="1:11" ht="14.45" customHeight="1" x14ac:dyDescent="0.2">
      <c r="A1036" s="339" t="s">
        <v>1395</v>
      </c>
      <c r="B1036" s="340" t="s">
        <v>1396</v>
      </c>
      <c r="C1036" s="341" t="s">
        <v>1397</v>
      </c>
      <c r="D1036" s="342" t="s">
        <v>1398</v>
      </c>
      <c r="E1036" s="341" t="s">
        <v>305</v>
      </c>
      <c r="F1036" s="342" t="s">
        <v>306</v>
      </c>
      <c r="G1036" s="341" t="s">
        <v>2253</v>
      </c>
      <c r="H1036" s="341" t="s">
        <v>2254</v>
      </c>
      <c r="I1036" s="343">
        <v>5782.794921875</v>
      </c>
      <c r="J1036" s="343">
        <v>2</v>
      </c>
      <c r="K1036" s="344">
        <v>11565.58984375</v>
      </c>
    </row>
    <row r="1037" spans="1:11" ht="14.45" customHeight="1" x14ac:dyDescent="0.2">
      <c r="A1037" s="339" t="s">
        <v>1395</v>
      </c>
      <c r="B1037" s="340" t="s">
        <v>1396</v>
      </c>
      <c r="C1037" s="341" t="s">
        <v>1397</v>
      </c>
      <c r="D1037" s="342" t="s">
        <v>1398</v>
      </c>
      <c r="E1037" s="341" t="s">
        <v>305</v>
      </c>
      <c r="F1037" s="342" t="s">
        <v>306</v>
      </c>
      <c r="G1037" s="341" t="s">
        <v>2255</v>
      </c>
      <c r="H1037" s="341" t="s">
        <v>2256</v>
      </c>
      <c r="I1037" s="343">
        <v>5919.078287760417</v>
      </c>
      <c r="J1037" s="343">
        <v>9</v>
      </c>
      <c r="K1037" s="344">
        <v>52731.560546875</v>
      </c>
    </row>
    <row r="1038" spans="1:11" ht="14.45" customHeight="1" x14ac:dyDescent="0.2">
      <c r="A1038" s="339" t="s">
        <v>1395</v>
      </c>
      <c r="B1038" s="340" t="s">
        <v>1396</v>
      </c>
      <c r="C1038" s="341" t="s">
        <v>1397</v>
      </c>
      <c r="D1038" s="342" t="s">
        <v>1398</v>
      </c>
      <c r="E1038" s="341" t="s">
        <v>305</v>
      </c>
      <c r="F1038" s="342" t="s">
        <v>306</v>
      </c>
      <c r="G1038" s="341" t="s">
        <v>2255</v>
      </c>
      <c r="H1038" s="341" t="s">
        <v>2257</v>
      </c>
      <c r="I1038" s="343">
        <v>6009.10009765625</v>
      </c>
      <c r="J1038" s="343">
        <v>3</v>
      </c>
      <c r="K1038" s="344">
        <v>18027.30029296875</v>
      </c>
    </row>
    <row r="1039" spans="1:11" ht="14.45" customHeight="1" x14ac:dyDescent="0.2">
      <c r="A1039" s="339" t="s">
        <v>1395</v>
      </c>
      <c r="B1039" s="340" t="s">
        <v>1396</v>
      </c>
      <c r="C1039" s="341" t="s">
        <v>1397</v>
      </c>
      <c r="D1039" s="342" t="s">
        <v>1398</v>
      </c>
      <c r="E1039" s="341" t="s">
        <v>305</v>
      </c>
      <c r="F1039" s="342" t="s">
        <v>306</v>
      </c>
      <c r="G1039" s="341" t="s">
        <v>2258</v>
      </c>
      <c r="H1039" s="341" t="s">
        <v>2259</v>
      </c>
      <c r="I1039" s="343">
        <v>1681.9000244140625</v>
      </c>
      <c r="J1039" s="343">
        <v>2</v>
      </c>
      <c r="K1039" s="344">
        <v>3363.800048828125</v>
      </c>
    </row>
    <row r="1040" spans="1:11" ht="14.45" customHeight="1" x14ac:dyDescent="0.2">
      <c r="A1040" s="339" t="s">
        <v>1395</v>
      </c>
      <c r="B1040" s="340" t="s">
        <v>1396</v>
      </c>
      <c r="C1040" s="341" t="s">
        <v>1397</v>
      </c>
      <c r="D1040" s="342" t="s">
        <v>1398</v>
      </c>
      <c r="E1040" s="341" t="s">
        <v>305</v>
      </c>
      <c r="F1040" s="342" t="s">
        <v>306</v>
      </c>
      <c r="G1040" s="341" t="s">
        <v>2260</v>
      </c>
      <c r="H1040" s="341" t="s">
        <v>2261</v>
      </c>
      <c r="I1040" s="343">
        <v>359.70664978027344</v>
      </c>
      <c r="J1040" s="343">
        <v>53</v>
      </c>
      <c r="K1040" s="344">
        <v>17349.669921875</v>
      </c>
    </row>
    <row r="1041" spans="1:11" ht="14.45" customHeight="1" x14ac:dyDescent="0.2">
      <c r="A1041" s="339" t="s">
        <v>1395</v>
      </c>
      <c r="B1041" s="340" t="s">
        <v>1396</v>
      </c>
      <c r="C1041" s="341" t="s">
        <v>1397</v>
      </c>
      <c r="D1041" s="342" t="s">
        <v>1398</v>
      </c>
      <c r="E1041" s="341" t="s">
        <v>305</v>
      </c>
      <c r="F1041" s="342" t="s">
        <v>306</v>
      </c>
      <c r="G1041" s="341" t="s">
        <v>2262</v>
      </c>
      <c r="H1041" s="341" t="s">
        <v>2263</v>
      </c>
      <c r="I1041" s="343">
        <v>1228.1500244140625</v>
      </c>
      <c r="J1041" s="343">
        <v>1</v>
      </c>
      <c r="K1041" s="344">
        <v>1228.1500244140625</v>
      </c>
    </row>
    <row r="1042" spans="1:11" ht="14.45" customHeight="1" x14ac:dyDescent="0.2">
      <c r="A1042" s="339" t="s">
        <v>1395</v>
      </c>
      <c r="B1042" s="340" t="s">
        <v>1396</v>
      </c>
      <c r="C1042" s="341" t="s">
        <v>1397</v>
      </c>
      <c r="D1042" s="342" t="s">
        <v>1398</v>
      </c>
      <c r="E1042" s="341" t="s">
        <v>305</v>
      </c>
      <c r="F1042" s="342" t="s">
        <v>306</v>
      </c>
      <c r="G1042" s="341" t="s">
        <v>2264</v>
      </c>
      <c r="H1042" s="341" t="s">
        <v>2265</v>
      </c>
      <c r="I1042" s="343">
        <v>2734.6360351562498</v>
      </c>
      <c r="J1042" s="343">
        <v>9</v>
      </c>
      <c r="K1042" s="344">
        <v>24611.38037109375</v>
      </c>
    </row>
    <row r="1043" spans="1:11" ht="14.45" customHeight="1" x14ac:dyDescent="0.2">
      <c r="A1043" s="339" t="s">
        <v>1395</v>
      </c>
      <c r="B1043" s="340" t="s">
        <v>1396</v>
      </c>
      <c r="C1043" s="341" t="s">
        <v>1397</v>
      </c>
      <c r="D1043" s="342" t="s">
        <v>1398</v>
      </c>
      <c r="E1043" s="341" t="s">
        <v>305</v>
      </c>
      <c r="F1043" s="342" t="s">
        <v>306</v>
      </c>
      <c r="G1043" s="341" t="s">
        <v>2266</v>
      </c>
      <c r="H1043" s="341" t="s">
        <v>2267</v>
      </c>
      <c r="I1043" s="343">
        <v>1910.5899658203125</v>
      </c>
      <c r="J1043" s="343">
        <v>1</v>
      </c>
      <c r="K1043" s="344">
        <v>1910.5899658203125</v>
      </c>
    </row>
    <row r="1044" spans="1:11" ht="14.45" customHeight="1" x14ac:dyDescent="0.2">
      <c r="A1044" s="339" t="s">
        <v>1395</v>
      </c>
      <c r="B1044" s="340" t="s">
        <v>1396</v>
      </c>
      <c r="C1044" s="341" t="s">
        <v>1397</v>
      </c>
      <c r="D1044" s="342" t="s">
        <v>1398</v>
      </c>
      <c r="E1044" s="341" t="s">
        <v>305</v>
      </c>
      <c r="F1044" s="342" t="s">
        <v>306</v>
      </c>
      <c r="G1044" s="341" t="s">
        <v>2268</v>
      </c>
      <c r="H1044" s="341" t="s">
        <v>2269</v>
      </c>
      <c r="I1044" s="343">
        <v>11393.3798828125</v>
      </c>
      <c r="J1044" s="343">
        <v>4</v>
      </c>
      <c r="K1044" s="344">
        <v>45573.51953125</v>
      </c>
    </row>
    <row r="1045" spans="1:11" ht="14.45" customHeight="1" x14ac:dyDescent="0.2">
      <c r="A1045" s="339" t="s">
        <v>1395</v>
      </c>
      <c r="B1045" s="340" t="s">
        <v>1396</v>
      </c>
      <c r="C1045" s="341" t="s">
        <v>1397</v>
      </c>
      <c r="D1045" s="342" t="s">
        <v>1398</v>
      </c>
      <c r="E1045" s="341" t="s">
        <v>305</v>
      </c>
      <c r="F1045" s="342" t="s">
        <v>306</v>
      </c>
      <c r="G1045" s="341" t="s">
        <v>2270</v>
      </c>
      <c r="H1045" s="341" t="s">
        <v>2271</v>
      </c>
      <c r="I1045" s="343">
        <v>4249.760009765625</v>
      </c>
      <c r="J1045" s="343">
        <v>6</v>
      </c>
      <c r="K1045" s="344">
        <v>25498.56005859375</v>
      </c>
    </row>
    <row r="1046" spans="1:11" ht="14.45" customHeight="1" x14ac:dyDescent="0.2">
      <c r="A1046" s="339" t="s">
        <v>1395</v>
      </c>
      <c r="B1046" s="340" t="s">
        <v>1396</v>
      </c>
      <c r="C1046" s="341" t="s">
        <v>1397</v>
      </c>
      <c r="D1046" s="342" t="s">
        <v>1398</v>
      </c>
      <c r="E1046" s="341" t="s">
        <v>305</v>
      </c>
      <c r="F1046" s="342" t="s">
        <v>306</v>
      </c>
      <c r="G1046" s="341" t="s">
        <v>2272</v>
      </c>
      <c r="H1046" s="341" t="s">
        <v>2273</v>
      </c>
      <c r="I1046" s="343">
        <v>11484.102768841913</v>
      </c>
      <c r="J1046" s="343">
        <v>30</v>
      </c>
      <c r="K1046" s="344">
        <v>344519.294921875</v>
      </c>
    </row>
    <row r="1047" spans="1:11" ht="14.45" customHeight="1" x14ac:dyDescent="0.2">
      <c r="A1047" s="339" t="s">
        <v>1395</v>
      </c>
      <c r="B1047" s="340" t="s">
        <v>1396</v>
      </c>
      <c r="C1047" s="341" t="s">
        <v>1397</v>
      </c>
      <c r="D1047" s="342" t="s">
        <v>1398</v>
      </c>
      <c r="E1047" s="341" t="s">
        <v>305</v>
      </c>
      <c r="F1047" s="342" t="s">
        <v>306</v>
      </c>
      <c r="G1047" s="341" t="s">
        <v>2274</v>
      </c>
      <c r="H1047" s="341" t="s">
        <v>2275</v>
      </c>
      <c r="I1047" s="343">
        <v>24123.626041666666</v>
      </c>
      <c r="J1047" s="343">
        <v>25</v>
      </c>
      <c r="K1047" s="344">
        <v>603085.28515625</v>
      </c>
    </row>
    <row r="1048" spans="1:11" ht="14.45" customHeight="1" x14ac:dyDescent="0.2">
      <c r="A1048" s="339" t="s">
        <v>1395</v>
      </c>
      <c r="B1048" s="340" t="s">
        <v>1396</v>
      </c>
      <c r="C1048" s="341" t="s">
        <v>1397</v>
      </c>
      <c r="D1048" s="342" t="s">
        <v>1398</v>
      </c>
      <c r="E1048" s="341" t="s">
        <v>305</v>
      </c>
      <c r="F1048" s="342" t="s">
        <v>306</v>
      </c>
      <c r="G1048" s="341" t="s">
        <v>2276</v>
      </c>
      <c r="H1048" s="341" t="s">
        <v>2277</v>
      </c>
      <c r="I1048" s="343">
        <v>8609.150390625</v>
      </c>
      <c r="J1048" s="343">
        <v>1</v>
      </c>
      <c r="K1048" s="344">
        <v>8609.150390625</v>
      </c>
    </row>
    <row r="1049" spans="1:11" ht="14.45" customHeight="1" x14ac:dyDescent="0.2">
      <c r="A1049" s="339" t="s">
        <v>1395</v>
      </c>
      <c r="B1049" s="340" t="s">
        <v>1396</v>
      </c>
      <c r="C1049" s="341" t="s">
        <v>1397</v>
      </c>
      <c r="D1049" s="342" t="s">
        <v>1398</v>
      </c>
      <c r="E1049" s="341" t="s">
        <v>305</v>
      </c>
      <c r="F1049" s="342" t="s">
        <v>306</v>
      </c>
      <c r="G1049" s="341" t="s">
        <v>2278</v>
      </c>
      <c r="H1049" s="341" t="s">
        <v>2279</v>
      </c>
      <c r="I1049" s="343">
        <v>8869.2998046875</v>
      </c>
      <c r="J1049" s="343">
        <v>1</v>
      </c>
      <c r="K1049" s="344">
        <v>8869.2998046875</v>
      </c>
    </row>
    <row r="1050" spans="1:11" ht="14.45" customHeight="1" x14ac:dyDescent="0.2">
      <c r="A1050" s="339" t="s">
        <v>1395</v>
      </c>
      <c r="B1050" s="340" t="s">
        <v>1396</v>
      </c>
      <c r="C1050" s="341" t="s">
        <v>1397</v>
      </c>
      <c r="D1050" s="342" t="s">
        <v>1398</v>
      </c>
      <c r="E1050" s="341" t="s">
        <v>305</v>
      </c>
      <c r="F1050" s="342" t="s">
        <v>306</v>
      </c>
      <c r="G1050" s="341" t="s">
        <v>2280</v>
      </c>
      <c r="H1050" s="341" t="s">
        <v>2281</v>
      </c>
      <c r="I1050" s="343">
        <v>8929.7998046875</v>
      </c>
      <c r="J1050" s="343">
        <v>1</v>
      </c>
      <c r="K1050" s="344">
        <v>8929.7998046875</v>
      </c>
    </row>
    <row r="1051" spans="1:11" ht="14.45" customHeight="1" x14ac:dyDescent="0.2">
      <c r="A1051" s="339" t="s">
        <v>1395</v>
      </c>
      <c r="B1051" s="340" t="s">
        <v>1396</v>
      </c>
      <c r="C1051" s="341" t="s">
        <v>1397</v>
      </c>
      <c r="D1051" s="342" t="s">
        <v>1398</v>
      </c>
      <c r="E1051" s="341" t="s">
        <v>305</v>
      </c>
      <c r="F1051" s="342" t="s">
        <v>306</v>
      </c>
      <c r="G1051" s="341" t="s">
        <v>2282</v>
      </c>
      <c r="H1051" s="341" t="s">
        <v>2283</v>
      </c>
      <c r="I1051" s="343">
        <v>3981.02001953125</v>
      </c>
      <c r="J1051" s="343">
        <v>5</v>
      </c>
      <c r="K1051" s="344">
        <v>19905.099609375</v>
      </c>
    </row>
    <row r="1052" spans="1:11" ht="14.45" customHeight="1" x14ac:dyDescent="0.2">
      <c r="A1052" s="339" t="s">
        <v>1395</v>
      </c>
      <c r="B1052" s="340" t="s">
        <v>1396</v>
      </c>
      <c r="C1052" s="341" t="s">
        <v>1397</v>
      </c>
      <c r="D1052" s="342" t="s">
        <v>1398</v>
      </c>
      <c r="E1052" s="341" t="s">
        <v>305</v>
      </c>
      <c r="F1052" s="342" t="s">
        <v>306</v>
      </c>
      <c r="G1052" s="341" t="s">
        <v>2284</v>
      </c>
      <c r="H1052" s="341" t="s">
        <v>2285</v>
      </c>
      <c r="I1052" s="343">
        <v>1983.5899414062501</v>
      </c>
      <c r="J1052" s="343">
        <v>5</v>
      </c>
      <c r="K1052" s="344">
        <v>9917.94970703125</v>
      </c>
    </row>
    <row r="1053" spans="1:11" ht="14.45" customHeight="1" x14ac:dyDescent="0.2">
      <c r="A1053" s="339" t="s">
        <v>1395</v>
      </c>
      <c r="B1053" s="340" t="s">
        <v>1396</v>
      </c>
      <c r="C1053" s="341" t="s">
        <v>1397</v>
      </c>
      <c r="D1053" s="342" t="s">
        <v>1398</v>
      </c>
      <c r="E1053" s="341" t="s">
        <v>305</v>
      </c>
      <c r="F1053" s="342" t="s">
        <v>306</v>
      </c>
      <c r="G1053" s="341" t="s">
        <v>2286</v>
      </c>
      <c r="H1053" s="341" t="s">
        <v>2287</v>
      </c>
      <c r="I1053" s="343">
        <v>5207.3214285714284</v>
      </c>
      <c r="J1053" s="343">
        <v>85</v>
      </c>
      <c r="K1053" s="344">
        <v>442255</v>
      </c>
    </row>
    <row r="1054" spans="1:11" ht="14.45" customHeight="1" x14ac:dyDescent="0.2">
      <c r="A1054" s="339" t="s">
        <v>1395</v>
      </c>
      <c r="B1054" s="340" t="s">
        <v>1396</v>
      </c>
      <c r="C1054" s="341" t="s">
        <v>1397</v>
      </c>
      <c r="D1054" s="342" t="s">
        <v>1398</v>
      </c>
      <c r="E1054" s="341" t="s">
        <v>305</v>
      </c>
      <c r="F1054" s="342" t="s">
        <v>306</v>
      </c>
      <c r="G1054" s="341" t="s">
        <v>2288</v>
      </c>
      <c r="H1054" s="341" t="s">
        <v>2289</v>
      </c>
      <c r="I1054" s="343">
        <v>22264.5</v>
      </c>
      <c r="J1054" s="343">
        <v>2</v>
      </c>
      <c r="K1054" s="344">
        <v>44529</v>
      </c>
    </row>
    <row r="1055" spans="1:11" ht="14.45" customHeight="1" x14ac:dyDescent="0.2">
      <c r="A1055" s="339" t="s">
        <v>1395</v>
      </c>
      <c r="B1055" s="340" t="s">
        <v>1396</v>
      </c>
      <c r="C1055" s="341" t="s">
        <v>1397</v>
      </c>
      <c r="D1055" s="342" t="s">
        <v>1398</v>
      </c>
      <c r="E1055" s="341" t="s">
        <v>305</v>
      </c>
      <c r="F1055" s="342" t="s">
        <v>306</v>
      </c>
      <c r="G1055" s="341" t="s">
        <v>2290</v>
      </c>
      <c r="H1055" s="341" t="s">
        <v>2291</v>
      </c>
      <c r="I1055" s="343">
        <v>215.24666341145834</v>
      </c>
      <c r="J1055" s="343">
        <v>12</v>
      </c>
      <c r="K1055" s="344">
        <v>2582.9000244140625</v>
      </c>
    </row>
    <row r="1056" spans="1:11" ht="14.45" customHeight="1" x14ac:dyDescent="0.2">
      <c r="A1056" s="339" t="s">
        <v>1395</v>
      </c>
      <c r="B1056" s="340" t="s">
        <v>1396</v>
      </c>
      <c r="C1056" s="341" t="s">
        <v>1397</v>
      </c>
      <c r="D1056" s="342" t="s">
        <v>1398</v>
      </c>
      <c r="E1056" s="341" t="s">
        <v>305</v>
      </c>
      <c r="F1056" s="342" t="s">
        <v>306</v>
      </c>
      <c r="G1056" s="341" t="s">
        <v>2292</v>
      </c>
      <c r="H1056" s="341" t="s">
        <v>2293</v>
      </c>
      <c r="I1056" s="343">
        <v>350.98664855957031</v>
      </c>
      <c r="J1056" s="343">
        <v>11</v>
      </c>
      <c r="K1056" s="344">
        <v>3860.8498840332031</v>
      </c>
    </row>
    <row r="1057" spans="1:11" ht="14.45" customHeight="1" x14ac:dyDescent="0.2">
      <c r="A1057" s="339" t="s">
        <v>1395</v>
      </c>
      <c r="B1057" s="340" t="s">
        <v>1396</v>
      </c>
      <c r="C1057" s="341" t="s">
        <v>1397</v>
      </c>
      <c r="D1057" s="342" t="s">
        <v>1398</v>
      </c>
      <c r="E1057" s="341" t="s">
        <v>305</v>
      </c>
      <c r="F1057" s="342" t="s">
        <v>306</v>
      </c>
      <c r="G1057" s="341" t="s">
        <v>2294</v>
      </c>
      <c r="H1057" s="341" t="s">
        <v>2295</v>
      </c>
      <c r="I1057" s="343">
        <v>16107.52001953125</v>
      </c>
      <c r="J1057" s="343">
        <v>4</v>
      </c>
      <c r="K1057" s="344">
        <v>64430.080078125</v>
      </c>
    </row>
    <row r="1058" spans="1:11" ht="14.45" customHeight="1" x14ac:dyDescent="0.2">
      <c r="A1058" s="339" t="s">
        <v>1395</v>
      </c>
      <c r="B1058" s="340" t="s">
        <v>1396</v>
      </c>
      <c r="C1058" s="341" t="s">
        <v>1397</v>
      </c>
      <c r="D1058" s="342" t="s">
        <v>1398</v>
      </c>
      <c r="E1058" s="341" t="s">
        <v>305</v>
      </c>
      <c r="F1058" s="342" t="s">
        <v>306</v>
      </c>
      <c r="G1058" s="341" t="s">
        <v>2296</v>
      </c>
      <c r="H1058" s="341" t="s">
        <v>2297</v>
      </c>
      <c r="I1058" s="343">
        <v>1085.864990234375</v>
      </c>
      <c r="J1058" s="343">
        <v>22</v>
      </c>
      <c r="K1058" s="344">
        <v>23882.759765625</v>
      </c>
    </row>
    <row r="1059" spans="1:11" ht="14.45" customHeight="1" x14ac:dyDescent="0.2">
      <c r="A1059" s="339" t="s">
        <v>1395</v>
      </c>
      <c r="B1059" s="340" t="s">
        <v>1396</v>
      </c>
      <c r="C1059" s="341" t="s">
        <v>1397</v>
      </c>
      <c r="D1059" s="342" t="s">
        <v>1398</v>
      </c>
      <c r="E1059" s="341" t="s">
        <v>305</v>
      </c>
      <c r="F1059" s="342" t="s">
        <v>306</v>
      </c>
      <c r="G1059" s="341" t="s">
        <v>2298</v>
      </c>
      <c r="H1059" s="341" t="s">
        <v>2299</v>
      </c>
      <c r="I1059" s="343">
        <v>1936</v>
      </c>
      <c r="J1059" s="343">
        <v>1</v>
      </c>
      <c r="K1059" s="344">
        <v>1936</v>
      </c>
    </row>
    <row r="1060" spans="1:11" ht="14.45" customHeight="1" x14ac:dyDescent="0.2">
      <c r="A1060" s="339" t="s">
        <v>1395</v>
      </c>
      <c r="B1060" s="340" t="s">
        <v>1396</v>
      </c>
      <c r="C1060" s="341" t="s">
        <v>1397</v>
      </c>
      <c r="D1060" s="342" t="s">
        <v>1398</v>
      </c>
      <c r="E1060" s="341" t="s">
        <v>305</v>
      </c>
      <c r="F1060" s="342" t="s">
        <v>306</v>
      </c>
      <c r="G1060" s="341" t="s">
        <v>2300</v>
      </c>
      <c r="H1060" s="341" t="s">
        <v>2301</v>
      </c>
      <c r="I1060" s="343">
        <v>10732.864990234375</v>
      </c>
      <c r="J1060" s="343">
        <v>4</v>
      </c>
      <c r="K1060" s="344">
        <v>42931.4599609375</v>
      </c>
    </row>
    <row r="1061" spans="1:11" ht="14.45" customHeight="1" x14ac:dyDescent="0.2">
      <c r="A1061" s="339" t="s">
        <v>1395</v>
      </c>
      <c r="B1061" s="340" t="s">
        <v>1396</v>
      </c>
      <c r="C1061" s="341" t="s">
        <v>1397</v>
      </c>
      <c r="D1061" s="342" t="s">
        <v>1398</v>
      </c>
      <c r="E1061" s="341" t="s">
        <v>305</v>
      </c>
      <c r="F1061" s="342" t="s">
        <v>306</v>
      </c>
      <c r="G1061" s="341" t="s">
        <v>2300</v>
      </c>
      <c r="H1061" s="341" t="s">
        <v>2302</v>
      </c>
      <c r="I1061" s="343">
        <v>10558.500325520834</v>
      </c>
      <c r="J1061" s="343">
        <v>3</v>
      </c>
      <c r="K1061" s="344">
        <v>31675.5009765625</v>
      </c>
    </row>
    <row r="1062" spans="1:11" ht="14.45" customHeight="1" x14ac:dyDescent="0.2">
      <c r="A1062" s="339" t="s">
        <v>1395</v>
      </c>
      <c r="B1062" s="340" t="s">
        <v>1396</v>
      </c>
      <c r="C1062" s="341" t="s">
        <v>1397</v>
      </c>
      <c r="D1062" s="342" t="s">
        <v>1398</v>
      </c>
      <c r="E1062" s="341" t="s">
        <v>305</v>
      </c>
      <c r="F1062" s="342" t="s">
        <v>306</v>
      </c>
      <c r="G1062" s="341" t="s">
        <v>2303</v>
      </c>
      <c r="H1062" s="341" t="s">
        <v>2304</v>
      </c>
      <c r="I1062" s="343">
        <v>980.0999755859375</v>
      </c>
      <c r="J1062" s="343">
        <v>1</v>
      </c>
      <c r="K1062" s="344">
        <v>980.0999755859375</v>
      </c>
    </row>
    <row r="1063" spans="1:11" ht="14.45" customHeight="1" x14ac:dyDescent="0.2">
      <c r="A1063" s="339" t="s">
        <v>1395</v>
      </c>
      <c r="B1063" s="340" t="s">
        <v>1396</v>
      </c>
      <c r="C1063" s="341" t="s">
        <v>1397</v>
      </c>
      <c r="D1063" s="342" t="s">
        <v>1398</v>
      </c>
      <c r="E1063" s="341" t="s">
        <v>305</v>
      </c>
      <c r="F1063" s="342" t="s">
        <v>306</v>
      </c>
      <c r="G1063" s="341" t="s">
        <v>2305</v>
      </c>
      <c r="H1063" s="341" t="s">
        <v>2306</v>
      </c>
      <c r="I1063" s="343">
        <v>3589.2099609375</v>
      </c>
      <c r="J1063" s="343">
        <v>3</v>
      </c>
      <c r="K1063" s="344">
        <v>10767.6298828125</v>
      </c>
    </row>
    <row r="1064" spans="1:11" ht="14.45" customHeight="1" x14ac:dyDescent="0.2">
      <c r="A1064" s="339" t="s">
        <v>1395</v>
      </c>
      <c r="B1064" s="340" t="s">
        <v>1396</v>
      </c>
      <c r="C1064" s="341" t="s">
        <v>1397</v>
      </c>
      <c r="D1064" s="342" t="s">
        <v>1398</v>
      </c>
      <c r="E1064" s="341" t="s">
        <v>305</v>
      </c>
      <c r="F1064" s="342" t="s">
        <v>306</v>
      </c>
      <c r="G1064" s="341" t="s">
        <v>2307</v>
      </c>
      <c r="H1064" s="341" t="s">
        <v>2308</v>
      </c>
      <c r="I1064" s="343">
        <v>3247.873291015625</v>
      </c>
      <c r="J1064" s="343">
        <v>3</v>
      </c>
      <c r="K1064" s="344">
        <v>9743.619873046875</v>
      </c>
    </row>
    <row r="1065" spans="1:11" ht="14.45" customHeight="1" x14ac:dyDescent="0.2">
      <c r="A1065" s="339" t="s">
        <v>1395</v>
      </c>
      <c r="B1065" s="340" t="s">
        <v>1396</v>
      </c>
      <c r="C1065" s="341" t="s">
        <v>1397</v>
      </c>
      <c r="D1065" s="342" t="s">
        <v>1398</v>
      </c>
      <c r="E1065" s="341" t="s">
        <v>305</v>
      </c>
      <c r="F1065" s="342" t="s">
        <v>306</v>
      </c>
      <c r="G1065" s="341" t="s">
        <v>2309</v>
      </c>
      <c r="H1065" s="341" t="s">
        <v>2310</v>
      </c>
      <c r="I1065" s="343">
        <v>2957.590087890625</v>
      </c>
      <c r="J1065" s="343">
        <v>2</v>
      </c>
      <c r="K1065" s="344">
        <v>5915.18017578125</v>
      </c>
    </row>
    <row r="1066" spans="1:11" ht="14.45" customHeight="1" x14ac:dyDescent="0.2">
      <c r="A1066" s="339" t="s">
        <v>1395</v>
      </c>
      <c r="B1066" s="340" t="s">
        <v>1396</v>
      </c>
      <c r="C1066" s="341" t="s">
        <v>1397</v>
      </c>
      <c r="D1066" s="342" t="s">
        <v>1398</v>
      </c>
      <c r="E1066" s="341" t="s">
        <v>305</v>
      </c>
      <c r="F1066" s="342" t="s">
        <v>306</v>
      </c>
      <c r="G1066" s="341" t="s">
        <v>2311</v>
      </c>
      <c r="H1066" s="341" t="s">
        <v>2312</v>
      </c>
      <c r="I1066" s="343">
        <v>5951.5763221153848</v>
      </c>
      <c r="J1066" s="343">
        <v>41</v>
      </c>
      <c r="K1066" s="344">
        <v>244015.3408203125</v>
      </c>
    </row>
    <row r="1067" spans="1:11" ht="14.45" customHeight="1" x14ac:dyDescent="0.2">
      <c r="A1067" s="339" t="s">
        <v>1395</v>
      </c>
      <c r="B1067" s="340" t="s">
        <v>1396</v>
      </c>
      <c r="C1067" s="341" t="s">
        <v>1397</v>
      </c>
      <c r="D1067" s="342" t="s">
        <v>1398</v>
      </c>
      <c r="E1067" s="341" t="s">
        <v>305</v>
      </c>
      <c r="F1067" s="342" t="s">
        <v>306</v>
      </c>
      <c r="G1067" s="341" t="s">
        <v>2313</v>
      </c>
      <c r="H1067" s="341" t="s">
        <v>2314</v>
      </c>
      <c r="I1067" s="343">
        <v>4873.8798828125</v>
      </c>
      <c r="J1067" s="343">
        <v>3</v>
      </c>
      <c r="K1067" s="344">
        <v>14621.6396484375</v>
      </c>
    </row>
    <row r="1068" spans="1:11" ht="14.45" customHeight="1" x14ac:dyDescent="0.2">
      <c r="A1068" s="339" t="s">
        <v>1395</v>
      </c>
      <c r="B1068" s="340" t="s">
        <v>1396</v>
      </c>
      <c r="C1068" s="341" t="s">
        <v>1397</v>
      </c>
      <c r="D1068" s="342" t="s">
        <v>1398</v>
      </c>
      <c r="E1068" s="341" t="s">
        <v>305</v>
      </c>
      <c r="F1068" s="342" t="s">
        <v>306</v>
      </c>
      <c r="G1068" s="341" t="s">
        <v>2315</v>
      </c>
      <c r="H1068" s="341" t="s">
        <v>2316</v>
      </c>
      <c r="I1068" s="343">
        <v>4751.7001953125</v>
      </c>
      <c r="J1068" s="343">
        <v>1</v>
      </c>
      <c r="K1068" s="344">
        <v>4751.7001953125</v>
      </c>
    </row>
    <row r="1069" spans="1:11" ht="14.45" customHeight="1" x14ac:dyDescent="0.2">
      <c r="A1069" s="339" t="s">
        <v>1395</v>
      </c>
      <c r="B1069" s="340" t="s">
        <v>1396</v>
      </c>
      <c r="C1069" s="341" t="s">
        <v>1397</v>
      </c>
      <c r="D1069" s="342" t="s">
        <v>1398</v>
      </c>
      <c r="E1069" s="341" t="s">
        <v>305</v>
      </c>
      <c r="F1069" s="342" t="s">
        <v>306</v>
      </c>
      <c r="G1069" s="341" t="s">
        <v>2317</v>
      </c>
      <c r="H1069" s="341" t="s">
        <v>2318</v>
      </c>
      <c r="I1069" s="343">
        <v>28.75</v>
      </c>
      <c r="J1069" s="343">
        <v>54</v>
      </c>
      <c r="K1069" s="344">
        <v>1552.5</v>
      </c>
    </row>
    <row r="1070" spans="1:11" ht="14.45" customHeight="1" x14ac:dyDescent="0.2">
      <c r="A1070" s="339" t="s">
        <v>1395</v>
      </c>
      <c r="B1070" s="340" t="s">
        <v>1396</v>
      </c>
      <c r="C1070" s="341" t="s">
        <v>1397</v>
      </c>
      <c r="D1070" s="342" t="s">
        <v>1398</v>
      </c>
      <c r="E1070" s="341" t="s">
        <v>305</v>
      </c>
      <c r="F1070" s="342" t="s">
        <v>306</v>
      </c>
      <c r="G1070" s="341" t="s">
        <v>2319</v>
      </c>
      <c r="H1070" s="341" t="s">
        <v>2320</v>
      </c>
      <c r="I1070" s="343">
        <v>1203.0899658203125</v>
      </c>
      <c r="J1070" s="343">
        <v>1</v>
      </c>
      <c r="K1070" s="344">
        <v>1203.0899658203125</v>
      </c>
    </row>
    <row r="1071" spans="1:11" ht="14.45" customHeight="1" x14ac:dyDescent="0.2">
      <c r="A1071" s="339" t="s">
        <v>1395</v>
      </c>
      <c r="B1071" s="340" t="s">
        <v>1396</v>
      </c>
      <c r="C1071" s="341" t="s">
        <v>1397</v>
      </c>
      <c r="D1071" s="342" t="s">
        <v>1398</v>
      </c>
      <c r="E1071" s="341" t="s">
        <v>305</v>
      </c>
      <c r="F1071" s="342" t="s">
        <v>306</v>
      </c>
      <c r="G1071" s="341" t="s">
        <v>2319</v>
      </c>
      <c r="H1071" s="341" t="s">
        <v>2321</v>
      </c>
      <c r="I1071" s="343">
        <v>1202.739990234375</v>
      </c>
      <c r="J1071" s="343">
        <v>1</v>
      </c>
      <c r="K1071" s="344">
        <v>1202.739990234375</v>
      </c>
    </row>
    <row r="1072" spans="1:11" ht="14.45" customHeight="1" x14ac:dyDescent="0.2">
      <c r="A1072" s="339" t="s">
        <v>1395</v>
      </c>
      <c r="B1072" s="340" t="s">
        <v>1396</v>
      </c>
      <c r="C1072" s="341" t="s">
        <v>1397</v>
      </c>
      <c r="D1072" s="342" t="s">
        <v>1398</v>
      </c>
      <c r="E1072" s="341" t="s">
        <v>305</v>
      </c>
      <c r="F1072" s="342" t="s">
        <v>306</v>
      </c>
      <c r="G1072" s="341" t="s">
        <v>2322</v>
      </c>
      <c r="H1072" s="341" t="s">
        <v>2323</v>
      </c>
      <c r="I1072" s="343">
        <v>9735.5498046875</v>
      </c>
      <c r="J1072" s="343">
        <v>1</v>
      </c>
      <c r="K1072" s="344">
        <v>9735.5498046875</v>
      </c>
    </row>
    <row r="1073" spans="1:11" ht="14.45" customHeight="1" x14ac:dyDescent="0.2">
      <c r="A1073" s="339" t="s">
        <v>1395</v>
      </c>
      <c r="B1073" s="340" t="s">
        <v>1396</v>
      </c>
      <c r="C1073" s="341" t="s">
        <v>1397</v>
      </c>
      <c r="D1073" s="342" t="s">
        <v>1398</v>
      </c>
      <c r="E1073" s="341" t="s">
        <v>305</v>
      </c>
      <c r="F1073" s="342" t="s">
        <v>306</v>
      </c>
      <c r="G1073" s="341" t="s">
        <v>2324</v>
      </c>
      <c r="H1073" s="341" t="s">
        <v>2325</v>
      </c>
      <c r="I1073" s="343">
        <v>2656.511678059896</v>
      </c>
      <c r="J1073" s="343">
        <v>6</v>
      </c>
      <c r="K1073" s="344">
        <v>15939.070068359375</v>
      </c>
    </row>
    <row r="1074" spans="1:11" ht="14.45" customHeight="1" x14ac:dyDescent="0.2">
      <c r="A1074" s="339" t="s">
        <v>1395</v>
      </c>
      <c r="B1074" s="340" t="s">
        <v>1396</v>
      </c>
      <c r="C1074" s="341" t="s">
        <v>1397</v>
      </c>
      <c r="D1074" s="342" t="s">
        <v>1398</v>
      </c>
      <c r="E1074" s="341" t="s">
        <v>305</v>
      </c>
      <c r="F1074" s="342" t="s">
        <v>306</v>
      </c>
      <c r="G1074" s="341" t="s">
        <v>2326</v>
      </c>
      <c r="H1074" s="341" t="s">
        <v>2327</v>
      </c>
      <c r="I1074" s="343">
        <v>11388.487060546875</v>
      </c>
      <c r="J1074" s="343">
        <v>5</v>
      </c>
      <c r="K1074" s="344">
        <v>56942.4677734375</v>
      </c>
    </row>
    <row r="1075" spans="1:11" ht="14.45" customHeight="1" x14ac:dyDescent="0.2">
      <c r="A1075" s="339" t="s">
        <v>1395</v>
      </c>
      <c r="B1075" s="340" t="s">
        <v>1396</v>
      </c>
      <c r="C1075" s="341" t="s">
        <v>1397</v>
      </c>
      <c r="D1075" s="342" t="s">
        <v>1398</v>
      </c>
      <c r="E1075" s="341" t="s">
        <v>305</v>
      </c>
      <c r="F1075" s="342" t="s">
        <v>306</v>
      </c>
      <c r="G1075" s="341" t="s">
        <v>2328</v>
      </c>
      <c r="H1075" s="341" t="s">
        <v>2329</v>
      </c>
      <c r="I1075" s="343">
        <v>2480.2373535156248</v>
      </c>
      <c r="J1075" s="343">
        <v>11</v>
      </c>
      <c r="K1075" s="344">
        <v>27349.09033203125</v>
      </c>
    </row>
    <row r="1076" spans="1:11" ht="14.45" customHeight="1" x14ac:dyDescent="0.2">
      <c r="A1076" s="339" t="s">
        <v>1395</v>
      </c>
      <c r="B1076" s="340" t="s">
        <v>1396</v>
      </c>
      <c r="C1076" s="341" t="s">
        <v>1397</v>
      </c>
      <c r="D1076" s="342" t="s">
        <v>1398</v>
      </c>
      <c r="E1076" s="341" t="s">
        <v>305</v>
      </c>
      <c r="F1076" s="342" t="s">
        <v>306</v>
      </c>
      <c r="G1076" s="341" t="s">
        <v>2330</v>
      </c>
      <c r="H1076" s="341" t="s">
        <v>2331</v>
      </c>
      <c r="I1076" s="343">
        <v>2546.72998046875</v>
      </c>
      <c r="J1076" s="343">
        <v>4</v>
      </c>
      <c r="K1076" s="344">
        <v>10186.900390625</v>
      </c>
    </row>
    <row r="1077" spans="1:11" ht="14.45" customHeight="1" x14ac:dyDescent="0.2">
      <c r="A1077" s="339" t="s">
        <v>1395</v>
      </c>
      <c r="B1077" s="340" t="s">
        <v>1396</v>
      </c>
      <c r="C1077" s="341" t="s">
        <v>1397</v>
      </c>
      <c r="D1077" s="342" t="s">
        <v>1398</v>
      </c>
      <c r="E1077" s="341" t="s">
        <v>305</v>
      </c>
      <c r="F1077" s="342" t="s">
        <v>306</v>
      </c>
      <c r="G1077" s="341" t="s">
        <v>2332</v>
      </c>
      <c r="H1077" s="341" t="s">
        <v>2333</v>
      </c>
      <c r="I1077" s="343">
        <v>2435.9168565538193</v>
      </c>
      <c r="J1077" s="343">
        <v>41</v>
      </c>
      <c r="K1077" s="344">
        <v>99761.741455078125</v>
      </c>
    </row>
    <row r="1078" spans="1:11" ht="14.45" customHeight="1" x14ac:dyDescent="0.2">
      <c r="A1078" s="339" t="s">
        <v>1395</v>
      </c>
      <c r="B1078" s="340" t="s">
        <v>1396</v>
      </c>
      <c r="C1078" s="341" t="s">
        <v>1397</v>
      </c>
      <c r="D1078" s="342" t="s">
        <v>1398</v>
      </c>
      <c r="E1078" s="341" t="s">
        <v>305</v>
      </c>
      <c r="F1078" s="342" t="s">
        <v>306</v>
      </c>
      <c r="G1078" s="341" t="s">
        <v>2334</v>
      </c>
      <c r="H1078" s="341" t="s">
        <v>2335</v>
      </c>
      <c r="I1078" s="343">
        <v>2138.820068359375</v>
      </c>
      <c r="J1078" s="343">
        <v>4</v>
      </c>
      <c r="K1078" s="344">
        <v>8555.2802734375</v>
      </c>
    </row>
    <row r="1079" spans="1:11" ht="14.45" customHeight="1" x14ac:dyDescent="0.2">
      <c r="A1079" s="339" t="s">
        <v>1395</v>
      </c>
      <c r="B1079" s="340" t="s">
        <v>1396</v>
      </c>
      <c r="C1079" s="341" t="s">
        <v>1397</v>
      </c>
      <c r="D1079" s="342" t="s">
        <v>1398</v>
      </c>
      <c r="E1079" s="341" t="s">
        <v>305</v>
      </c>
      <c r="F1079" s="342" t="s">
        <v>306</v>
      </c>
      <c r="G1079" s="341" t="s">
        <v>2336</v>
      </c>
      <c r="H1079" s="341" t="s">
        <v>2337</v>
      </c>
      <c r="I1079" s="343">
        <v>3191.8816731770835</v>
      </c>
      <c r="J1079" s="343">
        <v>5</v>
      </c>
      <c r="K1079" s="344">
        <v>15816.070068359375</v>
      </c>
    </row>
    <row r="1080" spans="1:11" ht="14.45" customHeight="1" x14ac:dyDescent="0.2">
      <c r="A1080" s="339" t="s">
        <v>1395</v>
      </c>
      <c r="B1080" s="340" t="s">
        <v>1396</v>
      </c>
      <c r="C1080" s="341" t="s">
        <v>1397</v>
      </c>
      <c r="D1080" s="342" t="s">
        <v>1398</v>
      </c>
      <c r="E1080" s="341" t="s">
        <v>305</v>
      </c>
      <c r="F1080" s="342" t="s">
        <v>306</v>
      </c>
      <c r="G1080" s="341" t="s">
        <v>2338</v>
      </c>
      <c r="H1080" s="341" t="s">
        <v>2339</v>
      </c>
      <c r="I1080" s="343">
        <v>3191.8799641927085</v>
      </c>
      <c r="J1080" s="343">
        <v>4</v>
      </c>
      <c r="K1080" s="344">
        <v>12910.85986328125</v>
      </c>
    </row>
    <row r="1081" spans="1:11" ht="14.45" customHeight="1" x14ac:dyDescent="0.2">
      <c r="A1081" s="339" t="s">
        <v>1395</v>
      </c>
      <c r="B1081" s="340" t="s">
        <v>1396</v>
      </c>
      <c r="C1081" s="341" t="s">
        <v>1397</v>
      </c>
      <c r="D1081" s="342" t="s">
        <v>1398</v>
      </c>
      <c r="E1081" s="341" t="s">
        <v>305</v>
      </c>
      <c r="F1081" s="342" t="s">
        <v>306</v>
      </c>
      <c r="G1081" s="341" t="s">
        <v>2340</v>
      </c>
      <c r="H1081" s="341" t="s">
        <v>2341</v>
      </c>
      <c r="I1081" s="343">
        <v>2435.913289388021</v>
      </c>
      <c r="J1081" s="343">
        <v>118</v>
      </c>
      <c r="K1081" s="344">
        <v>287881.240234375</v>
      </c>
    </row>
    <row r="1082" spans="1:11" ht="14.45" customHeight="1" x14ac:dyDescent="0.2">
      <c r="A1082" s="339" t="s">
        <v>1395</v>
      </c>
      <c r="B1082" s="340" t="s">
        <v>1396</v>
      </c>
      <c r="C1082" s="341" t="s">
        <v>1397</v>
      </c>
      <c r="D1082" s="342" t="s">
        <v>1398</v>
      </c>
      <c r="E1082" s="341" t="s">
        <v>305</v>
      </c>
      <c r="F1082" s="342" t="s">
        <v>306</v>
      </c>
      <c r="G1082" s="341" t="s">
        <v>2342</v>
      </c>
      <c r="H1082" s="341" t="s">
        <v>2343</v>
      </c>
      <c r="I1082" s="343">
        <v>2418.8673001802886</v>
      </c>
      <c r="J1082" s="343">
        <v>30</v>
      </c>
      <c r="K1082" s="344">
        <v>73077.47021484375</v>
      </c>
    </row>
    <row r="1083" spans="1:11" ht="14.45" customHeight="1" x14ac:dyDescent="0.2">
      <c r="A1083" s="339" t="s">
        <v>1395</v>
      </c>
      <c r="B1083" s="340" t="s">
        <v>1396</v>
      </c>
      <c r="C1083" s="341" t="s">
        <v>1397</v>
      </c>
      <c r="D1083" s="342" t="s">
        <v>1398</v>
      </c>
      <c r="E1083" s="341" t="s">
        <v>305</v>
      </c>
      <c r="F1083" s="342" t="s">
        <v>306</v>
      </c>
      <c r="G1083" s="341" t="s">
        <v>2344</v>
      </c>
      <c r="H1083" s="341" t="s">
        <v>2345</v>
      </c>
      <c r="I1083" s="343">
        <v>2214.300048828125</v>
      </c>
      <c r="J1083" s="343">
        <v>1</v>
      </c>
      <c r="K1083" s="344">
        <v>2214.300048828125</v>
      </c>
    </row>
    <row r="1084" spans="1:11" ht="14.45" customHeight="1" x14ac:dyDescent="0.2">
      <c r="A1084" s="339" t="s">
        <v>1395</v>
      </c>
      <c r="B1084" s="340" t="s">
        <v>1396</v>
      </c>
      <c r="C1084" s="341" t="s">
        <v>1397</v>
      </c>
      <c r="D1084" s="342" t="s">
        <v>1398</v>
      </c>
      <c r="E1084" s="341" t="s">
        <v>305</v>
      </c>
      <c r="F1084" s="342" t="s">
        <v>306</v>
      </c>
      <c r="G1084" s="341" t="s">
        <v>2346</v>
      </c>
      <c r="H1084" s="341" t="s">
        <v>2347</v>
      </c>
      <c r="I1084" s="343">
        <v>12620.2998046875</v>
      </c>
      <c r="J1084" s="343">
        <v>9</v>
      </c>
      <c r="K1084" s="344">
        <v>113582.6982421875</v>
      </c>
    </row>
    <row r="1085" spans="1:11" ht="14.45" customHeight="1" x14ac:dyDescent="0.2">
      <c r="A1085" s="339" t="s">
        <v>1395</v>
      </c>
      <c r="B1085" s="340" t="s">
        <v>1396</v>
      </c>
      <c r="C1085" s="341" t="s">
        <v>1397</v>
      </c>
      <c r="D1085" s="342" t="s">
        <v>1398</v>
      </c>
      <c r="E1085" s="341" t="s">
        <v>305</v>
      </c>
      <c r="F1085" s="342" t="s">
        <v>306</v>
      </c>
      <c r="G1085" s="341" t="s">
        <v>2348</v>
      </c>
      <c r="H1085" s="341" t="s">
        <v>2349</v>
      </c>
      <c r="I1085" s="343">
        <v>32176.247395833332</v>
      </c>
      <c r="J1085" s="343">
        <v>4</v>
      </c>
      <c r="K1085" s="344">
        <v>124597.3828125</v>
      </c>
    </row>
    <row r="1086" spans="1:11" ht="14.45" customHeight="1" x14ac:dyDescent="0.2">
      <c r="A1086" s="339" t="s">
        <v>1395</v>
      </c>
      <c r="B1086" s="340" t="s">
        <v>1396</v>
      </c>
      <c r="C1086" s="341" t="s">
        <v>1397</v>
      </c>
      <c r="D1086" s="342" t="s">
        <v>1398</v>
      </c>
      <c r="E1086" s="341" t="s">
        <v>305</v>
      </c>
      <c r="F1086" s="342" t="s">
        <v>306</v>
      </c>
      <c r="G1086" s="341" t="s">
        <v>2350</v>
      </c>
      <c r="H1086" s="341" t="s">
        <v>2351</v>
      </c>
      <c r="I1086" s="343">
        <v>8600.6796875</v>
      </c>
      <c r="J1086" s="343">
        <v>1</v>
      </c>
      <c r="K1086" s="344">
        <v>8600.6796875</v>
      </c>
    </row>
    <row r="1087" spans="1:11" ht="14.45" customHeight="1" x14ac:dyDescent="0.2">
      <c r="A1087" s="339" t="s">
        <v>1395</v>
      </c>
      <c r="B1087" s="340" t="s">
        <v>1396</v>
      </c>
      <c r="C1087" s="341" t="s">
        <v>1397</v>
      </c>
      <c r="D1087" s="342" t="s">
        <v>1398</v>
      </c>
      <c r="E1087" s="341" t="s">
        <v>305</v>
      </c>
      <c r="F1087" s="342" t="s">
        <v>306</v>
      </c>
      <c r="G1087" s="341" t="s">
        <v>2352</v>
      </c>
      <c r="H1087" s="341" t="s">
        <v>2353</v>
      </c>
      <c r="I1087" s="343">
        <v>7744.014892578125</v>
      </c>
      <c r="J1087" s="343">
        <v>2</v>
      </c>
      <c r="K1087" s="344">
        <v>15488.02978515625</v>
      </c>
    </row>
    <row r="1088" spans="1:11" ht="14.45" customHeight="1" x14ac:dyDescent="0.2">
      <c r="A1088" s="339" t="s">
        <v>1395</v>
      </c>
      <c r="B1088" s="340" t="s">
        <v>1396</v>
      </c>
      <c r="C1088" s="341" t="s">
        <v>1397</v>
      </c>
      <c r="D1088" s="342" t="s">
        <v>1398</v>
      </c>
      <c r="E1088" s="341" t="s">
        <v>305</v>
      </c>
      <c r="F1088" s="342" t="s">
        <v>306</v>
      </c>
      <c r="G1088" s="341" t="s">
        <v>2354</v>
      </c>
      <c r="H1088" s="341" t="s">
        <v>2355</v>
      </c>
      <c r="I1088" s="343">
        <v>1827.0549926757813</v>
      </c>
      <c r="J1088" s="343">
        <v>4</v>
      </c>
      <c r="K1088" s="344">
        <v>7308.219970703125</v>
      </c>
    </row>
    <row r="1089" spans="1:11" ht="14.45" customHeight="1" x14ac:dyDescent="0.2">
      <c r="A1089" s="339" t="s">
        <v>1395</v>
      </c>
      <c r="B1089" s="340" t="s">
        <v>1396</v>
      </c>
      <c r="C1089" s="341" t="s">
        <v>1397</v>
      </c>
      <c r="D1089" s="342" t="s">
        <v>1398</v>
      </c>
      <c r="E1089" s="341" t="s">
        <v>305</v>
      </c>
      <c r="F1089" s="342" t="s">
        <v>306</v>
      </c>
      <c r="G1089" s="341" t="s">
        <v>2356</v>
      </c>
      <c r="H1089" s="341" t="s">
        <v>2357</v>
      </c>
      <c r="I1089" s="343">
        <v>4243.492431640625</v>
      </c>
      <c r="J1089" s="343">
        <v>3</v>
      </c>
      <c r="K1089" s="344">
        <v>12730.4697265625</v>
      </c>
    </row>
    <row r="1090" spans="1:11" ht="14.45" customHeight="1" x14ac:dyDescent="0.2">
      <c r="A1090" s="339" t="s">
        <v>1395</v>
      </c>
      <c r="B1090" s="340" t="s">
        <v>1396</v>
      </c>
      <c r="C1090" s="341" t="s">
        <v>1397</v>
      </c>
      <c r="D1090" s="342" t="s">
        <v>1398</v>
      </c>
      <c r="E1090" s="341" t="s">
        <v>305</v>
      </c>
      <c r="F1090" s="342" t="s">
        <v>306</v>
      </c>
      <c r="G1090" s="341" t="s">
        <v>2358</v>
      </c>
      <c r="H1090" s="341" t="s">
        <v>2359</v>
      </c>
      <c r="I1090" s="343">
        <v>5989.5</v>
      </c>
      <c r="J1090" s="343">
        <v>7</v>
      </c>
      <c r="K1090" s="344">
        <v>41926.5</v>
      </c>
    </row>
    <row r="1091" spans="1:11" ht="14.45" customHeight="1" x14ac:dyDescent="0.2">
      <c r="A1091" s="339" t="s">
        <v>1395</v>
      </c>
      <c r="B1091" s="340" t="s">
        <v>1396</v>
      </c>
      <c r="C1091" s="341" t="s">
        <v>1397</v>
      </c>
      <c r="D1091" s="342" t="s">
        <v>1398</v>
      </c>
      <c r="E1091" s="341" t="s">
        <v>305</v>
      </c>
      <c r="F1091" s="342" t="s">
        <v>306</v>
      </c>
      <c r="G1091" s="341" t="s">
        <v>2360</v>
      </c>
      <c r="H1091" s="341" t="s">
        <v>2361</v>
      </c>
      <c r="I1091" s="343">
        <v>893.98000488281252</v>
      </c>
      <c r="J1091" s="343">
        <v>14</v>
      </c>
      <c r="K1091" s="344">
        <v>12547.319946289063</v>
      </c>
    </row>
    <row r="1092" spans="1:11" ht="14.45" customHeight="1" x14ac:dyDescent="0.2">
      <c r="A1092" s="339" t="s">
        <v>1395</v>
      </c>
      <c r="B1092" s="340" t="s">
        <v>1396</v>
      </c>
      <c r="C1092" s="341" t="s">
        <v>1397</v>
      </c>
      <c r="D1092" s="342" t="s">
        <v>1398</v>
      </c>
      <c r="E1092" s="341" t="s">
        <v>305</v>
      </c>
      <c r="F1092" s="342" t="s">
        <v>306</v>
      </c>
      <c r="G1092" s="341" t="s">
        <v>2362</v>
      </c>
      <c r="H1092" s="341" t="s">
        <v>2363</v>
      </c>
      <c r="I1092" s="343">
        <v>1793.219970703125</v>
      </c>
      <c r="J1092" s="343">
        <v>8</v>
      </c>
      <c r="K1092" s="344">
        <v>14345.759765625</v>
      </c>
    </row>
    <row r="1093" spans="1:11" ht="14.45" customHeight="1" x14ac:dyDescent="0.2">
      <c r="A1093" s="339" t="s">
        <v>1395</v>
      </c>
      <c r="B1093" s="340" t="s">
        <v>1396</v>
      </c>
      <c r="C1093" s="341" t="s">
        <v>1397</v>
      </c>
      <c r="D1093" s="342" t="s">
        <v>1398</v>
      </c>
      <c r="E1093" s="341" t="s">
        <v>305</v>
      </c>
      <c r="F1093" s="342" t="s">
        <v>306</v>
      </c>
      <c r="G1093" s="341" t="s">
        <v>2364</v>
      </c>
      <c r="H1093" s="341" t="s">
        <v>2365</v>
      </c>
      <c r="I1093" s="343">
        <v>4130.58984375</v>
      </c>
      <c r="J1093" s="343">
        <v>1</v>
      </c>
      <c r="K1093" s="344">
        <v>4130.58984375</v>
      </c>
    </row>
    <row r="1094" spans="1:11" ht="14.45" customHeight="1" x14ac:dyDescent="0.2">
      <c r="A1094" s="339" t="s">
        <v>1395</v>
      </c>
      <c r="B1094" s="340" t="s">
        <v>1396</v>
      </c>
      <c r="C1094" s="341" t="s">
        <v>1397</v>
      </c>
      <c r="D1094" s="342" t="s">
        <v>1398</v>
      </c>
      <c r="E1094" s="341" t="s">
        <v>305</v>
      </c>
      <c r="F1094" s="342" t="s">
        <v>306</v>
      </c>
      <c r="G1094" s="341" t="s">
        <v>2366</v>
      </c>
      <c r="H1094" s="341" t="s">
        <v>2367</v>
      </c>
      <c r="I1094" s="343">
        <v>243.52000427246094</v>
      </c>
      <c r="J1094" s="343">
        <v>2</v>
      </c>
      <c r="K1094" s="344">
        <v>487.04000854492188</v>
      </c>
    </row>
    <row r="1095" spans="1:11" ht="14.45" customHeight="1" x14ac:dyDescent="0.2">
      <c r="A1095" s="339" t="s">
        <v>1395</v>
      </c>
      <c r="B1095" s="340" t="s">
        <v>1396</v>
      </c>
      <c r="C1095" s="341" t="s">
        <v>1397</v>
      </c>
      <c r="D1095" s="342" t="s">
        <v>1398</v>
      </c>
      <c r="E1095" s="341" t="s">
        <v>305</v>
      </c>
      <c r="F1095" s="342" t="s">
        <v>306</v>
      </c>
      <c r="G1095" s="341" t="s">
        <v>2368</v>
      </c>
      <c r="H1095" s="341" t="s">
        <v>2369</v>
      </c>
      <c r="I1095" s="343">
        <v>1727.8900146484375</v>
      </c>
      <c r="J1095" s="343">
        <v>1</v>
      </c>
      <c r="K1095" s="344">
        <v>1727.8900146484375</v>
      </c>
    </row>
    <row r="1096" spans="1:11" ht="14.45" customHeight="1" x14ac:dyDescent="0.2">
      <c r="A1096" s="339" t="s">
        <v>1395</v>
      </c>
      <c r="B1096" s="340" t="s">
        <v>1396</v>
      </c>
      <c r="C1096" s="341" t="s">
        <v>1397</v>
      </c>
      <c r="D1096" s="342" t="s">
        <v>1398</v>
      </c>
      <c r="E1096" s="341" t="s">
        <v>305</v>
      </c>
      <c r="F1096" s="342" t="s">
        <v>306</v>
      </c>
      <c r="G1096" s="341" t="s">
        <v>2370</v>
      </c>
      <c r="H1096" s="341" t="s">
        <v>2371</v>
      </c>
      <c r="I1096" s="343">
        <v>3076.39990234375</v>
      </c>
      <c r="J1096" s="343">
        <v>1</v>
      </c>
      <c r="K1096" s="344">
        <v>3076.39990234375</v>
      </c>
    </row>
    <row r="1097" spans="1:11" ht="14.45" customHeight="1" x14ac:dyDescent="0.2">
      <c r="A1097" s="339" t="s">
        <v>1395</v>
      </c>
      <c r="B1097" s="340" t="s">
        <v>1396</v>
      </c>
      <c r="C1097" s="341" t="s">
        <v>1397</v>
      </c>
      <c r="D1097" s="342" t="s">
        <v>1398</v>
      </c>
      <c r="E1097" s="341" t="s">
        <v>305</v>
      </c>
      <c r="F1097" s="342" t="s">
        <v>306</v>
      </c>
      <c r="G1097" s="341" t="s">
        <v>2372</v>
      </c>
      <c r="H1097" s="341" t="s">
        <v>2373</v>
      </c>
      <c r="I1097" s="343">
        <v>2937.0385393415177</v>
      </c>
      <c r="J1097" s="343">
        <v>7</v>
      </c>
      <c r="K1097" s="344">
        <v>20559.269775390625</v>
      </c>
    </row>
    <row r="1098" spans="1:11" ht="14.45" customHeight="1" x14ac:dyDescent="0.2">
      <c r="A1098" s="339" t="s">
        <v>1395</v>
      </c>
      <c r="B1098" s="340" t="s">
        <v>1396</v>
      </c>
      <c r="C1098" s="341" t="s">
        <v>1397</v>
      </c>
      <c r="D1098" s="342" t="s">
        <v>1398</v>
      </c>
      <c r="E1098" s="341" t="s">
        <v>305</v>
      </c>
      <c r="F1098" s="342" t="s">
        <v>306</v>
      </c>
      <c r="G1098" s="341" t="s">
        <v>2374</v>
      </c>
      <c r="H1098" s="341" t="s">
        <v>2375</v>
      </c>
      <c r="I1098" s="343">
        <v>2530.3748474121094</v>
      </c>
      <c r="J1098" s="343">
        <v>33</v>
      </c>
      <c r="K1098" s="344">
        <v>82726.7099609375</v>
      </c>
    </row>
    <row r="1099" spans="1:11" ht="14.45" customHeight="1" x14ac:dyDescent="0.2">
      <c r="A1099" s="339" t="s">
        <v>1395</v>
      </c>
      <c r="B1099" s="340" t="s">
        <v>1396</v>
      </c>
      <c r="C1099" s="341" t="s">
        <v>1397</v>
      </c>
      <c r="D1099" s="342" t="s">
        <v>1398</v>
      </c>
      <c r="E1099" s="341" t="s">
        <v>305</v>
      </c>
      <c r="F1099" s="342" t="s">
        <v>306</v>
      </c>
      <c r="G1099" s="341" t="s">
        <v>2376</v>
      </c>
      <c r="H1099" s="341" t="s">
        <v>2377</v>
      </c>
      <c r="I1099" s="343">
        <v>2214.300048828125</v>
      </c>
      <c r="J1099" s="343">
        <v>3</v>
      </c>
      <c r="K1099" s="344">
        <v>6642.900146484375</v>
      </c>
    </row>
    <row r="1100" spans="1:11" ht="14.45" customHeight="1" x14ac:dyDescent="0.2">
      <c r="A1100" s="339" t="s">
        <v>1395</v>
      </c>
      <c r="B1100" s="340" t="s">
        <v>1396</v>
      </c>
      <c r="C1100" s="341" t="s">
        <v>1397</v>
      </c>
      <c r="D1100" s="342" t="s">
        <v>1398</v>
      </c>
      <c r="E1100" s="341" t="s">
        <v>305</v>
      </c>
      <c r="F1100" s="342" t="s">
        <v>306</v>
      </c>
      <c r="G1100" s="341" t="s">
        <v>2378</v>
      </c>
      <c r="H1100" s="341" t="s">
        <v>2379</v>
      </c>
      <c r="I1100" s="343">
        <v>2325.106689453125</v>
      </c>
      <c r="J1100" s="343">
        <v>3</v>
      </c>
      <c r="K1100" s="344">
        <v>6975.320068359375</v>
      </c>
    </row>
    <row r="1101" spans="1:11" ht="14.45" customHeight="1" x14ac:dyDescent="0.2">
      <c r="A1101" s="339" t="s">
        <v>1395</v>
      </c>
      <c r="B1101" s="340" t="s">
        <v>1396</v>
      </c>
      <c r="C1101" s="341" t="s">
        <v>1397</v>
      </c>
      <c r="D1101" s="342" t="s">
        <v>1398</v>
      </c>
      <c r="E1101" s="341" t="s">
        <v>305</v>
      </c>
      <c r="F1101" s="342" t="s">
        <v>306</v>
      </c>
      <c r="G1101" s="341" t="s">
        <v>2380</v>
      </c>
      <c r="H1101" s="341" t="s">
        <v>2381</v>
      </c>
      <c r="I1101" s="343">
        <v>2424.2494346217104</v>
      </c>
      <c r="J1101" s="343">
        <v>108</v>
      </c>
      <c r="K1101" s="344">
        <v>263411.27880859375</v>
      </c>
    </row>
    <row r="1102" spans="1:11" ht="14.45" customHeight="1" x14ac:dyDescent="0.2">
      <c r="A1102" s="339" t="s">
        <v>1395</v>
      </c>
      <c r="B1102" s="340" t="s">
        <v>1396</v>
      </c>
      <c r="C1102" s="341" t="s">
        <v>1397</v>
      </c>
      <c r="D1102" s="342" t="s">
        <v>1398</v>
      </c>
      <c r="E1102" s="341" t="s">
        <v>305</v>
      </c>
      <c r="F1102" s="342" t="s">
        <v>306</v>
      </c>
      <c r="G1102" s="341" t="s">
        <v>2382</v>
      </c>
      <c r="H1102" s="341" t="s">
        <v>2383</v>
      </c>
      <c r="I1102" s="343">
        <v>2380.510009765625</v>
      </c>
      <c r="J1102" s="343">
        <v>6</v>
      </c>
      <c r="K1102" s="344">
        <v>14283.06005859375</v>
      </c>
    </row>
    <row r="1103" spans="1:11" ht="14.45" customHeight="1" x14ac:dyDescent="0.2">
      <c r="A1103" s="339" t="s">
        <v>1395</v>
      </c>
      <c r="B1103" s="340" t="s">
        <v>1396</v>
      </c>
      <c r="C1103" s="341" t="s">
        <v>1397</v>
      </c>
      <c r="D1103" s="342" t="s">
        <v>1398</v>
      </c>
      <c r="E1103" s="341" t="s">
        <v>305</v>
      </c>
      <c r="F1103" s="342" t="s">
        <v>306</v>
      </c>
      <c r="G1103" s="341" t="s">
        <v>2384</v>
      </c>
      <c r="H1103" s="341" t="s">
        <v>2385</v>
      </c>
      <c r="I1103" s="343">
        <v>2435.913330078125</v>
      </c>
      <c r="J1103" s="343">
        <v>3</v>
      </c>
      <c r="K1103" s="344">
        <v>7307.739990234375</v>
      </c>
    </row>
    <row r="1104" spans="1:11" ht="14.45" customHeight="1" x14ac:dyDescent="0.2">
      <c r="A1104" s="339" t="s">
        <v>1395</v>
      </c>
      <c r="B1104" s="340" t="s">
        <v>1396</v>
      </c>
      <c r="C1104" s="341" t="s">
        <v>1397</v>
      </c>
      <c r="D1104" s="342" t="s">
        <v>1398</v>
      </c>
      <c r="E1104" s="341" t="s">
        <v>305</v>
      </c>
      <c r="F1104" s="342" t="s">
        <v>306</v>
      </c>
      <c r="G1104" s="341" t="s">
        <v>2386</v>
      </c>
      <c r="H1104" s="341" t="s">
        <v>2387</v>
      </c>
      <c r="I1104" s="343">
        <v>2848.535067471591</v>
      </c>
      <c r="J1104" s="343">
        <v>200</v>
      </c>
      <c r="K1104" s="344">
        <v>571869.93603515625</v>
      </c>
    </row>
    <row r="1105" spans="1:11" ht="14.45" customHeight="1" x14ac:dyDescent="0.2">
      <c r="A1105" s="339" t="s">
        <v>1395</v>
      </c>
      <c r="B1105" s="340" t="s">
        <v>1396</v>
      </c>
      <c r="C1105" s="341" t="s">
        <v>1397</v>
      </c>
      <c r="D1105" s="342" t="s">
        <v>1398</v>
      </c>
      <c r="E1105" s="341" t="s">
        <v>305</v>
      </c>
      <c r="F1105" s="342" t="s">
        <v>306</v>
      </c>
      <c r="G1105" s="341" t="s">
        <v>2388</v>
      </c>
      <c r="H1105" s="341" t="s">
        <v>2389</v>
      </c>
      <c r="I1105" s="343">
        <v>435.60000610351563</v>
      </c>
      <c r="J1105" s="343">
        <v>1</v>
      </c>
      <c r="K1105" s="344">
        <v>435.60000610351563</v>
      </c>
    </row>
    <row r="1106" spans="1:11" ht="14.45" customHeight="1" x14ac:dyDescent="0.2">
      <c r="A1106" s="339" t="s">
        <v>1395</v>
      </c>
      <c r="B1106" s="340" t="s">
        <v>1396</v>
      </c>
      <c r="C1106" s="341" t="s">
        <v>1397</v>
      </c>
      <c r="D1106" s="342" t="s">
        <v>1398</v>
      </c>
      <c r="E1106" s="341" t="s">
        <v>305</v>
      </c>
      <c r="F1106" s="342" t="s">
        <v>306</v>
      </c>
      <c r="G1106" s="341" t="s">
        <v>2390</v>
      </c>
      <c r="H1106" s="341" t="s">
        <v>2391</v>
      </c>
      <c r="I1106" s="343">
        <v>435.60000610351563</v>
      </c>
      <c r="J1106" s="343">
        <v>1</v>
      </c>
      <c r="K1106" s="344">
        <v>435.60000610351563</v>
      </c>
    </row>
    <row r="1107" spans="1:11" ht="14.45" customHeight="1" x14ac:dyDescent="0.2">
      <c r="A1107" s="339" t="s">
        <v>1395</v>
      </c>
      <c r="B1107" s="340" t="s">
        <v>1396</v>
      </c>
      <c r="C1107" s="341" t="s">
        <v>1397</v>
      </c>
      <c r="D1107" s="342" t="s">
        <v>1398</v>
      </c>
      <c r="E1107" s="341" t="s">
        <v>305</v>
      </c>
      <c r="F1107" s="342" t="s">
        <v>306</v>
      </c>
      <c r="G1107" s="341" t="s">
        <v>2392</v>
      </c>
      <c r="H1107" s="341" t="s">
        <v>2393</v>
      </c>
      <c r="I1107" s="343">
        <v>11871.3095703125</v>
      </c>
      <c r="J1107" s="343">
        <v>1</v>
      </c>
      <c r="K1107" s="344">
        <v>11871.3095703125</v>
      </c>
    </row>
    <row r="1108" spans="1:11" ht="14.45" customHeight="1" x14ac:dyDescent="0.2">
      <c r="A1108" s="339" t="s">
        <v>1395</v>
      </c>
      <c r="B1108" s="340" t="s">
        <v>1396</v>
      </c>
      <c r="C1108" s="341" t="s">
        <v>1397</v>
      </c>
      <c r="D1108" s="342" t="s">
        <v>1398</v>
      </c>
      <c r="E1108" s="341" t="s">
        <v>305</v>
      </c>
      <c r="F1108" s="342" t="s">
        <v>306</v>
      </c>
      <c r="G1108" s="341" t="s">
        <v>2394</v>
      </c>
      <c r="H1108" s="341" t="s">
        <v>2395</v>
      </c>
      <c r="I1108" s="343">
        <v>3978.1612548828125</v>
      </c>
      <c r="J1108" s="343">
        <v>12</v>
      </c>
      <c r="K1108" s="344">
        <v>45333.73046875</v>
      </c>
    </row>
    <row r="1109" spans="1:11" ht="14.45" customHeight="1" x14ac:dyDescent="0.2">
      <c r="A1109" s="339" t="s">
        <v>1395</v>
      </c>
      <c r="B1109" s="340" t="s">
        <v>1396</v>
      </c>
      <c r="C1109" s="341" t="s">
        <v>1397</v>
      </c>
      <c r="D1109" s="342" t="s">
        <v>1398</v>
      </c>
      <c r="E1109" s="341" t="s">
        <v>1185</v>
      </c>
      <c r="F1109" s="342" t="s">
        <v>1186</v>
      </c>
      <c r="G1109" s="341" t="s">
        <v>2396</v>
      </c>
      <c r="H1109" s="341" t="s">
        <v>2397</v>
      </c>
      <c r="I1109" s="343">
        <v>2677.125</v>
      </c>
      <c r="J1109" s="343">
        <v>2</v>
      </c>
      <c r="K1109" s="344">
        <v>5354.25</v>
      </c>
    </row>
    <row r="1110" spans="1:11" ht="14.45" customHeight="1" x14ac:dyDescent="0.2">
      <c r="A1110" s="339" t="s">
        <v>1395</v>
      </c>
      <c r="B1110" s="340" t="s">
        <v>1396</v>
      </c>
      <c r="C1110" s="341" t="s">
        <v>1397</v>
      </c>
      <c r="D1110" s="342" t="s">
        <v>1398</v>
      </c>
      <c r="E1110" s="341" t="s">
        <v>1185</v>
      </c>
      <c r="F1110" s="342" t="s">
        <v>1186</v>
      </c>
      <c r="G1110" s="341" t="s">
        <v>2398</v>
      </c>
      <c r="H1110" s="341" t="s">
        <v>2399</v>
      </c>
      <c r="I1110" s="343">
        <v>39618.7890625</v>
      </c>
      <c r="J1110" s="343">
        <v>1</v>
      </c>
      <c r="K1110" s="344">
        <v>39618.7890625</v>
      </c>
    </row>
    <row r="1111" spans="1:11" ht="14.45" customHeight="1" x14ac:dyDescent="0.2">
      <c r="A1111" s="339" t="s">
        <v>1395</v>
      </c>
      <c r="B1111" s="340" t="s">
        <v>1396</v>
      </c>
      <c r="C1111" s="341" t="s">
        <v>1397</v>
      </c>
      <c r="D1111" s="342" t="s">
        <v>1398</v>
      </c>
      <c r="E1111" s="341" t="s">
        <v>1185</v>
      </c>
      <c r="F1111" s="342" t="s">
        <v>1186</v>
      </c>
      <c r="G1111" s="341" t="s">
        <v>2400</v>
      </c>
      <c r="H1111" s="341" t="s">
        <v>2401</v>
      </c>
      <c r="I1111" s="343">
        <v>51.909999847412109</v>
      </c>
      <c r="J1111" s="343">
        <v>20</v>
      </c>
      <c r="K1111" s="344">
        <v>1038.1800537109375</v>
      </c>
    </row>
    <row r="1112" spans="1:11" ht="14.45" customHeight="1" x14ac:dyDescent="0.2">
      <c r="A1112" s="339" t="s">
        <v>1395</v>
      </c>
      <c r="B1112" s="340" t="s">
        <v>1396</v>
      </c>
      <c r="C1112" s="341" t="s">
        <v>1397</v>
      </c>
      <c r="D1112" s="342" t="s">
        <v>1398</v>
      </c>
      <c r="E1112" s="341" t="s">
        <v>1185</v>
      </c>
      <c r="F1112" s="342" t="s">
        <v>1186</v>
      </c>
      <c r="G1112" s="341" t="s">
        <v>2402</v>
      </c>
      <c r="H1112" s="341" t="s">
        <v>2403</v>
      </c>
      <c r="I1112" s="343">
        <v>3630</v>
      </c>
      <c r="J1112" s="343">
        <v>2</v>
      </c>
      <c r="K1112" s="344">
        <v>7260</v>
      </c>
    </row>
    <row r="1113" spans="1:11" ht="14.45" customHeight="1" x14ac:dyDescent="0.2">
      <c r="A1113" s="339" t="s">
        <v>1395</v>
      </c>
      <c r="B1113" s="340" t="s">
        <v>1396</v>
      </c>
      <c r="C1113" s="341" t="s">
        <v>1397</v>
      </c>
      <c r="D1113" s="342" t="s">
        <v>1398</v>
      </c>
      <c r="E1113" s="341" t="s">
        <v>1185</v>
      </c>
      <c r="F1113" s="342" t="s">
        <v>1186</v>
      </c>
      <c r="G1113" s="341" t="s">
        <v>2404</v>
      </c>
      <c r="H1113" s="341" t="s">
        <v>2405</v>
      </c>
      <c r="I1113" s="343">
        <v>21.534999847412109</v>
      </c>
      <c r="J1113" s="343">
        <v>300</v>
      </c>
      <c r="K1113" s="344">
        <v>6521.900146484375</v>
      </c>
    </row>
    <row r="1114" spans="1:11" ht="14.45" customHeight="1" x14ac:dyDescent="0.2">
      <c r="A1114" s="339" t="s">
        <v>1395</v>
      </c>
      <c r="B1114" s="340" t="s">
        <v>1396</v>
      </c>
      <c r="C1114" s="341" t="s">
        <v>1397</v>
      </c>
      <c r="D1114" s="342" t="s">
        <v>1398</v>
      </c>
      <c r="E1114" s="341" t="s">
        <v>1185</v>
      </c>
      <c r="F1114" s="342" t="s">
        <v>1186</v>
      </c>
      <c r="G1114" s="341" t="s">
        <v>2406</v>
      </c>
      <c r="H1114" s="341" t="s">
        <v>2407</v>
      </c>
      <c r="I1114" s="343">
        <v>155.8699951171875</v>
      </c>
      <c r="J1114" s="343">
        <v>50</v>
      </c>
      <c r="K1114" s="344">
        <v>7793.60986328125</v>
      </c>
    </row>
    <row r="1115" spans="1:11" ht="14.45" customHeight="1" x14ac:dyDescent="0.2">
      <c r="A1115" s="339" t="s">
        <v>1395</v>
      </c>
      <c r="B1115" s="340" t="s">
        <v>1396</v>
      </c>
      <c r="C1115" s="341" t="s">
        <v>1397</v>
      </c>
      <c r="D1115" s="342" t="s">
        <v>1398</v>
      </c>
      <c r="E1115" s="341" t="s">
        <v>1185</v>
      </c>
      <c r="F1115" s="342" t="s">
        <v>1186</v>
      </c>
      <c r="G1115" s="341" t="s">
        <v>2408</v>
      </c>
      <c r="H1115" s="341" t="s">
        <v>2409</v>
      </c>
      <c r="I1115" s="343">
        <v>74.419998168945313</v>
      </c>
      <c r="J1115" s="343">
        <v>120</v>
      </c>
      <c r="K1115" s="344">
        <v>8929.800048828125</v>
      </c>
    </row>
    <row r="1116" spans="1:11" ht="14.45" customHeight="1" x14ac:dyDescent="0.2">
      <c r="A1116" s="339" t="s">
        <v>1395</v>
      </c>
      <c r="B1116" s="340" t="s">
        <v>1396</v>
      </c>
      <c r="C1116" s="341" t="s">
        <v>1397</v>
      </c>
      <c r="D1116" s="342" t="s">
        <v>1398</v>
      </c>
      <c r="E1116" s="341" t="s">
        <v>1185</v>
      </c>
      <c r="F1116" s="342" t="s">
        <v>1186</v>
      </c>
      <c r="G1116" s="341" t="s">
        <v>2410</v>
      </c>
      <c r="H1116" s="341" t="s">
        <v>2411</v>
      </c>
      <c r="I1116" s="343">
        <v>73.209999084472656</v>
      </c>
      <c r="J1116" s="343">
        <v>90</v>
      </c>
      <c r="K1116" s="344">
        <v>6588.449951171875</v>
      </c>
    </row>
    <row r="1117" spans="1:11" ht="14.45" customHeight="1" x14ac:dyDescent="0.2">
      <c r="A1117" s="339" t="s">
        <v>1395</v>
      </c>
      <c r="B1117" s="340" t="s">
        <v>1396</v>
      </c>
      <c r="C1117" s="341" t="s">
        <v>1397</v>
      </c>
      <c r="D1117" s="342" t="s">
        <v>1398</v>
      </c>
      <c r="E1117" s="341" t="s">
        <v>1185</v>
      </c>
      <c r="F1117" s="342" t="s">
        <v>1186</v>
      </c>
      <c r="G1117" s="341" t="s">
        <v>2412</v>
      </c>
      <c r="H1117" s="341" t="s">
        <v>2413</v>
      </c>
      <c r="I1117" s="343">
        <v>128.69999694824219</v>
      </c>
      <c r="J1117" s="343">
        <v>50</v>
      </c>
      <c r="K1117" s="344">
        <v>6434.77978515625</v>
      </c>
    </row>
    <row r="1118" spans="1:11" ht="14.45" customHeight="1" x14ac:dyDescent="0.2">
      <c r="A1118" s="339" t="s">
        <v>1395</v>
      </c>
      <c r="B1118" s="340" t="s">
        <v>1396</v>
      </c>
      <c r="C1118" s="341" t="s">
        <v>1397</v>
      </c>
      <c r="D1118" s="342" t="s">
        <v>1398</v>
      </c>
      <c r="E1118" s="341" t="s">
        <v>1185</v>
      </c>
      <c r="F1118" s="342" t="s">
        <v>1186</v>
      </c>
      <c r="G1118" s="341" t="s">
        <v>2414</v>
      </c>
      <c r="H1118" s="341" t="s">
        <v>2415</v>
      </c>
      <c r="I1118" s="343">
        <v>483.239990234375</v>
      </c>
      <c r="J1118" s="343">
        <v>25</v>
      </c>
      <c r="K1118" s="344">
        <v>12081</v>
      </c>
    </row>
    <row r="1119" spans="1:11" ht="14.45" customHeight="1" x14ac:dyDescent="0.2">
      <c r="A1119" s="339" t="s">
        <v>1395</v>
      </c>
      <c r="B1119" s="340" t="s">
        <v>1396</v>
      </c>
      <c r="C1119" s="341" t="s">
        <v>1397</v>
      </c>
      <c r="D1119" s="342" t="s">
        <v>1398</v>
      </c>
      <c r="E1119" s="341" t="s">
        <v>1185</v>
      </c>
      <c r="F1119" s="342" t="s">
        <v>1186</v>
      </c>
      <c r="G1119" s="341" t="s">
        <v>2416</v>
      </c>
      <c r="H1119" s="341" t="s">
        <v>2417</v>
      </c>
      <c r="I1119" s="343">
        <v>258.39999389648438</v>
      </c>
      <c r="J1119" s="343">
        <v>40</v>
      </c>
      <c r="K1119" s="344">
        <v>10335.8203125</v>
      </c>
    </row>
    <row r="1120" spans="1:11" ht="14.45" customHeight="1" x14ac:dyDescent="0.2">
      <c r="A1120" s="339" t="s">
        <v>1395</v>
      </c>
      <c r="B1120" s="340" t="s">
        <v>1396</v>
      </c>
      <c r="C1120" s="341" t="s">
        <v>1397</v>
      </c>
      <c r="D1120" s="342" t="s">
        <v>1398</v>
      </c>
      <c r="E1120" s="341" t="s">
        <v>1185</v>
      </c>
      <c r="F1120" s="342" t="s">
        <v>1186</v>
      </c>
      <c r="G1120" s="341" t="s">
        <v>2402</v>
      </c>
      <c r="H1120" s="341" t="s">
        <v>2418</v>
      </c>
      <c r="I1120" s="343">
        <v>3557.39990234375</v>
      </c>
      <c r="J1120" s="343">
        <v>1</v>
      </c>
      <c r="K1120" s="344">
        <v>3557.39990234375</v>
      </c>
    </row>
    <row r="1121" spans="1:11" ht="14.45" customHeight="1" x14ac:dyDescent="0.2">
      <c r="A1121" s="339" t="s">
        <v>1395</v>
      </c>
      <c r="B1121" s="340" t="s">
        <v>1396</v>
      </c>
      <c r="C1121" s="341" t="s">
        <v>1397</v>
      </c>
      <c r="D1121" s="342" t="s">
        <v>1398</v>
      </c>
      <c r="E1121" s="341" t="s">
        <v>1185</v>
      </c>
      <c r="F1121" s="342" t="s">
        <v>1186</v>
      </c>
      <c r="G1121" s="341" t="s">
        <v>2419</v>
      </c>
      <c r="H1121" s="341" t="s">
        <v>2420</v>
      </c>
      <c r="I1121" s="343">
        <v>38.360000610351563</v>
      </c>
      <c r="J1121" s="343">
        <v>10</v>
      </c>
      <c r="K1121" s="344">
        <v>383.57000732421875</v>
      </c>
    </row>
    <row r="1122" spans="1:11" ht="14.45" customHeight="1" x14ac:dyDescent="0.2">
      <c r="A1122" s="339" t="s">
        <v>1395</v>
      </c>
      <c r="B1122" s="340" t="s">
        <v>1396</v>
      </c>
      <c r="C1122" s="341" t="s">
        <v>1397</v>
      </c>
      <c r="D1122" s="342" t="s">
        <v>1398</v>
      </c>
      <c r="E1122" s="341" t="s">
        <v>1185</v>
      </c>
      <c r="F1122" s="342" t="s">
        <v>1186</v>
      </c>
      <c r="G1122" s="341" t="s">
        <v>2421</v>
      </c>
      <c r="H1122" s="341" t="s">
        <v>2422</v>
      </c>
      <c r="I1122" s="343">
        <v>878.46002197265625</v>
      </c>
      <c r="J1122" s="343">
        <v>1</v>
      </c>
      <c r="K1122" s="344">
        <v>878.46002197265625</v>
      </c>
    </row>
    <row r="1123" spans="1:11" ht="14.45" customHeight="1" x14ac:dyDescent="0.2">
      <c r="A1123" s="339" t="s">
        <v>1395</v>
      </c>
      <c r="B1123" s="340" t="s">
        <v>1396</v>
      </c>
      <c r="C1123" s="341" t="s">
        <v>1397</v>
      </c>
      <c r="D1123" s="342" t="s">
        <v>1398</v>
      </c>
      <c r="E1123" s="341" t="s">
        <v>1185</v>
      </c>
      <c r="F1123" s="342" t="s">
        <v>1186</v>
      </c>
      <c r="G1123" s="341" t="s">
        <v>2423</v>
      </c>
      <c r="H1123" s="341" t="s">
        <v>2424</v>
      </c>
      <c r="I1123" s="343">
        <v>0.18000000715255737</v>
      </c>
      <c r="J1123" s="343">
        <v>2000</v>
      </c>
      <c r="K1123" s="344">
        <v>355.260009765625</v>
      </c>
    </row>
    <row r="1124" spans="1:11" ht="14.45" customHeight="1" x14ac:dyDescent="0.2">
      <c r="A1124" s="339" t="s">
        <v>1395</v>
      </c>
      <c r="B1124" s="340" t="s">
        <v>1396</v>
      </c>
      <c r="C1124" s="341" t="s">
        <v>1397</v>
      </c>
      <c r="D1124" s="342" t="s">
        <v>1398</v>
      </c>
      <c r="E1124" s="341" t="s">
        <v>1185</v>
      </c>
      <c r="F1124" s="342" t="s">
        <v>1186</v>
      </c>
      <c r="G1124" s="341" t="s">
        <v>2425</v>
      </c>
      <c r="H1124" s="341" t="s">
        <v>2426</v>
      </c>
      <c r="I1124" s="343">
        <v>2.0999999046325684</v>
      </c>
      <c r="J1124" s="343">
        <v>1920</v>
      </c>
      <c r="K1124" s="344">
        <v>4041.39990234375</v>
      </c>
    </row>
    <row r="1125" spans="1:11" ht="14.45" customHeight="1" x14ac:dyDescent="0.2">
      <c r="A1125" s="339" t="s">
        <v>1395</v>
      </c>
      <c r="B1125" s="340" t="s">
        <v>1396</v>
      </c>
      <c r="C1125" s="341" t="s">
        <v>1397</v>
      </c>
      <c r="D1125" s="342" t="s">
        <v>1398</v>
      </c>
      <c r="E1125" s="341" t="s">
        <v>1185</v>
      </c>
      <c r="F1125" s="342" t="s">
        <v>1186</v>
      </c>
      <c r="G1125" s="341" t="s">
        <v>2427</v>
      </c>
      <c r="H1125" s="341" t="s">
        <v>2428</v>
      </c>
      <c r="I1125" s="343">
        <v>2.6500000953674316</v>
      </c>
      <c r="J1125" s="343">
        <v>3840</v>
      </c>
      <c r="K1125" s="344">
        <v>10164</v>
      </c>
    </row>
    <row r="1126" spans="1:11" ht="14.45" customHeight="1" x14ac:dyDescent="0.2">
      <c r="A1126" s="339" t="s">
        <v>1395</v>
      </c>
      <c r="B1126" s="340" t="s">
        <v>1396</v>
      </c>
      <c r="C1126" s="341" t="s">
        <v>1397</v>
      </c>
      <c r="D1126" s="342" t="s">
        <v>1398</v>
      </c>
      <c r="E1126" s="341" t="s">
        <v>1185</v>
      </c>
      <c r="F1126" s="342" t="s">
        <v>1186</v>
      </c>
      <c r="G1126" s="341" t="s">
        <v>2429</v>
      </c>
      <c r="H1126" s="341" t="s">
        <v>2430</v>
      </c>
      <c r="I1126" s="343">
        <v>3.4800000190734863</v>
      </c>
      <c r="J1126" s="343">
        <v>960</v>
      </c>
      <c r="K1126" s="344">
        <v>3339.60009765625</v>
      </c>
    </row>
    <row r="1127" spans="1:11" ht="14.45" customHeight="1" x14ac:dyDescent="0.2">
      <c r="A1127" s="339" t="s">
        <v>1395</v>
      </c>
      <c r="B1127" s="340" t="s">
        <v>1396</v>
      </c>
      <c r="C1127" s="341" t="s">
        <v>1397</v>
      </c>
      <c r="D1127" s="342" t="s">
        <v>1398</v>
      </c>
      <c r="E1127" s="341" t="s">
        <v>1185</v>
      </c>
      <c r="F1127" s="342" t="s">
        <v>1186</v>
      </c>
      <c r="G1127" s="341" t="s">
        <v>2431</v>
      </c>
      <c r="H1127" s="341" t="s">
        <v>2432</v>
      </c>
      <c r="I1127" s="343">
        <v>1.4949999451637268</v>
      </c>
      <c r="J1127" s="343">
        <v>2000</v>
      </c>
      <c r="K1127" s="344">
        <v>2990.52001953125</v>
      </c>
    </row>
    <row r="1128" spans="1:11" ht="14.45" customHeight="1" x14ac:dyDescent="0.2">
      <c r="A1128" s="339" t="s">
        <v>1395</v>
      </c>
      <c r="B1128" s="340" t="s">
        <v>1396</v>
      </c>
      <c r="C1128" s="341" t="s">
        <v>1397</v>
      </c>
      <c r="D1128" s="342" t="s">
        <v>1398</v>
      </c>
      <c r="E1128" s="341" t="s">
        <v>1185</v>
      </c>
      <c r="F1128" s="342" t="s">
        <v>1186</v>
      </c>
      <c r="G1128" s="341" t="s">
        <v>2433</v>
      </c>
      <c r="H1128" s="341" t="s">
        <v>2434</v>
      </c>
      <c r="I1128" s="343">
        <v>0.9100000262260437</v>
      </c>
      <c r="J1128" s="343">
        <v>4000</v>
      </c>
      <c r="K1128" s="344">
        <v>3655.64990234375</v>
      </c>
    </row>
    <row r="1129" spans="1:11" ht="14.45" customHeight="1" x14ac:dyDescent="0.2">
      <c r="A1129" s="339" t="s">
        <v>1395</v>
      </c>
      <c r="B1129" s="340" t="s">
        <v>1396</v>
      </c>
      <c r="C1129" s="341" t="s">
        <v>1397</v>
      </c>
      <c r="D1129" s="342" t="s">
        <v>1398</v>
      </c>
      <c r="E1129" s="341" t="s">
        <v>1185</v>
      </c>
      <c r="F1129" s="342" t="s">
        <v>1186</v>
      </c>
      <c r="G1129" s="341" t="s">
        <v>2435</v>
      </c>
      <c r="H1129" s="341" t="s">
        <v>2436</v>
      </c>
      <c r="I1129" s="343">
        <v>0.11999999731779099</v>
      </c>
      <c r="J1129" s="343">
        <v>12000</v>
      </c>
      <c r="K1129" s="344">
        <v>1489.7399597167969</v>
      </c>
    </row>
    <row r="1130" spans="1:11" ht="14.45" customHeight="1" x14ac:dyDescent="0.2">
      <c r="A1130" s="339" t="s">
        <v>1395</v>
      </c>
      <c r="B1130" s="340" t="s">
        <v>1396</v>
      </c>
      <c r="C1130" s="341" t="s">
        <v>1397</v>
      </c>
      <c r="D1130" s="342" t="s">
        <v>1398</v>
      </c>
      <c r="E1130" s="341" t="s">
        <v>1185</v>
      </c>
      <c r="F1130" s="342" t="s">
        <v>1186</v>
      </c>
      <c r="G1130" s="341" t="s">
        <v>2437</v>
      </c>
      <c r="H1130" s="341" t="s">
        <v>2438</v>
      </c>
      <c r="I1130" s="343">
        <v>0.2800000011920929</v>
      </c>
      <c r="J1130" s="343">
        <v>4000</v>
      </c>
      <c r="K1130" s="344">
        <v>1113.2000122070313</v>
      </c>
    </row>
    <row r="1131" spans="1:11" ht="14.45" customHeight="1" x14ac:dyDescent="0.2">
      <c r="A1131" s="339" t="s">
        <v>1395</v>
      </c>
      <c r="B1131" s="340" t="s">
        <v>1396</v>
      </c>
      <c r="C1131" s="341" t="s">
        <v>1397</v>
      </c>
      <c r="D1131" s="342" t="s">
        <v>1398</v>
      </c>
      <c r="E1131" s="341" t="s">
        <v>1185</v>
      </c>
      <c r="F1131" s="342" t="s">
        <v>1186</v>
      </c>
      <c r="G1131" s="341" t="s">
        <v>2439</v>
      </c>
      <c r="H1131" s="341" t="s">
        <v>2440</v>
      </c>
      <c r="I1131" s="343">
        <v>5.9899997711181641</v>
      </c>
      <c r="J1131" s="343">
        <v>200</v>
      </c>
      <c r="K1131" s="344">
        <v>1197.9000244140625</v>
      </c>
    </row>
    <row r="1132" spans="1:11" ht="14.45" customHeight="1" x14ac:dyDescent="0.2">
      <c r="A1132" s="339" t="s">
        <v>1395</v>
      </c>
      <c r="B1132" s="340" t="s">
        <v>1396</v>
      </c>
      <c r="C1132" s="341" t="s">
        <v>1397</v>
      </c>
      <c r="D1132" s="342" t="s">
        <v>1398</v>
      </c>
      <c r="E1132" s="341" t="s">
        <v>1185</v>
      </c>
      <c r="F1132" s="342" t="s">
        <v>1186</v>
      </c>
      <c r="G1132" s="341" t="s">
        <v>2441</v>
      </c>
      <c r="H1132" s="341" t="s">
        <v>2442</v>
      </c>
      <c r="I1132" s="343">
        <v>2.0399999618530273</v>
      </c>
      <c r="J1132" s="343">
        <v>3840</v>
      </c>
      <c r="K1132" s="344">
        <v>7852.9000244140625</v>
      </c>
    </row>
    <row r="1133" spans="1:11" ht="14.45" customHeight="1" x14ac:dyDescent="0.2">
      <c r="A1133" s="339" t="s">
        <v>1395</v>
      </c>
      <c r="B1133" s="340" t="s">
        <v>1396</v>
      </c>
      <c r="C1133" s="341" t="s">
        <v>1397</v>
      </c>
      <c r="D1133" s="342" t="s">
        <v>1398</v>
      </c>
      <c r="E1133" s="341" t="s">
        <v>1185</v>
      </c>
      <c r="F1133" s="342" t="s">
        <v>1186</v>
      </c>
      <c r="G1133" s="341" t="s">
        <v>2443</v>
      </c>
      <c r="H1133" s="341" t="s">
        <v>2444</v>
      </c>
      <c r="I1133" s="343">
        <v>1.6075000166893005</v>
      </c>
      <c r="J1133" s="343">
        <v>13440</v>
      </c>
      <c r="K1133" s="344">
        <v>21852.600708007813</v>
      </c>
    </row>
    <row r="1134" spans="1:11" ht="14.45" customHeight="1" x14ac:dyDescent="0.2">
      <c r="A1134" s="339" t="s">
        <v>1395</v>
      </c>
      <c r="B1134" s="340" t="s">
        <v>1396</v>
      </c>
      <c r="C1134" s="341" t="s">
        <v>1397</v>
      </c>
      <c r="D1134" s="342" t="s">
        <v>1398</v>
      </c>
      <c r="E1134" s="341" t="s">
        <v>1185</v>
      </c>
      <c r="F1134" s="342" t="s">
        <v>1186</v>
      </c>
      <c r="G1134" s="341" t="s">
        <v>2445</v>
      </c>
      <c r="H1134" s="341" t="s">
        <v>2446</v>
      </c>
      <c r="I1134" s="343">
        <v>0.36000001430511475</v>
      </c>
      <c r="J1134" s="343">
        <v>7000</v>
      </c>
      <c r="K1134" s="344">
        <v>2498.6499633789063</v>
      </c>
    </row>
    <row r="1135" spans="1:11" ht="14.45" customHeight="1" x14ac:dyDescent="0.2">
      <c r="A1135" s="339" t="s">
        <v>1395</v>
      </c>
      <c r="B1135" s="340" t="s">
        <v>1396</v>
      </c>
      <c r="C1135" s="341" t="s">
        <v>1397</v>
      </c>
      <c r="D1135" s="342" t="s">
        <v>1398</v>
      </c>
      <c r="E1135" s="341" t="s">
        <v>1185</v>
      </c>
      <c r="F1135" s="342" t="s">
        <v>1186</v>
      </c>
      <c r="G1135" s="341" t="s">
        <v>2447</v>
      </c>
      <c r="H1135" s="341" t="s">
        <v>2448</v>
      </c>
      <c r="I1135" s="343">
        <v>1.5399999618530273</v>
      </c>
      <c r="J1135" s="343">
        <v>3840</v>
      </c>
      <c r="K1135" s="344">
        <v>5904.7999267578125</v>
      </c>
    </row>
    <row r="1136" spans="1:11" ht="14.45" customHeight="1" x14ac:dyDescent="0.2">
      <c r="A1136" s="339" t="s">
        <v>1395</v>
      </c>
      <c r="B1136" s="340" t="s">
        <v>1396</v>
      </c>
      <c r="C1136" s="341" t="s">
        <v>1397</v>
      </c>
      <c r="D1136" s="342" t="s">
        <v>1398</v>
      </c>
      <c r="E1136" s="341" t="s">
        <v>1185</v>
      </c>
      <c r="F1136" s="342" t="s">
        <v>1186</v>
      </c>
      <c r="G1136" s="341" t="s">
        <v>2425</v>
      </c>
      <c r="H1136" s="341" t="s">
        <v>2449</v>
      </c>
      <c r="I1136" s="343">
        <v>2.0999999046325684</v>
      </c>
      <c r="J1136" s="343">
        <v>1920</v>
      </c>
      <c r="K1136" s="344">
        <v>4041.39990234375</v>
      </c>
    </row>
    <row r="1137" spans="1:11" ht="14.45" customHeight="1" x14ac:dyDescent="0.2">
      <c r="A1137" s="339" t="s">
        <v>1395</v>
      </c>
      <c r="B1137" s="340" t="s">
        <v>1396</v>
      </c>
      <c r="C1137" s="341" t="s">
        <v>1397</v>
      </c>
      <c r="D1137" s="342" t="s">
        <v>1398</v>
      </c>
      <c r="E1137" s="341" t="s">
        <v>1185</v>
      </c>
      <c r="F1137" s="342" t="s">
        <v>1186</v>
      </c>
      <c r="G1137" s="341" t="s">
        <v>2450</v>
      </c>
      <c r="H1137" s="341" t="s">
        <v>2451</v>
      </c>
      <c r="I1137" s="343">
        <v>2.0999999046325684</v>
      </c>
      <c r="J1137" s="343">
        <v>3840</v>
      </c>
      <c r="K1137" s="344">
        <v>8082.7998046875</v>
      </c>
    </row>
    <row r="1138" spans="1:11" ht="14.45" customHeight="1" x14ac:dyDescent="0.2">
      <c r="A1138" s="339" t="s">
        <v>1395</v>
      </c>
      <c r="B1138" s="340" t="s">
        <v>1396</v>
      </c>
      <c r="C1138" s="341" t="s">
        <v>1397</v>
      </c>
      <c r="D1138" s="342" t="s">
        <v>1398</v>
      </c>
      <c r="E1138" s="341" t="s">
        <v>1185</v>
      </c>
      <c r="F1138" s="342" t="s">
        <v>1186</v>
      </c>
      <c r="G1138" s="341" t="s">
        <v>2427</v>
      </c>
      <c r="H1138" s="341" t="s">
        <v>2452</v>
      </c>
      <c r="I1138" s="343">
        <v>2.380000114440918</v>
      </c>
      <c r="J1138" s="343">
        <v>768</v>
      </c>
      <c r="K1138" s="344">
        <v>1827.0999755859375</v>
      </c>
    </row>
    <row r="1139" spans="1:11" ht="14.45" customHeight="1" x14ac:dyDescent="0.2">
      <c r="A1139" s="339" t="s">
        <v>1395</v>
      </c>
      <c r="B1139" s="340" t="s">
        <v>1396</v>
      </c>
      <c r="C1139" s="341" t="s">
        <v>1397</v>
      </c>
      <c r="D1139" s="342" t="s">
        <v>1398</v>
      </c>
      <c r="E1139" s="341" t="s">
        <v>1185</v>
      </c>
      <c r="F1139" s="342" t="s">
        <v>1186</v>
      </c>
      <c r="G1139" s="341" t="s">
        <v>2453</v>
      </c>
      <c r="H1139" s="341" t="s">
        <v>2454</v>
      </c>
      <c r="I1139" s="343">
        <v>2.0999999046325684</v>
      </c>
      <c r="J1139" s="343">
        <v>1920</v>
      </c>
      <c r="K1139" s="344">
        <v>4041.39990234375</v>
      </c>
    </row>
    <row r="1140" spans="1:11" ht="14.45" customHeight="1" x14ac:dyDescent="0.2">
      <c r="A1140" s="339" t="s">
        <v>1395</v>
      </c>
      <c r="B1140" s="340" t="s">
        <v>1396</v>
      </c>
      <c r="C1140" s="341" t="s">
        <v>1397</v>
      </c>
      <c r="D1140" s="342" t="s">
        <v>1398</v>
      </c>
      <c r="E1140" s="341" t="s">
        <v>1185</v>
      </c>
      <c r="F1140" s="342" t="s">
        <v>1186</v>
      </c>
      <c r="G1140" s="341" t="s">
        <v>2455</v>
      </c>
      <c r="H1140" s="341" t="s">
        <v>2456</v>
      </c>
      <c r="I1140" s="343">
        <v>4.5799999237060547</v>
      </c>
      <c r="J1140" s="343">
        <v>960</v>
      </c>
      <c r="K1140" s="344">
        <v>4395.16015625</v>
      </c>
    </row>
    <row r="1141" spans="1:11" ht="14.45" customHeight="1" x14ac:dyDescent="0.2">
      <c r="A1141" s="339" t="s">
        <v>1395</v>
      </c>
      <c r="B1141" s="340" t="s">
        <v>1396</v>
      </c>
      <c r="C1141" s="341" t="s">
        <v>1397</v>
      </c>
      <c r="D1141" s="342" t="s">
        <v>1398</v>
      </c>
      <c r="E1141" s="341" t="s">
        <v>1185</v>
      </c>
      <c r="F1141" s="342" t="s">
        <v>1186</v>
      </c>
      <c r="G1141" s="341" t="s">
        <v>2457</v>
      </c>
      <c r="H1141" s="341" t="s">
        <v>2458</v>
      </c>
      <c r="I1141" s="343">
        <v>2.8399999141693115</v>
      </c>
      <c r="J1141" s="343">
        <v>1000</v>
      </c>
      <c r="K1141" s="344">
        <v>2841.56005859375</v>
      </c>
    </row>
    <row r="1142" spans="1:11" ht="14.45" customHeight="1" x14ac:dyDescent="0.2">
      <c r="A1142" s="339" t="s">
        <v>1395</v>
      </c>
      <c r="B1142" s="340" t="s">
        <v>1396</v>
      </c>
      <c r="C1142" s="341" t="s">
        <v>1397</v>
      </c>
      <c r="D1142" s="342" t="s">
        <v>1398</v>
      </c>
      <c r="E1142" s="341" t="s">
        <v>1185</v>
      </c>
      <c r="F1142" s="342" t="s">
        <v>1186</v>
      </c>
      <c r="G1142" s="341" t="s">
        <v>2435</v>
      </c>
      <c r="H1142" s="341" t="s">
        <v>2459</v>
      </c>
      <c r="I1142" s="343">
        <v>0.11999999731779099</v>
      </c>
      <c r="J1142" s="343">
        <v>4000</v>
      </c>
      <c r="K1142" s="344">
        <v>496.58999633789063</v>
      </c>
    </row>
    <row r="1143" spans="1:11" ht="14.45" customHeight="1" x14ac:dyDescent="0.2">
      <c r="A1143" s="339" t="s">
        <v>1395</v>
      </c>
      <c r="B1143" s="340" t="s">
        <v>1396</v>
      </c>
      <c r="C1143" s="341" t="s">
        <v>1397</v>
      </c>
      <c r="D1143" s="342" t="s">
        <v>1398</v>
      </c>
      <c r="E1143" s="341" t="s">
        <v>1185</v>
      </c>
      <c r="F1143" s="342" t="s">
        <v>1186</v>
      </c>
      <c r="G1143" s="341" t="s">
        <v>2437</v>
      </c>
      <c r="H1143" s="341" t="s">
        <v>2460</v>
      </c>
      <c r="I1143" s="343">
        <v>0.2800000011920929</v>
      </c>
      <c r="J1143" s="343">
        <v>4000</v>
      </c>
      <c r="K1143" s="344">
        <v>1111.5</v>
      </c>
    </row>
    <row r="1144" spans="1:11" ht="14.45" customHeight="1" x14ac:dyDescent="0.2">
      <c r="A1144" s="339" t="s">
        <v>1395</v>
      </c>
      <c r="B1144" s="340" t="s">
        <v>1396</v>
      </c>
      <c r="C1144" s="341" t="s">
        <v>1397</v>
      </c>
      <c r="D1144" s="342" t="s">
        <v>1398</v>
      </c>
      <c r="E1144" s="341" t="s">
        <v>1185</v>
      </c>
      <c r="F1144" s="342" t="s">
        <v>1186</v>
      </c>
      <c r="G1144" s="341" t="s">
        <v>2461</v>
      </c>
      <c r="H1144" s="341" t="s">
        <v>2462</v>
      </c>
      <c r="I1144" s="343">
        <v>2.2000000476837158</v>
      </c>
      <c r="J1144" s="343">
        <v>2304</v>
      </c>
      <c r="K1144" s="344">
        <v>5077.16015625</v>
      </c>
    </row>
    <row r="1145" spans="1:11" ht="14.45" customHeight="1" x14ac:dyDescent="0.2">
      <c r="A1145" s="339" t="s">
        <v>1395</v>
      </c>
      <c r="B1145" s="340" t="s">
        <v>1396</v>
      </c>
      <c r="C1145" s="341" t="s">
        <v>1397</v>
      </c>
      <c r="D1145" s="342" t="s">
        <v>1398</v>
      </c>
      <c r="E1145" s="341" t="s">
        <v>1185</v>
      </c>
      <c r="F1145" s="342" t="s">
        <v>1186</v>
      </c>
      <c r="G1145" s="341" t="s">
        <v>1219</v>
      </c>
      <c r="H1145" s="341" t="s">
        <v>1220</v>
      </c>
      <c r="I1145" s="343">
        <v>0.15999999642372131</v>
      </c>
      <c r="J1145" s="343">
        <v>100000</v>
      </c>
      <c r="K1145" s="344">
        <v>15770.530029296875</v>
      </c>
    </row>
    <row r="1146" spans="1:11" ht="14.45" customHeight="1" x14ac:dyDescent="0.2">
      <c r="A1146" s="339" t="s">
        <v>1395</v>
      </c>
      <c r="B1146" s="340" t="s">
        <v>1396</v>
      </c>
      <c r="C1146" s="341" t="s">
        <v>1397</v>
      </c>
      <c r="D1146" s="342" t="s">
        <v>1398</v>
      </c>
      <c r="E1146" s="341" t="s">
        <v>1185</v>
      </c>
      <c r="F1146" s="342" t="s">
        <v>1186</v>
      </c>
      <c r="G1146" s="341" t="s">
        <v>2463</v>
      </c>
      <c r="H1146" s="341" t="s">
        <v>2464</v>
      </c>
      <c r="I1146" s="343">
        <v>2.3250000476837158</v>
      </c>
      <c r="J1146" s="343">
        <v>2880</v>
      </c>
      <c r="K1146" s="344">
        <v>6622.330078125</v>
      </c>
    </row>
    <row r="1147" spans="1:11" ht="14.45" customHeight="1" x14ac:dyDescent="0.2">
      <c r="A1147" s="339" t="s">
        <v>1395</v>
      </c>
      <c r="B1147" s="340" t="s">
        <v>1396</v>
      </c>
      <c r="C1147" s="341" t="s">
        <v>1397</v>
      </c>
      <c r="D1147" s="342" t="s">
        <v>1398</v>
      </c>
      <c r="E1147" s="341" t="s">
        <v>1185</v>
      </c>
      <c r="F1147" s="342" t="s">
        <v>1186</v>
      </c>
      <c r="G1147" s="341" t="s">
        <v>2465</v>
      </c>
      <c r="H1147" s="341" t="s">
        <v>2466</v>
      </c>
      <c r="I1147" s="343">
        <v>1.443333347638448</v>
      </c>
      <c r="J1147" s="343">
        <v>9000</v>
      </c>
      <c r="K1147" s="344">
        <v>13074.899658203125</v>
      </c>
    </row>
    <row r="1148" spans="1:11" ht="14.45" customHeight="1" x14ac:dyDescent="0.2">
      <c r="A1148" s="339" t="s">
        <v>1395</v>
      </c>
      <c r="B1148" s="340" t="s">
        <v>1396</v>
      </c>
      <c r="C1148" s="341" t="s">
        <v>1397</v>
      </c>
      <c r="D1148" s="342" t="s">
        <v>1398</v>
      </c>
      <c r="E1148" s="341" t="s">
        <v>1185</v>
      </c>
      <c r="F1148" s="342" t="s">
        <v>1186</v>
      </c>
      <c r="G1148" s="341" t="s">
        <v>2467</v>
      </c>
      <c r="H1148" s="341" t="s">
        <v>2468</v>
      </c>
      <c r="I1148" s="343">
        <v>0.23000000417232513</v>
      </c>
      <c r="J1148" s="343">
        <v>4000</v>
      </c>
      <c r="K1148" s="344">
        <v>919.5999755859375</v>
      </c>
    </row>
    <row r="1149" spans="1:11" ht="14.45" customHeight="1" x14ac:dyDescent="0.2">
      <c r="A1149" s="339" t="s">
        <v>1395</v>
      </c>
      <c r="B1149" s="340" t="s">
        <v>1396</v>
      </c>
      <c r="C1149" s="341" t="s">
        <v>1397</v>
      </c>
      <c r="D1149" s="342" t="s">
        <v>1398</v>
      </c>
      <c r="E1149" s="341" t="s">
        <v>1185</v>
      </c>
      <c r="F1149" s="342" t="s">
        <v>1186</v>
      </c>
      <c r="G1149" s="341" t="s">
        <v>2469</v>
      </c>
      <c r="H1149" s="341" t="s">
        <v>2470</v>
      </c>
      <c r="I1149" s="343">
        <v>1.309999942779541</v>
      </c>
      <c r="J1149" s="343">
        <v>1000</v>
      </c>
      <c r="K1149" s="344">
        <v>1306.800048828125</v>
      </c>
    </row>
    <row r="1150" spans="1:11" ht="14.45" customHeight="1" x14ac:dyDescent="0.2">
      <c r="A1150" s="339" t="s">
        <v>1395</v>
      </c>
      <c r="B1150" s="340" t="s">
        <v>1396</v>
      </c>
      <c r="C1150" s="341" t="s">
        <v>1397</v>
      </c>
      <c r="D1150" s="342" t="s">
        <v>1398</v>
      </c>
      <c r="E1150" s="341" t="s">
        <v>1185</v>
      </c>
      <c r="F1150" s="342" t="s">
        <v>1186</v>
      </c>
      <c r="G1150" s="341" t="s">
        <v>2471</v>
      </c>
      <c r="H1150" s="341" t="s">
        <v>2472</v>
      </c>
      <c r="I1150" s="343">
        <v>0.25</v>
      </c>
      <c r="J1150" s="343">
        <v>8000</v>
      </c>
      <c r="K1150" s="344">
        <v>2032.8500366210938</v>
      </c>
    </row>
    <row r="1151" spans="1:11" ht="14.45" customHeight="1" x14ac:dyDescent="0.2">
      <c r="A1151" s="339" t="s">
        <v>1395</v>
      </c>
      <c r="B1151" s="340" t="s">
        <v>1396</v>
      </c>
      <c r="C1151" s="341" t="s">
        <v>1397</v>
      </c>
      <c r="D1151" s="342" t="s">
        <v>1398</v>
      </c>
      <c r="E1151" s="341" t="s">
        <v>1185</v>
      </c>
      <c r="F1151" s="342" t="s">
        <v>1186</v>
      </c>
      <c r="G1151" s="341" t="s">
        <v>2471</v>
      </c>
      <c r="H1151" s="341" t="s">
        <v>2473</v>
      </c>
      <c r="I1151" s="343">
        <v>0.25</v>
      </c>
      <c r="J1151" s="343">
        <v>19000</v>
      </c>
      <c r="K1151" s="344">
        <v>4815.6000061035156</v>
      </c>
    </row>
    <row r="1152" spans="1:11" ht="14.45" customHeight="1" x14ac:dyDescent="0.2">
      <c r="A1152" s="339" t="s">
        <v>1395</v>
      </c>
      <c r="B1152" s="340" t="s">
        <v>1396</v>
      </c>
      <c r="C1152" s="341" t="s">
        <v>1397</v>
      </c>
      <c r="D1152" s="342" t="s">
        <v>1398</v>
      </c>
      <c r="E1152" s="341" t="s">
        <v>1185</v>
      </c>
      <c r="F1152" s="342" t="s">
        <v>1186</v>
      </c>
      <c r="G1152" s="341" t="s">
        <v>1225</v>
      </c>
      <c r="H1152" s="341" t="s">
        <v>1226</v>
      </c>
      <c r="I1152" s="343">
        <v>0.25</v>
      </c>
      <c r="J1152" s="343">
        <v>2000</v>
      </c>
      <c r="K1152" s="344">
        <v>492.30999755859375</v>
      </c>
    </row>
    <row r="1153" spans="1:11" ht="14.45" customHeight="1" x14ac:dyDescent="0.2">
      <c r="A1153" s="339" t="s">
        <v>1395</v>
      </c>
      <c r="B1153" s="340" t="s">
        <v>1396</v>
      </c>
      <c r="C1153" s="341" t="s">
        <v>1397</v>
      </c>
      <c r="D1153" s="342" t="s">
        <v>1398</v>
      </c>
      <c r="E1153" s="341" t="s">
        <v>1185</v>
      </c>
      <c r="F1153" s="342" t="s">
        <v>1186</v>
      </c>
      <c r="G1153" s="341" t="s">
        <v>2474</v>
      </c>
      <c r="H1153" s="341" t="s">
        <v>2475</v>
      </c>
      <c r="I1153" s="343">
        <v>1.3700000047683716</v>
      </c>
      <c r="J1153" s="343">
        <v>2000</v>
      </c>
      <c r="K1153" s="344">
        <v>2734.60009765625</v>
      </c>
    </row>
    <row r="1154" spans="1:11" ht="14.45" customHeight="1" x14ac:dyDescent="0.2">
      <c r="A1154" s="339" t="s">
        <v>1395</v>
      </c>
      <c r="B1154" s="340" t="s">
        <v>1396</v>
      </c>
      <c r="C1154" s="341" t="s">
        <v>1397</v>
      </c>
      <c r="D1154" s="342" t="s">
        <v>1398</v>
      </c>
      <c r="E1154" s="341" t="s">
        <v>1185</v>
      </c>
      <c r="F1154" s="342" t="s">
        <v>1186</v>
      </c>
      <c r="G1154" s="341" t="s">
        <v>2476</v>
      </c>
      <c r="H1154" s="341" t="s">
        <v>2477</v>
      </c>
      <c r="I1154" s="343">
        <v>0.43999999761581421</v>
      </c>
      <c r="J1154" s="343">
        <v>2000</v>
      </c>
      <c r="K1154" s="344">
        <v>880.8800048828125</v>
      </c>
    </row>
    <row r="1155" spans="1:11" ht="14.45" customHeight="1" x14ac:dyDescent="0.2">
      <c r="A1155" s="339" t="s">
        <v>1395</v>
      </c>
      <c r="B1155" s="340" t="s">
        <v>1396</v>
      </c>
      <c r="C1155" s="341" t="s">
        <v>1397</v>
      </c>
      <c r="D1155" s="342" t="s">
        <v>1398</v>
      </c>
      <c r="E1155" s="341" t="s">
        <v>1185</v>
      </c>
      <c r="F1155" s="342" t="s">
        <v>1186</v>
      </c>
      <c r="G1155" s="341" t="s">
        <v>2478</v>
      </c>
      <c r="H1155" s="341" t="s">
        <v>2479</v>
      </c>
      <c r="I1155" s="343">
        <v>15.829999923706055</v>
      </c>
      <c r="J1155" s="343">
        <v>120</v>
      </c>
      <c r="K1155" s="344">
        <v>1899.699951171875</v>
      </c>
    </row>
    <row r="1156" spans="1:11" ht="14.45" customHeight="1" x14ac:dyDescent="0.2">
      <c r="A1156" s="339" t="s">
        <v>1395</v>
      </c>
      <c r="B1156" s="340" t="s">
        <v>1396</v>
      </c>
      <c r="C1156" s="341" t="s">
        <v>1397</v>
      </c>
      <c r="D1156" s="342" t="s">
        <v>1398</v>
      </c>
      <c r="E1156" s="341" t="s">
        <v>1185</v>
      </c>
      <c r="F1156" s="342" t="s">
        <v>1186</v>
      </c>
      <c r="G1156" s="341" t="s">
        <v>2480</v>
      </c>
      <c r="H1156" s="341" t="s">
        <v>2481</v>
      </c>
      <c r="I1156" s="343">
        <v>3185.929931640625</v>
      </c>
      <c r="J1156" s="343">
        <v>2</v>
      </c>
      <c r="K1156" s="344">
        <v>6371.85986328125</v>
      </c>
    </row>
    <row r="1157" spans="1:11" ht="14.45" customHeight="1" x14ac:dyDescent="0.2">
      <c r="A1157" s="339" t="s">
        <v>1395</v>
      </c>
      <c r="B1157" s="340" t="s">
        <v>1396</v>
      </c>
      <c r="C1157" s="341" t="s">
        <v>1397</v>
      </c>
      <c r="D1157" s="342" t="s">
        <v>1398</v>
      </c>
      <c r="E1157" s="341" t="s">
        <v>1185</v>
      </c>
      <c r="F1157" s="342" t="s">
        <v>1186</v>
      </c>
      <c r="G1157" s="341" t="s">
        <v>2482</v>
      </c>
      <c r="H1157" s="341" t="s">
        <v>2483</v>
      </c>
      <c r="I1157" s="343">
        <v>22.75</v>
      </c>
      <c r="J1157" s="343">
        <v>4</v>
      </c>
      <c r="K1157" s="344">
        <v>90.989997863769531</v>
      </c>
    </row>
    <row r="1158" spans="1:11" ht="14.45" customHeight="1" x14ac:dyDescent="0.2">
      <c r="A1158" s="339" t="s">
        <v>1395</v>
      </c>
      <c r="B1158" s="340" t="s">
        <v>1396</v>
      </c>
      <c r="C1158" s="341" t="s">
        <v>1397</v>
      </c>
      <c r="D1158" s="342" t="s">
        <v>1398</v>
      </c>
      <c r="E1158" s="341" t="s">
        <v>1185</v>
      </c>
      <c r="F1158" s="342" t="s">
        <v>1186</v>
      </c>
      <c r="G1158" s="341" t="s">
        <v>2484</v>
      </c>
      <c r="H1158" s="341" t="s">
        <v>2485</v>
      </c>
      <c r="I1158" s="343">
        <v>94.379997253417969</v>
      </c>
      <c r="J1158" s="343">
        <v>5</v>
      </c>
      <c r="K1158" s="344">
        <v>471.89999389648438</v>
      </c>
    </row>
    <row r="1159" spans="1:11" ht="14.45" customHeight="1" x14ac:dyDescent="0.2">
      <c r="A1159" s="339" t="s">
        <v>1395</v>
      </c>
      <c r="B1159" s="340" t="s">
        <v>1396</v>
      </c>
      <c r="C1159" s="341" t="s">
        <v>1397</v>
      </c>
      <c r="D1159" s="342" t="s">
        <v>1398</v>
      </c>
      <c r="E1159" s="341" t="s">
        <v>1185</v>
      </c>
      <c r="F1159" s="342" t="s">
        <v>1186</v>
      </c>
      <c r="G1159" s="341" t="s">
        <v>2486</v>
      </c>
      <c r="H1159" s="341" t="s">
        <v>2487</v>
      </c>
      <c r="I1159" s="343">
        <v>2.6500000953674316</v>
      </c>
      <c r="J1159" s="343">
        <v>500</v>
      </c>
      <c r="K1159" s="344">
        <v>1322.530029296875</v>
      </c>
    </row>
    <row r="1160" spans="1:11" ht="14.45" customHeight="1" x14ac:dyDescent="0.2">
      <c r="A1160" s="339" t="s">
        <v>1395</v>
      </c>
      <c r="B1160" s="340" t="s">
        <v>1396</v>
      </c>
      <c r="C1160" s="341" t="s">
        <v>1397</v>
      </c>
      <c r="D1160" s="342" t="s">
        <v>1398</v>
      </c>
      <c r="E1160" s="341" t="s">
        <v>1185</v>
      </c>
      <c r="F1160" s="342" t="s">
        <v>1186</v>
      </c>
      <c r="G1160" s="341" t="s">
        <v>2488</v>
      </c>
      <c r="H1160" s="341" t="s">
        <v>2489</v>
      </c>
      <c r="I1160" s="343">
        <v>0.2800000011920929</v>
      </c>
      <c r="J1160" s="343">
        <v>4000</v>
      </c>
      <c r="K1160" s="344">
        <v>948.63998413085938</v>
      </c>
    </row>
    <row r="1161" spans="1:11" ht="14.45" customHeight="1" x14ac:dyDescent="0.2">
      <c r="A1161" s="339" t="s">
        <v>1395</v>
      </c>
      <c r="B1161" s="340" t="s">
        <v>1396</v>
      </c>
      <c r="C1161" s="341" t="s">
        <v>1397</v>
      </c>
      <c r="D1161" s="342" t="s">
        <v>1398</v>
      </c>
      <c r="E1161" s="341" t="s">
        <v>1185</v>
      </c>
      <c r="F1161" s="342" t="s">
        <v>1186</v>
      </c>
      <c r="G1161" s="341" t="s">
        <v>2490</v>
      </c>
      <c r="H1161" s="341" t="s">
        <v>2491</v>
      </c>
      <c r="I1161" s="343">
        <v>0.20000000298023224</v>
      </c>
      <c r="J1161" s="343">
        <v>1000</v>
      </c>
      <c r="K1161" s="344">
        <v>195.25999450683594</v>
      </c>
    </row>
    <row r="1162" spans="1:11" ht="14.45" customHeight="1" x14ac:dyDescent="0.2">
      <c r="A1162" s="339" t="s">
        <v>1395</v>
      </c>
      <c r="B1162" s="340" t="s">
        <v>1396</v>
      </c>
      <c r="C1162" s="341" t="s">
        <v>1397</v>
      </c>
      <c r="D1162" s="342" t="s">
        <v>1398</v>
      </c>
      <c r="E1162" s="341" t="s">
        <v>1185</v>
      </c>
      <c r="F1162" s="342" t="s">
        <v>1186</v>
      </c>
      <c r="G1162" s="341" t="s">
        <v>2492</v>
      </c>
      <c r="H1162" s="341" t="s">
        <v>2493</v>
      </c>
      <c r="I1162" s="343">
        <v>1.5</v>
      </c>
      <c r="J1162" s="343">
        <v>1000</v>
      </c>
      <c r="K1162" s="344">
        <v>1500.4000244140625</v>
      </c>
    </row>
    <row r="1163" spans="1:11" ht="14.45" customHeight="1" x14ac:dyDescent="0.2">
      <c r="A1163" s="339" t="s">
        <v>1395</v>
      </c>
      <c r="B1163" s="340" t="s">
        <v>1396</v>
      </c>
      <c r="C1163" s="341" t="s">
        <v>1397</v>
      </c>
      <c r="D1163" s="342" t="s">
        <v>1398</v>
      </c>
      <c r="E1163" s="341" t="s">
        <v>1185</v>
      </c>
      <c r="F1163" s="342" t="s">
        <v>1186</v>
      </c>
      <c r="G1163" s="341" t="s">
        <v>2490</v>
      </c>
      <c r="H1163" s="341" t="s">
        <v>2494</v>
      </c>
      <c r="I1163" s="343">
        <v>0.18999999761581421</v>
      </c>
      <c r="J1163" s="343">
        <v>1000</v>
      </c>
      <c r="K1163" s="344">
        <v>185.72999572753906</v>
      </c>
    </row>
    <row r="1164" spans="1:11" ht="14.45" customHeight="1" x14ac:dyDescent="0.2">
      <c r="A1164" s="339" t="s">
        <v>1395</v>
      </c>
      <c r="B1164" s="340" t="s">
        <v>1396</v>
      </c>
      <c r="C1164" s="341" t="s">
        <v>1397</v>
      </c>
      <c r="D1164" s="342" t="s">
        <v>1398</v>
      </c>
      <c r="E1164" s="341" t="s">
        <v>1185</v>
      </c>
      <c r="F1164" s="342" t="s">
        <v>1186</v>
      </c>
      <c r="G1164" s="341" t="s">
        <v>1235</v>
      </c>
      <c r="H1164" s="341" t="s">
        <v>1236</v>
      </c>
      <c r="I1164" s="343">
        <v>0.57999998331069946</v>
      </c>
      <c r="J1164" s="343">
        <v>200</v>
      </c>
      <c r="K1164" s="344">
        <v>116.16000366210938</v>
      </c>
    </row>
    <row r="1165" spans="1:11" ht="14.45" customHeight="1" x14ac:dyDescent="0.2">
      <c r="A1165" s="339" t="s">
        <v>1395</v>
      </c>
      <c r="B1165" s="340" t="s">
        <v>1396</v>
      </c>
      <c r="C1165" s="341" t="s">
        <v>1397</v>
      </c>
      <c r="D1165" s="342" t="s">
        <v>1398</v>
      </c>
      <c r="E1165" s="341" t="s">
        <v>1185</v>
      </c>
      <c r="F1165" s="342" t="s">
        <v>1186</v>
      </c>
      <c r="G1165" s="341" t="s">
        <v>1235</v>
      </c>
      <c r="H1165" s="341" t="s">
        <v>1237</v>
      </c>
      <c r="I1165" s="343">
        <v>0.57999998331069946</v>
      </c>
      <c r="J1165" s="343">
        <v>300</v>
      </c>
      <c r="K1165" s="344">
        <v>174.63999938964844</v>
      </c>
    </row>
    <row r="1166" spans="1:11" ht="14.45" customHeight="1" x14ac:dyDescent="0.2">
      <c r="A1166" s="339" t="s">
        <v>1395</v>
      </c>
      <c r="B1166" s="340" t="s">
        <v>1396</v>
      </c>
      <c r="C1166" s="341" t="s">
        <v>1397</v>
      </c>
      <c r="D1166" s="342" t="s">
        <v>1398</v>
      </c>
      <c r="E1166" s="341" t="s">
        <v>1185</v>
      </c>
      <c r="F1166" s="342" t="s">
        <v>1186</v>
      </c>
      <c r="G1166" s="341" t="s">
        <v>2431</v>
      </c>
      <c r="H1166" s="341" t="s">
        <v>2495</v>
      </c>
      <c r="I1166" s="343">
        <v>1.559999942779541</v>
      </c>
      <c r="J1166" s="343">
        <v>1000</v>
      </c>
      <c r="K1166" s="344">
        <v>1556.6700439453125</v>
      </c>
    </row>
    <row r="1167" spans="1:11" ht="14.45" customHeight="1" x14ac:dyDescent="0.2">
      <c r="A1167" s="339" t="s">
        <v>1395</v>
      </c>
      <c r="B1167" s="340" t="s">
        <v>1396</v>
      </c>
      <c r="C1167" s="341" t="s">
        <v>1397</v>
      </c>
      <c r="D1167" s="342" t="s">
        <v>1398</v>
      </c>
      <c r="E1167" s="341" t="s">
        <v>1185</v>
      </c>
      <c r="F1167" s="342" t="s">
        <v>1186</v>
      </c>
      <c r="G1167" s="341" t="s">
        <v>2496</v>
      </c>
      <c r="H1167" s="341" t="s">
        <v>2497</v>
      </c>
      <c r="I1167" s="343">
        <v>1.5900000333786011</v>
      </c>
      <c r="J1167" s="343">
        <v>1000</v>
      </c>
      <c r="K1167" s="344">
        <v>1587.760009765625</v>
      </c>
    </row>
    <row r="1168" spans="1:11" ht="14.45" customHeight="1" x14ac:dyDescent="0.2">
      <c r="A1168" s="339" t="s">
        <v>1395</v>
      </c>
      <c r="B1168" s="340" t="s">
        <v>1396</v>
      </c>
      <c r="C1168" s="341" t="s">
        <v>1397</v>
      </c>
      <c r="D1168" s="342" t="s">
        <v>1398</v>
      </c>
      <c r="E1168" s="341" t="s">
        <v>1185</v>
      </c>
      <c r="F1168" s="342" t="s">
        <v>1186</v>
      </c>
      <c r="G1168" s="341" t="s">
        <v>2437</v>
      </c>
      <c r="H1168" s="341" t="s">
        <v>2498</v>
      </c>
      <c r="I1168" s="343">
        <v>0.2800000011920929</v>
      </c>
      <c r="J1168" s="343">
        <v>10000</v>
      </c>
      <c r="K1168" s="344">
        <v>2788.0999755859375</v>
      </c>
    </row>
    <row r="1169" spans="1:11" ht="14.45" customHeight="1" x14ac:dyDescent="0.2">
      <c r="A1169" s="339" t="s">
        <v>1395</v>
      </c>
      <c r="B1169" s="340" t="s">
        <v>1396</v>
      </c>
      <c r="C1169" s="341" t="s">
        <v>1397</v>
      </c>
      <c r="D1169" s="342" t="s">
        <v>1398</v>
      </c>
      <c r="E1169" s="341" t="s">
        <v>1185</v>
      </c>
      <c r="F1169" s="342" t="s">
        <v>1186</v>
      </c>
      <c r="G1169" s="341" t="s">
        <v>2499</v>
      </c>
      <c r="H1169" s="341" t="s">
        <v>2500</v>
      </c>
      <c r="I1169" s="343">
        <v>0.41999998688697815</v>
      </c>
      <c r="J1169" s="343">
        <v>1000</v>
      </c>
      <c r="K1169" s="344">
        <v>423.5</v>
      </c>
    </row>
    <row r="1170" spans="1:11" ht="14.45" customHeight="1" x14ac:dyDescent="0.2">
      <c r="A1170" s="339" t="s">
        <v>1395</v>
      </c>
      <c r="B1170" s="340" t="s">
        <v>1396</v>
      </c>
      <c r="C1170" s="341" t="s">
        <v>1397</v>
      </c>
      <c r="D1170" s="342" t="s">
        <v>1398</v>
      </c>
      <c r="E1170" s="341" t="s">
        <v>1185</v>
      </c>
      <c r="F1170" s="342" t="s">
        <v>1186</v>
      </c>
      <c r="G1170" s="341" t="s">
        <v>2501</v>
      </c>
      <c r="H1170" s="341" t="s">
        <v>2502</v>
      </c>
      <c r="I1170" s="343">
        <v>0.17000000178813934</v>
      </c>
      <c r="J1170" s="343">
        <v>1000</v>
      </c>
      <c r="K1170" s="344">
        <v>169.39999389648438</v>
      </c>
    </row>
    <row r="1171" spans="1:11" ht="14.45" customHeight="1" x14ac:dyDescent="0.2">
      <c r="A1171" s="339" t="s">
        <v>1395</v>
      </c>
      <c r="B1171" s="340" t="s">
        <v>1396</v>
      </c>
      <c r="C1171" s="341" t="s">
        <v>1397</v>
      </c>
      <c r="D1171" s="342" t="s">
        <v>1398</v>
      </c>
      <c r="E1171" s="341" t="s">
        <v>1185</v>
      </c>
      <c r="F1171" s="342" t="s">
        <v>1186</v>
      </c>
      <c r="G1171" s="341" t="s">
        <v>1219</v>
      </c>
      <c r="H1171" s="341" t="s">
        <v>1257</v>
      </c>
      <c r="I1171" s="343">
        <v>0.15799999833106995</v>
      </c>
      <c r="J1171" s="343">
        <v>60000</v>
      </c>
      <c r="K1171" s="344">
        <v>9473.0999755859375</v>
      </c>
    </row>
    <row r="1172" spans="1:11" ht="14.45" customHeight="1" x14ac:dyDescent="0.2">
      <c r="A1172" s="339" t="s">
        <v>1395</v>
      </c>
      <c r="B1172" s="340" t="s">
        <v>1396</v>
      </c>
      <c r="C1172" s="341" t="s">
        <v>1397</v>
      </c>
      <c r="D1172" s="342" t="s">
        <v>1398</v>
      </c>
      <c r="E1172" s="341" t="s">
        <v>1185</v>
      </c>
      <c r="F1172" s="342" t="s">
        <v>1186</v>
      </c>
      <c r="G1172" s="341" t="s">
        <v>2465</v>
      </c>
      <c r="H1172" s="341" t="s">
        <v>2503</v>
      </c>
      <c r="I1172" s="343">
        <v>1.4700000286102295</v>
      </c>
      <c r="J1172" s="343">
        <v>1000</v>
      </c>
      <c r="K1172" s="344">
        <v>1472.6400146484375</v>
      </c>
    </row>
    <row r="1173" spans="1:11" ht="14.45" customHeight="1" x14ac:dyDescent="0.2">
      <c r="A1173" s="339" t="s">
        <v>1395</v>
      </c>
      <c r="B1173" s="340" t="s">
        <v>1396</v>
      </c>
      <c r="C1173" s="341" t="s">
        <v>1397</v>
      </c>
      <c r="D1173" s="342" t="s">
        <v>1398</v>
      </c>
      <c r="E1173" s="341" t="s">
        <v>1185</v>
      </c>
      <c r="F1173" s="342" t="s">
        <v>1186</v>
      </c>
      <c r="G1173" s="341" t="s">
        <v>2435</v>
      </c>
      <c r="H1173" s="341" t="s">
        <v>2504</v>
      </c>
      <c r="I1173" s="343">
        <v>0.11999999731779099</v>
      </c>
      <c r="J1173" s="343">
        <v>8000</v>
      </c>
      <c r="K1173" s="344">
        <v>993.15997314453125</v>
      </c>
    </row>
    <row r="1174" spans="1:11" ht="14.45" customHeight="1" x14ac:dyDescent="0.2">
      <c r="A1174" s="339" t="s">
        <v>1395</v>
      </c>
      <c r="B1174" s="340" t="s">
        <v>1396</v>
      </c>
      <c r="C1174" s="341" t="s">
        <v>1397</v>
      </c>
      <c r="D1174" s="342" t="s">
        <v>1398</v>
      </c>
      <c r="E1174" s="341" t="s">
        <v>1185</v>
      </c>
      <c r="F1174" s="342" t="s">
        <v>1186</v>
      </c>
      <c r="G1174" s="341" t="s">
        <v>2505</v>
      </c>
      <c r="H1174" s="341" t="s">
        <v>2506</v>
      </c>
      <c r="I1174" s="343">
        <v>91.69000244140625</v>
      </c>
      <c r="J1174" s="343">
        <v>2</v>
      </c>
      <c r="K1174" s="344">
        <v>183.3699951171875</v>
      </c>
    </row>
    <row r="1175" spans="1:11" ht="14.45" customHeight="1" x14ac:dyDescent="0.2">
      <c r="A1175" s="339" t="s">
        <v>1395</v>
      </c>
      <c r="B1175" s="340" t="s">
        <v>1396</v>
      </c>
      <c r="C1175" s="341" t="s">
        <v>1397</v>
      </c>
      <c r="D1175" s="342" t="s">
        <v>1398</v>
      </c>
      <c r="E1175" s="341" t="s">
        <v>1185</v>
      </c>
      <c r="F1175" s="342" t="s">
        <v>1186</v>
      </c>
      <c r="G1175" s="341" t="s">
        <v>2507</v>
      </c>
      <c r="H1175" s="341" t="s">
        <v>2508</v>
      </c>
      <c r="I1175" s="343">
        <v>164.55999755859375</v>
      </c>
      <c r="J1175" s="343">
        <v>5</v>
      </c>
      <c r="K1175" s="344">
        <v>822.79998779296875</v>
      </c>
    </row>
    <row r="1176" spans="1:11" ht="14.45" customHeight="1" x14ac:dyDescent="0.2">
      <c r="A1176" s="339" t="s">
        <v>1395</v>
      </c>
      <c r="B1176" s="340" t="s">
        <v>1396</v>
      </c>
      <c r="C1176" s="341" t="s">
        <v>1397</v>
      </c>
      <c r="D1176" s="342" t="s">
        <v>1398</v>
      </c>
      <c r="E1176" s="341" t="s">
        <v>1185</v>
      </c>
      <c r="F1176" s="342" t="s">
        <v>1186</v>
      </c>
      <c r="G1176" s="341" t="s">
        <v>1261</v>
      </c>
      <c r="H1176" s="341" t="s">
        <v>1262</v>
      </c>
      <c r="I1176" s="343">
        <v>98.110000610351563</v>
      </c>
      <c r="J1176" s="343">
        <v>5</v>
      </c>
      <c r="K1176" s="344">
        <v>490.52999877929688</v>
      </c>
    </row>
    <row r="1177" spans="1:11" ht="14.45" customHeight="1" x14ac:dyDescent="0.2">
      <c r="A1177" s="339" t="s">
        <v>1395</v>
      </c>
      <c r="B1177" s="340" t="s">
        <v>1396</v>
      </c>
      <c r="C1177" s="341" t="s">
        <v>1397</v>
      </c>
      <c r="D1177" s="342" t="s">
        <v>1398</v>
      </c>
      <c r="E1177" s="341" t="s">
        <v>1185</v>
      </c>
      <c r="F1177" s="342" t="s">
        <v>1186</v>
      </c>
      <c r="G1177" s="341" t="s">
        <v>2509</v>
      </c>
      <c r="H1177" s="341" t="s">
        <v>2510</v>
      </c>
      <c r="I1177" s="343">
        <v>2.4900000095367432</v>
      </c>
      <c r="J1177" s="343">
        <v>1000</v>
      </c>
      <c r="K1177" s="344">
        <v>2485.340087890625</v>
      </c>
    </row>
    <row r="1178" spans="1:11" ht="14.45" customHeight="1" x14ac:dyDescent="0.2">
      <c r="A1178" s="339" t="s">
        <v>1395</v>
      </c>
      <c r="B1178" s="340" t="s">
        <v>1396</v>
      </c>
      <c r="C1178" s="341" t="s">
        <v>1397</v>
      </c>
      <c r="D1178" s="342" t="s">
        <v>1398</v>
      </c>
      <c r="E1178" s="341" t="s">
        <v>1185</v>
      </c>
      <c r="F1178" s="342" t="s">
        <v>1186</v>
      </c>
      <c r="G1178" s="341" t="s">
        <v>2511</v>
      </c>
      <c r="H1178" s="341" t="s">
        <v>2512</v>
      </c>
      <c r="I1178" s="343">
        <v>2.7000000476837158</v>
      </c>
      <c r="J1178" s="343">
        <v>3000</v>
      </c>
      <c r="K1178" s="344">
        <v>8143.2998046875</v>
      </c>
    </row>
    <row r="1179" spans="1:11" ht="14.45" customHeight="1" x14ac:dyDescent="0.2">
      <c r="A1179" s="339" t="s">
        <v>1395</v>
      </c>
      <c r="B1179" s="340" t="s">
        <v>1396</v>
      </c>
      <c r="C1179" s="341" t="s">
        <v>1397</v>
      </c>
      <c r="D1179" s="342" t="s">
        <v>1398</v>
      </c>
      <c r="E1179" s="341" t="s">
        <v>1185</v>
      </c>
      <c r="F1179" s="342" t="s">
        <v>1186</v>
      </c>
      <c r="G1179" s="341" t="s">
        <v>2513</v>
      </c>
      <c r="H1179" s="341" t="s">
        <v>2514</v>
      </c>
      <c r="I1179" s="343">
        <v>3.630000114440918</v>
      </c>
      <c r="J1179" s="343">
        <v>400</v>
      </c>
      <c r="K1179" s="344">
        <v>1450.7900390625</v>
      </c>
    </row>
    <row r="1180" spans="1:11" ht="14.45" customHeight="1" x14ac:dyDescent="0.2">
      <c r="A1180" s="339" t="s">
        <v>1395</v>
      </c>
      <c r="B1180" s="340" t="s">
        <v>1396</v>
      </c>
      <c r="C1180" s="341" t="s">
        <v>1397</v>
      </c>
      <c r="D1180" s="342" t="s">
        <v>1398</v>
      </c>
      <c r="E1180" s="341" t="s">
        <v>1185</v>
      </c>
      <c r="F1180" s="342" t="s">
        <v>1186</v>
      </c>
      <c r="G1180" s="341" t="s">
        <v>2513</v>
      </c>
      <c r="H1180" s="341" t="s">
        <v>2515</v>
      </c>
      <c r="I1180" s="343">
        <v>3.630000114440918</v>
      </c>
      <c r="J1180" s="343">
        <v>200</v>
      </c>
      <c r="K1180" s="344">
        <v>725.4000244140625</v>
      </c>
    </row>
    <row r="1181" spans="1:11" ht="14.45" customHeight="1" x14ac:dyDescent="0.2">
      <c r="A1181" s="339" t="s">
        <v>1395</v>
      </c>
      <c r="B1181" s="340" t="s">
        <v>1396</v>
      </c>
      <c r="C1181" s="341" t="s">
        <v>1397</v>
      </c>
      <c r="D1181" s="342" t="s">
        <v>1398</v>
      </c>
      <c r="E1181" s="341" t="s">
        <v>1185</v>
      </c>
      <c r="F1181" s="342" t="s">
        <v>1186</v>
      </c>
      <c r="G1181" s="341" t="s">
        <v>2516</v>
      </c>
      <c r="H1181" s="341" t="s">
        <v>2517</v>
      </c>
      <c r="I1181" s="343">
        <v>3.3900001049041748</v>
      </c>
      <c r="J1181" s="343">
        <v>200</v>
      </c>
      <c r="K1181" s="344">
        <v>677.1199951171875</v>
      </c>
    </row>
    <row r="1182" spans="1:11" ht="14.45" customHeight="1" x14ac:dyDescent="0.2">
      <c r="A1182" s="339" t="s">
        <v>1395</v>
      </c>
      <c r="B1182" s="340" t="s">
        <v>1396</v>
      </c>
      <c r="C1182" s="341" t="s">
        <v>1397</v>
      </c>
      <c r="D1182" s="342" t="s">
        <v>1398</v>
      </c>
      <c r="E1182" s="341" t="s">
        <v>1185</v>
      </c>
      <c r="F1182" s="342" t="s">
        <v>1186</v>
      </c>
      <c r="G1182" s="341" t="s">
        <v>2516</v>
      </c>
      <c r="H1182" s="341" t="s">
        <v>2518</v>
      </c>
      <c r="I1182" s="343">
        <v>3.3900001049041748</v>
      </c>
      <c r="J1182" s="343">
        <v>400</v>
      </c>
      <c r="K1182" s="344">
        <v>1354.22998046875</v>
      </c>
    </row>
    <row r="1183" spans="1:11" ht="14.45" customHeight="1" x14ac:dyDescent="0.2">
      <c r="A1183" s="339" t="s">
        <v>1395</v>
      </c>
      <c r="B1183" s="340" t="s">
        <v>1396</v>
      </c>
      <c r="C1183" s="341" t="s">
        <v>1397</v>
      </c>
      <c r="D1183" s="342" t="s">
        <v>1398</v>
      </c>
      <c r="E1183" s="341" t="s">
        <v>1185</v>
      </c>
      <c r="F1183" s="342" t="s">
        <v>1186</v>
      </c>
      <c r="G1183" s="341" t="s">
        <v>2519</v>
      </c>
      <c r="H1183" s="341" t="s">
        <v>2520</v>
      </c>
      <c r="I1183" s="343">
        <v>4.380000114440918</v>
      </c>
      <c r="J1183" s="343">
        <v>960</v>
      </c>
      <c r="K1183" s="344">
        <v>4205.9599609375</v>
      </c>
    </row>
    <row r="1184" spans="1:11" ht="14.45" customHeight="1" x14ac:dyDescent="0.2">
      <c r="A1184" s="339" t="s">
        <v>1395</v>
      </c>
      <c r="B1184" s="340" t="s">
        <v>1396</v>
      </c>
      <c r="C1184" s="341" t="s">
        <v>1397</v>
      </c>
      <c r="D1184" s="342" t="s">
        <v>1398</v>
      </c>
      <c r="E1184" s="341" t="s">
        <v>1185</v>
      </c>
      <c r="F1184" s="342" t="s">
        <v>1186</v>
      </c>
      <c r="G1184" s="341" t="s">
        <v>2519</v>
      </c>
      <c r="H1184" s="341" t="s">
        <v>2521</v>
      </c>
      <c r="I1184" s="343">
        <v>4.380000114440918</v>
      </c>
      <c r="J1184" s="343">
        <v>9600</v>
      </c>
      <c r="K1184" s="344">
        <v>42059.6015625</v>
      </c>
    </row>
    <row r="1185" spans="1:11" ht="14.45" customHeight="1" x14ac:dyDescent="0.2">
      <c r="A1185" s="339" t="s">
        <v>1395</v>
      </c>
      <c r="B1185" s="340" t="s">
        <v>1396</v>
      </c>
      <c r="C1185" s="341" t="s">
        <v>1397</v>
      </c>
      <c r="D1185" s="342" t="s">
        <v>1398</v>
      </c>
      <c r="E1185" s="341" t="s">
        <v>1185</v>
      </c>
      <c r="F1185" s="342" t="s">
        <v>1186</v>
      </c>
      <c r="G1185" s="341" t="s">
        <v>2522</v>
      </c>
      <c r="H1185" s="341" t="s">
        <v>2523</v>
      </c>
      <c r="I1185" s="343">
        <v>1.0299999713897705</v>
      </c>
      <c r="J1185" s="343">
        <v>500</v>
      </c>
      <c r="K1185" s="344">
        <v>514.25</v>
      </c>
    </row>
    <row r="1186" spans="1:11" ht="14.45" customHeight="1" x14ac:dyDescent="0.2">
      <c r="A1186" s="339" t="s">
        <v>1395</v>
      </c>
      <c r="B1186" s="340" t="s">
        <v>1396</v>
      </c>
      <c r="C1186" s="341" t="s">
        <v>1397</v>
      </c>
      <c r="D1186" s="342" t="s">
        <v>1398</v>
      </c>
      <c r="E1186" s="341" t="s">
        <v>1185</v>
      </c>
      <c r="F1186" s="342" t="s">
        <v>1186</v>
      </c>
      <c r="G1186" s="341" t="s">
        <v>2522</v>
      </c>
      <c r="H1186" s="341" t="s">
        <v>2524</v>
      </c>
      <c r="I1186" s="343">
        <v>1.0299999713897705</v>
      </c>
      <c r="J1186" s="343">
        <v>2000</v>
      </c>
      <c r="K1186" s="344">
        <v>2057</v>
      </c>
    </row>
    <row r="1187" spans="1:11" ht="14.45" customHeight="1" x14ac:dyDescent="0.2">
      <c r="A1187" s="339" t="s">
        <v>1395</v>
      </c>
      <c r="B1187" s="340" t="s">
        <v>1396</v>
      </c>
      <c r="C1187" s="341" t="s">
        <v>1397</v>
      </c>
      <c r="D1187" s="342" t="s">
        <v>1398</v>
      </c>
      <c r="E1187" s="341" t="s">
        <v>1185</v>
      </c>
      <c r="F1187" s="342" t="s">
        <v>1186</v>
      </c>
      <c r="G1187" s="341" t="s">
        <v>2525</v>
      </c>
      <c r="H1187" s="341" t="s">
        <v>2526</v>
      </c>
      <c r="I1187" s="343">
        <v>9.3100004196166992</v>
      </c>
      <c r="J1187" s="343">
        <v>720</v>
      </c>
      <c r="K1187" s="344">
        <v>6703.89990234375</v>
      </c>
    </row>
    <row r="1188" spans="1:11" ht="14.45" customHeight="1" x14ac:dyDescent="0.2">
      <c r="A1188" s="339" t="s">
        <v>1395</v>
      </c>
      <c r="B1188" s="340" t="s">
        <v>1396</v>
      </c>
      <c r="C1188" s="341" t="s">
        <v>1397</v>
      </c>
      <c r="D1188" s="342" t="s">
        <v>1398</v>
      </c>
      <c r="E1188" s="341" t="s">
        <v>1185</v>
      </c>
      <c r="F1188" s="342" t="s">
        <v>1186</v>
      </c>
      <c r="G1188" s="341" t="s">
        <v>2527</v>
      </c>
      <c r="H1188" s="341" t="s">
        <v>2528</v>
      </c>
      <c r="I1188" s="343">
        <v>4.2100000381469727</v>
      </c>
      <c r="J1188" s="343">
        <v>1000</v>
      </c>
      <c r="K1188" s="344">
        <v>4210.7998046875</v>
      </c>
    </row>
    <row r="1189" spans="1:11" ht="14.45" customHeight="1" x14ac:dyDescent="0.2">
      <c r="A1189" s="339" t="s">
        <v>1395</v>
      </c>
      <c r="B1189" s="340" t="s">
        <v>1396</v>
      </c>
      <c r="C1189" s="341" t="s">
        <v>1397</v>
      </c>
      <c r="D1189" s="342" t="s">
        <v>1398</v>
      </c>
      <c r="E1189" s="341" t="s">
        <v>1185</v>
      </c>
      <c r="F1189" s="342" t="s">
        <v>1186</v>
      </c>
      <c r="G1189" s="341" t="s">
        <v>2529</v>
      </c>
      <c r="H1189" s="341" t="s">
        <v>2530</v>
      </c>
      <c r="I1189" s="343">
        <v>2.809999942779541</v>
      </c>
      <c r="J1189" s="343">
        <v>3000</v>
      </c>
      <c r="K1189" s="344">
        <v>8432.490234375</v>
      </c>
    </row>
    <row r="1190" spans="1:11" ht="14.45" customHeight="1" x14ac:dyDescent="0.2">
      <c r="A1190" s="339" t="s">
        <v>1395</v>
      </c>
      <c r="B1190" s="340" t="s">
        <v>1396</v>
      </c>
      <c r="C1190" s="341" t="s">
        <v>1397</v>
      </c>
      <c r="D1190" s="342" t="s">
        <v>1398</v>
      </c>
      <c r="E1190" s="341" t="s">
        <v>1185</v>
      </c>
      <c r="F1190" s="342" t="s">
        <v>1186</v>
      </c>
      <c r="G1190" s="341" t="s">
        <v>2529</v>
      </c>
      <c r="H1190" s="341" t="s">
        <v>2531</v>
      </c>
      <c r="I1190" s="343">
        <v>2.809999942779541</v>
      </c>
      <c r="J1190" s="343">
        <v>4000</v>
      </c>
      <c r="K1190" s="344">
        <v>11243.3203125</v>
      </c>
    </row>
    <row r="1191" spans="1:11" ht="14.45" customHeight="1" x14ac:dyDescent="0.2">
      <c r="A1191" s="339" t="s">
        <v>1395</v>
      </c>
      <c r="B1191" s="340" t="s">
        <v>1396</v>
      </c>
      <c r="C1191" s="341" t="s">
        <v>1397</v>
      </c>
      <c r="D1191" s="342" t="s">
        <v>1398</v>
      </c>
      <c r="E1191" s="341" t="s">
        <v>1185</v>
      </c>
      <c r="F1191" s="342" t="s">
        <v>1186</v>
      </c>
      <c r="G1191" s="341" t="s">
        <v>2532</v>
      </c>
      <c r="H1191" s="341" t="s">
        <v>2533</v>
      </c>
      <c r="I1191" s="343">
        <v>0.93000000715255737</v>
      </c>
      <c r="J1191" s="343">
        <v>5000</v>
      </c>
      <c r="K1191" s="344">
        <v>4658.5000610351563</v>
      </c>
    </row>
    <row r="1192" spans="1:11" ht="14.45" customHeight="1" x14ac:dyDescent="0.2">
      <c r="A1192" s="339" t="s">
        <v>1395</v>
      </c>
      <c r="B1192" s="340" t="s">
        <v>1396</v>
      </c>
      <c r="C1192" s="341" t="s">
        <v>1397</v>
      </c>
      <c r="D1192" s="342" t="s">
        <v>1398</v>
      </c>
      <c r="E1192" s="341" t="s">
        <v>1185</v>
      </c>
      <c r="F1192" s="342" t="s">
        <v>1186</v>
      </c>
      <c r="G1192" s="341" t="s">
        <v>2534</v>
      </c>
      <c r="H1192" s="341" t="s">
        <v>2535</v>
      </c>
      <c r="I1192" s="343">
        <v>8.0100002288818359</v>
      </c>
      <c r="J1192" s="343">
        <v>500</v>
      </c>
      <c r="K1192" s="344">
        <v>4002.679931640625</v>
      </c>
    </row>
    <row r="1193" spans="1:11" ht="14.45" customHeight="1" x14ac:dyDescent="0.2">
      <c r="A1193" s="339" t="s">
        <v>1395</v>
      </c>
      <c r="B1193" s="340" t="s">
        <v>1396</v>
      </c>
      <c r="C1193" s="341" t="s">
        <v>1397</v>
      </c>
      <c r="D1193" s="342" t="s">
        <v>1398</v>
      </c>
      <c r="E1193" s="341" t="s">
        <v>1185</v>
      </c>
      <c r="F1193" s="342" t="s">
        <v>1186</v>
      </c>
      <c r="G1193" s="341" t="s">
        <v>2536</v>
      </c>
      <c r="H1193" s="341" t="s">
        <v>2537</v>
      </c>
      <c r="I1193" s="343">
        <v>1.1166666746139526</v>
      </c>
      <c r="J1193" s="343">
        <v>28000</v>
      </c>
      <c r="K1193" s="344">
        <v>31251.879648208618</v>
      </c>
    </row>
    <row r="1194" spans="1:11" ht="14.45" customHeight="1" x14ac:dyDescent="0.2">
      <c r="A1194" s="339" t="s">
        <v>1395</v>
      </c>
      <c r="B1194" s="340" t="s">
        <v>1396</v>
      </c>
      <c r="C1194" s="341" t="s">
        <v>1397</v>
      </c>
      <c r="D1194" s="342" t="s">
        <v>1398</v>
      </c>
      <c r="E1194" s="341" t="s">
        <v>1185</v>
      </c>
      <c r="F1194" s="342" t="s">
        <v>1186</v>
      </c>
      <c r="G1194" s="341" t="s">
        <v>2536</v>
      </c>
      <c r="H1194" s="341" t="s">
        <v>2538</v>
      </c>
      <c r="I1194" s="343">
        <v>1.1100000143051147</v>
      </c>
      <c r="J1194" s="343">
        <v>16000</v>
      </c>
      <c r="K1194" s="344">
        <v>17791.83984375</v>
      </c>
    </row>
    <row r="1195" spans="1:11" ht="14.45" customHeight="1" x14ac:dyDescent="0.2">
      <c r="A1195" s="339" t="s">
        <v>1395</v>
      </c>
      <c r="B1195" s="340" t="s">
        <v>1396</v>
      </c>
      <c r="C1195" s="341" t="s">
        <v>1397</v>
      </c>
      <c r="D1195" s="342" t="s">
        <v>1398</v>
      </c>
      <c r="E1195" s="341" t="s">
        <v>1185</v>
      </c>
      <c r="F1195" s="342" t="s">
        <v>1186</v>
      </c>
      <c r="G1195" s="341" t="s">
        <v>2539</v>
      </c>
      <c r="H1195" s="341" t="s">
        <v>2540</v>
      </c>
      <c r="I1195" s="343">
        <v>1.2599999904632568</v>
      </c>
      <c r="J1195" s="343">
        <v>4800</v>
      </c>
      <c r="K1195" s="344">
        <v>6040.3198852539063</v>
      </c>
    </row>
    <row r="1196" spans="1:11" ht="14.45" customHeight="1" x14ac:dyDescent="0.2">
      <c r="A1196" s="339" t="s">
        <v>1395</v>
      </c>
      <c r="B1196" s="340" t="s">
        <v>1396</v>
      </c>
      <c r="C1196" s="341" t="s">
        <v>1397</v>
      </c>
      <c r="D1196" s="342" t="s">
        <v>1398</v>
      </c>
      <c r="E1196" s="341" t="s">
        <v>1185</v>
      </c>
      <c r="F1196" s="342" t="s">
        <v>1186</v>
      </c>
      <c r="G1196" s="341" t="s">
        <v>2539</v>
      </c>
      <c r="H1196" s="341" t="s">
        <v>2541</v>
      </c>
      <c r="I1196" s="343">
        <v>1.2599999904632568</v>
      </c>
      <c r="J1196" s="343">
        <v>3600</v>
      </c>
      <c r="K1196" s="344">
        <v>4530.2398681640625</v>
      </c>
    </row>
    <row r="1197" spans="1:11" ht="14.45" customHeight="1" x14ac:dyDescent="0.2">
      <c r="A1197" s="339" t="s">
        <v>1395</v>
      </c>
      <c r="B1197" s="340" t="s">
        <v>1396</v>
      </c>
      <c r="C1197" s="341" t="s">
        <v>1397</v>
      </c>
      <c r="D1197" s="342" t="s">
        <v>1398</v>
      </c>
      <c r="E1197" s="341" t="s">
        <v>1185</v>
      </c>
      <c r="F1197" s="342" t="s">
        <v>1186</v>
      </c>
      <c r="G1197" s="341" t="s">
        <v>2542</v>
      </c>
      <c r="H1197" s="341" t="s">
        <v>2543</v>
      </c>
      <c r="I1197" s="343">
        <v>2.7814285414559499</v>
      </c>
      <c r="J1197" s="343">
        <v>3600</v>
      </c>
      <c r="K1197" s="344">
        <v>10018.43994140625</v>
      </c>
    </row>
    <row r="1198" spans="1:11" ht="14.45" customHeight="1" x14ac:dyDescent="0.2">
      <c r="A1198" s="339" t="s">
        <v>1395</v>
      </c>
      <c r="B1198" s="340" t="s">
        <v>1396</v>
      </c>
      <c r="C1198" s="341" t="s">
        <v>1397</v>
      </c>
      <c r="D1198" s="342" t="s">
        <v>1398</v>
      </c>
      <c r="E1198" s="341" t="s">
        <v>1185</v>
      </c>
      <c r="F1198" s="342" t="s">
        <v>1186</v>
      </c>
      <c r="G1198" s="341" t="s">
        <v>2542</v>
      </c>
      <c r="H1198" s="341" t="s">
        <v>2544</v>
      </c>
      <c r="I1198" s="343">
        <v>2.7799999713897705</v>
      </c>
      <c r="J1198" s="343">
        <v>4200</v>
      </c>
      <c r="K1198" s="344">
        <v>11688.599731445313</v>
      </c>
    </row>
    <row r="1199" spans="1:11" ht="14.45" customHeight="1" x14ac:dyDescent="0.2">
      <c r="A1199" s="339" t="s">
        <v>1395</v>
      </c>
      <c r="B1199" s="340" t="s">
        <v>1396</v>
      </c>
      <c r="C1199" s="341" t="s">
        <v>1397</v>
      </c>
      <c r="D1199" s="342" t="s">
        <v>1398</v>
      </c>
      <c r="E1199" s="341" t="s">
        <v>1185</v>
      </c>
      <c r="F1199" s="342" t="s">
        <v>1186</v>
      </c>
      <c r="G1199" s="341" t="s">
        <v>2545</v>
      </c>
      <c r="H1199" s="341" t="s">
        <v>2546</v>
      </c>
      <c r="I1199" s="343">
        <v>9.6000002225240078</v>
      </c>
      <c r="J1199" s="343">
        <v>1300</v>
      </c>
      <c r="K1199" s="344">
        <v>12500.509765625</v>
      </c>
    </row>
    <row r="1200" spans="1:11" ht="14.45" customHeight="1" x14ac:dyDescent="0.2">
      <c r="A1200" s="339" t="s">
        <v>1395</v>
      </c>
      <c r="B1200" s="340" t="s">
        <v>1396</v>
      </c>
      <c r="C1200" s="341" t="s">
        <v>1397</v>
      </c>
      <c r="D1200" s="342" t="s">
        <v>1398</v>
      </c>
      <c r="E1200" s="341" t="s">
        <v>1185</v>
      </c>
      <c r="F1200" s="342" t="s">
        <v>1186</v>
      </c>
      <c r="G1200" s="341" t="s">
        <v>2545</v>
      </c>
      <c r="H1200" s="341" t="s">
        <v>2547</v>
      </c>
      <c r="I1200" s="343">
        <v>9.7600002288818359</v>
      </c>
      <c r="J1200" s="343">
        <v>400</v>
      </c>
      <c r="K1200" s="344">
        <v>3905.8798828125</v>
      </c>
    </row>
    <row r="1201" spans="1:11" ht="14.45" customHeight="1" x14ac:dyDescent="0.2">
      <c r="A1201" s="339" t="s">
        <v>1395</v>
      </c>
      <c r="B1201" s="340" t="s">
        <v>1396</v>
      </c>
      <c r="C1201" s="341" t="s">
        <v>1397</v>
      </c>
      <c r="D1201" s="342" t="s">
        <v>1398</v>
      </c>
      <c r="E1201" s="341" t="s">
        <v>297</v>
      </c>
      <c r="F1201" s="342" t="s">
        <v>298</v>
      </c>
      <c r="G1201" s="341" t="s">
        <v>2548</v>
      </c>
      <c r="H1201" s="341" t="s">
        <v>2549</v>
      </c>
      <c r="I1201" s="343">
        <v>0.31999999284744263</v>
      </c>
      <c r="J1201" s="343">
        <v>500</v>
      </c>
      <c r="K1201" s="344">
        <v>160</v>
      </c>
    </row>
    <row r="1202" spans="1:11" ht="14.45" customHeight="1" x14ac:dyDescent="0.2">
      <c r="A1202" s="339" t="s">
        <v>1395</v>
      </c>
      <c r="B1202" s="340" t="s">
        <v>1396</v>
      </c>
      <c r="C1202" s="341" t="s">
        <v>1397</v>
      </c>
      <c r="D1202" s="342" t="s">
        <v>1398</v>
      </c>
      <c r="E1202" s="341" t="s">
        <v>297</v>
      </c>
      <c r="F1202" s="342" t="s">
        <v>298</v>
      </c>
      <c r="G1202" s="341" t="s">
        <v>2548</v>
      </c>
      <c r="H1202" s="341" t="s">
        <v>2550</v>
      </c>
      <c r="I1202" s="343">
        <v>0.31000000238418579</v>
      </c>
      <c r="J1202" s="343">
        <v>1000</v>
      </c>
      <c r="K1202" s="344">
        <v>310</v>
      </c>
    </row>
    <row r="1203" spans="1:11" ht="14.45" customHeight="1" x14ac:dyDescent="0.2">
      <c r="A1203" s="339" t="s">
        <v>1395</v>
      </c>
      <c r="B1203" s="340" t="s">
        <v>1396</v>
      </c>
      <c r="C1203" s="341" t="s">
        <v>1397</v>
      </c>
      <c r="D1203" s="342" t="s">
        <v>1398</v>
      </c>
      <c r="E1203" s="341" t="s">
        <v>297</v>
      </c>
      <c r="F1203" s="342" t="s">
        <v>298</v>
      </c>
      <c r="G1203" s="341" t="s">
        <v>2551</v>
      </c>
      <c r="H1203" s="341" t="s">
        <v>2552</v>
      </c>
      <c r="I1203" s="343">
        <v>0.50999999046325684</v>
      </c>
      <c r="J1203" s="343">
        <v>500</v>
      </c>
      <c r="K1203" s="344">
        <v>255</v>
      </c>
    </row>
    <row r="1204" spans="1:11" ht="14.45" customHeight="1" x14ac:dyDescent="0.2">
      <c r="A1204" s="339" t="s">
        <v>1395</v>
      </c>
      <c r="B1204" s="340" t="s">
        <v>1396</v>
      </c>
      <c r="C1204" s="341" t="s">
        <v>1397</v>
      </c>
      <c r="D1204" s="342" t="s">
        <v>1398</v>
      </c>
      <c r="E1204" s="341" t="s">
        <v>297</v>
      </c>
      <c r="F1204" s="342" t="s">
        <v>298</v>
      </c>
      <c r="G1204" s="341" t="s">
        <v>2553</v>
      </c>
      <c r="H1204" s="341" t="s">
        <v>2554</v>
      </c>
      <c r="I1204" s="343">
        <v>10.119999885559082</v>
      </c>
      <c r="J1204" s="343">
        <v>1</v>
      </c>
      <c r="K1204" s="344">
        <v>10.119999885559082</v>
      </c>
    </row>
    <row r="1205" spans="1:11" ht="14.45" customHeight="1" x14ac:dyDescent="0.2">
      <c r="A1205" s="339" t="s">
        <v>1395</v>
      </c>
      <c r="B1205" s="340" t="s">
        <v>1396</v>
      </c>
      <c r="C1205" s="341" t="s">
        <v>1397</v>
      </c>
      <c r="D1205" s="342" t="s">
        <v>1398</v>
      </c>
      <c r="E1205" s="341" t="s">
        <v>297</v>
      </c>
      <c r="F1205" s="342" t="s">
        <v>298</v>
      </c>
      <c r="G1205" s="341" t="s">
        <v>2555</v>
      </c>
      <c r="H1205" s="341" t="s">
        <v>2556</v>
      </c>
      <c r="I1205" s="343">
        <v>1.3799999952316284</v>
      </c>
      <c r="J1205" s="343">
        <v>100</v>
      </c>
      <c r="K1205" s="344">
        <v>138</v>
      </c>
    </row>
    <row r="1206" spans="1:11" ht="14.45" customHeight="1" x14ac:dyDescent="0.2">
      <c r="A1206" s="339" t="s">
        <v>1395</v>
      </c>
      <c r="B1206" s="340" t="s">
        <v>1396</v>
      </c>
      <c r="C1206" s="341" t="s">
        <v>1397</v>
      </c>
      <c r="D1206" s="342" t="s">
        <v>1398</v>
      </c>
      <c r="E1206" s="341" t="s">
        <v>297</v>
      </c>
      <c r="F1206" s="342" t="s">
        <v>298</v>
      </c>
      <c r="G1206" s="341" t="s">
        <v>299</v>
      </c>
      <c r="H1206" s="341" t="s">
        <v>300</v>
      </c>
      <c r="I1206" s="343">
        <v>13.020000457763672</v>
      </c>
      <c r="J1206" s="343">
        <v>2</v>
      </c>
      <c r="K1206" s="344">
        <v>26.040000915527344</v>
      </c>
    </row>
    <row r="1207" spans="1:11" ht="14.45" customHeight="1" x14ac:dyDescent="0.2">
      <c r="A1207" s="339" t="s">
        <v>1395</v>
      </c>
      <c r="B1207" s="340" t="s">
        <v>1396</v>
      </c>
      <c r="C1207" s="341" t="s">
        <v>1397</v>
      </c>
      <c r="D1207" s="342" t="s">
        <v>1398</v>
      </c>
      <c r="E1207" s="341" t="s">
        <v>297</v>
      </c>
      <c r="F1207" s="342" t="s">
        <v>298</v>
      </c>
      <c r="G1207" s="341" t="s">
        <v>1275</v>
      </c>
      <c r="H1207" s="341" t="s">
        <v>1276</v>
      </c>
      <c r="I1207" s="343">
        <v>0.86000001430511475</v>
      </c>
      <c r="J1207" s="343">
        <v>100</v>
      </c>
      <c r="K1207" s="344">
        <v>86</v>
      </c>
    </row>
    <row r="1208" spans="1:11" ht="14.45" customHeight="1" x14ac:dyDescent="0.2">
      <c r="A1208" s="339" t="s">
        <v>1395</v>
      </c>
      <c r="B1208" s="340" t="s">
        <v>1396</v>
      </c>
      <c r="C1208" s="341" t="s">
        <v>1397</v>
      </c>
      <c r="D1208" s="342" t="s">
        <v>1398</v>
      </c>
      <c r="E1208" s="341" t="s">
        <v>297</v>
      </c>
      <c r="F1208" s="342" t="s">
        <v>298</v>
      </c>
      <c r="G1208" s="341" t="s">
        <v>1277</v>
      </c>
      <c r="H1208" s="341" t="s">
        <v>1278</v>
      </c>
      <c r="I1208" s="343">
        <v>0.37999999523162842</v>
      </c>
      <c r="J1208" s="343">
        <v>500</v>
      </c>
      <c r="K1208" s="344">
        <v>190</v>
      </c>
    </row>
    <row r="1209" spans="1:11" ht="14.45" customHeight="1" x14ac:dyDescent="0.2">
      <c r="A1209" s="339" t="s">
        <v>1395</v>
      </c>
      <c r="B1209" s="340" t="s">
        <v>1396</v>
      </c>
      <c r="C1209" s="341" t="s">
        <v>1397</v>
      </c>
      <c r="D1209" s="342" t="s">
        <v>1398</v>
      </c>
      <c r="E1209" s="341" t="s">
        <v>297</v>
      </c>
      <c r="F1209" s="342" t="s">
        <v>298</v>
      </c>
      <c r="G1209" s="341" t="s">
        <v>2557</v>
      </c>
      <c r="H1209" s="341" t="s">
        <v>2558</v>
      </c>
      <c r="I1209" s="343">
        <v>8.3900003433227539</v>
      </c>
      <c r="J1209" s="343">
        <v>24</v>
      </c>
      <c r="K1209" s="344">
        <v>201.36000061035156</v>
      </c>
    </row>
    <row r="1210" spans="1:11" ht="14.45" customHeight="1" x14ac:dyDescent="0.2">
      <c r="A1210" s="339" t="s">
        <v>1395</v>
      </c>
      <c r="B1210" s="340" t="s">
        <v>1396</v>
      </c>
      <c r="C1210" s="341" t="s">
        <v>1397</v>
      </c>
      <c r="D1210" s="342" t="s">
        <v>1398</v>
      </c>
      <c r="E1210" s="341" t="s">
        <v>297</v>
      </c>
      <c r="F1210" s="342" t="s">
        <v>298</v>
      </c>
      <c r="G1210" s="341" t="s">
        <v>2559</v>
      </c>
      <c r="H1210" s="341" t="s">
        <v>2560</v>
      </c>
      <c r="I1210" s="343">
        <v>18.959999084472656</v>
      </c>
      <c r="J1210" s="343">
        <v>12</v>
      </c>
      <c r="K1210" s="344">
        <v>227.53999328613281</v>
      </c>
    </row>
    <row r="1211" spans="1:11" ht="14.45" customHeight="1" x14ac:dyDescent="0.2">
      <c r="A1211" s="339" t="s">
        <v>1395</v>
      </c>
      <c r="B1211" s="340" t="s">
        <v>1396</v>
      </c>
      <c r="C1211" s="341" t="s">
        <v>1397</v>
      </c>
      <c r="D1211" s="342" t="s">
        <v>1398</v>
      </c>
      <c r="E1211" s="341" t="s">
        <v>297</v>
      </c>
      <c r="F1211" s="342" t="s">
        <v>298</v>
      </c>
      <c r="G1211" s="341" t="s">
        <v>1281</v>
      </c>
      <c r="H1211" s="341" t="s">
        <v>1282</v>
      </c>
      <c r="I1211" s="343">
        <v>7.5900001525878906</v>
      </c>
      <c r="J1211" s="343">
        <v>1</v>
      </c>
      <c r="K1211" s="344">
        <v>7.5900001525878906</v>
      </c>
    </row>
    <row r="1212" spans="1:11" ht="14.45" customHeight="1" x14ac:dyDescent="0.2">
      <c r="A1212" s="339" t="s">
        <v>1395</v>
      </c>
      <c r="B1212" s="340" t="s">
        <v>1396</v>
      </c>
      <c r="C1212" s="341" t="s">
        <v>1397</v>
      </c>
      <c r="D1212" s="342" t="s">
        <v>1398</v>
      </c>
      <c r="E1212" s="341" t="s">
        <v>297</v>
      </c>
      <c r="F1212" s="342" t="s">
        <v>298</v>
      </c>
      <c r="G1212" s="341" t="s">
        <v>2561</v>
      </c>
      <c r="H1212" s="341" t="s">
        <v>2562</v>
      </c>
      <c r="I1212" s="343">
        <v>2.1800000667572021</v>
      </c>
      <c r="J1212" s="343">
        <v>100</v>
      </c>
      <c r="K1212" s="344">
        <v>217.55000305175781</v>
      </c>
    </row>
    <row r="1213" spans="1:11" ht="14.45" customHeight="1" x14ac:dyDescent="0.2">
      <c r="A1213" s="339" t="s">
        <v>1395</v>
      </c>
      <c r="B1213" s="340" t="s">
        <v>1396</v>
      </c>
      <c r="C1213" s="341" t="s">
        <v>1397</v>
      </c>
      <c r="D1213" s="342" t="s">
        <v>1398</v>
      </c>
      <c r="E1213" s="341" t="s">
        <v>297</v>
      </c>
      <c r="F1213" s="342" t="s">
        <v>298</v>
      </c>
      <c r="G1213" s="341" t="s">
        <v>1283</v>
      </c>
      <c r="H1213" s="341" t="s">
        <v>1284</v>
      </c>
      <c r="I1213" s="343">
        <v>7.0799999237060547</v>
      </c>
      <c r="J1213" s="343">
        <v>3</v>
      </c>
      <c r="K1213" s="344">
        <v>21.239999771118164</v>
      </c>
    </row>
    <row r="1214" spans="1:11" ht="14.45" customHeight="1" x14ac:dyDescent="0.2">
      <c r="A1214" s="339" t="s">
        <v>1395</v>
      </c>
      <c r="B1214" s="340" t="s">
        <v>1396</v>
      </c>
      <c r="C1214" s="341" t="s">
        <v>1397</v>
      </c>
      <c r="D1214" s="342" t="s">
        <v>1398</v>
      </c>
      <c r="E1214" s="341" t="s">
        <v>297</v>
      </c>
      <c r="F1214" s="342" t="s">
        <v>298</v>
      </c>
      <c r="G1214" s="341" t="s">
        <v>1285</v>
      </c>
      <c r="H1214" s="341" t="s">
        <v>1286</v>
      </c>
      <c r="I1214" s="343">
        <v>8.3400001525878906</v>
      </c>
      <c r="J1214" s="343">
        <v>4</v>
      </c>
      <c r="K1214" s="344">
        <v>33.360000610351563</v>
      </c>
    </row>
    <row r="1215" spans="1:11" ht="14.45" customHeight="1" x14ac:dyDescent="0.2">
      <c r="A1215" s="339" t="s">
        <v>1395</v>
      </c>
      <c r="B1215" s="340" t="s">
        <v>1396</v>
      </c>
      <c r="C1215" s="341" t="s">
        <v>1397</v>
      </c>
      <c r="D1215" s="342" t="s">
        <v>1398</v>
      </c>
      <c r="E1215" s="341" t="s">
        <v>297</v>
      </c>
      <c r="F1215" s="342" t="s">
        <v>298</v>
      </c>
      <c r="G1215" s="341" t="s">
        <v>2563</v>
      </c>
      <c r="H1215" s="341" t="s">
        <v>2564</v>
      </c>
      <c r="I1215" s="343">
        <v>9.5900001525878906</v>
      </c>
      <c r="J1215" s="343">
        <v>4</v>
      </c>
      <c r="K1215" s="344">
        <v>38.360000610351563</v>
      </c>
    </row>
    <row r="1216" spans="1:11" ht="14.45" customHeight="1" x14ac:dyDescent="0.2">
      <c r="A1216" s="339" t="s">
        <v>1395</v>
      </c>
      <c r="B1216" s="340" t="s">
        <v>1396</v>
      </c>
      <c r="C1216" s="341" t="s">
        <v>1397</v>
      </c>
      <c r="D1216" s="342" t="s">
        <v>1398</v>
      </c>
      <c r="E1216" s="341" t="s">
        <v>297</v>
      </c>
      <c r="F1216" s="342" t="s">
        <v>298</v>
      </c>
      <c r="G1216" s="341" t="s">
        <v>2565</v>
      </c>
      <c r="H1216" s="341" t="s">
        <v>2566</v>
      </c>
      <c r="I1216" s="343">
        <v>42.451538672814003</v>
      </c>
      <c r="J1216" s="343">
        <v>95</v>
      </c>
      <c r="K1216" s="344">
        <v>4032.8499755859375</v>
      </c>
    </row>
    <row r="1217" spans="1:11" ht="14.45" customHeight="1" x14ac:dyDescent="0.2">
      <c r="A1217" s="339" t="s">
        <v>1395</v>
      </c>
      <c r="B1217" s="340" t="s">
        <v>1396</v>
      </c>
      <c r="C1217" s="341" t="s">
        <v>1397</v>
      </c>
      <c r="D1217" s="342" t="s">
        <v>1398</v>
      </c>
      <c r="E1217" s="341" t="s">
        <v>297</v>
      </c>
      <c r="F1217" s="342" t="s">
        <v>298</v>
      </c>
      <c r="G1217" s="341" t="s">
        <v>1287</v>
      </c>
      <c r="H1217" s="341" t="s">
        <v>1288</v>
      </c>
      <c r="I1217" s="343">
        <v>19.959999084472656</v>
      </c>
      <c r="J1217" s="343">
        <v>1</v>
      </c>
      <c r="K1217" s="344">
        <v>19.959999084472656</v>
      </c>
    </row>
    <row r="1218" spans="1:11" ht="14.45" customHeight="1" x14ac:dyDescent="0.2">
      <c r="A1218" s="339" t="s">
        <v>1395</v>
      </c>
      <c r="B1218" s="340" t="s">
        <v>1396</v>
      </c>
      <c r="C1218" s="341" t="s">
        <v>1397</v>
      </c>
      <c r="D1218" s="342" t="s">
        <v>1398</v>
      </c>
      <c r="E1218" s="341" t="s">
        <v>297</v>
      </c>
      <c r="F1218" s="342" t="s">
        <v>298</v>
      </c>
      <c r="G1218" s="341" t="s">
        <v>2567</v>
      </c>
      <c r="H1218" s="341" t="s">
        <v>2568</v>
      </c>
      <c r="I1218" s="343">
        <v>0.49500000476837158</v>
      </c>
      <c r="J1218" s="343">
        <v>1500</v>
      </c>
      <c r="K1218" s="344">
        <v>745</v>
      </c>
    </row>
    <row r="1219" spans="1:11" ht="14.45" customHeight="1" x14ac:dyDescent="0.2">
      <c r="A1219" s="339" t="s">
        <v>1395</v>
      </c>
      <c r="B1219" s="340" t="s">
        <v>1396</v>
      </c>
      <c r="C1219" s="341" t="s">
        <v>1397</v>
      </c>
      <c r="D1219" s="342" t="s">
        <v>1398</v>
      </c>
      <c r="E1219" s="341" t="s">
        <v>297</v>
      </c>
      <c r="F1219" s="342" t="s">
        <v>298</v>
      </c>
      <c r="G1219" s="341" t="s">
        <v>1289</v>
      </c>
      <c r="H1219" s="341" t="s">
        <v>1290</v>
      </c>
      <c r="I1219" s="343">
        <v>30.510000228881836</v>
      </c>
      <c r="J1219" s="343">
        <v>2</v>
      </c>
      <c r="K1219" s="344">
        <v>61.020000457763672</v>
      </c>
    </row>
    <row r="1220" spans="1:11" ht="14.45" customHeight="1" x14ac:dyDescent="0.2">
      <c r="A1220" s="339" t="s">
        <v>1395</v>
      </c>
      <c r="B1220" s="340" t="s">
        <v>1396</v>
      </c>
      <c r="C1220" s="341" t="s">
        <v>1397</v>
      </c>
      <c r="D1220" s="342" t="s">
        <v>1398</v>
      </c>
      <c r="E1220" s="341" t="s">
        <v>297</v>
      </c>
      <c r="F1220" s="342" t="s">
        <v>298</v>
      </c>
      <c r="G1220" s="341" t="s">
        <v>1291</v>
      </c>
      <c r="H1220" s="341" t="s">
        <v>1292</v>
      </c>
      <c r="I1220" s="343">
        <v>29.884443706936306</v>
      </c>
      <c r="J1220" s="343">
        <v>384</v>
      </c>
      <c r="K1220" s="344">
        <v>11475.599975585938</v>
      </c>
    </row>
    <row r="1221" spans="1:11" ht="14.45" customHeight="1" x14ac:dyDescent="0.2">
      <c r="A1221" s="339" t="s">
        <v>1395</v>
      </c>
      <c r="B1221" s="340" t="s">
        <v>1396</v>
      </c>
      <c r="C1221" s="341" t="s">
        <v>1397</v>
      </c>
      <c r="D1221" s="342" t="s">
        <v>1398</v>
      </c>
      <c r="E1221" s="341" t="s">
        <v>297</v>
      </c>
      <c r="F1221" s="342" t="s">
        <v>298</v>
      </c>
      <c r="G1221" s="341" t="s">
        <v>1291</v>
      </c>
      <c r="H1221" s="341" t="s">
        <v>1294</v>
      </c>
      <c r="I1221" s="343">
        <v>29.872499942779541</v>
      </c>
      <c r="J1221" s="343">
        <v>168</v>
      </c>
      <c r="K1221" s="344">
        <v>5018.8800048828125</v>
      </c>
    </row>
    <row r="1222" spans="1:11" ht="14.45" customHeight="1" x14ac:dyDescent="0.2">
      <c r="A1222" s="339" t="s">
        <v>1395</v>
      </c>
      <c r="B1222" s="340" t="s">
        <v>1396</v>
      </c>
      <c r="C1222" s="341" t="s">
        <v>1397</v>
      </c>
      <c r="D1222" s="342" t="s">
        <v>1398</v>
      </c>
      <c r="E1222" s="341" t="s">
        <v>1297</v>
      </c>
      <c r="F1222" s="342" t="s">
        <v>1298</v>
      </c>
      <c r="G1222" s="341" t="s">
        <v>2569</v>
      </c>
      <c r="H1222" s="341" t="s">
        <v>2570</v>
      </c>
      <c r="I1222" s="343">
        <v>131.88999938964844</v>
      </c>
      <c r="J1222" s="343">
        <v>5</v>
      </c>
      <c r="K1222" s="344">
        <v>659.45001220703125</v>
      </c>
    </row>
    <row r="1223" spans="1:11" ht="14.45" customHeight="1" x14ac:dyDescent="0.2">
      <c r="A1223" s="339" t="s">
        <v>1395</v>
      </c>
      <c r="B1223" s="340" t="s">
        <v>1396</v>
      </c>
      <c r="C1223" s="341" t="s">
        <v>1397</v>
      </c>
      <c r="D1223" s="342" t="s">
        <v>1398</v>
      </c>
      <c r="E1223" s="341" t="s">
        <v>1297</v>
      </c>
      <c r="F1223" s="342" t="s">
        <v>1298</v>
      </c>
      <c r="G1223" s="341" t="s">
        <v>2571</v>
      </c>
      <c r="H1223" s="341" t="s">
        <v>2572</v>
      </c>
      <c r="I1223" s="343">
        <v>131.88999938964844</v>
      </c>
      <c r="J1223" s="343">
        <v>5</v>
      </c>
      <c r="K1223" s="344">
        <v>659.45001220703125</v>
      </c>
    </row>
    <row r="1224" spans="1:11" ht="14.45" customHeight="1" x14ac:dyDescent="0.2">
      <c r="A1224" s="339" t="s">
        <v>1395</v>
      </c>
      <c r="B1224" s="340" t="s">
        <v>1396</v>
      </c>
      <c r="C1224" s="341" t="s">
        <v>1397</v>
      </c>
      <c r="D1224" s="342" t="s">
        <v>1398</v>
      </c>
      <c r="E1224" s="341" t="s">
        <v>1297</v>
      </c>
      <c r="F1224" s="342" t="s">
        <v>1298</v>
      </c>
      <c r="G1224" s="341" t="s">
        <v>2573</v>
      </c>
      <c r="H1224" s="341" t="s">
        <v>2574</v>
      </c>
      <c r="I1224" s="343">
        <v>131.88999938964844</v>
      </c>
      <c r="J1224" s="343">
        <v>5</v>
      </c>
      <c r="K1224" s="344">
        <v>659.45001220703125</v>
      </c>
    </row>
    <row r="1225" spans="1:11" ht="14.45" customHeight="1" x14ac:dyDescent="0.2">
      <c r="A1225" s="339" t="s">
        <v>1395</v>
      </c>
      <c r="B1225" s="340" t="s">
        <v>1396</v>
      </c>
      <c r="C1225" s="341" t="s">
        <v>1397</v>
      </c>
      <c r="D1225" s="342" t="s">
        <v>1398</v>
      </c>
      <c r="E1225" s="341" t="s">
        <v>1297</v>
      </c>
      <c r="F1225" s="342" t="s">
        <v>1298</v>
      </c>
      <c r="G1225" s="341" t="s">
        <v>2575</v>
      </c>
      <c r="H1225" s="341" t="s">
        <v>2576</v>
      </c>
      <c r="I1225" s="343">
        <v>134.16999816894531</v>
      </c>
      <c r="J1225" s="343">
        <v>25</v>
      </c>
      <c r="K1225" s="344">
        <v>3354.360107421875</v>
      </c>
    </row>
    <row r="1226" spans="1:11" ht="14.45" customHeight="1" x14ac:dyDescent="0.2">
      <c r="A1226" s="339" t="s">
        <v>1395</v>
      </c>
      <c r="B1226" s="340" t="s">
        <v>1396</v>
      </c>
      <c r="C1226" s="341" t="s">
        <v>1397</v>
      </c>
      <c r="D1226" s="342" t="s">
        <v>1398</v>
      </c>
      <c r="E1226" s="341" t="s">
        <v>1297</v>
      </c>
      <c r="F1226" s="342" t="s">
        <v>1298</v>
      </c>
      <c r="G1226" s="341" t="s">
        <v>2577</v>
      </c>
      <c r="H1226" s="341" t="s">
        <v>2578</v>
      </c>
      <c r="I1226" s="343">
        <v>8.6700000762939453</v>
      </c>
      <c r="J1226" s="343">
        <v>4000</v>
      </c>
      <c r="K1226" s="344">
        <v>34673.76171875</v>
      </c>
    </row>
    <row r="1227" spans="1:11" ht="14.45" customHeight="1" x14ac:dyDescent="0.2">
      <c r="A1227" s="339" t="s">
        <v>1395</v>
      </c>
      <c r="B1227" s="340" t="s">
        <v>1396</v>
      </c>
      <c r="C1227" s="341" t="s">
        <v>1397</v>
      </c>
      <c r="D1227" s="342" t="s">
        <v>1398</v>
      </c>
      <c r="E1227" s="341" t="s">
        <v>1297</v>
      </c>
      <c r="F1227" s="342" t="s">
        <v>1298</v>
      </c>
      <c r="G1227" s="341" t="s">
        <v>2575</v>
      </c>
      <c r="H1227" s="341" t="s">
        <v>2579</v>
      </c>
      <c r="I1227" s="343">
        <v>133.36499786376953</v>
      </c>
      <c r="J1227" s="343">
        <v>50</v>
      </c>
      <c r="K1227" s="344">
        <v>6668.31005859375</v>
      </c>
    </row>
    <row r="1228" spans="1:11" ht="14.45" customHeight="1" x14ac:dyDescent="0.2">
      <c r="A1228" s="339" t="s">
        <v>1395</v>
      </c>
      <c r="B1228" s="340" t="s">
        <v>1396</v>
      </c>
      <c r="C1228" s="341" t="s">
        <v>1397</v>
      </c>
      <c r="D1228" s="342" t="s">
        <v>1398</v>
      </c>
      <c r="E1228" s="341" t="s">
        <v>1297</v>
      </c>
      <c r="F1228" s="342" t="s">
        <v>1298</v>
      </c>
      <c r="G1228" s="341" t="s">
        <v>2577</v>
      </c>
      <c r="H1228" s="341" t="s">
        <v>2580</v>
      </c>
      <c r="I1228" s="343">
        <v>8.6700000762939453</v>
      </c>
      <c r="J1228" s="343">
        <v>2000</v>
      </c>
      <c r="K1228" s="344">
        <v>17336.8798828125</v>
      </c>
    </row>
    <row r="1229" spans="1:11" ht="14.45" customHeight="1" x14ac:dyDescent="0.2">
      <c r="A1229" s="339" t="s">
        <v>1395</v>
      </c>
      <c r="B1229" s="340" t="s">
        <v>1396</v>
      </c>
      <c r="C1229" s="341" t="s">
        <v>1397</v>
      </c>
      <c r="D1229" s="342" t="s">
        <v>1398</v>
      </c>
      <c r="E1229" s="341" t="s">
        <v>1297</v>
      </c>
      <c r="F1229" s="342" t="s">
        <v>1298</v>
      </c>
      <c r="G1229" s="341" t="s">
        <v>1302</v>
      </c>
      <c r="H1229" s="341" t="s">
        <v>1303</v>
      </c>
      <c r="I1229" s="343">
        <v>9.9999997764825821E-3</v>
      </c>
      <c r="J1229" s="343">
        <v>300</v>
      </c>
      <c r="K1229" s="344">
        <v>3</v>
      </c>
    </row>
    <row r="1230" spans="1:11" ht="14.45" customHeight="1" x14ac:dyDescent="0.2">
      <c r="A1230" s="339" t="s">
        <v>1395</v>
      </c>
      <c r="B1230" s="340" t="s">
        <v>1396</v>
      </c>
      <c r="C1230" s="341" t="s">
        <v>1397</v>
      </c>
      <c r="D1230" s="342" t="s">
        <v>1398</v>
      </c>
      <c r="E1230" s="341" t="s">
        <v>1297</v>
      </c>
      <c r="F1230" s="342" t="s">
        <v>1298</v>
      </c>
      <c r="G1230" s="341" t="s">
        <v>2581</v>
      </c>
      <c r="H1230" s="341" t="s">
        <v>2582</v>
      </c>
      <c r="I1230" s="343">
        <v>10.510000228881836</v>
      </c>
      <c r="J1230" s="343">
        <v>5500</v>
      </c>
      <c r="K1230" s="344">
        <v>57825.8984375</v>
      </c>
    </row>
    <row r="1231" spans="1:11" ht="14.45" customHeight="1" x14ac:dyDescent="0.2">
      <c r="A1231" s="339" t="s">
        <v>1395</v>
      </c>
      <c r="B1231" s="340" t="s">
        <v>1396</v>
      </c>
      <c r="C1231" s="341" t="s">
        <v>1397</v>
      </c>
      <c r="D1231" s="342" t="s">
        <v>1398</v>
      </c>
      <c r="E1231" s="341" t="s">
        <v>1297</v>
      </c>
      <c r="F1231" s="342" t="s">
        <v>1298</v>
      </c>
      <c r="G1231" s="341" t="s">
        <v>2583</v>
      </c>
      <c r="H1231" s="341" t="s">
        <v>2584</v>
      </c>
      <c r="I1231" s="343">
        <v>34.029998779296875</v>
      </c>
      <c r="J1231" s="343">
        <v>1</v>
      </c>
      <c r="K1231" s="344">
        <v>34.029998779296875</v>
      </c>
    </row>
    <row r="1232" spans="1:11" ht="14.45" customHeight="1" x14ac:dyDescent="0.2">
      <c r="A1232" s="339" t="s">
        <v>1395</v>
      </c>
      <c r="B1232" s="340" t="s">
        <v>1396</v>
      </c>
      <c r="C1232" s="341" t="s">
        <v>1397</v>
      </c>
      <c r="D1232" s="342" t="s">
        <v>1398</v>
      </c>
      <c r="E1232" s="341" t="s">
        <v>1297</v>
      </c>
      <c r="F1232" s="342" t="s">
        <v>1298</v>
      </c>
      <c r="G1232" s="341" t="s">
        <v>2585</v>
      </c>
      <c r="H1232" s="341" t="s">
        <v>2586</v>
      </c>
      <c r="I1232" s="343">
        <v>1379.4000244140625</v>
      </c>
      <c r="J1232" s="343">
        <v>1</v>
      </c>
      <c r="K1232" s="344">
        <v>1379.4000244140625</v>
      </c>
    </row>
    <row r="1233" spans="1:11" ht="14.45" customHeight="1" x14ac:dyDescent="0.2">
      <c r="A1233" s="339" t="s">
        <v>1395</v>
      </c>
      <c r="B1233" s="340" t="s">
        <v>1396</v>
      </c>
      <c r="C1233" s="341" t="s">
        <v>1397</v>
      </c>
      <c r="D1233" s="342" t="s">
        <v>1398</v>
      </c>
      <c r="E1233" s="341" t="s">
        <v>1297</v>
      </c>
      <c r="F1233" s="342" t="s">
        <v>1298</v>
      </c>
      <c r="G1233" s="341" t="s">
        <v>2587</v>
      </c>
      <c r="H1233" s="341" t="s">
        <v>2588</v>
      </c>
      <c r="I1233" s="343">
        <v>35.026666005452476</v>
      </c>
      <c r="J1233" s="343">
        <v>300</v>
      </c>
      <c r="K1233" s="344">
        <v>10321.2998046875</v>
      </c>
    </row>
    <row r="1234" spans="1:11" ht="14.45" customHeight="1" x14ac:dyDescent="0.2">
      <c r="A1234" s="339" t="s">
        <v>1395</v>
      </c>
      <c r="B1234" s="340" t="s">
        <v>1396</v>
      </c>
      <c r="C1234" s="341" t="s">
        <v>1397</v>
      </c>
      <c r="D1234" s="342" t="s">
        <v>1398</v>
      </c>
      <c r="E1234" s="341" t="s">
        <v>1297</v>
      </c>
      <c r="F1234" s="342" t="s">
        <v>1298</v>
      </c>
      <c r="G1234" s="341" t="s">
        <v>2589</v>
      </c>
      <c r="H1234" s="341" t="s">
        <v>2590</v>
      </c>
      <c r="I1234" s="343">
        <v>33.975000381469727</v>
      </c>
      <c r="J1234" s="343">
        <v>250</v>
      </c>
      <c r="K1234" s="344">
        <v>8493.72021484375</v>
      </c>
    </row>
    <row r="1235" spans="1:11" ht="14.45" customHeight="1" x14ac:dyDescent="0.2">
      <c r="A1235" s="339" t="s">
        <v>1395</v>
      </c>
      <c r="B1235" s="340" t="s">
        <v>1396</v>
      </c>
      <c r="C1235" s="341" t="s">
        <v>1397</v>
      </c>
      <c r="D1235" s="342" t="s">
        <v>1398</v>
      </c>
      <c r="E1235" s="341" t="s">
        <v>1297</v>
      </c>
      <c r="F1235" s="342" t="s">
        <v>1298</v>
      </c>
      <c r="G1235" s="341" t="s">
        <v>2591</v>
      </c>
      <c r="H1235" s="341" t="s">
        <v>2592</v>
      </c>
      <c r="I1235" s="343">
        <v>1.8300000429153442</v>
      </c>
      <c r="J1235" s="343">
        <v>960</v>
      </c>
      <c r="K1235" s="344">
        <v>1754.02001953125</v>
      </c>
    </row>
    <row r="1236" spans="1:11" ht="14.45" customHeight="1" x14ac:dyDescent="0.2">
      <c r="A1236" s="339" t="s">
        <v>1395</v>
      </c>
      <c r="B1236" s="340" t="s">
        <v>1396</v>
      </c>
      <c r="C1236" s="341" t="s">
        <v>1397</v>
      </c>
      <c r="D1236" s="342" t="s">
        <v>1398</v>
      </c>
      <c r="E1236" s="341" t="s">
        <v>1297</v>
      </c>
      <c r="F1236" s="342" t="s">
        <v>1298</v>
      </c>
      <c r="G1236" s="341" t="s">
        <v>2593</v>
      </c>
      <c r="H1236" s="341" t="s">
        <v>2594</v>
      </c>
      <c r="I1236" s="343">
        <v>1.8899999856948853</v>
      </c>
      <c r="J1236" s="343">
        <v>200</v>
      </c>
      <c r="K1236" s="344">
        <v>378</v>
      </c>
    </row>
    <row r="1237" spans="1:11" ht="14.45" customHeight="1" x14ac:dyDescent="0.2">
      <c r="A1237" s="339" t="s">
        <v>1395</v>
      </c>
      <c r="B1237" s="340" t="s">
        <v>1396</v>
      </c>
      <c r="C1237" s="341" t="s">
        <v>1397</v>
      </c>
      <c r="D1237" s="342" t="s">
        <v>1398</v>
      </c>
      <c r="E1237" s="341" t="s">
        <v>1297</v>
      </c>
      <c r="F1237" s="342" t="s">
        <v>1298</v>
      </c>
      <c r="G1237" s="341" t="s">
        <v>1315</v>
      </c>
      <c r="H1237" s="341" t="s">
        <v>1316</v>
      </c>
      <c r="I1237" s="343">
        <v>11.739999771118164</v>
      </c>
      <c r="J1237" s="343">
        <v>40</v>
      </c>
      <c r="K1237" s="344">
        <v>469.60001373291016</v>
      </c>
    </row>
    <row r="1238" spans="1:11" ht="14.45" customHeight="1" x14ac:dyDescent="0.2">
      <c r="A1238" s="339" t="s">
        <v>1395</v>
      </c>
      <c r="B1238" s="340" t="s">
        <v>1396</v>
      </c>
      <c r="C1238" s="341" t="s">
        <v>1397</v>
      </c>
      <c r="D1238" s="342" t="s">
        <v>1398</v>
      </c>
      <c r="E1238" s="341" t="s">
        <v>1297</v>
      </c>
      <c r="F1238" s="342" t="s">
        <v>1298</v>
      </c>
      <c r="G1238" s="341" t="s">
        <v>2595</v>
      </c>
      <c r="H1238" s="341" t="s">
        <v>2596</v>
      </c>
      <c r="I1238" s="343">
        <v>25.530000686645508</v>
      </c>
      <c r="J1238" s="343">
        <v>140</v>
      </c>
      <c r="K1238" s="344">
        <v>3574.200065612793</v>
      </c>
    </row>
    <row r="1239" spans="1:11" ht="14.45" customHeight="1" x14ac:dyDescent="0.2">
      <c r="A1239" s="339" t="s">
        <v>1395</v>
      </c>
      <c r="B1239" s="340" t="s">
        <v>1396</v>
      </c>
      <c r="C1239" s="341" t="s">
        <v>1397</v>
      </c>
      <c r="D1239" s="342" t="s">
        <v>1398</v>
      </c>
      <c r="E1239" s="341" t="s">
        <v>1297</v>
      </c>
      <c r="F1239" s="342" t="s">
        <v>1298</v>
      </c>
      <c r="G1239" s="341" t="s">
        <v>2597</v>
      </c>
      <c r="H1239" s="341" t="s">
        <v>2598</v>
      </c>
      <c r="I1239" s="343">
        <v>71.837001037597659</v>
      </c>
      <c r="J1239" s="343">
        <v>280</v>
      </c>
      <c r="K1239" s="344">
        <v>19977.609375</v>
      </c>
    </row>
    <row r="1240" spans="1:11" ht="14.45" customHeight="1" x14ac:dyDescent="0.2">
      <c r="A1240" s="339" t="s">
        <v>1395</v>
      </c>
      <c r="B1240" s="340" t="s">
        <v>1396</v>
      </c>
      <c r="C1240" s="341" t="s">
        <v>1397</v>
      </c>
      <c r="D1240" s="342" t="s">
        <v>1398</v>
      </c>
      <c r="E1240" s="341" t="s">
        <v>1297</v>
      </c>
      <c r="F1240" s="342" t="s">
        <v>1298</v>
      </c>
      <c r="G1240" s="341" t="s">
        <v>2595</v>
      </c>
      <c r="H1240" s="341" t="s">
        <v>2599</v>
      </c>
      <c r="I1240" s="343">
        <v>25.530000686645508</v>
      </c>
      <c r="J1240" s="343">
        <v>50</v>
      </c>
      <c r="K1240" s="344">
        <v>1276.5000305175781</v>
      </c>
    </row>
    <row r="1241" spans="1:11" ht="14.45" customHeight="1" x14ac:dyDescent="0.2">
      <c r="A1241" s="339" t="s">
        <v>1395</v>
      </c>
      <c r="B1241" s="340" t="s">
        <v>1396</v>
      </c>
      <c r="C1241" s="341" t="s">
        <v>1397</v>
      </c>
      <c r="D1241" s="342" t="s">
        <v>1398</v>
      </c>
      <c r="E1241" s="341" t="s">
        <v>1297</v>
      </c>
      <c r="F1241" s="342" t="s">
        <v>1298</v>
      </c>
      <c r="G1241" s="341" t="s">
        <v>2597</v>
      </c>
      <c r="H1241" s="341" t="s">
        <v>2600</v>
      </c>
      <c r="I1241" s="343">
        <v>72.197142464773989</v>
      </c>
      <c r="J1241" s="343">
        <v>190</v>
      </c>
      <c r="K1241" s="344">
        <v>13757.950073242188</v>
      </c>
    </row>
    <row r="1242" spans="1:11" ht="14.45" customHeight="1" x14ac:dyDescent="0.2">
      <c r="A1242" s="339" t="s">
        <v>1395</v>
      </c>
      <c r="B1242" s="340" t="s">
        <v>1396</v>
      </c>
      <c r="C1242" s="341" t="s">
        <v>1397</v>
      </c>
      <c r="D1242" s="342" t="s">
        <v>1398</v>
      </c>
      <c r="E1242" s="341" t="s">
        <v>1297</v>
      </c>
      <c r="F1242" s="342" t="s">
        <v>1298</v>
      </c>
      <c r="G1242" s="341" t="s">
        <v>1324</v>
      </c>
      <c r="H1242" s="341" t="s">
        <v>1325</v>
      </c>
      <c r="I1242" s="343">
        <v>123.90000152587891</v>
      </c>
      <c r="J1242" s="343">
        <v>12.5</v>
      </c>
      <c r="K1242" s="344">
        <v>1548.800048828125</v>
      </c>
    </row>
    <row r="1243" spans="1:11" ht="14.45" customHeight="1" x14ac:dyDescent="0.2">
      <c r="A1243" s="339" t="s">
        <v>1395</v>
      </c>
      <c r="B1243" s="340" t="s">
        <v>1396</v>
      </c>
      <c r="C1243" s="341" t="s">
        <v>1397</v>
      </c>
      <c r="D1243" s="342" t="s">
        <v>1398</v>
      </c>
      <c r="E1243" s="341" t="s">
        <v>1297</v>
      </c>
      <c r="F1243" s="342" t="s">
        <v>1298</v>
      </c>
      <c r="G1243" s="341" t="s">
        <v>1329</v>
      </c>
      <c r="H1243" s="341" t="s">
        <v>1330</v>
      </c>
      <c r="I1243" s="343">
        <v>148.22000122070313</v>
      </c>
      <c r="J1243" s="343">
        <v>1</v>
      </c>
      <c r="K1243" s="344">
        <v>148.22000122070313</v>
      </c>
    </row>
    <row r="1244" spans="1:11" ht="14.45" customHeight="1" x14ac:dyDescent="0.2">
      <c r="A1244" s="339" t="s">
        <v>1395</v>
      </c>
      <c r="B1244" s="340" t="s">
        <v>1396</v>
      </c>
      <c r="C1244" s="341" t="s">
        <v>1397</v>
      </c>
      <c r="D1244" s="342" t="s">
        <v>1398</v>
      </c>
      <c r="E1244" s="341" t="s">
        <v>1297</v>
      </c>
      <c r="F1244" s="342" t="s">
        <v>1298</v>
      </c>
      <c r="G1244" s="341" t="s">
        <v>2601</v>
      </c>
      <c r="H1244" s="341" t="s">
        <v>2602</v>
      </c>
      <c r="I1244" s="343">
        <v>0.63999998569488525</v>
      </c>
      <c r="J1244" s="343">
        <v>4000</v>
      </c>
      <c r="K1244" s="344">
        <v>2541.010009765625</v>
      </c>
    </row>
    <row r="1245" spans="1:11" ht="14.45" customHeight="1" x14ac:dyDescent="0.2">
      <c r="A1245" s="339" t="s">
        <v>1395</v>
      </c>
      <c r="B1245" s="340" t="s">
        <v>1396</v>
      </c>
      <c r="C1245" s="341" t="s">
        <v>1397</v>
      </c>
      <c r="D1245" s="342" t="s">
        <v>1398</v>
      </c>
      <c r="E1245" s="341" t="s">
        <v>1297</v>
      </c>
      <c r="F1245" s="342" t="s">
        <v>1298</v>
      </c>
      <c r="G1245" s="341" t="s">
        <v>2601</v>
      </c>
      <c r="H1245" s="341" t="s">
        <v>2603</v>
      </c>
      <c r="I1245" s="343">
        <v>0.63999998569488525</v>
      </c>
      <c r="J1245" s="343">
        <v>6500</v>
      </c>
      <c r="K1245" s="344">
        <v>4129.1400146484375</v>
      </c>
    </row>
    <row r="1246" spans="1:11" ht="14.45" customHeight="1" x14ac:dyDescent="0.2">
      <c r="A1246" s="339" t="s">
        <v>1395</v>
      </c>
      <c r="B1246" s="340" t="s">
        <v>1396</v>
      </c>
      <c r="C1246" s="341" t="s">
        <v>1397</v>
      </c>
      <c r="D1246" s="342" t="s">
        <v>1398</v>
      </c>
      <c r="E1246" s="341" t="s">
        <v>1297</v>
      </c>
      <c r="F1246" s="342" t="s">
        <v>1298</v>
      </c>
      <c r="G1246" s="341" t="s">
        <v>2604</v>
      </c>
      <c r="H1246" s="341" t="s">
        <v>2605</v>
      </c>
      <c r="I1246" s="343">
        <v>10.289999961853027</v>
      </c>
      <c r="J1246" s="343">
        <v>400</v>
      </c>
      <c r="K1246" s="344">
        <v>4114</v>
      </c>
    </row>
    <row r="1247" spans="1:11" ht="14.45" customHeight="1" x14ac:dyDescent="0.2">
      <c r="A1247" s="339" t="s">
        <v>1395</v>
      </c>
      <c r="B1247" s="340" t="s">
        <v>1396</v>
      </c>
      <c r="C1247" s="341" t="s">
        <v>1397</v>
      </c>
      <c r="D1247" s="342" t="s">
        <v>1398</v>
      </c>
      <c r="E1247" s="341" t="s">
        <v>1297</v>
      </c>
      <c r="F1247" s="342" t="s">
        <v>1298</v>
      </c>
      <c r="G1247" s="341" t="s">
        <v>2606</v>
      </c>
      <c r="H1247" s="341" t="s">
        <v>2607</v>
      </c>
      <c r="I1247" s="343">
        <v>37.220001220703125</v>
      </c>
      <c r="J1247" s="343">
        <v>120</v>
      </c>
      <c r="K1247" s="344">
        <v>4466.340087890625</v>
      </c>
    </row>
    <row r="1248" spans="1:11" ht="14.45" customHeight="1" x14ac:dyDescent="0.2">
      <c r="A1248" s="339" t="s">
        <v>1395</v>
      </c>
      <c r="B1248" s="340" t="s">
        <v>1396</v>
      </c>
      <c r="C1248" s="341" t="s">
        <v>1397</v>
      </c>
      <c r="D1248" s="342" t="s">
        <v>1398</v>
      </c>
      <c r="E1248" s="341" t="s">
        <v>1297</v>
      </c>
      <c r="F1248" s="342" t="s">
        <v>1298</v>
      </c>
      <c r="G1248" s="341" t="s">
        <v>2608</v>
      </c>
      <c r="H1248" s="341" t="s">
        <v>2609</v>
      </c>
      <c r="I1248" s="343">
        <v>7.429999828338623</v>
      </c>
      <c r="J1248" s="343">
        <v>50</v>
      </c>
      <c r="K1248" s="344">
        <v>371.5</v>
      </c>
    </row>
    <row r="1249" spans="1:11" ht="14.45" customHeight="1" x14ac:dyDescent="0.2">
      <c r="A1249" s="339" t="s">
        <v>1395</v>
      </c>
      <c r="B1249" s="340" t="s">
        <v>1396</v>
      </c>
      <c r="C1249" s="341" t="s">
        <v>1397</v>
      </c>
      <c r="D1249" s="342" t="s">
        <v>1398</v>
      </c>
      <c r="E1249" s="341" t="s">
        <v>1297</v>
      </c>
      <c r="F1249" s="342" t="s">
        <v>1298</v>
      </c>
      <c r="G1249" s="341" t="s">
        <v>2610</v>
      </c>
      <c r="H1249" s="341" t="s">
        <v>2611</v>
      </c>
      <c r="I1249" s="343">
        <v>143.99000549316406</v>
      </c>
      <c r="J1249" s="343">
        <v>4</v>
      </c>
      <c r="K1249" s="344">
        <v>575.96002197265625</v>
      </c>
    </row>
    <row r="1250" spans="1:11" ht="14.45" customHeight="1" x14ac:dyDescent="0.2">
      <c r="A1250" s="339" t="s">
        <v>1395</v>
      </c>
      <c r="B1250" s="340" t="s">
        <v>1396</v>
      </c>
      <c r="C1250" s="341" t="s">
        <v>1397</v>
      </c>
      <c r="D1250" s="342" t="s">
        <v>1398</v>
      </c>
      <c r="E1250" s="341" t="s">
        <v>1297</v>
      </c>
      <c r="F1250" s="342" t="s">
        <v>1298</v>
      </c>
      <c r="G1250" s="341" t="s">
        <v>2612</v>
      </c>
      <c r="H1250" s="341" t="s">
        <v>2613</v>
      </c>
      <c r="I1250" s="343">
        <v>1420.5400390625</v>
      </c>
      <c r="J1250" s="343">
        <v>4</v>
      </c>
      <c r="K1250" s="344">
        <v>5682.16015625</v>
      </c>
    </row>
    <row r="1251" spans="1:11" ht="14.45" customHeight="1" x14ac:dyDescent="0.2">
      <c r="A1251" s="339" t="s">
        <v>1395</v>
      </c>
      <c r="B1251" s="340" t="s">
        <v>1396</v>
      </c>
      <c r="C1251" s="341" t="s">
        <v>1397</v>
      </c>
      <c r="D1251" s="342" t="s">
        <v>1398</v>
      </c>
      <c r="E1251" s="341" t="s">
        <v>1297</v>
      </c>
      <c r="F1251" s="342" t="s">
        <v>1298</v>
      </c>
      <c r="G1251" s="341" t="s">
        <v>2614</v>
      </c>
      <c r="H1251" s="341" t="s">
        <v>2615</v>
      </c>
      <c r="I1251" s="343">
        <v>428.45999145507813</v>
      </c>
      <c r="J1251" s="343">
        <v>1</v>
      </c>
      <c r="K1251" s="344">
        <v>428.45999145507813</v>
      </c>
    </row>
    <row r="1252" spans="1:11" ht="14.45" customHeight="1" x14ac:dyDescent="0.2">
      <c r="A1252" s="339" t="s">
        <v>1395</v>
      </c>
      <c r="B1252" s="340" t="s">
        <v>1396</v>
      </c>
      <c r="C1252" s="341" t="s">
        <v>1397</v>
      </c>
      <c r="D1252" s="342" t="s">
        <v>1398</v>
      </c>
      <c r="E1252" s="341" t="s">
        <v>1297</v>
      </c>
      <c r="F1252" s="342" t="s">
        <v>1298</v>
      </c>
      <c r="G1252" s="341" t="s">
        <v>2616</v>
      </c>
      <c r="H1252" s="341" t="s">
        <v>2617</v>
      </c>
      <c r="I1252" s="343">
        <v>263.66999053955078</v>
      </c>
      <c r="J1252" s="343">
        <v>6</v>
      </c>
      <c r="K1252" s="344">
        <v>1582.010009765625</v>
      </c>
    </row>
    <row r="1253" spans="1:11" ht="14.45" customHeight="1" x14ac:dyDescent="0.2">
      <c r="A1253" s="339" t="s">
        <v>1395</v>
      </c>
      <c r="B1253" s="340" t="s">
        <v>1396</v>
      </c>
      <c r="C1253" s="341" t="s">
        <v>1397</v>
      </c>
      <c r="D1253" s="342" t="s">
        <v>1398</v>
      </c>
      <c r="E1253" s="341" t="s">
        <v>1297</v>
      </c>
      <c r="F1253" s="342" t="s">
        <v>1298</v>
      </c>
      <c r="G1253" s="341" t="s">
        <v>1361</v>
      </c>
      <c r="H1253" s="341" t="s">
        <v>1362</v>
      </c>
      <c r="I1253" s="343">
        <v>5.619999885559082</v>
      </c>
      <c r="J1253" s="343">
        <v>2600</v>
      </c>
      <c r="K1253" s="344">
        <v>14617.66015625</v>
      </c>
    </row>
    <row r="1254" spans="1:11" ht="14.45" customHeight="1" x14ac:dyDescent="0.2">
      <c r="A1254" s="339" t="s">
        <v>1395</v>
      </c>
      <c r="B1254" s="340" t="s">
        <v>1396</v>
      </c>
      <c r="C1254" s="341" t="s">
        <v>1397</v>
      </c>
      <c r="D1254" s="342" t="s">
        <v>1398</v>
      </c>
      <c r="E1254" s="341" t="s">
        <v>1297</v>
      </c>
      <c r="F1254" s="342" t="s">
        <v>1298</v>
      </c>
      <c r="G1254" s="341" t="s">
        <v>1361</v>
      </c>
      <c r="H1254" s="341" t="s">
        <v>1363</v>
      </c>
      <c r="I1254" s="343">
        <v>6.2300000190734863</v>
      </c>
      <c r="J1254" s="343">
        <v>900</v>
      </c>
      <c r="K1254" s="344">
        <v>5533.81982421875</v>
      </c>
    </row>
    <row r="1255" spans="1:11" ht="14.45" customHeight="1" x14ac:dyDescent="0.2">
      <c r="A1255" s="339" t="s">
        <v>1395</v>
      </c>
      <c r="B1255" s="340" t="s">
        <v>1396</v>
      </c>
      <c r="C1255" s="341" t="s">
        <v>1397</v>
      </c>
      <c r="D1255" s="342" t="s">
        <v>1398</v>
      </c>
      <c r="E1255" s="341" t="s">
        <v>1297</v>
      </c>
      <c r="F1255" s="342" t="s">
        <v>1298</v>
      </c>
      <c r="G1255" s="341" t="s">
        <v>1361</v>
      </c>
      <c r="H1255" s="341" t="s">
        <v>1367</v>
      </c>
      <c r="I1255" s="343">
        <v>5.619999885559082</v>
      </c>
      <c r="J1255" s="343">
        <v>2800</v>
      </c>
      <c r="K1255" s="344">
        <v>15741.160034179688</v>
      </c>
    </row>
    <row r="1256" spans="1:11" ht="14.45" customHeight="1" x14ac:dyDescent="0.2">
      <c r="A1256" s="339" t="s">
        <v>1395</v>
      </c>
      <c r="B1256" s="340" t="s">
        <v>1396</v>
      </c>
      <c r="C1256" s="341" t="s">
        <v>1397</v>
      </c>
      <c r="D1256" s="342" t="s">
        <v>1398</v>
      </c>
      <c r="E1256" s="341" t="s">
        <v>1297</v>
      </c>
      <c r="F1256" s="342" t="s">
        <v>1298</v>
      </c>
      <c r="G1256" s="341" t="s">
        <v>2618</v>
      </c>
      <c r="H1256" s="341" t="s">
        <v>2619</v>
      </c>
      <c r="I1256" s="343">
        <v>0.31999999284744263</v>
      </c>
      <c r="J1256" s="343">
        <v>44000</v>
      </c>
      <c r="K1256" s="344">
        <v>13959.54052734375</v>
      </c>
    </row>
    <row r="1257" spans="1:11" ht="14.45" customHeight="1" x14ac:dyDescent="0.2">
      <c r="A1257" s="339" t="s">
        <v>1395</v>
      </c>
      <c r="B1257" s="340" t="s">
        <v>1396</v>
      </c>
      <c r="C1257" s="341" t="s">
        <v>1397</v>
      </c>
      <c r="D1257" s="342" t="s">
        <v>1398</v>
      </c>
      <c r="E1257" s="341" t="s">
        <v>1297</v>
      </c>
      <c r="F1257" s="342" t="s">
        <v>1298</v>
      </c>
      <c r="G1257" s="341" t="s">
        <v>2620</v>
      </c>
      <c r="H1257" s="341" t="s">
        <v>2621</v>
      </c>
      <c r="I1257" s="343">
        <v>0.31999999284744263</v>
      </c>
      <c r="J1257" s="343">
        <v>18000</v>
      </c>
      <c r="K1257" s="344">
        <v>5823.9698486328125</v>
      </c>
    </row>
    <row r="1258" spans="1:11" ht="14.45" customHeight="1" x14ac:dyDescent="0.2">
      <c r="A1258" s="339" t="s">
        <v>1395</v>
      </c>
      <c r="B1258" s="340" t="s">
        <v>1396</v>
      </c>
      <c r="C1258" s="341" t="s">
        <v>1397</v>
      </c>
      <c r="D1258" s="342" t="s">
        <v>1398</v>
      </c>
      <c r="E1258" s="341" t="s">
        <v>1297</v>
      </c>
      <c r="F1258" s="342" t="s">
        <v>1298</v>
      </c>
      <c r="G1258" s="341" t="s">
        <v>2622</v>
      </c>
      <c r="H1258" s="341" t="s">
        <v>2623</v>
      </c>
      <c r="I1258" s="343">
        <v>0.37999999523162842</v>
      </c>
      <c r="J1258" s="343">
        <v>7000</v>
      </c>
      <c r="K1258" s="344">
        <v>2674.10009765625</v>
      </c>
    </row>
    <row r="1259" spans="1:11" ht="14.45" customHeight="1" x14ac:dyDescent="0.2">
      <c r="A1259" s="339" t="s">
        <v>1395</v>
      </c>
      <c r="B1259" s="340" t="s">
        <v>1396</v>
      </c>
      <c r="C1259" s="341" t="s">
        <v>1397</v>
      </c>
      <c r="D1259" s="342" t="s">
        <v>1398</v>
      </c>
      <c r="E1259" s="341" t="s">
        <v>1297</v>
      </c>
      <c r="F1259" s="342" t="s">
        <v>1298</v>
      </c>
      <c r="G1259" s="341" t="s">
        <v>2618</v>
      </c>
      <c r="H1259" s="341" t="s">
        <v>2624</v>
      </c>
      <c r="I1259" s="343">
        <v>0.31999999284744263</v>
      </c>
      <c r="J1259" s="343">
        <v>21000</v>
      </c>
      <c r="K1259" s="344">
        <v>6662.480224609375</v>
      </c>
    </row>
    <row r="1260" spans="1:11" ht="14.45" customHeight="1" x14ac:dyDescent="0.2">
      <c r="A1260" s="339" t="s">
        <v>1395</v>
      </c>
      <c r="B1260" s="340" t="s">
        <v>1396</v>
      </c>
      <c r="C1260" s="341" t="s">
        <v>1397</v>
      </c>
      <c r="D1260" s="342" t="s">
        <v>1398</v>
      </c>
      <c r="E1260" s="341" t="s">
        <v>1297</v>
      </c>
      <c r="F1260" s="342" t="s">
        <v>1298</v>
      </c>
      <c r="G1260" s="341" t="s">
        <v>2620</v>
      </c>
      <c r="H1260" s="341" t="s">
        <v>2625</v>
      </c>
      <c r="I1260" s="343">
        <v>0.31999999284744263</v>
      </c>
      <c r="J1260" s="343">
        <v>4000</v>
      </c>
      <c r="K1260" s="344">
        <v>1294.2099609375</v>
      </c>
    </row>
    <row r="1261" spans="1:11" ht="14.45" customHeight="1" x14ac:dyDescent="0.2">
      <c r="A1261" s="339" t="s">
        <v>1395</v>
      </c>
      <c r="B1261" s="340" t="s">
        <v>1396</v>
      </c>
      <c r="C1261" s="341" t="s">
        <v>1397</v>
      </c>
      <c r="D1261" s="342" t="s">
        <v>1398</v>
      </c>
      <c r="E1261" s="341" t="s">
        <v>1297</v>
      </c>
      <c r="F1261" s="342" t="s">
        <v>1298</v>
      </c>
      <c r="G1261" s="341" t="s">
        <v>2626</v>
      </c>
      <c r="H1261" s="341" t="s">
        <v>2627</v>
      </c>
      <c r="I1261" s="343">
        <v>3.75</v>
      </c>
      <c r="J1261" s="343">
        <v>700</v>
      </c>
      <c r="K1261" s="344">
        <v>2625</v>
      </c>
    </row>
    <row r="1262" spans="1:11" ht="14.45" customHeight="1" x14ac:dyDescent="0.2">
      <c r="A1262" s="339" t="s">
        <v>1395</v>
      </c>
      <c r="B1262" s="340" t="s">
        <v>1396</v>
      </c>
      <c r="C1262" s="341" t="s">
        <v>1397</v>
      </c>
      <c r="D1262" s="342" t="s">
        <v>1398</v>
      </c>
      <c r="E1262" s="341" t="s">
        <v>1297</v>
      </c>
      <c r="F1262" s="342" t="s">
        <v>1298</v>
      </c>
      <c r="G1262" s="341" t="s">
        <v>2628</v>
      </c>
      <c r="H1262" s="341" t="s">
        <v>2629</v>
      </c>
      <c r="I1262" s="343">
        <v>3.869999885559082</v>
      </c>
      <c r="J1262" s="343">
        <v>300</v>
      </c>
      <c r="K1262" s="344">
        <v>1161.5999755859375</v>
      </c>
    </row>
    <row r="1263" spans="1:11" ht="14.45" customHeight="1" x14ac:dyDescent="0.2">
      <c r="A1263" s="339" t="s">
        <v>1395</v>
      </c>
      <c r="B1263" s="340" t="s">
        <v>1396</v>
      </c>
      <c r="C1263" s="341" t="s">
        <v>1397</v>
      </c>
      <c r="D1263" s="342" t="s">
        <v>1398</v>
      </c>
      <c r="E1263" s="341" t="s">
        <v>1297</v>
      </c>
      <c r="F1263" s="342" t="s">
        <v>1298</v>
      </c>
      <c r="G1263" s="341" t="s">
        <v>2630</v>
      </c>
      <c r="H1263" s="341" t="s">
        <v>2631</v>
      </c>
      <c r="I1263" s="343">
        <v>2.0374999642372131</v>
      </c>
      <c r="J1263" s="343">
        <v>300</v>
      </c>
      <c r="K1263" s="344">
        <v>611.5</v>
      </c>
    </row>
    <row r="1264" spans="1:11" ht="14.45" customHeight="1" x14ac:dyDescent="0.2">
      <c r="A1264" s="339" t="s">
        <v>1395</v>
      </c>
      <c r="B1264" s="340" t="s">
        <v>1396</v>
      </c>
      <c r="C1264" s="341" t="s">
        <v>1397</v>
      </c>
      <c r="D1264" s="342" t="s">
        <v>1398</v>
      </c>
      <c r="E1264" s="341" t="s">
        <v>1297</v>
      </c>
      <c r="F1264" s="342" t="s">
        <v>1298</v>
      </c>
      <c r="G1264" s="341" t="s">
        <v>2632</v>
      </c>
      <c r="H1264" s="341" t="s">
        <v>2633</v>
      </c>
      <c r="I1264" s="343">
        <v>3.8199999332427979</v>
      </c>
      <c r="J1264" s="343">
        <v>50</v>
      </c>
      <c r="K1264" s="344">
        <v>190.75999450683594</v>
      </c>
    </row>
    <row r="1265" spans="1:11" ht="14.45" customHeight="1" x14ac:dyDescent="0.2">
      <c r="A1265" s="339" t="s">
        <v>1395</v>
      </c>
      <c r="B1265" s="340" t="s">
        <v>1396</v>
      </c>
      <c r="C1265" s="341" t="s">
        <v>1397</v>
      </c>
      <c r="D1265" s="342" t="s">
        <v>1398</v>
      </c>
      <c r="E1265" s="341" t="s">
        <v>1297</v>
      </c>
      <c r="F1265" s="342" t="s">
        <v>1298</v>
      </c>
      <c r="G1265" s="341" t="s">
        <v>2634</v>
      </c>
      <c r="H1265" s="341" t="s">
        <v>2635</v>
      </c>
      <c r="I1265" s="343">
        <v>3.0999999046325684</v>
      </c>
      <c r="J1265" s="343">
        <v>150</v>
      </c>
      <c r="K1265" s="344">
        <v>465</v>
      </c>
    </row>
    <row r="1266" spans="1:11" ht="14.45" customHeight="1" x14ac:dyDescent="0.2">
      <c r="A1266" s="339" t="s">
        <v>1395</v>
      </c>
      <c r="B1266" s="340" t="s">
        <v>1396</v>
      </c>
      <c r="C1266" s="341" t="s">
        <v>1397</v>
      </c>
      <c r="D1266" s="342" t="s">
        <v>1398</v>
      </c>
      <c r="E1266" s="341" t="s">
        <v>1297</v>
      </c>
      <c r="F1266" s="342" t="s">
        <v>1298</v>
      </c>
      <c r="G1266" s="341" t="s">
        <v>2636</v>
      </c>
      <c r="H1266" s="341" t="s">
        <v>2637</v>
      </c>
      <c r="I1266" s="343">
        <v>1.9274999499320984</v>
      </c>
      <c r="J1266" s="343">
        <v>250</v>
      </c>
      <c r="K1266" s="344">
        <v>481.49999618530273</v>
      </c>
    </row>
    <row r="1267" spans="1:11" ht="14.45" customHeight="1" x14ac:dyDescent="0.2">
      <c r="A1267" s="339" t="s">
        <v>1395</v>
      </c>
      <c r="B1267" s="340" t="s">
        <v>1396</v>
      </c>
      <c r="C1267" s="341" t="s">
        <v>1397</v>
      </c>
      <c r="D1267" s="342" t="s">
        <v>1398</v>
      </c>
      <c r="E1267" s="341" t="s">
        <v>1297</v>
      </c>
      <c r="F1267" s="342" t="s">
        <v>1298</v>
      </c>
      <c r="G1267" s="341" t="s">
        <v>2634</v>
      </c>
      <c r="H1267" s="341" t="s">
        <v>2638</v>
      </c>
      <c r="I1267" s="343">
        <v>3.0999999046325684</v>
      </c>
      <c r="J1267" s="343">
        <v>50</v>
      </c>
      <c r="K1267" s="344">
        <v>155</v>
      </c>
    </row>
    <row r="1268" spans="1:11" ht="14.45" customHeight="1" x14ac:dyDescent="0.2">
      <c r="A1268" s="339" t="s">
        <v>1395</v>
      </c>
      <c r="B1268" s="340" t="s">
        <v>1396</v>
      </c>
      <c r="C1268" s="341" t="s">
        <v>1397</v>
      </c>
      <c r="D1268" s="342" t="s">
        <v>1398</v>
      </c>
      <c r="E1268" s="341" t="s">
        <v>1297</v>
      </c>
      <c r="F1268" s="342" t="s">
        <v>1298</v>
      </c>
      <c r="G1268" s="341" t="s">
        <v>2636</v>
      </c>
      <c r="H1268" s="341" t="s">
        <v>2639</v>
      </c>
      <c r="I1268" s="343">
        <v>1.9249999523162842</v>
      </c>
      <c r="J1268" s="343">
        <v>100</v>
      </c>
      <c r="K1268" s="344">
        <v>192.5</v>
      </c>
    </row>
    <row r="1269" spans="1:11" ht="14.45" customHeight="1" x14ac:dyDescent="0.2">
      <c r="A1269" s="339" t="s">
        <v>1395</v>
      </c>
      <c r="B1269" s="340" t="s">
        <v>1396</v>
      </c>
      <c r="C1269" s="341" t="s">
        <v>1397</v>
      </c>
      <c r="D1269" s="342" t="s">
        <v>1398</v>
      </c>
      <c r="E1269" s="341" t="s">
        <v>1297</v>
      </c>
      <c r="F1269" s="342" t="s">
        <v>1298</v>
      </c>
      <c r="G1269" s="341" t="s">
        <v>2640</v>
      </c>
      <c r="H1269" s="341" t="s">
        <v>2641</v>
      </c>
      <c r="I1269" s="343">
        <v>0.50999999046325684</v>
      </c>
      <c r="J1269" s="343">
        <v>3000</v>
      </c>
      <c r="K1269" s="344">
        <v>1540.570068359375</v>
      </c>
    </row>
    <row r="1270" spans="1:11" ht="14.45" customHeight="1" x14ac:dyDescent="0.2">
      <c r="A1270" s="339" t="s">
        <v>1395</v>
      </c>
      <c r="B1270" s="340" t="s">
        <v>1396</v>
      </c>
      <c r="C1270" s="341" t="s">
        <v>1397</v>
      </c>
      <c r="D1270" s="342" t="s">
        <v>1398</v>
      </c>
      <c r="E1270" s="341" t="s">
        <v>1297</v>
      </c>
      <c r="F1270" s="342" t="s">
        <v>1298</v>
      </c>
      <c r="G1270" s="341" t="s">
        <v>2642</v>
      </c>
      <c r="H1270" s="341" t="s">
        <v>2643</v>
      </c>
      <c r="I1270" s="343">
        <v>0.60000002384185791</v>
      </c>
      <c r="J1270" s="343">
        <v>35000</v>
      </c>
      <c r="K1270" s="344">
        <v>20920.900024414063</v>
      </c>
    </row>
    <row r="1271" spans="1:11" ht="14.45" customHeight="1" x14ac:dyDescent="0.2">
      <c r="A1271" s="339" t="s">
        <v>1395</v>
      </c>
      <c r="B1271" s="340" t="s">
        <v>1396</v>
      </c>
      <c r="C1271" s="341" t="s">
        <v>1397</v>
      </c>
      <c r="D1271" s="342" t="s">
        <v>1398</v>
      </c>
      <c r="E1271" s="341" t="s">
        <v>1297</v>
      </c>
      <c r="F1271" s="342" t="s">
        <v>1298</v>
      </c>
      <c r="G1271" s="341" t="s">
        <v>2640</v>
      </c>
      <c r="H1271" s="341" t="s">
        <v>2644</v>
      </c>
      <c r="I1271" s="343">
        <v>0.50999999046325684</v>
      </c>
      <c r="J1271" s="343">
        <v>5000</v>
      </c>
      <c r="K1271" s="344">
        <v>2567.6199951171875</v>
      </c>
    </row>
    <row r="1272" spans="1:11" ht="14.45" customHeight="1" x14ac:dyDescent="0.2">
      <c r="A1272" s="339" t="s">
        <v>1395</v>
      </c>
      <c r="B1272" s="340" t="s">
        <v>1396</v>
      </c>
      <c r="C1272" s="341" t="s">
        <v>1397</v>
      </c>
      <c r="D1272" s="342" t="s">
        <v>1398</v>
      </c>
      <c r="E1272" s="341" t="s">
        <v>1297</v>
      </c>
      <c r="F1272" s="342" t="s">
        <v>1298</v>
      </c>
      <c r="G1272" s="341" t="s">
        <v>2642</v>
      </c>
      <c r="H1272" s="341" t="s">
        <v>2645</v>
      </c>
      <c r="I1272" s="343">
        <v>0.60000002384185791</v>
      </c>
      <c r="J1272" s="343">
        <v>38000</v>
      </c>
      <c r="K1272" s="344">
        <v>22714.119995117188</v>
      </c>
    </row>
    <row r="1273" spans="1:11" ht="14.45" customHeight="1" x14ac:dyDescent="0.2">
      <c r="A1273" s="339" t="s">
        <v>1395</v>
      </c>
      <c r="B1273" s="340" t="s">
        <v>1396</v>
      </c>
      <c r="C1273" s="341" t="s">
        <v>1397</v>
      </c>
      <c r="D1273" s="342" t="s">
        <v>1398</v>
      </c>
      <c r="E1273" s="341" t="s">
        <v>1297</v>
      </c>
      <c r="F1273" s="342" t="s">
        <v>1298</v>
      </c>
      <c r="G1273" s="341" t="s">
        <v>2646</v>
      </c>
      <c r="H1273" s="341" t="s">
        <v>2647</v>
      </c>
      <c r="I1273" s="343">
        <v>4.7800002098083496</v>
      </c>
      <c r="J1273" s="343">
        <v>100</v>
      </c>
      <c r="K1273" s="344">
        <v>478</v>
      </c>
    </row>
    <row r="1274" spans="1:11" ht="14.45" customHeight="1" x14ac:dyDescent="0.2">
      <c r="A1274" s="339" t="s">
        <v>1395</v>
      </c>
      <c r="B1274" s="340" t="s">
        <v>1396</v>
      </c>
      <c r="C1274" s="341" t="s">
        <v>1397</v>
      </c>
      <c r="D1274" s="342" t="s">
        <v>1398</v>
      </c>
      <c r="E1274" s="341" t="s">
        <v>1297</v>
      </c>
      <c r="F1274" s="342" t="s">
        <v>1298</v>
      </c>
      <c r="G1274" s="341" t="s">
        <v>1370</v>
      </c>
      <c r="H1274" s="341" t="s">
        <v>2648</v>
      </c>
      <c r="I1274" s="343">
        <v>2.2200000286102295</v>
      </c>
      <c r="J1274" s="343">
        <v>1200</v>
      </c>
      <c r="K1274" s="344">
        <v>2662.969970703125</v>
      </c>
    </row>
    <row r="1275" spans="1:11" ht="14.45" customHeight="1" x14ac:dyDescent="0.2">
      <c r="A1275" s="339" t="s">
        <v>1395</v>
      </c>
      <c r="B1275" s="340" t="s">
        <v>1396</v>
      </c>
      <c r="C1275" s="341" t="s">
        <v>1397</v>
      </c>
      <c r="D1275" s="342" t="s">
        <v>1398</v>
      </c>
      <c r="E1275" s="341" t="s">
        <v>1297</v>
      </c>
      <c r="F1275" s="342" t="s">
        <v>1298</v>
      </c>
      <c r="G1275" s="341" t="s">
        <v>2649</v>
      </c>
      <c r="H1275" s="341" t="s">
        <v>2650</v>
      </c>
      <c r="I1275" s="343">
        <v>0.37999999523162842</v>
      </c>
      <c r="J1275" s="343">
        <v>21000</v>
      </c>
      <c r="K1275" s="344">
        <v>8054.9200439453125</v>
      </c>
    </row>
    <row r="1276" spans="1:11" ht="14.45" customHeight="1" x14ac:dyDescent="0.2">
      <c r="A1276" s="339" t="s">
        <v>1395</v>
      </c>
      <c r="B1276" s="340" t="s">
        <v>1396</v>
      </c>
      <c r="C1276" s="341" t="s">
        <v>1397</v>
      </c>
      <c r="D1276" s="342" t="s">
        <v>1398</v>
      </c>
      <c r="E1276" s="341" t="s">
        <v>1297</v>
      </c>
      <c r="F1276" s="342" t="s">
        <v>1298</v>
      </c>
      <c r="G1276" s="341" t="s">
        <v>2651</v>
      </c>
      <c r="H1276" s="341" t="s">
        <v>2652</v>
      </c>
      <c r="I1276" s="343">
        <v>2.5299999713897705</v>
      </c>
      <c r="J1276" s="343">
        <v>50</v>
      </c>
      <c r="K1276" s="344">
        <v>126.5</v>
      </c>
    </row>
    <row r="1277" spans="1:11" ht="14.45" customHeight="1" x14ac:dyDescent="0.2">
      <c r="A1277" s="339" t="s">
        <v>1395</v>
      </c>
      <c r="B1277" s="340" t="s">
        <v>1396</v>
      </c>
      <c r="C1277" s="341" t="s">
        <v>1397</v>
      </c>
      <c r="D1277" s="342" t="s">
        <v>1398</v>
      </c>
      <c r="E1277" s="341" t="s">
        <v>1297</v>
      </c>
      <c r="F1277" s="342" t="s">
        <v>1298</v>
      </c>
      <c r="G1277" s="341" t="s">
        <v>2653</v>
      </c>
      <c r="H1277" s="341" t="s">
        <v>2654</v>
      </c>
      <c r="I1277" s="343">
        <v>2.8199999332427979</v>
      </c>
      <c r="J1277" s="343">
        <v>150</v>
      </c>
      <c r="K1277" s="344">
        <v>422.97000122070313</v>
      </c>
    </row>
    <row r="1278" spans="1:11" ht="14.45" customHeight="1" x14ac:dyDescent="0.2">
      <c r="A1278" s="339" t="s">
        <v>1395</v>
      </c>
      <c r="B1278" s="340" t="s">
        <v>1396</v>
      </c>
      <c r="C1278" s="341" t="s">
        <v>1397</v>
      </c>
      <c r="D1278" s="342" t="s">
        <v>1398</v>
      </c>
      <c r="E1278" s="341" t="s">
        <v>1297</v>
      </c>
      <c r="F1278" s="342" t="s">
        <v>1298</v>
      </c>
      <c r="G1278" s="341" t="s">
        <v>2651</v>
      </c>
      <c r="H1278" s="341" t="s">
        <v>2655</v>
      </c>
      <c r="I1278" s="343">
        <v>2.5299999713897705</v>
      </c>
      <c r="J1278" s="343">
        <v>200</v>
      </c>
      <c r="K1278" s="344">
        <v>506</v>
      </c>
    </row>
    <row r="1279" spans="1:11" ht="14.45" customHeight="1" x14ac:dyDescent="0.2">
      <c r="A1279" s="339" t="s">
        <v>1395</v>
      </c>
      <c r="B1279" s="340" t="s">
        <v>1396</v>
      </c>
      <c r="C1279" s="341" t="s">
        <v>1397</v>
      </c>
      <c r="D1279" s="342" t="s">
        <v>1398</v>
      </c>
      <c r="E1279" s="341" t="s">
        <v>1297</v>
      </c>
      <c r="F1279" s="342" t="s">
        <v>1298</v>
      </c>
      <c r="G1279" s="341" t="s">
        <v>2653</v>
      </c>
      <c r="H1279" s="341" t="s">
        <v>2656</v>
      </c>
      <c r="I1279" s="343">
        <v>2.8199999332427979</v>
      </c>
      <c r="J1279" s="343">
        <v>300</v>
      </c>
      <c r="K1279" s="344">
        <v>846</v>
      </c>
    </row>
    <row r="1280" spans="1:11" ht="14.45" customHeight="1" x14ac:dyDescent="0.2">
      <c r="A1280" s="339" t="s">
        <v>1395</v>
      </c>
      <c r="B1280" s="340" t="s">
        <v>1396</v>
      </c>
      <c r="C1280" s="341" t="s">
        <v>1397</v>
      </c>
      <c r="D1280" s="342" t="s">
        <v>1398</v>
      </c>
      <c r="E1280" s="341" t="s">
        <v>1374</v>
      </c>
      <c r="F1280" s="342" t="s">
        <v>1375</v>
      </c>
      <c r="G1280" s="341" t="s">
        <v>1384</v>
      </c>
      <c r="H1280" s="341" t="s">
        <v>1385</v>
      </c>
      <c r="I1280" s="343">
        <v>1.7999999523162842</v>
      </c>
      <c r="J1280" s="343">
        <v>800</v>
      </c>
      <c r="K1280" s="344">
        <v>1440</v>
      </c>
    </row>
    <row r="1281" spans="1:11" ht="14.45" customHeight="1" x14ac:dyDescent="0.2">
      <c r="A1281" s="339" t="s">
        <v>1395</v>
      </c>
      <c r="B1281" s="340" t="s">
        <v>1396</v>
      </c>
      <c r="C1281" s="341" t="s">
        <v>1397</v>
      </c>
      <c r="D1281" s="342" t="s">
        <v>1398</v>
      </c>
      <c r="E1281" s="341" t="s">
        <v>289</v>
      </c>
      <c r="F1281" s="342" t="s">
        <v>290</v>
      </c>
      <c r="G1281" s="341" t="s">
        <v>1386</v>
      </c>
      <c r="H1281" s="341" t="s">
        <v>1387</v>
      </c>
      <c r="I1281" s="343">
        <v>0.63166666030883789</v>
      </c>
      <c r="J1281" s="343">
        <v>4000</v>
      </c>
      <c r="K1281" s="344">
        <v>2526</v>
      </c>
    </row>
    <row r="1282" spans="1:11" ht="14.45" customHeight="1" x14ac:dyDescent="0.2">
      <c r="A1282" s="339" t="s">
        <v>1395</v>
      </c>
      <c r="B1282" s="340" t="s">
        <v>1396</v>
      </c>
      <c r="C1282" s="341" t="s">
        <v>1397</v>
      </c>
      <c r="D1282" s="342" t="s">
        <v>1398</v>
      </c>
      <c r="E1282" s="341" t="s">
        <v>289</v>
      </c>
      <c r="F1282" s="342" t="s">
        <v>290</v>
      </c>
      <c r="G1282" s="341" t="s">
        <v>1388</v>
      </c>
      <c r="H1282" s="341" t="s">
        <v>1389</v>
      </c>
      <c r="I1282" s="343">
        <v>0.64166666567325592</v>
      </c>
      <c r="J1282" s="343">
        <v>24000</v>
      </c>
      <c r="K1282" s="344">
        <v>15390</v>
      </c>
    </row>
    <row r="1283" spans="1:11" ht="14.45" customHeight="1" x14ac:dyDescent="0.2">
      <c r="A1283" s="339" t="s">
        <v>1395</v>
      </c>
      <c r="B1283" s="340" t="s">
        <v>1396</v>
      </c>
      <c r="C1283" s="341" t="s">
        <v>1397</v>
      </c>
      <c r="D1283" s="342" t="s">
        <v>1398</v>
      </c>
      <c r="E1283" s="341" t="s">
        <v>289</v>
      </c>
      <c r="F1283" s="342" t="s">
        <v>290</v>
      </c>
      <c r="G1283" s="341" t="s">
        <v>291</v>
      </c>
      <c r="H1283" s="341" t="s">
        <v>1390</v>
      </c>
      <c r="I1283" s="343">
        <v>0.64499999284744258</v>
      </c>
      <c r="J1283" s="343">
        <v>16200</v>
      </c>
      <c r="K1283" s="344">
        <v>10506</v>
      </c>
    </row>
    <row r="1284" spans="1:11" ht="14.45" customHeight="1" x14ac:dyDescent="0.2">
      <c r="A1284" s="339" t="s">
        <v>1395</v>
      </c>
      <c r="B1284" s="340" t="s">
        <v>1396</v>
      </c>
      <c r="C1284" s="341" t="s">
        <v>1397</v>
      </c>
      <c r="D1284" s="342" t="s">
        <v>1398</v>
      </c>
      <c r="E1284" s="341" t="s">
        <v>289</v>
      </c>
      <c r="F1284" s="342" t="s">
        <v>290</v>
      </c>
      <c r="G1284" s="341" t="s">
        <v>2657</v>
      </c>
      <c r="H1284" s="341" t="s">
        <v>2658</v>
      </c>
      <c r="I1284" s="343">
        <v>0.86000001430511475</v>
      </c>
      <c r="J1284" s="343">
        <v>600</v>
      </c>
      <c r="K1284" s="344">
        <v>515.46002197265625</v>
      </c>
    </row>
    <row r="1285" spans="1:11" ht="14.45" customHeight="1" x14ac:dyDescent="0.2">
      <c r="A1285" s="339" t="s">
        <v>1395</v>
      </c>
      <c r="B1285" s="340" t="s">
        <v>1396</v>
      </c>
      <c r="C1285" s="341" t="s">
        <v>1397</v>
      </c>
      <c r="D1285" s="342" t="s">
        <v>1398</v>
      </c>
      <c r="E1285" s="341" t="s">
        <v>289</v>
      </c>
      <c r="F1285" s="342" t="s">
        <v>290</v>
      </c>
      <c r="G1285" s="341" t="s">
        <v>1386</v>
      </c>
      <c r="H1285" s="341" t="s">
        <v>1393</v>
      </c>
      <c r="I1285" s="343">
        <v>0.62999999523162842</v>
      </c>
      <c r="J1285" s="343">
        <v>1000</v>
      </c>
      <c r="K1285" s="344">
        <v>630</v>
      </c>
    </row>
    <row r="1286" spans="1:11" ht="14.45" customHeight="1" x14ac:dyDescent="0.2">
      <c r="A1286" s="339" t="s">
        <v>1395</v>
      </c>
      <c r="B1286" s="340" t="s">
        <v>1396</v>
      </c>
      <c r="C1286" s="341" t="s">
        <v>1397</v>
      </c>
      <c r="D1286" s="342" t="s">
        <v>1398</v>
      </c>
      <c r="E1286" s="341" t="s">
        <v>289</v>
      </c>
      <c r="F1286" s="342" t="s">
        <v>290</v>
      </c>
      <c r="G1286" s="341" t="s">
        <v>1388</v>
      </c>
      <c r="H1286" s="341" t="s">
        <v>1394</v>
      </c>
      <c r="I1286" s="343">
        <v>0.62999999523162842</v>
      </c>
      <c r="J1286" s="343">
        <v>11800</v>
      </c>
      <c r="K1286" s="344">
        <v>7434</v>
      </c>
    </row>
    <row r="1287" spans="1:11" ht="14.45" customHeight="1" x14ac:dyDescent="0.2">
      <c r="A1287" s="339" t="s">
        <v>1395</v>
      </c>
      <c r="B1287" s="340" t="s">
        <v>1396</v>
      </c>
      <c r="C1287" s="341" t="s">
        <v>1397</v>
      </c>
      <c r="D1287" s="342" t="s">
        <v>1398</v>
      </c>
      <c r="E1287" s="341" t="s">
        <v>289</v>
      </c>
      <c r="F1287" s="342" t="s">
        <v>290</v>
      </c>
      <c r="G1287" s="341" t="s">
        <v>291</v>
      </c>
      <c r="H1287" s="341" t="s">
        <v>292</v>
      </c>
      <c r="I1287" s="343">
        <v>0.62833333015441895</v>
      </c>
      <c r="J1287" s="343">
        <v>8000</v>
      </c>
      <c r="K1287" s="344">
        <v>5030</v>
      </c>
    </row>
    <row r="1288" spans="1:11" ht="14.45" customHeight="1" x14ac:dyDescent="0.2">
      <c r="A1288" s="339" t="s">
        <v>2659</v>
      </c>
      <c r="B1288" s="340" t="s">
        <v>2660</v>
      </c>
      <c r="C1288" s="341" t="s">
        <v>2661</v>
      </c>
      <c r="D1288" s="342" t="s">
        <v>2662</v>
      </c>
      <c r="E1288" s="341" t="s">
        <v>305</v>
      </c>
      <c r="F1288" s="342" t="s">
        <v>306</v>
      </c>
      <c r="G1288" s="341" t="s">
        <v>2663</v>
      </c>
      <c r="H1288" s="341" t="s">
        <v>2664</v>
      </c>
      <c r="I1288" s="343">
        <v>9231.099609375</v>
      </c>
      <c r="J1288" s="343">
        <v>2</v>
      </c>
      <c r="K1288" s="344">
        <v>18462.19921875</v>
      </c>
    </row>
    <row r="1289" spans="1:11" ht="14.45" customHeight="1" x14ac:dyDescent="0.2">
      <c r="A1289" s="339" t="s">
        <v>2659</v>
      </c>
      <c r="B1289" s="340" t="s">
        <v>2660</v>
      </c>
      <c r="C1289" s="341" t="s">
        <v>2661</v>
      </c>
      <c r="D1289" s="342" t="s">
        <v>2662</v>
      </c>
      <c r="E1289" s="341" t="s">
        <v>305</v>
      </c>
      <c r="F1289" s="342" t="s">
        <v>306</v>
      </c>
      <c r="G1289" s="341" t="s">
        <v>2665</v>
      </c>
      <c r="H1289" s="341" t="s">
        <v>2666</v>
      </c>
      <c r="I1289" s="343">
        <v>28798</v>
      </c>
      <c r="J1289" s="343">
        <v>1</v>
      </c>
      <c r="K1289" s="344">
        <v>28798</v>
      </c>
    </row>
    <row r="1290" spans="1:11" ht="14.45" customHeight="1" x14ac:dyDescent="0.2">
      <c r="A1290" s="339" t="s">
        <v>2659</v>
      </c>
      <c r="B1290" s="340" t="s">
        <v>2660</v>
      </c>
      <c r="C1290" s="341" t="s">
        <v>2661</v>
      </c>
      <c r="D1290" s="342" t="s">
        <v>2662</v>
      </c>
      <c r="E1290" s="341" t="s">
        <v>305</v>
      </c>
      <c r="F1290" s="342" t="s">
        <v>306</v>
      </c>
      <c r="G1290" s="341" t="s">
        <v>2667</v>
      </c>
      <c r="H1290" s="341" t="s">
        <v>2668</v>
      </c>
      <c r="I1290" s="343">
        <v>726</v>
      </c>
      <c r="J1290" s="343">
        <v>10</v>
      </c>
      <c r="K1290" s="344">
        <v>7260</v>
      </c>
    </row>
    <row r="1291" spans="1:11" ht="14.45" customHeight="1" x14ac:dyDescent="0.2">
      <c r="A1291" s="339" t="s">
        <v>2659</v>
      </c>
      <c r="B1291" s="340" t="s">
        <v>2660</v>
      </c>
      <c r="C1291" s="341" t="s">
        <v>2661</v>
      </c>
      <c r="D1291" s="342" t="s">
        <v>2662</v>
      </c>
      <c r="E1291" s="341" t="s">
        <v>305</v>
      </c>
      <c r="F1291" s="342" t="s">
        <v>306</v>
      </c>
      <c r="G1291" s="341" t="s">
        <v>2669</v>
      </c>
      <c r="H1291" s="341" t="s">
        <v>2670</v>
      </c>
      <c r="I1291" s="343">
        <v>1210</v>
      </c>
      <c r="J1291" s="343">
        <v>2</v>
      </c>
      <c r="K1291" s="344">
        <v>2420</v>
      </c>
    </row>
    <row r="1292" spans="1:11" ht="14.45" customHeight="1" x14ac:dyDescent="0.2">
      <c r="A1292" s="339" t="s">
        <v>2659</v>
      </c>
      <c r="B1292" s="340" t="s">
        <v>2660</v>
      </c>
      <c r="C1292" s="341" t="s">
        <v>2661</v>
      </c>
      <c r="D1292" s="342" t="s">
        <v>2662</v>
      </c>
      <c r="E1292" s="341" t="s">
        <v>305</v>
      </c>
      <c r="F1292" s="342" t="s">
        <v>306</v>
      </c>
      <c r="G1292" s="341" t="s">
        <v>603</v>
      </c>
      <c r="H1292" s="341" t="s">
        <v>604</v>
      </c>
      <c r="I1292" s="343">
        <v>478</v>
      </c>
      <c r="J1292" s="343">
        <v>10</v>
      </c>
      <c r="K1292" s="344">
        <v>4780</v>
      </c>
    </row>
    <row r="1293" spans="1:11" ht="14.45" customHeight="1" x14ac:dyDescent="0.2">
      <c r="A1293" s="339" t="s">
        <v>2659</v>
      </c>
      <c r="B1293" s="340" t="s">
        <v>2660</v>
      </c>
      <c r="C1293" s="341" t="s">
        <v>2661</v>
      </c>
      <c r="D1293" s="342" t="s">
        <v>2662</v>
      </c>
      <c r="E1293" s="341" t="s">
        <v>305</v>
      </c>
      <c r="F1293" s="342" t="s">
        <v>306</v>
      </c>
      <c r="G1293" s="341" t="s">
        <v>1650</v>
      </c>
      <c r="H1293" s="341" t="s">
        <v>1651</v>
      </c>
      <c r="I1293" s="343">
        <v>873</v>
      </c>
      <c r="J1293" s="343">
        <v>2</v>
      </c>
      <c r="K1293" s="344">
        <v>1746</v>
      </c>
    </row>
    <row r="1294" spans="1:11" ht="14.45" customHeight="1" x14ac:dyDescent="0.2">
      <c r="A1294" s="339" t="s">
        <v>2659</v>
      </c>
      <c r="B1294" s="340" t="s">
        <v>2660</v>
      </c>
      <c r="C1294" s="341" t="s">
        <v>2661</v>
      </c>
      <c r="D1294" s="342" t="s">
        <v>2662</v>
      </c>
      <c r="E1294" s="341" t="s">
        <v>305</v>
      </c>
      <c r="F1294" s="342" t="s">
        <v>306</v>
      </c>
      <c r="G1294" s="341" t="s">
        <v>2671</v>
      </c>
      <c r="H1294" s="341" t="s">
        <v>2672</v>
      </c>
      <c r="I1294" s="343">
        <v>1194.27001953125</v>
      </c>
      <c r="J1294" s="343">
        <v>30</v>
      </c>
      <c r="K1294" s="344">
        <v>35828.1015625</v>
      </c>
    </row>
    <row r="1295" spans="1:11" ht="14.45" customHeight="1" x14ac:dyDescent="0.2">
      <c r="A1295" s="339" t="s">
        <v>2659</v>
      </c>
      <c r="B1295" s="340" t="s">
        <v>2660</v>
      </c>
      <c r="C1295" s="341" t="s">
        <v>2661</v>
      </c>
      <c r="D1295" s="342" t="s">
        <v>2662</v>
      </c>
      <c r="E1295" s="341" t="s">
        <v>305</v>
      </c>
      <c r="F1295" s="342" t="s">
        <v>306</v>
      </c>
      <c r="G1295" s="341" t="s">
        <v>1652</v>
      </c>
      <c r="H1295" s="341" t="s">
        <v>2673</v>
      </c>
      <c r="I1295" s="343">
        <v>309.760009765625</v>
      </c>
      <c r="J1295" s="343">
        <v>6</v>
      </c>
      <c r="K1295" s="344">
        <v>1858.56005859375</v>
      </c>
    </row>
    <row r="1296" spans="1:11" ht="14.45" customHeight="1" x14ac:dyDescent="0.2">
      <c r="A1296" s="339" t="s">
        <v>2659</v>
      </c>
      <c r="B1296" s="340" t="s">
        <v>2660</v>
      </c>
      <c r="C1296" s="341" t="s">
        <v>2661</v>
      </c>
      <c r="D1296" s="342" t="s">
        <v>2662</v>
      </c>
      <c r="E1296" s="341" t="s">
        <v>305</v>
      </c>
      <c r="F1296" s="342" t="s">
        <v>306</v>
      </c>
      <c r="G1296" s="341" t="s">
        <v>1784</v>
      </c>
      <c r="H1296" s="341" t="s">
        <v>1785</v>
      </c>
      <c r="I1296" s="343">
        <v>119.75</v>
      </c>
      <c r="J1296" s="343">
        <v>4</v>
      </c>
      <c r="K1296" s="344">
        <v>479</v>
      </c>
    </row>
    <row r="1297" spans="1:11" ht="14.45" customHeight="1" x14ac:dyDescent="0.2">
      <c r="A1297" s="339" t="s">
        <v>2659</v>
      </c>
      <c r="B1297" s="340" t="s">
        <v>2660</v>
      </c>
      <c r="C1297" s="341" t="s">
        <v>2661</v>
      </c>
      <c r="D1297" s="342" t="s">
        <v>2662</v>
      </c>
      <c r="E1297" s="341" t="s">
        <v>305</v>
      </c>
      <c r="F1297" s="342" t="s">
        <v>306</v>
      </c>
      <c r="G1297" s="341" t="s">
        <v>2674</v>
      </c>
      <c r="H1297" s="341" t="s">
        <v>2675</v>
      </c>
      <c r="I1297" s="343">
        <v>32125.5</v>
      </c>
      <c r="J1297" s="343">
        <v>3</v>
      </c>
      <c r="K1297" s="344">
        <v>96376.5</v>
      </c>
    </row>
    <row r="1298" spans="1:11" ht="14.45" customHeight="1" x14ac:dyDescent="0.2">
      <c r="A1298" s="339" t="s">
        <v>2659</v>
      </c>
      <c r="B1298" s="340" t="s">
        <v>2660</v>
      </c>
      <c r="C1298" s="341" t="s">
        <v>2661</v>
      </c>
      <c r="D1298" s="342" t="s">
        <v>2662</v>
      </c>
      <c r="E1298" s="341" t="s">
        <v>305</v>
      </c>
      <c r="F1298" s="342" t="s">
        <v>306</v>
      </c>
      <c r="G1298" s="341" t="s">
        <v>718</v>
      </c>
      <c r="H1298" s="341" t="s">
        <v>720</v>
      </c>
      <c r="I1298" s="343">
        <v>83.05999755859375</v>
      </c>
      <c r="J1298" s="343">
        <v>1</v>
      </c>
      <c r="K1298" s="344">
        <v>83.05999755859375</v>
      </c>
    </row>
    <row r="1299" spans="1:11" ht="14.45" customHeight="1" x14ac:dyDescent="0.2">
      <c r="A1299" s="339" t="s">
        <v>2659</v>
      </c>
      <c r="B1299" s="340" t="s">
        <v>2660</v>
      </c>
      <c r="C1299" s="341" t="s">
        <v>2661</v>
      </c>
      <c r="D1299" s="342" t="s">
        <v>2662</v>
      </c>
      <c r="E1299" s="341" t="s">
        <v>305</v>
      </c>
      <c r="F1299" s="342" t="s">
        <v>306</v>
      </c>
      <c r="G1299" s="341" t="s">
        <v>2676</v>
      </c>
      <c r="H1299" s="341" t="s">
        <v>2677</v>
      </c>
      <c r="I1299" s="343">
        <v>131.88999938964844</v>
      </c>
      <c r="J1299" s="343">
        <v>3</v>
      </c>
      <c r="K1299" s="344">
        <v>395.67001342773438</v>
      </c>
    </row>
    <row r="1300" spans="1:11" ht="14.45" customHeight="1" x14ac:dyDescent="0.2">
      <c r="A1300" s="339" t="s">
        <v>2659</v>
      </c>
      <c r="B1300" s="340" t="s">
        <v>2660</v>
      </c>
      <c r="C1300" s="341" t="s">
        <v>2661</v>
      </c>
      <c r="D1300" s="342" t="s">
        <v>2662</v>
      </c>
      <c r="E1300" s="341" t="s">
        <v>305</v>
      </c>
      <c r="F1300" s="342" t="s">
        <v>306</v>
      </c>
      <c r="G1300" s="341" t="s">
        <v>2678</v>
      </c>
      <c r="H1300" s="341" t="s">
        <v>2679</v>
      </c>
      <c r="I1300" s="343">
        <v>10586.30078125</v>
      </c>
      <c r="J1300" s="343">
        <v>10</v>
      </c>
      <c r="K1300" s="344">
        <v>105863.0078125</v>
      </c>
    </row>
    <row r="1301" spans="1:11" ht="14.45" customHeight="1" x14ac:dyDescent="0.2">
      <c r="A1301" s="339" t="s">
        <v>2659</v>
      </c>
      <c r="B1301" s="340" t="s">
        <v>2660</v>
      </c>
      <c r="C1301" s="341" t="s">
        <v>2661</v>
      </c>
      <c r="D1301" s="342" t="s">
        <v>2662</v>
      </c>
      <c r="E1301" s="341" t="s">
        <v>305</v>
      </c>
      <c r="F1301" s="342" t="s">
        <v>306</v>
      </c>
      <c r="G1301" s="341" t="s">
        <v>2680</v>
      </c>
      <c r="H1301" s="341" t="s">
        <v>2681</v>
      </c>
      <c r="I1301" s="343">
        <v>3726.800048828125</v>
      </c>
      <c r="J1301" s="343">
        <v>2</v>
      </c>
      <c r="K1301" s="344">
        <v>7453.60009765625</v>
      </c>
    </row>
    <row r="1302" spans="1:11" ht="14.45" customHeight="1" x14ac:dyDescent="0.2">
      <c r="A1302" s="339" t="s">
        <v>2659</v>
      </c>
      <c r="B1302" s="340" t="s">
        <v>2660</v>
      </c>
      <c r="C1302" s="341" t="s">
        <v>2661</v>
      </c>
      <c r="D1302" s="342" t="s">
        <v>2662</v>
      </c>
      <c r="E1302" s="341" t="s">
        <v>305</v>
      </c>
      <c r="F1302" s="342" t="s">
        <v>306</v>
      </c>
      <c r="G1302" s="341" t="s">
        <v>2682</v>
      </c>
      <c r="H1302" s="341" t="s">
        <v>2683</v>
      </c>
      <c r="I1302" s="343">
        <v>10111.73046875</v>
      </c>
      <c r="J1302" s="343">
        <v>2</v>
      </c>
      <c r="K1302" s="344">
        <v>20223.4609375</v>
      </c>
    </row>
    <row r="1303" spans="1:11" ht="14.45" customHeight="1" x14ac:dyDescent="0.2">
      <c r="A1303" s="339" t="s">
        <v>2659</v>
      </c>
      <c r="B1303" s="340" t="s">
        <v>2660</v>
      </c>
      <c r="C1303" s="341" t="s">
        <v>2661</v>
      </c>
      <c r="D1303" s="342" t="s">
        <v>2662</v>
      </c>
      <c r="E1303" s="341" t="s">
        <v>305</v>
      </c>
      <c r="F1303" s="342" t="s">
        <v>306</v>
      </c>
      <c r="G1303" s="341" t="s">
        <v>2684</v>
      </c>
      <c r="H1303" s="341" t="s">
        <v>2685</v>
      </c>
      <c r="I1303" s="343">
        <v>20551.849609375</v>
      </c>
      <c r="J1303" s="343">
        <v>1</v>
      </c>
      <c r="K1303" s="344">
        <v>20551.849609375</v>
      </c>
    </row>
    <row r="1304" spans="1:11" ht="14.45" customHeight="1" x14ac:dyDescent="0.2">
      <c r="A1304" s="339" t="s">
        <v>2659</v>
      </c>
      <c r="B1304" s="340" t="s">
        <v>2660</v>
      </c>
      <c r="C1304" s="341" t="s">
        <v>2661</v>
      </c>
      <c r="D1304" s="342" t="s">
        <v>2662</v>
      </c>
      <c r="E1304" s="341" t="s">
        <v>305</v>
      </c>
      <c r="F1304" s="342" t="s">
        <v>306</v>
      </c>
      <c r="G1304" s="341" t="s">
        <v>2686</v>
      </c>
      <c r="H1304" s="341" t="s">
        <v>2687</v>
      </c>
      <c r="I1304" s="343">
        <v>20551.849609375</v>
      </c>
      <c r="J1304" s="343">
        <v>1</v>
      </c>
      <c r="K1304" s="344">
        <v>20551.849609375</v>
      </c>
    </row>
    <row r="1305" spans="1:11" ht="14.45" customHeight="1" x14ac:dyDescent="0.2">
      <c r="A1305" s="339" t="s">
        <v>2659</v>
      </c>
      <c r="B1305" s="340" t="s">
        <v>2660</v>
      </c>
      <c r="C1305" s="341" t="s">
        <v>2661</v>
      </c>
      <c r="D1305" s="342" t="s">
        <v>2662</v>
      </c>
      <c r="E1305" s="341" t="s">
        <v>305</v>
      </c>
      <c r="F1305" s="342" t="s">
        <v>306</v>
      </c>
      <c r="G1305" s="341" t="s">
        <v>2688</v>
      </c>
      <c r="H1305" s="341" t="s">
        <v>2689</v>
      </c>
      <c r="I1305" s="343">
        <v>20551.849609375</v>
      </c>
      <c r="J1305" s="343">
        <v>1</v>
      </c>
      <c r="K1305" s="344">
        <v>20551.849609375</v>
      </c>
    </row>
    <row r="1306" spans="1:11" ht="14.45" customHeight="1" x14ac:dyDescent="0.2">
      <c r="A1306" s="339" t="s">
        <v>2659</v>
      </c>
      <c r="B1306" s="340" t="s">
        <v>2660</v>
      </c>
      <c r="C1306" s="341" t="s">
        <v>2661</v>
      </c>
      <c r="D1306" s="342" t="s">
        <v>2662</v>
      </c>
      <c r="E1306" s="341" t="s">
        <v>305</v>
      </c>
      <c r="F1306" s="342" t="s">
        <v>306</v>
      </c>
      <c r="G1306" s="341" t="s">
        <v>2690</v>
      </c>
      <c r="H1306" s="341" t="s">
        <v>2691</v>
      </c>
      <c r="I1306" s="343">
        <v>39512.749218750003</v>
      </c>
      <c r="J1306" s="343">
        <v>8</v>
      </c>
      <c r="K1306" s="344">
        <v>316102.12890625</v>
      </c>
    </row>
    <row r="1307" spans="1:11" ht="14.45" customHeight="1" x14ac:dyDescent="0.2">
      <c r="A1307" s="339" t="s">
        <v>2659</v>
      </c>
      <c r="B1307" s="340" t="s">
        <v>2660</v>
      </c>
      <c r="C1307" s="341" t="s">
        <v>2661</v>
      </c>
      <c r="D1307" s="342" t="s">
        <v>2662</v>
      </c>
      <c r="E1307" s="341" t="s">
        <v>305</v>
      </c>
      <c r="F1307" s="342" t="s">
        <v>306</v>
      </c>
      <c r="G1307" s="341" t="s">
        <v>2692</v>
      </c>
      <c r="H1307" s="341" t="s">
        <v>2693</v>
      </c>
      <c r="I1307" s="343">
        <v>3507.7900390625</v>
      </c>
      <c r="J1307" s="343">
        <v>11</v>
      </c>
      <c r="K1307" s="344">
        <v>38585.6904296875</v>
      </c>
    </row>
    <row r="1308" spans="1:11" ht="14.45" customHeight="1" x14ac:dyDescent="0.2">
      <c r="A1308" s="339" t="s">
        <v>2659</v>
      </c>
      <c r="B1308" s="340" t="s">
        <v>2660</v>
      </c>
      <c r="C1308" s="341" t="s">
        <v>2661</v>
      </c>
      <c r="D1308" s="342" t="s">
        <v>2662</v>
      </c>
      <c r="E1308" s="341" t="s">
        <v>305</v>
      </c>
      <c r="F1308" s="342" t="s">
        <v>306</v>
      </c>
      <c r="G1308" s="341" t="s">
        <v>2694</v>
      </c>
      <c r="H1308" s="341" t="s">
        <v>2695</v>
      </c>
      <c r="I1308" s="343">
        <v>20685.0302734375</v>
      </c>
      <c r="J1308" s="343">
        <v>3</v>
      </c>
      <c r="K1308" s="344">
        <v>62055.03125</v>
      </c>
    </row>
    <row r="1309" spans="1:11" ht="14.45" customHeight="1" x14ac:dyDescent="0.2">
      <c r="A1309" s="339" t="s">
        <v>2659</v>
      </c>
      <c r="B1309" s="340" t="s">
        <v>2660</v>
      </c>
      <c r="C1309" s="341" t="s">
        <v>2661</v>
      </c>
      <c r="D1309" s="342" t="s">
        <v>2662</v>
      </c>
      <c r="E1309" s="341" t="s">
        <v>305</v>
      </c>
      <c r="F1309" s="342" t="s">
        <v>306</v>
      </c>
      <c r="G1309" s="341" t="s">
        <v>2696</v>
      </c>
      <c r="H1309" s="341" t="s">
        <v>2697</v>
      </c>
      <c r="I1309" s="343">
        <v>4538.47021484375</v>
      </c>
      <c r="J1309" s="343">
        <v>2</v>
      </c>
      <c r="K1309" s="344">
        <v>9076.9404296875</v>
      </c>
    </row>
    <row r="1310" spans="1:11" ht="14.45" customHeight="1" x14ac:dyDescent="0.2">
      <c r="A1310" s="339" t="s">
        <v>2659</v>
      </c>
      <c r="B1310" s="340" t="s">
        <v>2660</v>
      </c>
      <c r="C1310" s="341" t="s">
        <v>2661</v>
      </c>
      <c r="D1310" s="342" t="s">
        <v>2662</v>
      </c>
      <c r="E1310" s="341" t="s">
        <v>305</v>
      </c>
      <c r="F1310" s="342" t="s">
        <v>306</v>
      </c>
      <c r="G1310" s="341" t="s">
        <v>2698</v>
      </c>
      <c r="H1310" s="341" t="s">
        <v>2699</v>
      </c>
      <c r="I1310" s="343">
        <v>4998.5</v>
      </c>
      <c r="J1310" s="343">
        <v>2</v>
      </c>
      <c r="K1310" s="344">
        <v>9997</v>
      </c>
    </row>
    <row r="1311" spans="1:11" ht="14.45" customHeight="1" x14ac:dyDescent="0.2">
      <c r="A1311" s="339" t="s">
        <v>2659</v>
      </c>
      <c r="B1311" s="340" t="s">
        <v>2660</v>
      </c>
      <c r="C1311" s="341" t="s">
        <v>2661</v>
      </c>
      <c r="D1311" s="342" t="s">
        <v>2662</v>
      </c>
      <c r="E1311" s="341" t="s">
        <v>305</v>
      </c>
      <c r="F1311" s="342" t="s">
        <v>306</v>
      </c>
      <c r="G1311" s="341" t="s">
        <v>2700</v>
      </c>
      <c r="H1311" s="341" t="s">
        <v>2701</v>
      </c>
      <c r="I1311" s="343">
        <v>27094.3203125</v>
      </c>
      <c r="J1311" s="343">
        <v>6</v>
      </c>
      <c r="K1311" s="344">
        <v>162565.921875</v>
      </c>
    </row>
    <row r="1312" spans="1:11" ht="14.45" customHeight="1" x14ac:dyDescent="0.2">
      <c r="A1312" s="339" t="s">
        <v>2659</v>
      </c>
      <c r="B1312" s="340" t="s">
        <v>2660</v>
      </c>
      <c r="C1312" s="341" t="s">
        <v>2661</v>
      </c>
      <c r="D1312" s="342" t="s">
        <v>2662</v>
      </c>
      <c r="E1312" s="341" t="s">
        <v>305</v>
      </c>
      <c r="F1312" s="342" t="s">
        <v>306</v>
      </c>
      <c r="G1312" s="341" t="s">
        <v>2702</v>
      </c>
      <c r="H1312" s="341" t="s">
        <v>2703</v>
      </c>
      <c r="I1312" s="343">
        <v>1626.239990234375</v>
      </c>
      <c r="J1312" s="343">
        <v>1</v>
      </c>
      <c r="K1312" s="344">
        <v>1626.239990234375</v>
      </c>
    </row>
    <row r="1313" spans="1:11" ht="14.45" customHeight="1" x14ac:dyDescent="0.2">
      <c r="A1313" s="339" t="s">
        <v>2659</v>
      </c>
      <c r="B1313" s="340" t="s">
        <v>2660</v>
      </c>
      <c r="C1313" s="341" t="s">
        <v>2661</v>
      </c>
      <c r="D1313" s="342" t="s">
        <v>2662</v>
      </c>
      <c r="E1313" s="341" t="s">
        <v>305</v>
      </c>
      <c r="F1313" s="342" t="s">
        <v>306</v>
      </c>
      <c r="G1313" s="341" t="s">
        <v>2704</v>
      </c>
      <c r="H1313" s="341" t="s">
        <v>2705</v>
      </c>
      <c r="I1313" s="343">
        <v>1137.3666381835938</v>
      </c>
      <c r="J1313" s="343">
        <v>5</v>
      </c>
      <c r="K1313" s="344">
        <v>5686.800048828125</v>
      </c>
    </row>
    <row r="1314" spans="1:11" ht="14.45" customHeight="1" x14ac:dyDescent="0.2">
      <c r="A1314" s="339" t="s">
        <v>2659</v>
      </c>
      <c r="B1314" s="340" t="s">
        <v>2660</v>
      </c>
      <c r="C1314" s="341" t="s">
        <v>2661</v>
      </c>
      <c r="D1314" s="342" t="s">
        <v>2662</v>
      </c>
      <c r="E1314" s="341" t="s">
        <v>305</v>
      </c>
      <c r="F1314" s="342" t="s">
        <v>306</v>
      </c>
      <c r="G1314" s="341" t="s">
        <v>2706</v>
      </c>
      <c r="H1314" s="341" t="s">
        <v>2707</v>
      </c>
      <c r="I1314" s="343">
        <v>5293.75</v>
      </c>
      <c r="J1314" s="343">
        <v>34</v>
      </c>
      <c r="K1314" s="344">
        <v>179987.5</v>
      </c>
    </row>
    <row r="1315" spans="1:11" ht="14.45" customHeight="1" x14ac:dyDescent="0.2">
      <c r="A1315" s="339" t="s">
        <v>2659</v>
      </c>
      <c r="B1315" s="340" t="s">
        <v>2660</v>
      </c>
      <c r="C1315" s="341" t="s">
        <v>2661</v>
      </c>
      <c r="D1315" s="342" t="s">
        <v>2662</v>
      </c>
      <c r="E1315" s="341" t="s">
        <v>305</v>
      </c>
      <c r="F1315" s="342" t="s">
        <v>306</v>
      </c>
      <c r="G1315" s="341" t="s">
        <v>2708</v>
      </c>
      <c r="H1315" s="341" t="s">
        <v>2709</v>
      </c>
      <c r="I1315" s="343">
        <v>25611.1044921875</v>
      </c>
      <c r="J1315" s="343">
        <v>5</v>
      </c>
      <c r="K1315" s="344">
        <v>128055.537109375</v>
      </c>
    </row>
    <row r="1316" spans="1:11" ht="14.45" customHeight="1" x14ac:dyDescent="0.2">
      <c r="A1316" s="339" t="s">
        <v>2659</v>
      </c>
      <c r="B1316" s="340" t="s">
        <v>2660</v>
      </c>
      <c r="C1316" s="341" t="s">
        <v>2661</v>
      </c>
      <c r="D1316" s="342" t="s">
        <v>2662</v>
      </c>
      <c r="E1316" s="341" t="s">
        <v>305</v>
      </c>
      <c r="F1316" s="342" t="s">
        <v>306</v>
      </c>
      <c r="G1316" s="341" t="s">
        <v>2710</v>
      </c>
      <c r="H1316" s="341" t="s">
        <v>2711</v>
      </c>
      <c r="I1316" s="343">
        <v>40337.51171875</v>
      </c>
      <c r="J1316" s="343">
        <v>3</v>
      </c>
      <c r="K1316" s="344">
        <v>121012.5390625</v>
      </c>
    </row>
    <row r="1317" spans="1:11" ht="14.45" customHeight="1" x14ac:dyDescent="0.2">
      <c r="A1317" s="339" t="s">
        <v>2659</v>
      </c>
      <c r="B1317" s="340" t="s">
        <v>2660</v>
      </c>
      <c r="C1317" s="341" t="s">
        <v>2661</v>
      </c>
      <c r="D1317" s="342" t="s">
        <v>2662</v>
      </c>
      <c r="E1317" s="341" t="s">
        <v>1181</v>
      </c>
      <c r="F1317" s="342" t="s">
        <v>1182</v>
      </c>
      <c r="G1317" s="341" t="s">
        <v>2712</v>
      </c>
      <c r="H1317" s="341" t="s">
        <v>2713</v>
      </c>
      <c r="I1317" s="343">
        <v>21.239999771118164</v>
      </c>
      <c r="J1317" s="343">
        <v>250</v>
      </c>
      <c r="K1317" s="344">
        <v>5310</v>
      </c>
    </row>
    <row r="1318" spans="1:11" ht="14.45" customHeight="1" x14ac:dyDescent="0.2">
      <c r="A1318" s="339" t="s">
        <v>2659</v>
      </c>
      <c r="B1318" s="340" t="s">
        <v>2660</v>
      </c>
      <c r="C1318" s="341" t="s">
        <v>2661</v>
      </c>
      <c r="D1318" s="342" t="s">
        <v>2662</v>
      </c>
      <c r="E1318" s="341" t="s">
        <v>1185</v>
      </c>
      <c r="F1318" s="342" t="s">
        <v>1186</v>
      </c>
      <c r="G1318" s="341" t="s">
        <v>2714</v>
      </c>
      <c r="H1318" s="341" t="s">
        <v>2715</v>
      </c>
      <c r="I1318" s="343">
        <v>76.339996337890625</v>
      </c>
      <c r="J1318" s="343">
        <v>125</v>
      </c>
      <c r="K1318" s="344">
        <v>9542.669921875</v>
      </c>
    </row>
    <row r="1319" spans="1:11" ht="14.45" customHeight="1" x14ac:dyDescent="0.2">
      <c r="A1319" s="339" t="s">
        <v>2659</v>
      </c>
      <c r="B1319" s="340" t="s">
        <v>2660</v>
      </c>
      <c r="C1319" s="341" t="s">
        <v>2661</v>
      </c>
      <c r="D1319" s="342" t="s">
        <v>2662</v>
      </c>
      <c r="E1319" s="341" t="s">
        <v>1185</v>
      </c>
      <c r="F1319" s="342" t="s">
        <v>1186</v>
      </c>
      <c r="G1319" s="341" t="s">
        <v>2716</v>
      </c>
      <c r="H1319" s="341" t="s">
        <v>2717</v>
      </c>
      <c r="I1319" s="343">
        <v>63.319999694824219</v>
      </c>
      <c r="J1319" s="343">
        <v>120</v>
      </c>
      <c r="K1319" s="344">
        <v>7598.56005859375</v>
      </c>
    </row>
    <row r="1320" spans="1:11" ht="14.45" customHeight="1" x14ac:dyDescent="0.2">
      <c r="A1320" s="339" t="s">
        <v>2659</v>
      </c>
      <c r="B1320" s="340" t="s">
        <v>2660</v>
      </c>
      <c r="C1320" s="341" t="s">
        <v>2661</v>
      </c>
      <c r="D1320" s="342" t="s">
        <v>2662</v>
      </c>
      <c r="E1320" s="341" t="s">
        <v>1185</v>
      </c>
      <c r="F1320" s="342" t="s">
        <v>1186</v>
      </c>
      <c r="G1320" s="341" t="s">
        <v>2718</v>
      </c>
      <c r="H1320" s="341" t="s">
        <v>2719</v>
      </c>
      <c r="I1320" s="343">
        <v>56.869998931884766</v>
      </c>
      <c r="J1320" s="343">
        <v>500</v>
      </c>
      <c r="K1320" s="344">
        <v>28435</v>
      </c>
    </row>
    <row r="1321" spans="1:11" ht="14.45" customHeight="1" x14ac:dyDescent="0.2">
      <c r="A1321" s="339" t="s">
        <v>2659</v>
      </c>
      <c r="B1321" s="340" t="s">
        <v>2660</v>
      </c>
      <c r="C1321" s="341" t="s">
        <v>2661</v>
      </c>
      <c r="D1321" s="342" t="s">
        <v>2662</v>
      </c>
      <c r="E1321" s="341" t="s">
        <v>1185</v>
      </c>
      <c r="F1321" s="342" t="s">
        <v>1186</v>
      </c>
      <c r="G1321" s="341" t="s">
        <v>2720</v>
      </c>
      <c r="H1321" s="341" t="s">
        <v>2721</v>
      </c>
      <c r="I1321" s="343">
        <v>135.72000122070313</v>
      </c>
      <c r="J1321" s="343">
        <v>252</v>
      </c>
      <c r="K1321" s="344">
        <v>34201.85986328125</v>
      </c>
    </row>
    <row r="1322" spans="1:11" ht="14.45" customHeight="1" x14ac:dyDescent="0.2">
      <c r="A1322" s="339" t="s">
        <v>2659</v>
      </c>
      <c r="B1322" s="340" t="s">
        <v>2660</v>
      </c>
      <c r="C1322" s="341" t="s">
        <v>2661</v>
      </c>
      <c r="D1322" s="342" t="s">
        <v>2662</v>
      </c>
      <c r="E1322" s="341" t="s">
        <v>1185</v>
      </c>
      <c r="F1322" s="342" t="s">
        <v>1186</v>
      </c>
      <c r="G1322" s="341" t="s">
        <v>2722</v>
      </c>
      <c r="H1322" s="341" t="s">
        <v>2723</v>
      </c>
      <c r="I1322" s="343">
        <v>3.309999942779541</v>
      </c>
      <c r="J1322" s="343">
        <v>3840</v>
      </c>
      <c r="K1322" s="344">
        <v>12691.6904296875</v>
      </c>
    </row>
    <row r="1323" spans="1:11" ht="14.45" customHeight="1" x14ac:dyDescent="0.2">
      <c r="A1323" s="339" t="s">
        <v>2659</v>
      </c>
      <c r="B1323" s="340" t="s">
        <v>2660</v>
      </c>
      <c r="C1323" s="341" t="s">
        <v>2661</v>
      </c>
      <c r="D1323" s="342" t="s">
        <v>2662</v>
      </c>
      <c r="E1323" s="341" t="s">
        <v>1185</v>
      </c>
      <c r="F1323" s="342" t="s">
        <v>1186</v>
      </c>
      <c r="G1323" s="341" t="s">
        <v>2724</v>
      </c>
      <c r="H1323" s="341" t="s">
        <v>2725</v>
      </c>
      <c r="I1323" s="343">
        <v>4.0100002288818359</v>
      </c>
      <c r="J1323" s="343">
        <v>15360</v>
      </c>
      <c r="K1323" s="344">
        <v>61564.80078125</v>
      </c>
    </row>
    <row r="1324" spans="1:11" ht="14.45" customHeight="1" x14ac:dyDescent="0.2">
      <c r="A1324" s="339" t="s">
        <v>2659</v>
      </c>
      <c r="B1324" s="340" t="s">
        <v>2660</v>
      </c>
      <c r="C1324" s="341" t="s">
        <v>2661</v>
      </c>
      <c r="D1324" s="342" t="s">
        <v>2662</v>
      </c>
      <c r="E1324" s="341" t="s">
        <v>1185</v>
      </c>
      <c r="F1324" s="342" t="s">
        <v>1186</v>
      </c>
      <c r="G1324" s="341" t="s">
        <v>2726</v>
      </c>
      <c r="H1324" s="341" t="s">
        <v>2727</v>
      </c>
      <c r="I1324" s="343">
        <v>4.0100002288818359</v>
      </c>
      <c r="J1324" s="343">
        <v>15360</v>
      </c>
      <c r="K1324" s="344">
        <v>61564.80078125</v>
      </c>
    </row>
    <row r="1325" spans="1:11" ht="14.45" customHeight="1" x14ac:dyDescent="0.2">
      <c r="A1325" s="339" t="s">
        <v>2659</v>
      </c>
      <c r="B1325" s="340" t="s">
        <v>2660</v>
      </c>
      <c r="C1325" s="341" t="s">
        <v>2661</v>
      </c>
      <c r="D1325" s="342" t="s">
        <v>2662</v>
      </c>
      <c r="E1325" s="341" t="s">
        <v>1185</v>
      </c>
      <c r="F1325" s="342" t="s">
        <v>1186</v>
      </c>
      <c r="G1325" s="341" t="s">
        <v>2728</v>
      </c>
      <c r="H1325" s="341" t="s">
        <v>2729</v>
      </c>
      <c r="I1325" s="343">
        <v>4.0449999570846558</v>
      </c>
      <c r="J1325" s="343">
        <v>17280</v>
      </c>
      <c r="K1325" s="344">
        <v>69464.16015625</v>
      </c>
    </row>
    <row r="1326" spans="1:11" ht="14.45" customHeight="1" x14ac:dyDescent="0.2">
      <c r="A1326" s="339" t="s">
        <v>2659</v>
      </c>
      <c r="B1326" s="340" t="s">
        <v>2660</v>
      </c>
      <c r="C1326" s="341" t="s">
        <v>2661</v>
      </c>
      <c r="D1326" s="342" t="s">
        <v>2662</v>
      </c>
      <c r="E1326" s="341" t="s">
        <v>1185</v>
      </c>
      <c r="F1326" s="342" t="s">
        <v>1186</v>
      </c>
      <c r="G1326" s="341" t="s">
        <v>2730</v>
      </c>
      <c r="H1326" s="341" t="s">
        <v>2731</v>
      </c>
      <c r="I1326" s="343">
        <v>4.0449999570846558</v>
      </c>
      <c r="J1326" s="343">
        <v>14400</v>
      </c>
      <c r="K1326" s="344">
        <v>59196.828125</v>
      </c>
    </row>
    <row r="1327" spans="1:11" ht="14.45" customHeight="1" x14ac:dyDescent="0.2">
      <c r="A1327" s="339" t="s">
        <v>2659</v>
      </c>
      <c r="B1327" s="340" t="s">
        <v>2660</v>
      </c>
      <c r="C1327" s="341" t="s">
        <v>2661</v>
      </c>
      <c r="D1327" s="342" t="s">
        <v>2662</v>
      </c>
      <c r="E1327" s="341" t="s">
        <v>1185</v>
      </c>
      <c r="F1327" s="342" t="s">
        <v>1186</v>
      </c>
      <c r="G1327" s="341" t="s">
        <v>2455</v>
      </c>
      <c r="H1327" s="341" t="s">
        <v>2456</v>
      </c>
      <c r="I1327" s="343">
        <v>4.570000171661377</v>
      </c>
      <c r="J1327" s="343">
        <v>15360</v>
      </c>
      <c r="K1327" s="344">
        <v>70220.65625</v>
      </c>
    </row>
    <row r="1328" spans="1:11" ht="14.45" customHeight="1" x14ac:dyDescent="0.2">
      <c r="A1328" s="339" t="s">
        <v>2659</v>
      </c>
      <c r="B1328" s="340" t="s">
        <v>2660</v>
      </c>
      <c r="C1328" s="341" t="s">
        <v>2661</v>
      </c>
      <c r="D1328" s="342" t="s">
        <v>2662</v>
      </c>
      <c r="E1328" s="341" t="s">
        <v>1185</v>
      </c>
      <c r="F1328" s="342" t="s">
        <v>1186</v>
      </c>
      <c r="G1328" s="341" t="s">
        <v>2732</v>
      </c>
      <c r="H1328" s="341" t="s">
        <v>2733</v>
      </c>
      <c r="I1328" s="343">
        <v>5.3899998664855957</v>
      </c>
      <c r="J1328" s="343">
        <v>26880</v>
      </c>
      <c r="K1328" s="344">
        <v>144795.4921875</v>
      </c>
    </row>
    <row r="1329" spans="1:11" ht="14.45" customHeight="1" x14ac:dyDescent="0.2">
      <c r="A1329" s="339" t="s">
        <v>2659</v>
      </c>
      <c r="B1329" s="340" t="s">
        <v>2660</v>
      </c>
      <c r="C1329" s="341" t="s">
        <v>2661</v>
      </c>
      <c r="D1329" s="342" t="s">
        <v>2662</v>
      </c>
      <c r="E1329" s="341" t="s">
        <v>1185</v>
      </c>
      <c r="F1329" s="342" t="s">
        <v>1186</v>
      </c>
      <c r="G1329" s="341" t="s">
        <v>2734</v>
      </c>
      <c r="H1329" s="341" t="s">
        <v>2735</v>
      </c>
      <c r="I1329" s="343">
        <v>4.2100000381469727</v>
      </c>
      <c r="J1329" s="343">
        <v>7000</v>
      </c>
      <c r="K1329" s="344">
        <v>29445.9609375</v>
      </c>
    </row>
    <row r="1330" spans="1:11" ht="14.45" customHeight="1" x14ac:dyDescent="0.2">
      <c r="A1330" s="339" t="s">
        <v>2659</v>
      </c>
      <c r="B1330" s="340" t="s">
        <v>2660</v>
      </c>
      <c r="C1330" s="341" t="s">
        <v>2661</v>
      </c>
      <c r="D1330" s="342" t="s">
        <v>2662</v>
      </c>
      <c r="E1330" s="341" t="s">
        <v>1185</v>
      </c>
      <c r="F1330" s="342" t="s">
        <v>1186</v>
      </c>
      <c r="G1330" s="341" t="s">
        <v>2736</v>
      </c>
      <c r="H1330" s="341" t="s">
        <v>2737</v>
      </c>
      <c r="I1330" s="343">
        <v>5.2399997711181641</v>
      </c>
      <c r="J1330" s="343">
        <v>11424</v>
      </c>
      <c r="K1330" s="344">
        <v>59899.83984375</v>
      </c>
    </row>
    <row r="1331" spans="1:11" ht="14.45" customHeight="1" x14ac:dyDescent="0.2">
      <c r="A1331" s="339" t="s">
        <v>2659</v>
      </c>
      <c r="B1331" s="340" t="s">
        <v>2660</v>
      </c>
      <c r="C1331" s="341" t="s">
        <v>2661</v>
      </c>
      <c r="D1331" s="342" t="s">
        <v>2662</v>
      </c>
      <c r="E1331" s="341" t="s">
        <v>1185</v>
      </c>
      <c r="F1331" s="342" t="s">
        <v>1186</v>
      </c>
      <c r="G1331" s="341" t="s">
        <v>2738</v>
      </c>
      <c r="H1331" s="341" t="s">
        <v>2739</v>
      </c>
      <c r="I1331" s="343">
        <v>8.5500001907348633</v>
      </c>
      <c r="J1331" s="343">
        <v>6912</v>
      </c>
      <c r="K1331" s="344">
        <v>59067.359375</v>
      </c>
    </row>
    <row r="1332" spans="1:11" ht="14.45" customHeight="1" x14ac:dyDescent="0.2">
      <c r="A1332" s="339" t="s">
        <v>2659</v>
      </c>
      <c r="B1332" s="340" t="s">
        <v>2660</v>
      </c>
      <c r="C1332" s="341" t="s">
        <v>2661</v>
      </c>
      <c r="D1332" s="342" t="s">
        <v>2662</v>
      </c>
      <c r="E1332" s="341" t="s">
        <v>1185</v>
      </c>
      <c r="F1332" s="342" t="s">
        <v>1186</v>
      </c>
      <c r="G1332" s="341" t="s">
        <v>2740</v>
      </c>
      <c r="H1332" s="341" t="s">
        <v>2741</v>
      </c>
      <c r="I1332" s="343">
        <v>5.3600001335144043</v>
      </c>
      <c r="J1332" s="343">
        <v>46080</v>
      </c>
      <c r="K1332" s="344">
        <v>246767.40625</v>
      </c>
    </row>
    <row r="1333" spans="1:11" ht="14.45" customHeight="1" x14ac:dyDescent="0.2">
      <c r="A1333" s="339" t="s">
        <v>2659</v>
      </c>
      <c r="B1333" s="340" t="s">
        <v>2660</v>
      </c>
      <c r="C1333" s="341" t="s">
        <v>2661</v>
      </c>
      <c r="D1333" s="342" t="s">
        <v>2662</v>
      </c>
      <c r="E1333" s="341" t="s">
        <v>1185</v>
      </c>
      <c r="F1333" s="342" t="s">
        <v>1186</v>
      </c>
      <c r="G1333" s="341" t="s">
        <v>2742</v>
      </c>
      <c r="H1333" s="341" t="s">
        <v>2743</v>
      </c>
      <c r="I1333" s="343">
        <v>6.309999942779541</v>
      </c>
      <c r="J1333" s="343">
        <v>19200</v>
      </c>
      <c r="K1333" s="344">
        <v>121145.203125</v>
      </c>
    </row>
    <row r="1334" spans="1:11" ht="14.45" customHeight="1" x14ac:dyDescent="0.2">
      <c r="A1334" s="339" t="s">
        <v>2659</v>
      </c>
      <c r="B1334" s="340" t="s">
        <v>2660</v>
      </c>
      <c r="C1334" s="341" t="s">
        <v>2661</v>
      </c>
      <c r="D1334" s="342" t="s">
        <v>2662</v>
      </c>
      <c r="E1334" s="341" t="s">
        <v>1185</v>
      </c>
      <c r="F1334" s="342" t="s">
        <v>1186</v>
      </c>
      <c r="G1334" s="341" t="s">
        <v>2486</v>
      </c>
      <c r="H1334" s="341" t="s">
        <v>2487</v>
      </c>
      <c r="I1334" s="343">
        <v>2.6500000953674316</v>
      </c>
      <c r="J1334" s="343">
        <v>2000</v>
      </c>
      <c r="K1334" s="344">
        <v>5290.1201171875</v>
      </c>
    </row>
    <row r="1335" spans="1:11" ht="14.45" customHeight="1" x14ac:dyDescent="0.2">
      <c r="A1335" s="339" t="s">
        <v>2659</v>
      </c>
      <c r="B1335" s="340" t="s">
        <v>2660</v>
      </c>
      <c r="C1335" s="341" t="s">
        <v>2661</v>
      </c>
      <c r="D1335" s="342" t="s">
        <v>2662</v>
      </c>
      <c r="E1335" s="341" t="s">
        <v>1297</v>
      </c>
      <c r="F1335" s="342" t="s">
        <v>1298</v>
      </c>
      <c r="G1335" s="341" t="s">
        <v>2744</v>
      </c>
      <c r="H1335" s="341" t="s">
        <v>2745</v>
      </c>
      <c r="I1335" s="343">
        <v>3654.199951171875</v>
      </c>
      <c r="J1335" s="343">
        <v>6</v>
      </c>
      <c r="K1335" s="344">
        <v>21925.19921875</v>
      </c>
    </row>
    <row r="1336" spans="1:11" ht="14.45" customHeight="1" x14ac:dyDescent="0.2">
      <c r="A1336" s="339" t="s">
        <v>2659</v>
      </c>
      <c r="B1336" s="340" t="s">
        <v>2660</v>
      </c>
      <c r="C1336" s="341" t="s">
        <v>2661</v>
      </c>
      <c r="D1336" s="342" t="s">
        <v>2662</v>
      </c>
      <c r="E1336" s="341" t="s">
        <v>1297</v>
      </c>
      <c r="F1336" s="342" t="s">
        <v>1298</v>
      </c>
      <c r="G1336" s="341" t="s">
        <v>2746</v>
      </c>
      <c r="H1336" s="341" t="s">
        <v>2747</v>
      </c>
      <c r="I1336" s="343">
        <v>0.8399999737739563</v>
      </c>
      <c r="J1336" s="343">
        <v>5000</v>
      </c>
      <c r="K1336" s="344">
        <v>4219.8798828125</v>
      </c>
    </row>
    <row r="1337" spans="1:11" ht="14.45" customHeight="1" x14ac:dyDescent="0.2">
      <c r="A1337" s="339" t="s">
        <v>2659</v>
      </c>
      <c r="B1337" s="340" t="s">
        <v>2660</v>
      </c>
      <c r="C1337" s="341" t="s">
        <v>2661</v>
      </c>
      <c r="D1337" s="342" t="s">
        <v>2662</v>
      </c>
      <c r="E1337" s="341" t="s">
        <v>1297</v>
      </c>
      <c r="F1337" s="342" t="s">
        <v>1298</v>
      </c>
      <c r="G1337" s="341" t="s">
        <v>2746</v>
      </c>
      <c r="H1337" s="341" t="s">
        <v>2748</v>
      </c>
      <c r="I1337" s="343">
        <v>0.93000000715255737</v>
      </c>
      <c r="J1337" s="343">
        <v>10000</v>
      </c>
      <c r="K1337" s="344">
        <v>9339.990234375</v>
      </c>
    </row>
    <row r="1338" spans="1:11" ht="14.45" customHeight="1" x14ac:dyDescent="0.2">
      <c r="A1338" s="339" t="s">
        <v>2659</v>
      </c>
      <c r="B1338" s="340" t="s">
        <v>2660</v>
      </c>
      <c r="C1338" s="341" t="s">
        <v>2661</v>
      </c>
      <c r="D1338" s="342" t="s">
        <v>2662</v>
      </c>
      <c r="E1338" s="341" t="s">
        <v>1297</v>
      </c>
      <c r="F1338" s="342" t="s">
        <v>1298</v>
      </c>
      <c r="G1338" s="341" t="s">
        <v>1334</v>
      </c>
      <c r="H1338" s="341" t="s">
        <v>1335</v>
      </c>
      <c r="I1338" s="343">
        <v>1.2100000381469727</v>
      </c>
      <c r="J1338" s="343">
        <v>10000</v>
      </c>
      <c r="K1338" s="344">
        <v>12100</v>
      </c>
    </row>
    <row r="1339" spans="1:11" ht="14.45" customHeight="1" x14ac:dyDescent="0.2">
      <c r="A1339" s="339" t="s">
        <v>2659</v>
      </c>
      <c r="B1339" s="340" t="s">
        <v>2660</v>
      </c>
      <c r="C1339" s="341" t="s">
        <v>2661</v>
      </c>
      <c r="D1339" s="342" t="s">
        <v>2662</v>
      </c>
      <c r="E1339" s="341" t="s">
        <v>1297</v>
      </c>
      <c r="F1339" s="342" t="s">
        <v>1298</v>
      </c>
      <c r="G1339" s="341" t="s">
        <v>2630</v>
      </c>
      <c r="H1339" s="341" t="s">
        <v>2631</v>
      </c>
      <c r="I1339" s="343">
        <v>2.0299999713897705</v>
      </c>
      <c r="J1339" s="343">
        <v>150</v>
      </c>
      <c r="K1339" s="344">
        <v>304.5</v>
      </c>
    </row>
    <row r="1340" spans="1:11" ht="14.45" customHeight="1" x14ac:dyDescent="0.2">
      <c r="A1340" s="339" t="s">
        <v>2659</v>
      </c>
      <c r="B1340" s="340" t="s">
        <v>2660</v>
      </c>
      <c r="C1340" s="341" t="s">
        <v>2661</v>
      </c>
      <c r="D1340" s="342" t="s">
        <v>2662</v>
      </c>
      <c r="E1340" s="341" t="s">
        <v>1297</v>
      </c>
      <c r="F1340" s="342" t="s">
        <v>1298</v>
      </c>
      <c r="G1340" s="341" t="s">
        <v>2749</v>
      </c>
      <c r="H1340" s="341" t="s">
        <v>2750</v>
      </c>
      <c r="I1340" s="343">
        <v>4.619999885559082</v>
      </c>
      <c r="J1340" s="343">
        <v>150</v>
      </c>
      <c r="K1340" s="344">
        <v>693</v>
      </c>
    </row>
    <row r="1341" spans="1:11" ht="14.45" customHeight="1" x14ac:dyDescent="0.2">
      <c r="A1341" s="339" t="s">
        <v>2659</v>
      </c>
      <c r="B1341" s="340" t="s">
        <v>2660</v>
      </c>
      <c r="C1341" s="341" t="s">
        <v>2661</v>
      </c>
      <c r="D1341" s="342" t="s">
        <v>2662</v>
      </c>
      <c r="E1341" s="341" t="s">
        <v>1297</v>
      </c>
      <c r="F1341" s="342" t="s">
        <v>1298</v>
      </c>
      <c r="G1341" s="341" t="s">
        <v>2751</v>
      </c>
      <c r="H1341" s="341" t="s">
        <v>2752</v>
      </c>
      <c r="I1341" s="343">
        <v>21.236666361490887</v>
      </c>
      <c r="J1341" s="343">
        <v>170</v>
      </c>
      <c r="K1341" s="344">
        <v>3610.0999755859375</v>
      </c>
    </row>
    <row r="1342" spans="1:11" ht="14.45" customHeight="1" x14ac:dyDescent="0.2">
      <c r="A1342" s="339" t="s">
        <v>2659</v>
      </c>
      <c r="B1342" s="340" t="s">
        <v>2660</v>
      </c>
      <c r="C1342" s="341" t="s">
        <v>2661</v>
      </c>
      <c r="D1342" s="342" t="s">
        <v>2662</v>
      </c>
      <c r="E1342" s="341" t="s">
        <v>1297</v>
      </c>
      <c r="F1342" s="342" t="s">
        <v>1298</v>
      </c>
      <c r="G1342" s="341" t="s">
        <v>2753</v>
      </c>
      <c r="H1342" s="341" t="s">
        <v>2754</v>
      </c>
      <c r="I1342" s="343">
        <v>21.239999771118164</v>
      </c>
      <c r="J1342" s="343">
        <v>0</v>
      </c>
      <c r="K1342" s="344">
        <v>0</v>
      </c>
    </row>
    <row r="1343" spans="1:11" ht="14.45" customHeight="1" x14ac:dyDescent="0.2">
      <c r="A1343" s="339" t="s">
        <v>2659</v>
      </c>
      <c r="B1343" s="340" t="s">
        <v>2660</v>
      </c>
      <c r="C1343" s="341" t="s">
        <v>2755</v>
      </c>
      <c r="D1343" s="342" t="s">
        <v>2756</v>
      </c>
      <c r="E1343" s="341" t="s">
        <v>305</v>
      </c>
      <c r="F1343" s="342" t="s">
        <v>306</v>
      </c>
      <c r="G1343" s="341" t="s">
        <v>2757</v>
      </c>
      <c r="H1343" s="341" t="s">
        <v>2758</v>
      </c>
      <c r="I1343" s="343">
        <v>7181.35009765625</v>
      </c>
      <c r="J1343" s="343">
        <v>2</v>
      </c>
      <c r="K1343" s="344">
        <v>14362.7001953125</v>
      </c>
    </row>
    <row r="1344" spans="1:11" ht="14.45" customHeight="1" x14ac:dyDescent="0.2">
      <c r="A1344" s="339" t="s">
        <v>2659</v>
      </c>
      <c r="B1344" s="340" t="s">
        <v>2660</v>
      </c>
      <c r="C1344" s="341" t="s">
        <v>2755</v>
      </c>
      <c r="D1344" s="342" t="s">
        <v>2756</v>
      </c>
      <c r="E1344" s="341" t="s">
        <v>305</v>
      </c>
      <c r="F1344" s="342" t="s">
        <v>306</v>
      </c>
      <c r="G1344" s="341" t="s">
        <v>2759</v>
      </c>
      <c r="H1344" s="341" t="s">
        <v>2760</v>
      </c>
      <c r="I1344" s="343">
        <v>5929</v>
      </c>
      <c r="J1344" s="343">
        <v>2</v>
      </c>
      <c r="K1344" s="344">
        <v>11858</v>
      </c>
    </row>
    <row r="1345" spans="1:11" ht="14.45" customHeight="1" x14ac:dyDescent="0.2">
      <c r="A1345" s="339" t="s">
        <v>2659</v>
      </c>
      <c r="B1345" s="340" t="s">
        <v>2660</v>
      </c>
      <c r="C1345" s="341" t="s">
        <v>2755</v>
      </c>
      <c r="D1345" s="342" t="s">
        <v>2756</v>
      </c>
      <c r="E1345" s="341" t="s">
        <v>305</v>
      </c>
      <c r="F1345" s="342" t="s">
        <v>306</v>
      </c>
      <c r="G1345" s="341" t="s">
        <v>2665</v>
      </c>
      <c r="H1345" s="341" t="s">
        <v>2666</v>
      </c>
      <c r="I1345" s="343">
        <v>29821.8896484375</v>
      </c>
      <c r="J1345" s="343">
        <v>3</v>
      </c>
      <c r="K1345" s="344">
        <v>89018.19921875</v>
      </c>
    </row>
    <row r="1346" spans="1:11" ht="14.45" customHeight="1" x14ac:dyDescent="0.2">
      <c r="A1346" s="339" t="s">
        <v>2659</v>
      </c>
      <c r="B1346" s="340" t="s">
        <v>2660</v>
      </c>
      <c r="C1346" s="341" t="s">
        <v>2755</v>
      </c>
      <c r="D1346" s="342" t="s">
        <v>2756</v>
      </c>
      <c r="E1346" s="341" t="s">
        <v>305</v>
      </c>
      <c r="F1346" s="342" t="s">
        <v>306</v>
      </c>
      <c r="G1346" s="341" t="s">
        <v>2761</v>
      </c>
      <c r="H1346" s="341" t="s">
        <v>2762</v>
      </c>
      <c r="I1346" s="343">
        <v>14375</v>
      </c>
      <c r="J1346" s="343">
        <v>1</v>
      </c>
      <c r="K1346" s="344">
        <v>14375</v>
      </c>
    </row>
    <row r="1347" spans="1:11" ht="14.45" customHeight="1" x14ac:dyDescent="0.2">
      <c r="A1347" s="339" t="s">
        <v>2659</v>
      </c>
      <c r="B1347" s="340" t="s">
        <v>2660</v>
      </c>
      <c r="C1347" s="341" t="s">
        <v>2755</v>
      </c>
      <c r="D1347" s="342" t="s">
        <v>2756</v>
      </c>
      <c r="E1347" s="341" t="s">
        <v>305</v>
      </c>
      <c r="F1347" s="342" t="s">
        <v>306</v>
      </c>
      <c r="G1347" s="341" t="s">
        <v>2763</v>
      </c>
      <c r="H1347" s="341" t="s">
        <v>2764</v>
      </c>
      <c r="I1347" s="343">
        <v>33891.5</v>
      </c>
      <c r="J1347" s="343">
        <v>3</v>
      </c>
      <c r="K1347" s="344">
        <v>101944.015625</v>
      </c>
    </row>
    <row r="1348" spans="1:11" ht="14.45" customHeight="1" x14ac:dyDescent="0.2">
      <c r="A1348" s="339" t="s">
        <v>2659</v>
      </c>
      <c r="B1348" s="340" t="s">
        <v>2660</v>
      </c>
      <c r="C1348" s="341" t="s">
        <v>2755</v>
      </c>
      <c r="D1348" s="342" t="s">
        <v>2756</v>
      </c>
      <c r="E1348" s="341" t="s">
        <v>305</v>
      </c>
      <c r="F1348" s="342" t="s">
        <v>306</v>
      </c>
      <c r="G1348" s="341" t="s">
        <v>2765</v>
      </c>
      <c r="H1348" s="341" t="s">
        <v>2766</v>
      </c>
      <c r="I1348" s="343">
        <v>948.70001220703125</v>
      </c>
      <c r="J1348" s="343">
        <v>1</v>
      </c>
      <c r="K1348" s="344">
        <v>948.70001220703125</v>
      </c>
    </row>
    <row r="1349" spans="1:11" ht="14.45" customHeight="1" x14ac:dyDescent="0.2">
      <c r="A1349" s="339" t="s">
        <v>2659</v>
      </c>
      <c r="B1349" s="340" t="s">
        <v>2660</v>
      </c>
      <c r="C1349" s="341" t="s">
        <v>2755</v>
      </c>
      <c r="D1349" s="342" t="s">
        <v>2756</v>
      </c>
      <c r="E1349" s="341" t="s">
        <v>305</v>
      </c>
      <c r="F1349" s="342" t="s">
        <v>306</v>
      </c>
      <c r="G1349" s="341" t="s">
        <v>2767</v>
      </c>
      <c r="H1349" s="341" t="s">
        <v>2768</v>
      </c>
      <c r="I1349" s="343">
        <v>26220.678571428572</v>
      </c>
      <c r="J1349" s="343">
        <v>9</v>
      </c>
      <c r="K1349" s="344">
        <v>235986.083984375</v>
      </c>
    </row>
    <row r="1350" spans="1:11" ht="14.45" customHeight="1" x14ac:dyDescent="0.2">
      <c r="A1350" s="339" t="s">
        <v>2659</v>
      </c>
      <c r="B1350" s="340" t="s">
        <v>2660</v>
      </c>
      <c r="C1350" s="341" t="s">
        <v>2755</v>
      </c>
      <c r="D1350" s="342" t="s">
        <v>2756</v>
      </c>
      <c r="E1350" s="341" t="s">
        <v>305</v>
      </c>
      <c r="F1350" s="342" t="s">
        <v>306</v>
      </c>
      <c r="G1350" s="341" t="s">
        <v>2769</v>
      </c>
      <c r="H1350" s="341" t="s">
        <v>2770</v>
      </c>
      <c r="I1350" s="343">
        <v>26220.692243303572</v>
      </c>
      <c r="J1350" s="343">
        <v>9</v>
      </c>
      <c r="K1350" s="344">
        <v>235986.1953125</v>
      </c>
    </row>
    <row r="1351" spans="1:11" ht="14.45" customHeight="1" x14ac:dyDescent="0.2">
      <c r="A1351" s="339" t="s">
        <v>2659</v>
      </c>
      <c r="B1351" s="340" t="s">
        <v>2660</v>
      </c>
      <c r="C1351" s="341" t="s">
        <v>2755</v>
      </c>
      <c r="D1351" s="342" t="s">
        <v>2756</v>
      </c>
      <c r="E1351" s="341" t="s">
        <v>305</v>
      </c>
      <c r="F1351" s="342" t="s">
        <v>306</v>
      </c>
      <c r="G1351" s="341" t="s">
        <v>2771</v>
      </c>
      <c r="H1351" s="341" t="s">
        <v>2772</v>
      </c>
      <c r="I1351" s="343">
        <v>26220.69921875</v>
      </c>
      <c r="J1351" s="343">
        <v>5</v>
      </c>
      <c r="K1351" s="344">
        <v>131103.49609375</v>
      </c>
    </row>
    <row r="1352" spans="1:11" ht="14.45" customHeight="1" x14ac:dyDescent="0.2">
      <c r="A1352" s="339" t="s">
        <v>2659</v>
      </c>
      <c r="B1352" s="340" t="s">
        <v>2660</v>
      </c>
      <c r="C1352" s="341" t="s">
        <v>2755</v>
      </c>
      <c r="D1352" s="342" t="s">
        <v>2756</v>
      </c>
      <c r="E1352" s="341" t="s">
        <v>305</v>
      </c>
      <c r="F1352" s="342" t="s">
        <v>306</v>
      </c>
      <c r="G1352" s="341" t="s">
        <v>2773</v>
      </c>
      <c r="H1352" s="341" t="s">
        <v>2774</v>
      </c>
      <c r="I1352" s="343">
        <v>59510.21875</v>
      </c>
      <c r="J1352" s="343">
        <v>1</v>
      </c>
      <c r="K1352" s="344">
        <v>59510.21875</v>
      </c>
    </row>
    <row r="1353" spans="1:11" ht="14.45" customHeight="1" x14ac:dyDescent="0.2">
      <c r="A1353" s="339" t="s">
        <v>2659</v>
      </c>
      <c r="B1353" s="340" t="s">
        <v>2660</v>
      </c>
      <c r="C1353" s="341" t="s">
        <v>2755</v>
      </c>
      <c r="D1353" s="342" t="s">
        <v>2756</v>
      </c>
      <c r="E1353" s="341" t="s">
        <v>305</v>
      </c>
      <c r="F1353" s="342" t="s">
        <v>306</v>
      </c>
      <c r="G1353" s="341" t="s">
        <v>2775</v>
      </c>
      <c r="H1353" s="341" t="s">
        <v>2776</v>
      </c>
      <c r="I1353" s="343">
        <v>5603.509765625</v>
      </c>
      <c r="J1353" s="343">
        <v>1</v>
      </c>
      <c r="K1353" s="344">
        <v>5603.509765625</v>
      </c>
    </row>
    <row r="1354" spans="1:11" ht="14.45" customHeight="1" x14ac:dyDescent="0.2">
      <c r="A1354" s="339" t="s">
        <v>2659</v>
      </c>
      <c r="B1354" s="340" t="s">
        <v>2660</v>
      </c>
      <c r="C1354" s="341" t="s">
        <v>2755</v>
      </c>
      <c r="D1354" s="342" t="s">
        <v>2756</v>
      </c>
      <c r="E1354" s="341" t="s">
        <v>305</v>
      </c>
      <c r="F1354" s="342" t="s">
        <v>306</v>
      </c>
      <c r="G1354" s="341" t="s">
        <v>2777</v>
      </c>
      <c r="H1354" s="341" t="s">
        <v>2778</v>
      </c>
      <c r="I1354" s="343">
        <v>16462.439453125</v>
      </c>
      <c r="J1354" s="343">
        <v>2</v>
      </c>
      <c r="K1354" s="344">
        <v>32924.87890625</v>
      </c>
    </row>
    <row r="1355" spans="1:11" ht="14.45" customHeight="1" x14ac:dyDescent="0.2">
      <c r="A1355" s="339" t="s">
        <v>2659</v>
      </c>
      <c r="B1355" s="340" t="s">
        <v>2660</v>
      </c>
      <c r="C1355" s="341" t="s">
        <v>2755</v>
      </c>
      <c r="D1355" s="342" t="s">
        <v>2756</v>
      </c>
      <c r="E1355" s="341" t="s">
        <v>305</v>
      </c>
      <c r="F1355" s="342" t="s">
        <v>306</v>
      </c>
      <c r="G1355" s="341" t="s">
        <v>2779</v>
      </c>
      <c r="H1355" s="341" t="s">
        <v>2780</v>
      </c>
      <c r="I1355" s="343">
        <v>3194.39990234375</v>
      </c>
      <c r="J1355" s="343">
        <v>30</v>
      </c>
      <c r="K1355" s="344">
        <v>95832</v>
      </c>
    </row>
    <row r="1356" spans="1:11" ht="14.45" customHeight="1" x14ac:dyDescent="0.2">
      <c r="A1356" s="339" t="s">
        <v>2659</v>
      </c>
      <c r="B1356" s="340" t="s">
        <v>2660</v>
      </c>
      <c r="C1356" s="341" t="s">
        <v>2755</v>
      </c>
      <c r="D1356" s="342" t="s">
        <v>2756</v>
      </c>
      <c r="E1356" s="341" t="s">
        <v>305</v>
      </c>
      <c r="F1356" s="342" t="s">
        <v>306</v>
      </c>
      <c r="G1356" s="341" t="s">
        <v>2781</v>
      </c>
      <c r="H1356" s="341" t="s">
        <v>2782</v>
      </c>
      <c r="I1356" s="343">
        <v>92189.645833333328</v>
      </c>
      <c r="J1356" s="343">
        <v>4</v>
      </c>
      <c r="K1356" s="344">
        <v>368758.5859375</v>
      </c>
    </row>
    <row r="1357" spans="1:11" ht="14.45" customHeight="1" x14ac:dyDescent="0.2">
      <c r="A1357" s="339" t="s">
        <v>2659</v>
      </c>
      <c r="B1357" s="340" t="s">
        <v>2660</v>
      </c>
      <c r="C1357" s="341" t="s">
        <v>2755</v>
      </c>
      <c r="D1357" s="342" t="s">
        <v>2756</v>
      </c>
      <c r="E1357" s="341" t="s">
        <v>305</v>
      </c>
      <c r="F1357" s="342" t="s">
        <v>306</v>
      </c>
      <c r="G1357" s="341" t="s">
        <v>2783</v>
      </c>
      <c r="H1357" s="341" t="s">
        <v>2784</v>
      </c>
      <c r="I1357" s="343">
        <v>9486.400390625</v>
      </c>
      <c r="J1357" s="343">
        <v>1</v>
      </c>
      <c r="K1357" s="344">
        <v>9486.400390625</v>
      </c>
    </row>
    <row r="1358" spans="1:11" ht="14.45" customHeight="1" x14ac:dyDescent="0.2">
      <c r="A1358" s="339" t="s">
        <v>2659</v>
      </c>
      <c r="B1358" s="340" t="s">
        <v>2660</v>
      </c>
      <c r="C1358" s="341" t="s">
        <v>2755</v>
      </c>
      <c r="D1358" s="342" t="s">
        <v>2756</v>
      </c>
      <c r="E1358" s="341" t="s">
        <v>305</v>
      </c>
      <c r="F1358" s="342" t="s">
        <v>306</v>
      </c>
      <c r="G1358" s="341" t="s">
        <v>2785</v>
      </c>
      <c r="H1358" s="341" t="s">
        <v>2786</v>
      </c>
      <c r="I1358" s="343">
        <v>2755.175048828125</v>
      </c>
      <c r="J1358" s="343">
        <v>2</v>
      </c>
      <c r="K1358" s="344">
        <v>5510.35009765625</v>
      </c>
    </row>
    <row r="1359" spans="1:11" ht="14.45" customHeight="1" x14ac:dyDescent="0.2">
      <c r="A1359" s="339" t="s">
        <v>2659</v>
      </c>
      <c r="B1359" s="340" t="s">
        <v>2660</v>
      </c>
      <c r="C1359" s="341" t="s">
        <v>2755</v>
      </c>
      <c r="D1359" s="342" t="s">
        <v>2756</v>
      </c>
      <c r="E1359" s="341" t="s">
        <v>305</v>
      </c>
      <c r="F1359" s="342" t="s">
        <v>306</v>
      </c>
      <c r="G1359" s="341" t="s">
        <v>2787</v>
      </c>
      <c r="H1359" s="341" t="s">
        <v>2788</v>
      </c>
      <c r="I1359" s="343">
        <v>248809.07552083334</v>
      </c>
      <c r="J1359" s="343">
        <v>6</v>
      </c>
      <c r="K1359" s="344">
        <v>1492854.453125</v>
      </c>
    </row>
    <row r="1360" spans="1:11" ht="14.45" customHeight="1" x14ac:dyDescent="0.2">
      <c r="A1360" s="339" t="s">
        <v>2659</v>
      </c>
      <c r="B1360" s="340" t="s">
        <v>2660</v>
      </c>
      <c r="C1360" s="341" t="s">
        <v>2755</v>
      </c>
      <c r="D1360" s="342" t="s">
        <v>2756</v>
      </c>
      <c r="E1360" s="341" t="s">
        <v>305</v>
      </c>
      <c r="F1360" s="342" t="s">
        <v>306</v>
      </c>
      <c r="G1360" s="341" t="s">
        <v>2789</v>
      </c>
      <c r="H1360" s="341" t="s">
        <v>2790</v>
      </c>
      <c r="I1360" s="343">
        <v>172667</v>
      </c>
      <c r="J1360" s="343">
        <v>1</v>
      </c>
      <c r="K1360" s="344">
        <v>172667</v>
      </c>
    </row>
    <row r="1361" spans="1:11" ht="14.45" customHeight="1" x14ac:dyDescent="0.2">
      <c r="A1361" s="339" t="s">
        <v>2659</v>
      </c>
      <c r="B1361" s="340" t="s">
        <v>2660</v>
      </c>
      <c r="C1361" s="341" t="s">
        <v>2755</v>
      </c>
      <c r="D1361" s="342" t="s">
        <v>2756</v>
      </c>
      <c r="E1361" s="341" t="s">
        <v>305</v>
      </c>
      <c r="F1361" s="342" t="s">
        <v>306</v>
      </c>
      <c r="G1361" s="341" t="s">
        <v>2791</v>
      </c>
      <c r="H1361" s="341" t="s">
        <v>2792</v>
      </c>
      <c r="I1361" s="343">
        <v>11652.2998046875</v>
      </c>
      <c r="J1361" s="343">
        <v>1</v>
      </c>
      <c r="K1361" s="344">
        <v>11652.2998046875</v>
      </c>
    </row>
    <row r="1362" spans="1:11" ht="14.45" customHeight="1" x14ac:dyDescent="0.2">
      <c r="A1362" s="339" t="s">
        <v>2659</v>
      </c>
      <c r="B1362" s="340" t="s">
        <v>2660</v>
      </c>
      <c r="C1362" s="341" t="s">
        <v>2755</v>
      </c>
      <c r="D1362" s="342" t="s">
        <v>2756</v>
      </c>
      <c r="E1362" s="341" t="s">
        <v>305</v>
      </c>
      <c r="F1362" s="342" t="s">
        <v>306</v>
      </c>
      <c r="G1362" s="341" t="s">
        <v>2793</v>
      </c>
      <c r="H1362" s="341" t="s">
        <v>2794</v>
      </c>
      <c r="I1362" s="343">
        <v>3425</v>
      </c>
      <c r="J1362" s="343">
        <v>4</v>
      </c>
      <c r="K1362" s="344">
        <v>13700.009765625</v>
      </c>
    </row>
    <row r="1363" spans="1:11" ht="14.45" customHeight="1" x14ac:dyDescent="0.2">
      <c r="A1363" s="339" t="s">
        <v>2659</v>
      </c>
      <c r="B1363" s="340" t="s">
        <v>2660</v>
      </c>
      <c r="C1363" s="341" t="s">
        <v>2755</v>
      </c>
      <c r="D1363" s="342" t="s">
        <v>2756</v>
      </c>
      <c r="E1363" s="341" t="s">
        <v>305</v>
      </c>
      <c r="F1363" s="342" t="s">
        <v>306</v>
      </c>
      <c r="G1363" s="341" t="s">
        <v>2795</v>
      </c>
      <c r="H1363" s="341" t="s">
        <v>2796</v>
      </c>
      <c r="I1363" s="343">
        <v>1976.989990234375</v>
      </c>
      <c r="J1363" s="343">
        <v>3</v>
      </c>
      <c r="K1363" s="344">
        <v>5930.97998046875</v>
      </c>
    </row>
    <row r="1364" spans="1:11" ht="14.45" customHeight="1" x14ac:dyDescent="0.2">
      <c r="A1364" s="339" t="s">
        <v>2659</v>
      </c>
      <c r="B1364" s="340" t="s">
        <v>2660</v>
      </c>
      <c r="C1364" s="341" t="s">
        <v>2755</v>
      </c>
      <c r="D1364" s="342" t="s">
        <v>2756</v>
      </c>
      <c r="E1364" s="341" t="s">
        <v>305</v>
      </c>
      <c r="F1364" s="342" t="s">
        <v>306</v>
      </c>
      <c r="G1364" s="341" t="s">
        <v>537</v>
      </c>
      <c r="H1364" s="341" t="s">
        <v>538</v>
      </c>
      <c r="I1364" s="343">
        <v>1482.653369140625</v>
      </c>
      <c r="J1364" s="343">
        <v>15.5</v>
      </c>
      <c r="K1364" s="344">
        <v>22329.340576171875</v>
      </c>
    </row>
    <row r="1365" spans="1:11" ht="14.45" customHeight="1" x14ac:dyDescent="0.2">
      <c r="A1365" s="339" t="s">
        <v>2659</v>
      </c>
      <c r="B1365" s="340" t="s">
        <v>2660</v>
      </c>
      <c r="C1365" s="341" t="s">
        <v>2755</v>
      </c>
      <c r="D1365" s="342" t="s">
        <v>2756</v>
      </c>
      <c r="E1365" s="341" t="s">
        <v>305</v>
      </c>
      <c r="F1365" s="342" t="s">
        <v>306</v>
      </c>
      <c r="G1365" s="341" t="s">
        <v>2797</v>
      </c>
      <c r="H1365" s="341" t="s">
        <v>2798</v>
      </c>
      <c r="I1365" s="343">
        <v>8058.240234375</v>
      </c>
      <c r="J1365" s="343">
        <v>2</v>
      </c>
      <c r="K1365" s="344">
        <v>16116.4697265625</v>
      </c>
    </row>
    <row r="1366" spans="1:11" ht="14.45" customHeight="1" x14ac:dyDescent="0.2">
      <c r="A1366" s="339" t="s">
        <v>2659</v>
      </c>
      <c r="B1366" s="340" t="s">
        <v>2660</v>
      </c>
      <c r="C1366" s="341" t="s">
        <v>2755</v>
      </c>
      <c r="D1366" s="342" t="s">
        <v>2756</v>
      </c>
      <c r="E1366" s="341" t="s">
        <v>305</v>
      </c>
      <c r="F1366" s="342" t="s">
        <v>306</v>
      </c>
      <c r="G1366" s="341" t="s">
        <v>2799</v>
      </c>
      <c r="H1366" s="341" t="s">
        <v>2800</v>
      </c>
      <c r="I1366" s="343">
        <v>16062.75</v>
      </c>
      <c r="J1366" s="343">
        <v>1</v>
      </c>
      <c r="K1366" s="344">
        <v>16062.75</v>
      </c>
    </row>
    <row r="1367" spans="1:11" ht="14.45" customHeight="1" x14ac:dyDescent="0.2">
      <c r="A1367" s="339" t="s">
        <v>2659</v>
      </c>
      <c r="B1367" s="340" t="s">
        <v>2660</v>
      </c>
      <c r="C1367" s="341" t="s">
        <v>2755</v>
      </c>
      <c r="D1367" s="342" t="s">
        <v>2756</v>
      </c>
      <c r="E1367" s="341" t="s">
        <v>305</v>
      </c>
      <c r="F1367" s="342" t="s">
        <v>306</v>
      </c>
      <c r="G1367" s="341" t="s">
        <v>603</v>
      </c>
      <c r="H1367" s="341" t="s">
        <v>604</v>
      </c>
      <c r="I1367" s="343">
        <v>477.93199157714844</v>
      </c>
      <c r="J1367" s="343">
        <v>20</v>
      </c>
      <c r="K1367" s="344">
        <v>9558.58984375</v>
      </c>
    </row>
    <row r="1368" spans="1:11" ht="14.45" customHeight="1" x14ac:dyDescent="0.2">
      <c r="A1368" s="339" t="s">
        <v>2659</v>
      </c>
      <c r="B1368" s="340" t="s">
        <v>2660</v>
      </c>
      <c r="C1368" s="341" t="s">
        <v>2755</v>
      </c>
      <c r="D1368" s="342" t="s">
        <v>2756</v>
      </c>
      <c r="E1368" s="341" t="s">
        <v>305</v>
      </c>
      <c r="F1368" s="342" t="s">
        <v>306</v>
      </c>
      <c r="G1368" s="341" t="s">
        <v>1650</v>
      </c>
      <c r="H1368" s="341" t="s">
        <v>1651</v>
      </c>
      <c r="I1368" s="343">
        <v>872.83001708984375</v>
      </c>
      <c r="J1368" s="343">
        <v>2</v>
      </c>
      <c r="K1368" s="344">
        <v>1745.6600341796875</v>
      </c>
    </row>
    <row r="1369" spans="1:11" ht="14.45" customHeight="1" x14ac:dyDescent="0.2">
      <c r="A1369" s="339" t="s">
        <v>2659</v>
      </c>
      <c r="B1369" s="340" t="s">
        <v>2660</v>
      </c>
      <c r="C1369" s="341" t="s">
        <v>2755</v>
      </c>
      <c r="D1369" s="342" t="s">
        <v>2756</v>
      </c>
      <c r="E1369" s="341" t="s">
        <v>305</v>
      </c>
      <c r="F1369" s="342" t="s">
        <v>306</v>
      </c>
      <c r="G1369" s="341" t="s">
        <v>2801</v>
      </c>
      <c r="H1369" s="341" t="s">
        <v>2802</v>
      </c>
      <c r="I1369" s="343">
        <v>14702</v>
      </c>
      <c r="J1369" s="343">
        <v>1</v>
      </c>
      <c r="K1369" s="344">
        <v>14702</v>
      </c>
    </row>
    <row r="1370" spans="1:11" ht="14.45" customHeight="1" x14ac:dyDescent="0.2">
      <c r="A1370" s="339" t="s">
        <v>2659</v>
      </c>
      <c r="B1370" s="340" t="s">
        <v>2660</v>
      </c>
      <c r="C1370" s="341" t="s">
        <v>2755</v>
      </c>
      <c r="D1370" s="342" t="s">
        <v>2756</v>
      </c>
      <c r="E1370" s="341" t="s">
        <v>305</v>
      </c>
      <c r="F1370" s="342" t="s">
        <v>306</v>
      </c>
      <c r="G1370" s="341" t="s">
        <v>2803</v>
      </c>
      <c r="H1370" s="341" t="s">
        <v>2804</v>
      </c>
      <c r="I1370" s="343">
        <v>588.05999755859375</v>
      </c>
      <c r="J1370" s="343">
        <v>10</v>
      </c>
      <c r="K1370" s="344">
        <v>5880.60009765625</v>
      </c>
    </row>
    <row r="1371" spans="1:11" ht="14.45" customHeight="1" x14ac:dyDescent="0.2">
      <c r="A1371" s="339" t="s">
        <v>2659</v>
      </c>
      <c r="B1371" s="340" t="s">
        <v>2660</v>
      </c>
      <c r="C1371" s="341" t="s">
        <v>2755</v>
      </c>
      <c r="D1371" s="342" t="s">
        <v>2756</v>
      </c>
      <c r="E1371" s="341" t="s">
        <v>305</v>
      </c>
      <c r="F1371" s="342" t="s">
        <v>306</v>
      </c>
      <c r="G1371" s="341" t="s">
        <v>2805</v>
      </c>
      <c r="H1371" s="341" t="s">
        <v>2806</v>
      </c>
      <c r="I1371" s="343">
        <v>5434.10986328125</v>
      </c>
      <c r="J1371" s="343">
        <v>1</v>
      </c>
      <c r="K1371" s="344">
        <v>5434.10986328125</v>
      </c>
    </row>
    <row r="1372" spans="1:11" ht="14.45" customHeight="1" x14ac:dyDescent="0.2">
      <c r="A1372" s="339" t="s">
        <v>2659</v>
      </c>
      <c r="B1372" s="340" t="s">
        <v>2660</v>
      </c>
      <c r="C1372" s="341" t="s">
        <v>2755</v>
      </c>
      <c r="D1372" s="342" t="s">
        <v>2756</v>
      </c>
      <c r="E1372" s="341" t="s">
        <v>305</v>
      </c>
      <c r="F1372" s="342" t="s">
        <v>306</v>
      </c>
      <c r="G1372" s="341" t="s">
        <v>2807</v>
      </c>
      <c r="H1372" s="341" t="s">
        <v>2808</v>
      </c>
      <c r="I1372" s="343">
        <v>9757.4404296875</v>
      </c>
      <c r="J1372" s="343">
        <v>1</v>
      </c>
      <c r="K1372" s="344">
        <v>9757.4404296875</v>
      </c>
    </row>
    <row r="1373" spans="1:11" ht="14.45" customHeight="1" x14ac:dyDescent="0.2">
      <c r="A1373" s="339" t="s">
        <v>2659</v>
      </c>
      <c r="B1373" s="340" t="s">
        <v>2660</v>
      </c>
      <c r="C1373" s="341" t="s">
        <v>2755</v>
      </c>
      <c r="D1373" s="342" t="s">
        <v>2756</v>
      </c>
      <c r="E1373" s="341" t="s">
        <v>305</v>
      </c>
      <c r="F1373" s="342" t="s">
        <v>306</v>
      </c>
      <c r="G1373" s="341" t="s">
        <v>2809</v>
      </c>
      <c r="H1373" s="341" t="s">
        <v>2810</v>
      </c>
      <c r="I1373" s="343">
        <v>1024.387451171875</v>
      </c>
      <c r="J1373" s="343">
        <v>8</v>
      </c>
      <c r="K1373" s="344">
        <v>8195.099609375</v>
      </c>
    </row>
    <row r="1374" spans="1:11" ht="14.45" customHeight="1" x14ac:dyDescent="0.2">
      <c r="A1374" s="339" t="s">
        <v>2659</v>
      </c>
      <c r="B1374" s="340" t="s">
        <v>2660</v>
      </c>
      <c r="C1374" s="341" t="s">
        <v>2755</v>
      </c>
      <c r="D1374" s="342" t="s">
        <v>2756</v>
      </c>
      <c r="E1374" s="341" t="s">
        <v>305</v>
      </c>
      <c r="F1374" s="342" t="s">
        <v>306</v>
      </c>
      <c r="G1374" s="341" t="s">
        <v>2811</v>
      </c>
      <c r="H1374" s="341" t="s">
        <v>2812</v>
      </c>
      <c r="I1374" s="343">
        <v>9883.2802734375</v>
      </c>
      <c r="J1374" s="343">
        <v>2</v>
      </c>
      <c r="K1374" s="344">
        <v>19766.560546875</v>
      </c>
    </row>
    <row r="1375" spans="1:11" ht="14.45" customHeight="1" x14ac:dyDescent="0.2">
      <c r="A1375" s="339" t="s">
        <v>2659</v>
      </c>
      <c r="B1375" s="340" t="s">
        <v>2660</v>
      </c>
      <c r="C1375" s="341" t="s">
        <v>2755</v>
      </c>
      <c r="D1375" s="342" t="s">
        <v>2756</v>
      </c>
      <c r="E1375" s="341" t="s">
        <v>305</v>
      </c>
      <c r="F1375" s="342" t="s">
        <v>306</v>
      </c>
      <c r="G1375" s="341" t="s">
        <v>2813</v>
      </c>
      <c r="H1375" s="341" t="s">
        <v>2814</v>
      </c>
      <c r="I1375" s="343">
        <v>47377.4609375</v>
      </c>
      <c r="J1375" s="343">
        <v>1</v>
      </c>
      <c r="K1375" s="344">
        <v>47377.4609375</v>
      </c>
    </row>
    <row r="1376" spans="1:11" ht="14.45" customHeight="1" x14ac:dyDescent="0.2">
      <c r="A1376" s="339" t="s">
        <v>2659</v>
      </c>
      <c r="B1376" s="340" t="s">
        <v>2660</v>
      </c>
      <c r="C1376" s="341" t="s">
        <v>2755</v>
      </c>
      <c r="D1376" s="342" t="s">
        <v>2756</v>
      </c>
      <c r="E1376" s="341" t="s">
        <v>305</v>
      </c>
      <c r="F1376" s="342" t="s">
        <v>306</v>
      </c>
      <c r="G1376" s="341" t="s">
        <v>2815</v>
      </c>
      <c r="H1376" s="341" t="s">
        <v>2816</v>
      </c>
      <c r="I1376" s="343">
        <v>65908.5390625</v>
      </c>
      <c r="J1376" s="343">
        <v>1</v>
      </c>
      <c r="K1376" s="344">
        <v>65908.5390625</v>
      </c>
    </row>
    <row r="1377" spans="1:11" ht="14.45" customHeight="1" x14ac:dyDescent="0.2">
      <c r="A1377" s="339" t="s">
        <v>2659</v>
      </c>
      <c r="B1377" s="340" t="s">
        <v>2660</v>
      </c>
      <c r="C1377" s="341" t="s">
        <v>2755</v>
      </c>
      <c r="D1377" s="342" t="s">
        <v>2756</v>
      </c>
      <c r="E1377" s="341" t="s">
        <v>305</v>
      </c>
      <c r="F1377" s="342" t="s">
        <v>306</v>
      </c>
      <c r="G1377" s="341" t="s">
        <v>2817</v>
      </c>
      <c r="H1377" s="341" t="s">
        <v>2818</v>
      </c>
      <c r="I1377" s="343">
        <v>18053</v>
      </c>
      <c r="J1377" s="343">
        <v>1</v>
      </c>
      <c r="K1377" s="344">
        <v>18053</v>
      </c>
    </row>
    <row r="1378" spans="1:11" ht="14.45" customHeight="1" x14ac:dyDescent="0.2">
      <c r="A1378" s="339" t="s">
        <v>2659</v>
      </c>
      <c r="B1378" s="340" t="s">
        <v>2660</v>
      </c>
      <c r="C1378" s="341" t="s">
        <v>2755</v>
      </c>
      <c r="D1378" s="342" t="s">
        <v>2756</v>
      </c>
      <c r="E1378" s="341" t="s">
        <v>305</v>
      </c>
      <c r="F1378" s="342" t="s">
        <v>306</v>
      </c>
      <c r="G1378" s="341" t="s">
        <v>2819</v>
      </c>
      <c r="H1378" s="341" t="s">
        <v>2820</v>
      </c>
      <c r="I1378" s="343">
        <v>10769</v>
      </c>
      <c r="J1378" s="343">
        <v>1</v>
      </c>
      <c r="K1378" s="344">
        <v>10769</v>
      </c>
    </row>
    <row r="1379" spans="1:11" ht="14.45" customHeight="1" x14ac:dyDescent="0.2">
      <c r="A1379" s="339" t="s">
        <v>2659</v>
      </c>
      <c r="B1379" s="340" t="s">
        <v>2660</v>
      </c>
      <c r="C1379" s="341" t="s">
        <v>2755</v>
      </c>
      <c r="D1379" s="342" t="s">
        <v>2756</v>
      </c>
      <c r="E1379" s="341" t="s">
        <v>305</v>
      </c>
      <c r="F1379" s="342" t="s">
        <v>306</v>
      </c>
      <c r="G1379" s="341" t="s">
        <v>2821</v>
      </c>
      <c r="H1379" s="341" t="s">
        <v>2822</v>
      </c>
      <c r="I1379" s="343">
        <v>12109.6796875</v>
      </c>
      <c r="J1379" s="343">
        <v>1</v>
      </c>
      <c r="K1379" s="344">
        <v>12109.6796875</v>
      </c>
    </row>
    <row r="1380" spans="1:11" ht="14.45" customHeight="1" x14ac:dyDescent="0.2">
      <c r="A1380" s="339" t="s">
        <v>2659</v>
      </c>
      <c r="B1380" s="340" t="s">
        <v>2660</v>
      </c>
      <c r="C1380" s="341" t="s">
        <v>2755</v>
      </c>
      <c r="D1380" s="342" t="s">
        <v>2756</v>
      </c>
      <c r="E1380" s="341" t="s">
        <v>305</v>
      </c>
      <c r="F1380" s="342" t="s">
        <v>306</v>
      </c>
      <c r="G1380" s="341" t="s">
        <v>681</v>
      </c>
      <c r="H1380" s="341" t="s">
        <v>682</v>
      </c>
      <c r="I1380" s="343">
        <v>74.630001068115234</v>
      </c>
      <c r="J1380" s="343">
        <v>2</v>
      </c>
      <c r="K1380" s="344">
        <v>149.26000213623047</v>
      </c>
    </row>
    <row r="1381" spans="1:11" ht="14.45" customHeight="1" x14ac:dyDescent="0.2">
      <c r="A1381" s="339" t="s">
        <v>2659</v>
      </c>
      <c r="B1381" s="340" t="s">
        <v>2660</v>
      </c>
      <c r="C1381" s="341" t="s">
        <v>2755</v>
      </c>
      <c r="D1381" s="342" t="s">
        <v>2756</v>
      </c>
      <c r="E1381" s="341" t="s">
        <v>305</v>
      </c>
      <c r="F1381" s="342" t="s">
        <v>306</v>
      </c>
      <c r="G1381" s="341" t="s">
        <v>2823</v>
      </c>
      <c r="H1381" s="341" t="s">
        <v>2824</v>
      </c>
      <c r="I1381" s="343">
        <v>30696.490234375</v>
      </c>
      <c r="J1381" s="343">
        <v>4</v>
      </c>
      <c r="K1381" s="344">
        <v>122785.9609375</v>
      </c>
    </row>
    <row r="1382" spans="1:11" ht="14.45" customHeight="1" x14ac:dyDescent="0.2">
      <c r="A1382" s="339" t="s">
        <v>2659</v>
      </c>
      <c r="B1382" s="340" t="s">
        <v>2660</v>
      </c>
      <c r="C1382" s="341" t="s">
        <v>2755</v>
      </c>
      <c r="D1382" s="342" t="s">
        <v>2756</v>
      </c>
      <c r="E1382" s="341" t="s">
        <v>305</v>
      </c>
      <c r="F1382" s="342" t="s">
        <v>306</v>
      </c>
      <c r="G1382" s="341" t="s">
        <v>2074</v>
      </c>
      <c r="H1382" s="341" t="s">
        <v>2075</v>
      </c>
      <c r="I1382" s="343">
        <v>128.05000305175781</v>
      </c>
      <c r="J1382" s="343">
        <v>4</v>
      </c>
      <c r="K1382" s="344">
        <v>512.17999267578125</v>
      </c>
    </row>
    <row r="1383" spans="1:11" ht="14.45" customHeight="1" x14ac:dyDescent="0.2">
      <c r="A1383" s="339" t="s">
        <v>2659</v>
      </c>
      <c r="B1383" s="340" t="s">
        <v>2660</v>
      </c>
      <c r="C1383" s="341" t="s">
        <v>2755</v>
      </c>
      <c r="D1383" s="342" t="s">
        <v>2756</v>
      </c>
      <c r="E1383" s="341" t="s">
        <v>305</v>
      </c>
      <c r="F1383" s="342" t="s">
        <v>306</v>
      </c>
      <c r="G1383" s="341" t="s">
        <v>718</v>
      </c>
      <c r="H1383" s="341" t="s">
        <v>719</v>
      </c>
      <c r="I1383" s="343">
        <v>83.05999755859375</v>
      </c>
      <c r="J1383" s="343">
        <v>2</v>
      </c>
      <c r="K1383" s="344">
        <v>166.11000061035156</v>
      </c>
    </row>
    <row r="1384" spans="1:11" ht="14.45" customHeight="1" x14ac:dyDescent="0.2">
      <c r="A1384" s="339" t="s">
        <v>2659</v>
      </c>
      <c r="B1384" s="340" t="s">
        <v>2660</v>
      </c>
      <c r="C1384" s="341" t="s">
        <v>2755</v>
      </c>
      <c r="D1384" s="342" t="s">
        <v>2756</v>
      </c>
      <c r="E1384" s="341" t="s">
        <v>305</v>
      </c>
      <c r="F1384" s="342" t="s">
        <v>306</v>
      </c>
      <c r="G1384" s="341" t="s">
        <v>2678</v>
      </c>
      <c r="H1384" s="341" t="s">
        <v>2679</v>
      </c>
      <c r="I1384" s="343">
        <v>10586.2900390625</v>
      </c>
      <c r="J1384" s="343">
        <v>46</v>
      </c>
      <c r="K1384" s="344">
        <v>486969.35546875</v>
      </c>
    </row>
    <row r="1385" spans="1:11" ht="14.45" customHeight="1" x14ac:dyDescent="0.2">
      <c r="A1385" s="339" t="s">
        <v>2659</v>
      </c>
      <c r="B1385" s="340" t="s">
        <v>2660</v>
      </c>
      <c r="C1385" s="341" t="s">
        <v>2755</v>
      </c>
      <c r="D1385" s="342" t="s">
        <v>2756</v>
      </c>
      <c r="E1385" s="341" t="s">
        <v>305</v>
      </c>
      <c r="F1385" s="342" t="s">
        <v>306</v>
      </c>
      <c r="G1385" s="341" t="s">
        <v>2825</v>
      </c>
      <c r="H1385" s="341" t="s">
        <v>2826</v>
      </c>
      <c r="I1385" s="343">
        <v>2253.02001953125</v>
      </c>
      <c r="J1385" s="343">
        <v>96</v>
      </c>
      <c r="K1385" s="344">
        <v>216289.921875</v>
      </c>
    </row>
    <row r="1386" spans="1:11" ht="14.45" customHeight="1" x14ac:dyDescent="0.2">
      <c r="A1386" s="339" t="s">
        <v>2659</v>
      </c>
      <c r="B1386" s="340" t="s">
        <v>2660</v>
      </c>
      <c r="C1386" s="341" t="s">
        <v>2755</v>
      </c>
      <c r="D1386" s="342" t="s">
        <v>2756</v>
      </c>
      <c r="E1386" s="341" t="s">
        <v>305</v>
      </c>
      <c r="F1386" s="342" t="s">
        <v>306</v>
      </c>
      <c r="G1386" s="341" t="s">
        <v>2827</v>
      </c>
      <c r="H1386" s="341" t="s">
        <v>2828</v>
      </c>
      <c r="I1386" s="343">
        <v>6757.85009765625</v>
      </c>
      <c r="J1386" s="343">
        <v>96</v>
      </c>
      <c r="K1386" s="344">
        <v>648753.609375</v>
      </c>
    </row>
    <row r="1387" spans="1:11" ht="14.45" customHeight="1" x14ac:dyDescent="0.2">
      <c r="A1387" s="339" t="s">
        <v>2659</v>
      </c>
      <c r="B1387" s="340" t="s">
        <v>2660</v>
      </c>
      <c r="C1387" s="341" t="s">
        <v>2755</v>
      </c>
      <c r="D1387" s="342" t="s">
        <v>2756</v>
      </c>
      <c r="E1387" s="341" t="s">
        <v>305</v>
      </c>
      <c r="F1387" s="342" t="s">
        <v>306</v>
      </c>
      <c r="G1387" s="341" t="s">
        <v>2829</v>
      </c>
      <c r="H1387" s="341" t="s">
        <v>2830</v>
      </c>
      <c r="I1387" s="343">
        <v>5632.5498046875</v>
      </c>
      <c r="J1387" s="343">
        <v>32</v>
      </c>
      <c r="K1387" s="344">
        <v>180241.59375</v>
      </c>
    </row>
    <row r="1388" spans="1:11" ht="14.45" customHeight="1" x14ac:dyDescent="0.2">
      <c r="A1388" s="339" t="s">
        <v>2659</v>
      </c>
      <c r="B1388" s="340" t="s">
        <v>2660</v>
      </c>
      <c r="C1388" s="341" t="s">
        <v>2755</v>
      </c>
      <c r="D1388" s="342" t="s">
        <v>2756</v>
      </c>
      <c r="E1388" s="341" t="s">
        <v>305</v>
      </c>
      <c r="F1388" s="342" t="s">
        <v>306</v>
      </c>
      <c r="G1388" s="341" t="s">
        <v>2831</v>
      </c>
      <c r="H1388" s="341" t="s">
        <v>2832</v>
      </c>
      <c r="I1388" s="343">
        <v>5632.5498046875</v>
      </c>
      <c r="J1388" s="343">
        <v>32</v>
      </c>
      <c r="K1388" s="344">
        <v>180241.59375</v>
      </c>
    </row>
    <row r="1389" spans="1:11" ht="14.45" customHeight="1" x14ac:dyDescent="0.2">
      <c r="A1389" s="339" t="s">
        <v>2659</v>
      </c>
      <c r="B1389" s="340" t="s">
        <v>2660</v>
      </c>
      <c r="C1389" s="341" t="s">
        <v>2755</v>
      </c>
      <c r="D1389" s="342" t="s">
        <v>2756</v>
      </c>
      <c r="E1389" s="341" t="s">
        <v>305</v>
      </c>
      <c r="F1389" s="342" t="s">
        <v>306</v>
      </c>
      <c r="G1389" s="341" t="s">
        <v>2833</v>
      </c>
      <c r="H1389" s="341" t="s">
        <v>2834</v>
      </c>
      <c r="I1389" s="343">
        <v>5632.5498046875</v>
      </c>
      <c r="J1389" s="343">
        <v>70</v>
      </c>
      <c r="K1389" s="344">
        <v>394278.48828125</v>
      </c>
    </row>
    <row r="1390" spans="1:11" ht="14.45" customHeight="1" x14ac:dyDescent="0.2">
      <c r="A1390" s="339" t="s">
        <v>2659</v>
      </c>
      <c r="B1390" s="340" t="s">
        <v>2660</v>
      </c>
      <c r="C1390" s="341" t="s">
        <v>2755</v>
      </c>
      <c r="D1390" s="342" t="s">
        <v>2756</v>
      </c>
      <c r="E1390" s="341" t="s">
        <v>305</v>
      </c>
      <c r="F1390" s="342" t="s">
        <v>306</v>
      </c>
      <c r="G1390" s="341" t="s">
        <v>2835</v>
      </c>
      <c r="H1390" s="341" t="s">
        <v>2836</v>
      </c>
      <c r="I1390" s="343">
        <v>20551.849609375</v>
      </c>
      <c r="J1390" s="343">
        <v>2</v>
      </c>
      <c r="K1390" s="344">
        <v>41103.69921875</v>
      </c>
    </row>
    <row r="1391" spans="1:11" ht="14.45" customHeight="1" x14ac:dyDescent="0.2">
      <c r="A1391" s="339" t="s">
        <v>2659</v>
      </c>
      <c r="B1391" s="340" t="s">
        <v>2660</v>
      </c>
      <c r="C1391" s="341" t="s">
        <v>2755</v>
      </c>
      <c r="D1391" s="342" t="s">
        <v>2756</v>
      </c>
      <c r="E1391" s="341" t="s">
        <v>305</v>
      </c>
      <c r="F1391" s="342" t="s">
        <v>306</v>
      </c>
      <c r="G1391" s="341" t="s">
        <v>2684</v>
      </c>
      <c r="H1391" s="341" t="s">
        <v>2685</v>
      </c>
      <c r="I1391" s="343">
        <v>20551.849609375</v>
      </c>
      <c r="J1391" s="343">
        <v>2</v>
      </c>
      <c r="K1391" s="344">
        <v>41103.69921875</v>
      </c>
    </row>
    <row r="1392" spans="1:11" ht="14.45" customHeight="1" x14ac:dyDescent="0.2">
      <c r="A1392" s="339" t="s">
        <v>2659</v>
      </c>
      <c r="B1392" s="340" t="s">
        <v>2660</v>
      </c>
      <c r="C1392" s="341" t="s">
        <v>2755</v>
      </c>
      <c r="D1392" s="342" t="s">
        <v>2756</v>
      </c>
      <c r="E1392" s="341" t="s">
        <v>305</v>
      </c>
      <c r="F1392" s="342" t="s">
        <v>306</v>
      </c>
      <c r="G1392" s="341" t="s">
        <v>2686</v>
      </c>
      <c r="H1392" s="341" t="s">
        <v>2687</v>
      </c>
      <c r="I1392" s="343">
        <v>20551.849609375</v>
      </c>
      <c r="J1392" s="343">
        <v>2</v>
      </c>
      <c r="K1392" s="344">
        <v>41103.69921875</v>
      </c>
    </row>
    <row r="1393" spans="1:11" ht="14.45" customHeight="1" x14ac:dyDescent="0.2">
      <c r="A1393" s="339" t="s">
        <v>2659</v>
      </c>
      <c r="B1393" s="340" t="s">
        <v>2660</v>
      </c>
      <c r="C1393" s="341" t="s">
        <v>2755</v>
      </c>
      <c r="D1393" s="342" t="s">
        <v>2756</v>
      </c>
      <c r="E1393" s="341" t="s">
        <v>305</v>
      </c>
      <c r="F1393" s="342" t="s">
        <v>306</v>
      </c>
      <c r="G1393" s="341" t="s">
        <v>2688</v>
      </c>
      <c r="H1393" s="341" t="s">
        <v>2689</v>
      </c>
      <c r="I1393" s="343">
        <v>20551.849609375</v>
      </c>
      <c r="J1393" s="343">
        <v>2</v>
      </c>
      <c r="K1393" s="344">
        <v>41103.69921875</v>
      </c>
    </row>
    <row r="1394" spans="1:11" ht="14.45" customHeight="1" x14ac:dyDescent="0.2">
      <c r="A1394" s="339" t="s">
        <v>2659</v>
      </c>
      <c r="B1394" s="340" t="s">
        <v>2660</v>
      </c>
      <c r="C1394" s="341" t="s">
        <v>2755</v>
      </c>
      <c r="D1394" s="342" t="s">
        <v>2756</v>
      </c>
      <c r="E1394" s="341" t="s">
        <v>305</v>
      </c>
      <c r="F1394" s="342" t="s">
        <v>306</v>
      </c>
      <c r="G1394" s="341" t="s">
        <v>2837</v>
      </c>
      <c r="H1394" s="341" t="s">
        <v>2838</v>
      </c>
      <c r="I1394" s="343">
        <v>26220.69921875</v>
      </c>
      <c r="J1394" s="343">
        <v>1</v>
      </c>
      <c r="K1394" s="344">
        <v>26220.69921875</v>
      </c>
    </row>
    <row r="1395" spans="1:11" ht="14.45" customHeight="1" x14ac:dyDescent="0.2">
      <c r="A1395" s="339" t="s">
        <v>2659</v>
      </c>
      <c r="B1395" s="340" t="s">
        <v>2660</v>
      </c>
      <c r="C1395" s="341" t="s">
        <v>2755</v>
      </c>
      <c r="D1395" s="342" t="s">
        <v>2756</v>
      </c>
      <c r="E1395" s="341" t="s">
        <v>305</v>
      </c>
      <c r="F1395" s="342" t="s">
        <v>306</v>
      </c>
      <c r="G1395" s="341" t="s">
        <v>2839</v>
      </c>
      <c r="H1395" s="341" t="s">
        <v>2840</v>
      </c>
      <c r="I1395" s="343">
        <v>26220.64453125</v>
      </c>
      <c r="J1395" s="343">
        <v>2</v>
      </c>
      <c r="K1395" s="344">
        <v>52441.2890625</v>
      </c>
    </row>
    <row r="1396" spans="1:11" ht="14.45" customHeight="1" x14ac:dyDescent="0.2">
      <c r="A1396" s="339" t="s">
        <v>2659</v>
      </c>
      <c r="B1396" s="340" t="s">
        <v>2660</v>
      </c>
      <c r="C1396" s="341" t="s">
        <v>2755</v>
      </c>
      <c r="D1396" s="342" t="s">
        <v>2756</v>
      </c>
      <c r="E1396" s="341" t="s">
        <v>305</v>
      </c>
      <c r="F1396" s="342" t="s">
        <v>306</v>
      </c>
      <c r="G1396" s="341" t="s">
        <v>2841</v>
      </c>
      <c r="H1396" s="341" t="s">
        <v>2842</v>
      </c>
      <c r="I1396" s="343">
        <v>20551.836588541668</v>
      </c>
      <c r="J1396" s="343">
        <v>3</v>
      </c>
      <c r="K1396" s="344">
        <v>61655.509765625</v>
      </c>
    </row>
    <row r="1397" spans="1:11" ht="14.45" customHeight="1" x14ac:dyDescent="0.2">
      <c r="A1397" s="339" t="s">
        <v>2659</v>
      </c>
      <c r="B1397" s="340" t="s">
        <v>2660</v>
      </c>
      <c r="C1397" s="341" t="s">
        <v>2755</v>
      </c>
      <c r="D1397" s="342" t="s">
        <v>2756</v>
      </c>
      <c r="E1397" s="341" t="s">
        <v>305</v>
      </c>
      <c r="F1397" s="342" t="s">
        <v>306</v>
      </c>
      <c r="G1397" s="341" t="s">
        <v>2843</v>
      </c>
      <c r="H1397" s="341" t="s">
        <v>2844</v>
      </c>
      <c r="I1397" s="343">
        <v>26221</v>
      </c>
      <c r="J1397" s="343">
        <v>1</v>
      </c>
      <c r="K1397" s="344">
        <v>26221</v>
      </c>
    </row>
    <row r="1398" spans="1:11" ht="14.45" customHeight="1" x14ac:dyDescent="0.2">
      <c r="A1398" s="339" t="s">
        <v>2659</v>
      </c>
      <c r="B1398" s="340" t="s">
        <v>2660</v>
      </c>
      <c r="C1398" s="341" t="s">
        <v>2755</v>
      </c>
      <c r="D1398" s="342" t="s">
        <v>2756</v>
      </c>
      <c r="E1398" s="341" t="s">
        <v>305</v>
      </c>
      <c r="F1398" s="342" t="s">
        <v>306</v>
      </c>
      <c r="G1398" s="341" t="s">
        <v>2845</v>
      </c>
      <c r="H1398" s="341" t="s">
        <v>2846</v>
      </c>
      <c r="I1398" s="343">
        <v>20551.837158203125</v>
      </c>
      <c r="J1398" s="343">
        <v>9</v>
      </c>
      <c r="K1398" s="344">
        <v>184966.5078125</v>
      </c>
    </row>
    <row r="1399" spans="1:11" ht="14.45" customHeight="1" x14ac:dyDescent="0.2">
      <c r="A1399" s="339" t="s">
        <v>2659</v>
      </c>
      <c r="B1399" s="340" t="s">
        <v>2660</v>
      </c>
      <c r="C1399" s="341" t="s">
        <v>2755</v>
      </c>
      <c r="D1399" s="342" t="s">
        <v>2756</v>
      </c>
      <c r="E1399" s="341" t="s">
        <v>305</v>
      </c>
      <c r="F1399" s="342" t="s">
        <v>306</v>
      </c>
      <c r="G1399" s="341" t="s">
        <v>2690</v>
      </c>
      <c r="H1399" s="341" t="s">
        <v>2691</v>
      </c>
      <c r="I1399" s="343">
        <v>39512.791406249999</v>
      </c>
      <c r="J1399" s="343">
        <v>17</v>
      </c>
      <c r="K1399" s="344">
        <v>671717.4609375</v>
      </c>
    </row>
    <row r="1400" spans="1:11" ht="14.45" customHeight="1" x14ac:dyDescent="0.2">
      <c r="A1400" s="339" t="s">
        <v>2659</v>
      </c>
      <c r="B1400" s="340" t="s">
        <v>2660</v>
      </c>
      <c r="C1400" s="341" t="s">
        <v>2755</v>
      </c>
      <c r="D1400" s="342" t="s">
        <v>2756</v>
      </c>
      <c r="E1400" s="341" t="s">
        <v>305</v>
      </c>
      <c r="F1400" s="342" t="s">
        <v>306</v>
      </c>
      <c r="G1400" s="341" t="s">
        <v>2692</v>
      </c>
      <c r="H1400" s="341" t="s">
        <v>2693</v>
      </c>
      <c r="I1400" s="343">
        <v>3507.7900390625</v>
      </c>
      <c r="J1400" s="343">
        <v>6</v>
      </c>
      <c r="K1400" s="344">
        <v>21046.740234375</v>
      </c>
    </row>
    <row r="1401" spans="1:11" ht="14.45" customHeight="1" x14ac:dyDescent="0.2">
      <c r="A1401" s="339" t="s">
        <v>2659</v>
      </c>
      <c r="B1401" s="340" t="s">
        <v>2660</v>
      </c>
      <c r="C1401" s="341" t="s">
        <v>2755</v>
      </c>
      <c r="D1401" s="342" t="s">
        <v>2756</v>
      </c>
      <c r="E1401" s="341" t="s">
        <v>305</v>
      </c>
      <c r="F1401" s="342" t="s">
        <v>306</v>
      </c>
      <c r="G1401" s="341" t="s">
        <v>2694</v>
      </c>
      <c r="H1401" s="341" t="s">
        <v>2695</v>
      </c>
      <c r="I1401" s="343">
        <v>20685.0703125</v>
      </c>
      <c r="J1401" s="343">
        <v>4</v>
      </c>
      <c r="K1401" s="344">
        <v>82740.28125</v>
      </c>
    </row>
    <row r="1402" spans="1:11" ht="14.45" customHeight="1" x14ac:dyDescent="0.2">
      <c r="A1402" s="339" t="s">
        <v>2659</v>
      </c>
      <c r="B1402" s="340" t="s">
        <v>2660</v>
      </c>
      <c r="C1402" s="341" t="s">
        <v>2755</v>
      </c>
      <c r="D1402" s="342" t="s">
        <v>2756</v>
      </c>
      <c r="E1402" s="341" t="s">
        <v>305</v>
      </c>
      <c r="F1402" s="342" t="s">
        <v>306</v>
      </c>
      <c r="G1402" s="341" t="s">
        <v>2847</v>
      </c>
      <c r="H1402" s="341" t="s">
        <v>2848</v>
      </c>
      <c r="I1402" s="343">
        <v>2532.889892578125</v>
      </c>
      <c r="J1402" s="343">
        <v>20</v>
      </c>
      <c r="K1402" s="344">
        <v>50657.8681640625</v>
      </c>
    </row>
    <row r="1403" spans="1:11" ht="14.45" customHeight="1" x14ac:dyDescent="0.2">
      <c r="A1403" s="339" t="s">
        <v>2659</v>
      </c>
      <c r="B1403" s="340" t="s">
        <v>2660</v>
      </c>
      <c r="C1403" s="341" t="s">
        <v>2755</v>
      </c>
      <c r="D1403" s="342" t="s">
        <v>2756</v>
      </c>
      <c r="E1403" s="341" t="s">
        <v>305</v>
      </c>
      <c r="F1403" s="342" t="s">
        <v>306</v>
      </c>
      <c r="G1403" s="341" t="s">
        <v>2849</v>
      </c>
      <c r="H1403" s="341" t="s">
        <v>2850</v>
      </c>
      <c r="I1403" s="343">
        <v>363</v>
      </c>
      <c r="J1403" s="343">
        <v>4</v>
      </c>
      <c r="K1403" s="344">
        <v>1452</v>
      </c>
    </row>
    <row r="1404" spans="1:11" ht="14.45" customHeight="1" x14ac:dyDescent="0.2">
      <c r="A1404" s="339" t="s">
        <v>2659</v>
      </c>
      <c r="B1404" s="340" t="s">
        <v>2660</v>
      </c>
      <c r="C1404" s="341" t="s">
        <v>2755</v>
      </c>
      <c r="D1404" s="342" t="s">
        <v>2756</v>
      </c>
      <c r="E1404" s="341" t="s">
        <v>305</v>
      </c>
      <c r="F1404" s="342" t="s">
        <v>306</v>
      </c>
      <c r="G1404" s="341" t="s">
        <v>2851</v>
      </c>
      <c r="H1404" s="341" t="s">
        <v>2852</v>
      </c>
      <c r="I1404" s="343">
        <v>8499</v>
      </c>
      <c r="J1404" s="343">
        <v>2</v>
      </c>
      <c r="K1404" s="344">
        <v>16998</v>
      </c>
    </row>
    <row r="1405" spans="1:11" ht="14.45" customHeight="1" x14ac:dyDescent="0.2">
      <c r="A1405" s="339" t="s">
        <v>2659</v>
      </c>
      <c r="B1405" s="340" t="s">
        <v>2660</v>
      </c>
      <c r="C1405" s="341" t="s">
        <v>2755</v>
      </c>
      <c r="D1405" s="342" t="s">
        <v>2756</v>
      </c>
      <c r="E1405" s="341" t="s">
        <v>305</v>
      </c>
      <c r="F1405" s="342" t="s">
        <v>306</v>
      </c>
      <c r="G1405" s="341" t="s">
        <v>2140</v>
      </c>
      <c r="H1405" s="341" t="s">
        <v>2141</v>
      </c>
      <c r="I1405" s="343">
        <v>18573.575816761364</v>
      </c>
      <c r="J1405" s="343">
        <v>25</v>
      </c>
      <c r="K1405" s="344">
        <v>464338</v>
      </c>
    </row>
    <row r="1406" spans="1:11" ht="14.45" customHeight="1" x14ac:dyDescent="0.2">
      <c r="A1406" s="339" t="s">
        <v>2659</v>
      </c>
      <c r="B1406" s="340" t="s">
        <v>2660</v>
      </c>
      <c r="C1406" s="341" t="s">
        <v>2755</v>
      </c>
      <c r="D1406" s="342" t="s">
        <v>2756</v>
      </c>
      <c r="E1406" s="341" t="s">
        <v>305</v>
      </c>
      <c r="F1406" s="342" t="s">
        <v>306</v>
      </c>
      <c r="G1406" s="341" t="s">
        <v>2142</v>
      </c>
      <c r="H1406" s="341" t="s">
        <v>2143</v>
      </c>
      <c r="I1406" s="343">
        <v>35509.87109375</v>
      </c>
      <c r="J1406" s="343">
        <v>1</v>
      </c>
      <c r="K1406" s="344">
        <v>35509.87109375</v>
      </c>
    </row>
    <row r="1407" spans="1:11" ht="14.45" customHeight="1" x14ac:dyDescent="0.2">
      <c r="A1407" s="339" t="s">
        <v>2659</v>
      </c>
      <c r="B1407" s="340" t="s">
        <v>2660</v>
      </c>
      <c r="C1407" s="341" t="s">
        <v>2755</v>
      </c>
      <c r="D1407" s="342" t="s">
        <v>2756</v>
      </c>
      <c r="E1407" s="341" t="s">
        <v>305</v>
      </c>
      <c r="F1407" s="342" t="s">
        <v>306</v>
      </c>
      <c r="G1407" s="341" t="s">
        <v>2853</v>
      </c>
      <c r="H1407" s="341" t="s">
        <v>2854</v>
      </c>
      <c r="I1407" s="343">
        <v>30696</v>
      </c>
      <c r="J1407" s="343">
        <v>1</v>
      </c>
      <c r="K1407" s="344">
        <v>30696</v>
      </c>
    </row>
    <row r="1408" spans="1:11" ht="14.45" customHeight="1" x14ac:dyDescent="0.2">
      <c r="A1408" s="339" t="s">
        <v>2659</v>
      </c>
      <c r="B1408" s="340" t="s">
        <v>2660</v>
      </c>
      <c r="C1408" s="341" t="s">
        <v>2755</v>
      </c>
      <c r="D1408" s="342" t="s">
        <v>2756</v>
      </c>
      <c r="E1408" s="341" t="s">
        <v>305</v>
      </c>
      <c r="F1408" s="342" t="s">
        <v>306</v>
      </c>
      <c r="G1408" s="341" t="s">
        <v>2855</v>
      </c>
      <c r="H1408" s="341" t="s">
        <v>2856</v>
      </c>
      <c r="I1408" s="343">
        <v>23844.740234375</v>
      </c>
      <c r="J1408" s="343">
        <v>1</v>
      </c>
      <c r="K1408" s="344">
        <v>23844.740234375</v>
      </c>
    </row>
    <row r="1409" spans="1:11" ht="14.45" customHeight="1" x14ac:dyDescent="0.2">
      <c r="A1409" s="339" t="s">
        <v>2659</v>
      </c>
      <c r="B1409" s="340" t="s">
        <v>2660</v>
      </c>
      <c r="C1409" s="341" t="s">
        <v>2755</v>
      </c>
      <c r="D1409" s="342" t="s">
        <v>2756</v>
      </c>
      <c r="E1409" s="341" t="s">
        <v>305</v>
      </c>
      <c r="F1409" s="342" t="s">
        <v>306</v>
      </c>
      <c r="G1409" s="341" t="s">
        <v>2857</v>
      </c>
      <c r="H1409" s="341" t="s">
        <v>2858</v>
      </c>
      <c r="I1409" s="343">
        <v>21214.810546875</v>
      </c>
      <c r="J1409" s="343">
        <v>1</v>
      </c>
      <c r="K1409" s="344">
        <v>21214.810546875</v>
      </c>
    </row>
    <row r="1410" spans="1:11" ht="14.45" customHeight="1" x14ac:dyDescent="0.2">
      <c r="A1410" s="339" t="s">
        <v>2659</v>
      </c>
      <c r="B1410" s="340" t="s">
        <v>2660</v>
      </c>
      <c r="C1410" s="341" t="s">
        <v>2755</v>
      </c>
      <c r="D1410" s="342" t="s">
        <v>2756</v>
      </c>
      <c r="E1410" s="341" t="s">
        <v>305</v>
      </c>
      <c r="F1410" s="342" t="s">
        <v>306</v>
      </c>
      <c r="G1410" s="341" t="s">
        <v>2859</v>
      </c>
      <c r="H1410" s="341" t="s">
        <v>2860</v>
      </c>
      <c r="I1410" s="343">
        <v>60093.44140625</v>
      </c>
      <c r="J1410" s="343">
        <v>1</v>
      </c>
      <c r="K1410" s="344">
        <v>60093.44140625</v>
      </c>
    </row>
    <row r="1411" spans="1:11" ht="14.45" customHeight="1" x14ac:dyDescent="0.2">
      <c r="A1411" s="339" t="s">
        <v>2659</v>
      </c>
      <c r="B1411" s="340" t="s">
        <v>2660</v>
      </c>
      <c r="C1411" s="341" t="s">
        <v>2755</v>
      </c>
      <c r="D1411" s="342" t="s">
        <v>2756</v>
      </c>
      <c r="E1411" s="341" t="s">
        <v>305</v>
      </c>
      <c r="F1411" s="342" t="s">
        <v>306</v>
      </c>
      <c r="G1411" s="341" t="s">
        <v>2861</v>
      </c>
      <c r="H1411" s="341" t="s">
        <v>2862</v>
      </c>
      <c r="I1411" s="343">
        <v>2240.199951171875</v>
      </c>
      <c r="J1411" s="343">
        <v>1</v>
      </c>
      <c r="K1411" s="344">
        <v>2240.199951171875</v>
      </c>
    </row>
    <row r="1412" spans="1:11" ht="14.45" customHeight="1" x14ac:dyDescent="0.2">
      <c r="A1412" s="339" t="s">
        <v>2659</v>
      </c>
      <c r="B1412" s="340" t="s">
        <v>2660</v>
      </c>
      <c r="C1412" s="341" t="s">
        <v>2755</v>
      </c>
      <c r="D1412" s="342" t="s">
        <v>2756</v>
      </c>
      <c r="E1412" s="341" t="s">
        <v>305</v>
      </c>
      <c r="F1412" s="342" t="s">
        <v>306</v>
      </c>
      <c r="G1412" s="341" t="s">
        <v>2863</v>
      </c>
      <c r="H1412" s="341" t="s">
        <v>2864</v>
      </c>
      <c r="I1412" s="343">
        <v>14374.91259765625</v>
      </c>
      <c r="J1412" s="343">
        <v>3</v>
      </c>
      <c r="K1412" s="344">
        <v>43124.650390625</v>
      </c>
    </row>
    <row r="1413" spans="1:11" ht="14.45" customHeight="1" x14ac:dyDescent="0.2">
      <c r="A1413" s="339" t="s">
        <v>2659</v>
      </c>
      <c r="B1413" s="340" t="s">
        <v>2660</v>
      </c>
      <c r="C1413" s="341" t="s">
        <v>2755</v>
      </c>
      <c r="D1413" s="342" t="s">
        <v>2756</v>
      </c>
      <c r="E1413" s="341" t="s">
        <v>305</v>
      </c>
      <c r="F1413" s="342" t="s">
        <v>306</v>
      </c>
      <c r="G1413" s="341" t="s">
        <v>2865</v>
      </c>
      <c r="H1413" s="341" t="s">
        <v>2866</v>
      </c>
      <c r="I1413" s="343">
        <v>13993.650390625</v>
      </c>
      <c r="J1413" s="343">
        <v>2</v>
      </c>
      <c r="K1413" s="344">
        <v>27987.30078125</v>
      </c>
    </row>
    <row r="1414" spans="1:11" ht="14.45" customHeight="1" x14ac:dyDescent="0.2">
      <c r="A1414" s="339" t="s">
        <v>2659</v>
      </c>
      <c r="B1414" s="340" t="s">
        <v>2660</v>
      </c>
      <c r="C1414" s="341" t="s">
        <v>2755</v>
      </c>
      <c r="D1414" s="342" t="s">
        <v>2756</v>
      </c>
      <c r="E1414" s="341" t="s">
        <v>305</v>
      </c>
      <c r="F1414" s="342" t="s">
        <v>306</v>
      </c>
      <c r="G1414" s="341" t="s">
        <v>2867</v>
      </c>
      <c r="H1414" s="341" t="s">
        <v>2868</v>
      </c>
      <c r="I1414" s="343">
        <v>7241</v>
      </c>
      <c r="J1414" s="343">
        <v>1</v>
      </c>
      <c r="K1414" s="344">
        <v>7241</v>
      </c>
    </row>
    <row r="1415" spans="1:11" ht="14.45" customHeight="1" x14ac:dyDescent="0.2">
      <c r="A1415" s="339" t="s">
        <v>2659</v>
      </c>
      <c r="B1415" s="340" t="s">
        <v>2660</v>
      </c>
      <c r="C1415" s="341" t="s">
        <v>2755</v>
      </c>
      <c r="D1415" s="342" t="s">
        <v>2756</v>
      </c>
      <c r="E1415" s="341" t="s">
        <v>305</v>
      </c>
      <c r="F1415" s="342" t="s">
        <v>306</v>
      </c>
      <c r="G1415" s="341" t="s">
        <v>2869</v>
      </c>
      <c r="H1415" s="341" t="s">
        <v>2870</v>
      </c>
      <c r="I1415" s="343">
        <v>7153.52001953125</v>
      </c>
      <c r="J1415" s="343">
        <v>4</v>
      </c>
      <c r="K1415" s="344">
        <v>28614.08056640625</v>
      </c>
    </row>
    <row r="1416" spans="1:11" ht="14.45" customHeight="1" x14ac:dyDescent="0.2">
      <c r="A1416" s="339" t="s">
        <v>2659</v>
      </c>
      <c r="B1416" s="340" t="s">
        <v>2660</v>
      </c>
      <c r="C1416" s="341" t="s">
        <v>2755</v>
      </c>
      <c r="D1416" s="342" t="s">
        <v>2756</v>
      </c>
      <c r="E1416" s="341" t="s">
        <v>305</v>
      </c>
      <c r="F1416" s="342" t="s">
        <v>306</v>
      </c>
      <c r="G1416" s="341" t="s">
        <v>2871</v>
      </c>
      <c r="H1416" s="341" t="s">
        <v>2872</v>
      </c>
      <c r="I1416" s="343">
        <v>23385.849609375</v>
      </c>
      <c r="J1416" s="343">
        <v>2</v>
      </c>
      <c r="K1416" s="344">
        <v>46771.69921875</v>
      </c>
    </row>
    <row r="1417" spans="1:11" ht="14.45" customHeight="1" x14ac:dyDescent="0.2">
      <c r="A1417" s="339" t="s">
        <v>2659</v>
      </c>
      <c r="B1417" s="340" t="s">
        <v>2660</v>
      </c>
      <c r="C1417" s="341" t="s">
        <v>2755</v>
      </c>
      <c r="D1417" s="342" t="s">
        <v>2756</v>
      </c>
      <c r="E1417" s="341" t="s">
        <v>305</v>
      </c>
      <c r="F1417" s="342" t="s">
        <v>306</v>
      </c>
      <c r="G1417" s="341" t="s">
        <v>2873</v>
      </c>
      <c r="H1417" s="341" t="s">
        <v>2874</v>
      </c>
      <c r="I1417" s="343">
        <v>33708.30859375</v>
      </c>
      <c r="J1417" s="343">
        <v>1</v>
      </c>
      <c r="K1417" s="344">
        <v>33708.30859375</v>
      </c>
    </row>
    <row r="1418" spans="1:11" ht="14.45" customHeight="1" x14ac:dyDescent="0.2">
      <c r="A1418" s="339" t="s">
        <v>2659</v>
      </c>
      <c r="B1418" s="340" t="s">
        <v>2660</v>
      </c>
      <c r="C1418" s="341" t="s">
        <v>2755</v>
      </c>
      <c r="D1418" s="342" t="s">
        <v>2756</v>
      </c>
      <c r="E1418" s="341" t="s">
        <v>305</v>
      </c>
      <c r="F1418" s="342" t="s">
        <v>306</v>
      </c>
      <c r="G1418" s="341" t="s">
        <v>2875</v>
      </c>
      <c r="H1418" s="341" t="s">
        <v>2876</v>
      </c>
      <c r="I1418" s="343">
        <v>88190.3984375</v>
      </c>
      <c r="J1418" s="343">
        <v>2</v>
      </c>
      <c r="K1418" s="344">
        <v>176380.796875</v>
      </c>
    </row>
    <row r="1419" spans="1:11" ht="14.45" customHeight="1" x14ac:dyDescent="0.2">
      <c r="A1419" s="339" t="s">
        <v>2659</v>
      </c>
      <c r="B1419" s="340" t="s">
        <v>2660</v>
      </c>
      <c r="C1419" s="341" t="s">
        <v>2755</v>
      </c>
      <c r="D1419" s="342" t="s">
        <v>2756</v>
      </c>
      <c r="E1419" s="341" t="s">
        <v>305</v>
      </c>
      <c r="F1419" s="342" t="s">
        <v>306</v>
      </c>
      <c r="G1419" s="341" t="s">
        <v>2877</v>
      </c>
      <c r="H1419" s="341" t="s">
        <v>2878</v>
      </c>
      <c r="I1419" s="343">
        <v>29591.759765625</v>
      </c>
      <c r="J1419" s="343">
        <v>2</v>
      </c>
      <c r="K1419" s="344">
        <v>59183.51953125</v>
      </c>
    </row>
    <row r="1420" spans="1:11" ht="14.45" customHeight="1" x14ac:dyDescent="0.2">
      <c r="A1420" s="339" t="s">
        <v>2659</v>
      </c>
      <c r="B1420" s="340" t="s">
        <v>2660</v>
      </c>
      <c r="C1420" s="341" t="s">
        <v>2755</v>
      </c>
      <c r="D1420" s="342" t="s">
        <v>2756</v>
      </c>
      <c r="E1420" s="341" t="s">
        <v>305</v>
      </c>
      <c r="F1420" s="342" t="s">
        <v>306</v>
      </c>
      <c r="G1420" s="341" t="s">
        <v>2879</v>
      </c>
      <c r="H1420" s="341" t="s">
        <v>2880</v>
      </c>
      <c r="I1420" s="343">
        <v>53549.76171875</v>
      </c>
      <c r="J1420" s="343">
        <v>1</v>
      </c>
      <c r="K1420" s="344">
        <v>53549.76171875</v>
      </c>
    </row>
    <row r="1421" spans="1:11" ht="14.45" customHeight="1" x14ac:dyDescent="0.2">
      <c r="A1421" s="339" t="s">
        <v>2659</v>
      </c>
      <c r="B1421" s="340" t="s">
        <v>2660</v>
      </c>
      <c r="C1421" s="341" t="s">
        <v>2755</v>
      </c>
      <c r="D1421" s="342" t="s">
        <v>2756</v>
      </c>
      <c r="E1421" s="341" t="s">
        <v>305</v>
      </c>
      <c r="F1421" s="342" t="s">
        <v>306</v>
      </c>
      <c r="G1421" s="341" t="s">
        <v>2881</v>
      </c>
      <c r="H1421" s="341" t="s">
        <v>2882</v>
      </c>
      <c r="I1421" s="343">
        <v>21547.6796875</v>
      </c>
      <c r="J1421" s="343">
        <v>1</v>
      </c>
      <c r="K1421" s="344">
        <v>21547.6796875</v>
      </c>
    </row>
    <row r="1422" spans="1:11" ht="14.45" customHeight="1" x14ac:dyDescent="0.2">
      <c r="A1422" s="339" t="s">
        <v>2659</v>
      </c>
      <c r="B1422" s="340" t="s">
        <v>2660</v>
      </c>
      <c r="C1422" s="341" t="s">
        <v>2755</v>
      </c>
      <c r="D1422" s="342" t="s">
        <v>2756</v>
      </c>
      <c r="E1422" s="341" t="s">
        <v>305</v>
      </c>
      <c r="F1422" s="342" t="s">
        <v>306</v>
      </c>
      <c r="G1422" s="341" t="s">
        <v>2883</v>
      </c>
      <c r="H1422" s="341" t="s">
        <v>2884</v>
      </c>
      <c r="I1422" s="343">
        <v>1887.5999755859375</v>
      </c>
      <c r="J1422" s="343">
        <v>1</v>
      </c>
      <c r="K1422" s="344">
        <v>1887.5999755859375</v>
      </c>
    </row>
    <row r="1423" spans="1:11" ht="14.45" customHeight="1" x14ac:dyDescent="0.2">
      <c r="A1423" s="339" t="s">
        <v>2659</v>
      </c>
      <c r="B1423" s="340" t="s">
        <v>2660</v>
      </c>
      <c r="C1423" s="341" t="s">
        <v>2755</v>
      </c>
      <c r="D1423" s="342" t="s">
        <v>2756</v>
      </c>
      <c r="E1423" s="341" t="s">
        <v>305</v>
      </c>
      <c r="F1423" s="342" t="s">
        <v>306</v>
      </c>
      <c r="G1423" s="341" t="s">
        <v>2885</v>
      </c>
      <c r="H1423" s="341" t="s">
        <v>2886</v>
      </c>
      <c r="I1423" s="343">
        <v>1887.5999755859375</v>
      </c>
      <c r="J1423" s="343">
        <v>1</v>
      </c>
      <c r="K1423" s="344">
        <v>1887.5999755859375</v>
      </c>
    </row>
    <row r="1424" spans="1:11" ht="14.45" customHeight="1" x14ac:dyDescent="0.2">
      <c r="A1424" s="339" t="s">
        <v>2659</v>
      </c>
      <c r="B1424" s="340" t="s">
        <v>2660</v>
      </c>
      <c r="C1424" s="341" t="s">
        <v>2755</v>
      </c>
      <c r="D1424" s="342" t="s">
        <v>2756</v>
      </c>
      <c r="E1424" s="341" t="s">
        <v>305</v>
      </c>
      <c r="F1424" s="342" t="s">
        <v>306</v>
      </c>
      <c r="G1424" s="341" t="s">
        <v>2887</v>
      </c>
      <c r="H1424" s="341" t="s">
        <v>2888</v>
      </c>
      <c r="I1424" s="343">
        <v>1113.199951171875</v>
      </c>
      <c r="J1424" s="343">
        <v>2</v>
      </c>
      <c r="K1424" s="344">
        <v>2226.39990234375</v>
      </c>
    </row>
    <row r="1425" spans="1:11" ht="14.45" customHeight="1" x14ac:dyDescent="0.2">
      <c r="A1425" s="339" t="s">
        <v>2659</v>
      </c>
      <c r="B1425" s="340" t="s">
        <v>2660</v>
      </c>
      <c r="C1425" s="341" t="s">
        <v>2755</v>
      </c>
      <c r="D1425" s="342" t="s">
        <v>2756</v>
      </c>
      <c r="E1425" s="341" t="s">
        <v>305</v>
      </c>
      <c r="F1425" s="342" t="s">
        <v>306</v>
      </c>
      <c r="G1425" s="341" t="s">
        <v>2889</v>
      </c>
      <c r="H1425" s="341" t="s">
        <v>2890</v>
      </c>
      <c r="I1425" s="343">
        <v>1471.3599853515625</v>
      </c>
      <c r="J1425" s="343">
        <v>2</v>
      </c>
      <c r="K1425" s="344">
        <v>2942.719970703125</v>
      </c>
    </row>
    <row r="1426" spans="1:11" ht="14.45" customHeight="1" x14ac:dyDescent="0.2">
      <c r="A1426" s="339" t="s">
        <v>2659</v>
      </c>
      <c r="B1426" s="340" t="s">
        <v>2660</v>
      </c>
      <c r="C1426" s="341" t="s">
        <v>2755</v>
      </c>
      <c r="D1426" s="342" t="s">
        <v>2756</v>
      </c>
      <c r="E1426" s="341" t="s">
        <v>305</v>
      </c>
      <c r="F1426" s="342" t="s">
        <v>306</v>
      </c>
      <c r="G1426" s="341" t="s">
        <v>2891</v>
      </c>
      <c r="H1426" s="341" t="s">
        <v>2892</v>
      </c>
      <c r="I1426" s="343">
        <v>1626.239990234375</v>
      </c>
      <c r="J1426" s="343">
        <v>1</v>
      </c>
      <c r="K1426" s="344">
        <v>1626.239990234375</v>
      </c>
    </row>
    <row r="1427" spans="1:11" ht="14.45" customHeight="1" x14ac:dyDescent="0.2">
      <c r="A1427" s="339" t="s">
        <v>2659</v>
      </c>
      <c r="B1427" s="340" t="s">
        <v>2660</v>
      </c>
      <c r="C1427" s="341" t="s">
        <v>2755</v>
      </c>
      <c r="D1427" s="342" t="s">
        <v>2756</v>
      </c>
      <c r="E1427" s="341" t="s">
        <v>305</v>
      </c>
      <c r="F1427" s="342" t="s">
        <v>306</v>
      </c>
      <c r="G1427" s="341" t="s">
        <v>2702</v>
      </c>
      <c r="H1427" s="341" t="s">
        <v>2703</v>
      </c>
      <c r="I1427" s="343">
        <v>1577.8399658203125</v>
      </c>
      <c r="J1427" s="343">
        <v>1</v>
      </c>
      <c r="K1427" s="344">
        <v>1577.8399658203125</v>
      </c>
    </row>
    <row r="1428" spans="1:11" ht="14.45" customHeight="1" x14ac:dyDescent="0.2">
      <c r="A1428" s="339" t="s">
        <v>2659</v>
      </c>
      <c r="B1428" s="340" t="s">
        <v>2660</v>
      </c>
      <c r="C1428" s="341" t="s">
        <v>2755</v>
      </c>
      <c r="D1428" s="342" t="s">
        <v>2756</v>
      </c>
      <c r="E1428" s="341" t="s">
        <v>305</v>
      </c>
      <c r="F1428" s="342" t="s">
        <v>306</v>
      </c>
      <c r="G1428" s="341" t="s">
        <v>2710</v>
      </c>
      <c r="H1428" s="341" t="s">
        <v>2711</v>
      </c>
      <c r="I1428" s="343">
        <v>40337.48828125</v>
      </c>
      <c r="J1428" s="343">
        <v>2</v>
      </c>
      <c r="K1428" s="344">
        <v>80674.9765625</v>
      </c>
    </row>
    <row r="1429" spans="1:11" ht="14.45" customHeight="1" x14ac:dyDescent="0.2">
      <c r="A1429" s="339" t="s">
        <v>2659</v>
      </c>
      <c r="B1429" s="340" t="s">
        <v>2660</v>
      </c>
      <c r="C1429" s="341" t="s">
        <v>2755</v>
      </c>
      <c r="D1429" s="342" t="s">
        <v>2756</v>
      </c>
      <c r="E1429" s="341" t="s">
        <v>305</v>
      </c>
      <c r="F1429" s="342" t="s">
        <v>306</v>
      </c>
      <c r="G1429" s="341" t="s">
        <v>2893</v>
      </c>
      <c r="H1429" s="341" t="s">
        <v>2894</v>
      </c>
      <c r="I1429" s="343">
        <v>33891.4921875</v>
      </c>
      <c r="J1429" s="343">
        <v>3</v>
      </c>
      <c r="K1429" s="344">
        <v>101404.94921875</v>
      </c>
    </row>
    <row r="1430" spans="1:11" ht="14.45" customHeight="1" x14ac:dyDescent="0.2">
      <c r="A1430" s="339" t="s">
        <v>2659</v>
      </c>
      <c r="B1430" s="340" t="s">
        <v>2660</v>
      </c>
      <c r="C1430" s="341" t="s">
        <v>2755</v>
      </c>
      <c r="D1430" s="342" t="s">
        <v>2756</v>
      </c>
      <c r="E1430" s="341" t="s">
        <v>305</v>
      </c>
      <c r="F1430" s="342" t="s">
        <v>306</v>
      </c>
      <c r="G1430" s="341" t="s">
        <v>2895</v>
      </c>
      <c r="H1430" s="341" t="s">
        <v>2894</v>
      </c>
      <c r="I1430" s="343">
        <v>38104.89453125</v>
      </c>
      <c r="J1430" s="343">
        <v>2</v>
      </c>
      <c r="K1430" s="344">
        <v>76209.7890625</v>
      </c>
    </row>
    <row r="1431" spans="1:11" ht="14.45" customHeight="1" x14ac:dyDescent="0.2">
      <c r="A1431" s="339" t="s">
        <v>2659</v>
      </c>
      <c r="B1431" s="340" t="s">
        <v>2660</v>
      </c>
      <c r="C1431" s="341" t="s">
        <v>2755</v>
      </c>
      <c r="D1431" s="342" t="s">
        <v>2756</v>
      </c>
      <c r="E1431" s="341" t="s">
        <v>305</v>
      </c>
      <c r="F1431" s="342" t="s">
        <v>306</v>
      </c>
      <c r="G1431" s="341" t="s">
        <v>2896</v>
      </c>
      <c r="H1431" s="341" t="s">
        <v>2897</v>
      </c>
      <c r="I1431" s="343">
        <v>1840</v>
      </c>
      <c r="J1431" s="343">
        <v>2</v>
      </c>
      <c r="K1431" s="344">
        <v>3680</v>
      </c>
    </row>
    <row r="1432" spans="1:11" ht="14.45" customHeight="1" x14ac:dyDescent="0.2">
      <c r="A1432" s="339" t="s">
        <v>2659</v>
      </c>
      <c r="B1432" s="340" t="s">
        <v>2660</v>
      </c>
      <c r="C1432" s="341" t="s">
        <v>2755</v>
      </c>
      <c r="D1432" s="342" t="s">
        <v>2756</v>
      </c>
      <c r="E1432" s="341" t="s">
        <v>305</v>
      </c>
      <c r="F1432" s="342" t="s">
        <v>306</v>
      </c>
      <c r="G1432" s="341" t="s">
        <v>2898</v>
      </c>
      <c r="H1432" s="341" t="s">
        <v>2899</v>
      </c>
      <c r="I1432" s="343">
        <v>24317</v>
      </c>
      <c r="J1432" s="343">
        <v>1</v>
      </c>
      <c r="K1432" s="344">
        <v>24317</v>
      </c>
    </row>
    <row r="1433" spans="1:11" ht="14.45" customHeight="1" x14ac:dyDescent="0.2">
      <c r="A1433" s="339" t="s">
        <v>2659</v>
      </c>
      <c r="B1433" s="340" t="s">
        <v>2660</v>
      </c>
      <c r="C1433" s="341" t="s">
        <v>2755</v>
      </c>
      <c r="D1433" s="342" t="s">
        <v>2756</v>
      </c>
      <c r="E1433" s="341" t="s">
        <v>305</v>
      </c>
      <c r="F1433" s="342" t="s">
        <v>306</v>
      </c>
      <c r="G1433" s="341" t="s">
        <v>2900</v>
      </c>
      <c r="H1433" s="341" t="s">
        <v>2901</v>
      </c>
      <c r="I1433" s="343">
        <v>1577.8399658203125</v>
      </c>
      <c r="J1433" s="343">
        <v>1</v>
      </c>
      <c r="K1433" s="344">
        <v>1577.8399658203125</v>
      </c>
    </row>
    <row r="1434" spans="1:11" ht="14.45" customHeight="1" x14ac:dyDescent="0.2">
      <c r="A1434" s="339" t="s">
        <v>2659</v>
      </c>
      <c r="B1434" s="340" t="s">
        <v>2660</v>
      </c>
      <c r="C1434" s="341" t="s">
        <v>2755</v>
      </c>
      <c r="D1434" s="342" t="s">
        <v>2756</v>
      </c>
      <c r="E1434" s="341" t="s">
        <v>305</v>
      </c>
      <c r="F1434" s="342" t="s">
        <v>306</v>
      </c>
      <c r="G1434" s="341" t="s">
        <v>2902</v>
      </c>
      <c r="H1434" s="341" t="s">
        <v>2903</v>
      </c>
      <c r="I1434" s="343">
        <v>14701.5</v>
      </c>
      <c r="J1434" s="343">
        <v>1</v>
      </c>
      <c r="K1434" s="344">
        <v>14701.5</v>
      </c>
    </row>
    <row r="1435" spans="1:11" ht="14.45" customHeight="1" x14ac:dyDescent="0.2">
      <c r="A1435" s="339" t="s">
        <v>2659</v>
      </c>
      <c r="B1435" s="340" t="s">
        <v>2660</v>
      </c>
      <c r="C1435" s="341" t="s">
        <v>2755</v>
      </c>
      <c r="D1435" s="342" t="s">
        <v>2756</v>
      </c>
      <c r="E1435" s="341" t="s">
        <v>305</v>
      </c>
      <c r="F1435" s="342" t="s">
        <v>306</v>
      </c>
      <c r="G1435" s="341" t="s">
        <v>2904</v>
      </c>
      <c r="H1435" s="341" t="s">
        <v>2905</v>
      </c>
      <c r="I1435" s="343">
        <v>3932.02001953125</v>
      </c>
      <c r="J1435" s="343">
        <v>2</v>
      </c>
      <c r="K1435" s="344">
        <v>7864.02978515625</v>
      </c>
    </row>
    <row r="1436" spans="1:11" ht="14.45" customHeight="1" x14ac:dyDescent="0.2">
      <c r="A1436" s="339" t="s">
        <v>2659</v>
      </c>
      <c r="B1436" s="340" t="s">
        <v>2660</v>
      </c>
      <c r="C1436" s="341" t="s">
        <v>2755</v>
      </c>
      <c r="D1436" s="342" t="s">
        <v>2756</v>
      </c>
      <c r="E1436" s="341" t="s">
        <v>305</v>
      </c>
      <c r="F1436" s="342" t="s">
        <v>306</v>
      </c>
      <c r="G1436" s="341" t="s">
        <v>2906</v>
      </c>
      <c r="H1436" s="341" t="s">
        <v>2907</v>
      </c>
      <c r="I1436" s="343">
        <v>3932.02001953125</v>
      </c>
      <c r="J1436" s="343">
        <v>2</v>
      </c>
      <c r="K1436" s="344">
        <v>7864.02978515625</v>
      </c>
    </row>
    <row r="1437" spans="1:11" ht="14.45" customHeight="1" x14ac:dyDescent="0.2">
      <c r="A1437" s="339" t="s">
        <v>2659</v>
      </c>
      <c r="B1437" s="340" t="s">
        <v>2660</v>
      </c>
      <c r="C1437" s="341" t="s">
        <v>2755</v>
      </c>
      <c r="D1437" s="342" t="s">
        <v>2756</v>
      </c>
      <c r="E1437" s="341" t="s">
        <v>305</v>
      </c>
      <c r="F1437" s="342" t="s">
        <v>306</v>
      </c>
      <c r="G1437" s="341" t="s">
        <v>2908</v>
      </c>
      <c r="H1437" s="341" t="s">
        <v>2909</v>
      </c>
      <c r="I1437" s="343">
        <v>8288.5</v>
      </c>
      <c r="J1437" s="343">
        <v>2</v>
      </c>
      <c r="K1437" s="344">
        <v>16577</v>
      </c>
    </row>
    <row r="1438" spans="1:11" ht="14.45" customHeight="1" x14ac:dyDescent="0.2">
      <c r="A1438" s="339" t="s">
        <v>2659</v>
      </c>
      <c r="B1438" s="340" t="s">
        <v>2660</v>
      </c>
      <c r="C1438" s="341" t="s">
        <v>2755</v>
      </c>
      <c r="D1438" s="342" t="s">
        <v>2756</v>
      </c>
      <c r="E1438" s="341" t="s">
        <v>305</v>
      </c>
      <c r="F1438" s="342" t="s">
        <v>306</v>
      </c>
      <c r="G1438" s="341" t="s">
        <v>2910</v>
      </c>
      <c r="H1438" s="341" t="s">
        <v>2911</v>
      </c>
      <c r="I1438" s="343">
        <v>16250.2998046875</v>
      </c>
      <c r="J1438" s="343">
        <v>11</v>
      </c>
      <c r="K1438" s="344">
        <v>179479.30078125</v>
      </c>
    </row>
    <row r="1439" spans="1:11" ht="14.45" customHeight="1" x14ac:dyDescent="0.2">
      <c r="A1439" s="339" t="s">
        <v>2659</v>
      </c>
      <c r="B1439" s="340" t="s">
        <v>2660</v>
      </c>
      <c r="C1439" s="341" t="s">
        <v>2755</v>
      </c>
      <c r="D1439" s="342" t="s">
        <v>2756</v>
      </c>
      <c r="E1439" s="341" t="s">
        <v>305</v>
      </c>
      <c r="F1439" s="342" t="s">
        <v>306</v>
      </c>
      <c r="G1439" s="341" t="s">
        <v>2912</v>
      </c>
      <c r="H1439" s="341" t="s">
        <v>2913</v>
      </c>
      <c r="I1439" s="343">
        <v>7884.35986328125</v>
      </c>
      <c r="J1439" s="343">
        <v>1</v>
      </c>
      <c r="K1439" s="344">
        <v>7884.35986328125</v>
      </c>
    </row>
    <row r="1440" spans="1:11" ht="14.45" customHeight="1" x14ac:dyDescent="0.2">
      <c r="A1440" s="339" t="s">
        <v>2659</v>
      </c>
      <c r="B1440" s="340" t="s">
        <v>2660</v>
      </c>
      <c r="C1440" s="341" t="s">
        <v>2755</v>
      </c>
      <c r="D1440" s="342" t="s">
        <v>2756</v>
      </c>
      <c r="E1440" s="341" t="s">
        <v>305</v>
      </c>
      <c r="F1440" s="342" t="s">
        <v>306</v>
      </c>
      <c r="G1440" s="341" t="s">
        <v>2914</v>
      </c>
      <c r="H1440" s="341" t="s">
        <v>2915</v>
      </c>
      <c r="I1440" s="343">
        <v>16347.099609375</v>
      </c>
      <c r="J1440" s="343">
        <v>1</v>
      </c>
      <c r="K1440" s="344">
        <v>16347.099609375</v>
      </c>
    </row>
    <row r="1441" spans="1:11" ht="14.45" customHeight="1" x14ac:dyDescent="0.2">
      <c r="A1441" s="339" t="s">
        <v>2659</v>
      </c>
      <c r="B1441" s="340" t="s">
        <v>2660</v>
      </c>
      <c r="C1441" s="341" t="s">
        <v>2755</v>
      </c>
      <c r="D1441" s="342" t="s">
        <v>2756</v>
      </c>
      <c r="E1441" s="341" t="s">
        <v>305</v>
      </c>
      <c r="F1441" s="342" t="s">
        <v>306</v>
      </c>
      <c r="G1441" s="341" t="s">
        <v>2914</v>
      </c>
      <c r="H1441" s="341" t="s">
        <v>2916</v>
      </c>
      <c r="I1441" s="343">
        <v>16758.5</v>
      </c>
      <c r="J1441" s="343">
        <v>1</v>
      </c>
      <c r="K1441" s="344">
        <v>16758.5</v>
      </c>
    </row>
    <row r="1442" spans="1:11" ht="14.45" customHeight="1" x14ac:dyDescent="0.2">
      <c r="A1442" s="339" t="s">
        <v>2659</v>
      </c>
      <c r="B1442" s="340" t="s">
        <v>2660</v>
      </c>
      <c r="C1442" s="341" t="s">
        <v>2755</v>
      </c>
      <c r="D1442" s="342" t="s">
        <v>2756</v>
      </c>
      <c r="E1442" s="341" t="s">
        <v>305</v>
      </c>
      <c r="F1442" s="342" t="s">
        <v>306</v>
      </c>
      <c r="G1442" s="341" t="s">
        <v>2917</v>
      </c>
      <c r="H1442" s="341" t="s">
        <v>2918</v>
      </c>
      <c r="I1442" s="343">
        <v>11119.900390625</v>
      </c>
      <c r="J1442" s="343">
        <v>1</v>
      </c>
      <c r="K1442" s="344">
        <v>11119.900390625</v>
      </c>
    </row>
    <row r="1443" spans="1:11" ht="14.45" customHeight="1" x14ac:dyDescent="0.2">
      <c r="A1443" s="339" t="s">
        <v>2659</v>
      </c>
      <c r="B1443" s="340" t="s">
        <v>2660</v>
      </c>
      <c r="C1443" s="341" t="s">
        <v>2755</v>
      </c>
      <c r="D1443" s="342" t="s">
        <v>2756</v>
      </c>
      <c r="E1443" s="341" t="s">
        <v>305</v>
      </c>
      <c r="F1443" s="342" t="s">
        <v>306</v>
      </c>
      <c r="G1443" s="341" t="s">
        <v>2919</v>
      </c>
      <c r="H1443" s="341" t="s">
        <v>2920</v>
      </c>
      <c r="I1443" s="343">
        <v>59181.1015625</v>
      </c>
      <c r="J1443" s="343">
        <v>1</v>
      </c>
      <c r="K1443" s="344">
        <v>59181.1015625</v>
      </c>
    </row>
    <row r="1444" spans="1:11" ht="14.45" customHeight="1" x14ac:dyDescent="0.2">
      <c r="A1444" s="339" t="s">
        <v>2659</v>
      </c>
      <c r="B1444" s="340" t="s">
        <v>2660</v>
      </c>
      <c r="C1444" s="341" t="s">
        <v>2755</v>
      </c>
      <c r="D1444" s="342" t="s">
        <v>2756</v>
      </c>
      <c r="E1444" s="341" t="s">
        <v>1185</v>
      </c>
      <c r="F1444" s="342" t="s">
        <v>1186</v>
      </c>
      <c r="G1444" s="341" t="s">
        <v>2921</v>
      </c>
      <c r="H1444" s="341" t="s">
        <v>2922</v>
      </c>
      <c r="I1444" s="343">
        <v>267.989990234375</v>
      </c>
      <c r="J1444" s="343">
        <v>100</v>
      </c>
      <c r="K1444" s="344">
        <v>26798.83984375</v>
      </c>
    </row>
    <row r="1445" spans="1:11" ht="14.45" customHeight="1" x14ac:dyDescent="0.2">
      <c r="A1445" s="339" t="s">
        <v>2659</v>
      </c>
      <c r="B1445" s="340" t="s">
        <v>2660</v>
      </c>
      <c r="C1445" s="341" t="s">
        <v>2755</v>
      </c>
      <c r="D1445" s="342" t="s">
        <v>2756</v>
      </c>
      <c r="E1445" s="341" t="s">
        <v>1185</v>
      </c>
      <c r="F1445" s="342" t="s">
        <v>1186</v>
      </c>
      <c r="G1445" s="341" t="s">
        <v>2923</v>
      </c>
      <c r="H1445" s="341" t="s">
        <v>2924</v>
      </c>
      <c r="I1445" s="343">
        <v>181.3800048828125</v>
      </c>
      <c r="J1445" s="343">
        <v>250</v>
      </c>
      <c r="K1445" s="344">
        <v>45344.75</v>
      </c>
    </row>
    <row r="1446" spans="1:11" ht="14.45" customHeight="1" x14ac:dyDescent="0.2">
      <c r="A1446" s="339" t="s">
        <v>2659</v>
      </c>
      <c r="B1446" s="340" t="s">
        <v>2660</v>
      </c>
      <c r="C1446" s="341" t="s">
        <v>2755</v>
      </c>
      <c r="D1446" s="342" t="s">
        <v>2756</v>
      </c>
      <c r="E1446" s="341" t="s">
        <v>1185</v>
      </c>
      <c r="F1446" s="342" t="s">
        <v>1186</v>
      </c>
      <c r="G1446" s="341" t="s">
        <v>2925</v>
      </c>
      <c r="H1446" s="341" t="s">
        <v>2926</v>
      </c>
      <c r="I1446" s="343">
        <v>251.58000183105469</v>
      </c>
      <c r="J1446" s="343">
        <v>100</v>
      </c>
      <c r="K1446" s="344">
        <v>25158.3203125</v>
      </c>
    </row>
    <row r="1447" spans="1:11" ht="14.45" customHeight="1" x14ac:dyDescent="0.2">
      <c r="A1447" s="339" t="s">
        <v>2659</v>
      </c>
      <c r="B1447" s="340" t="s">
        <v>2660</v>
      </c>
      <c r="C1447" s="341" t="s">
        <v>2755</v>
      </c>
      <c r="D1447" s="342" t="s">
        <v>2756</v>
      </c>
      <c r="E1447" s="341" t="s">
        <v>1185</v>
      </c>
      <c r="F1447" s="342" t="s">
        <v>1186</v>
      </c>
      <c r="G1447" s="341" t="s">
        <v>2716</v>
      </c>
      <c r="H1447" s="341" t="s">
        <v>2717</v>
      </c>
      <c r="I1447" s="343">
        <v>63.319999694824219</v>
      </c>
      <c r="J1447" s="343">
        <v>120</v>
      </c>
      <c r="K1447" s="344">
        <v>7598.56005859375</v>
      </c>
    </row>
    <row r="1448" spans="1:11" ht="14.45" customHeight="1" x14ac:dyDescent="0.2">
      <c r="A1448" s="339" t="s">
        <v>2659</v>
      </c>
      <c r="B1448" s="340" t="s">
        <v>2660</v>
      </c>
      <c r="C1448" s="341" t="s">
        <v>2755</v>
      </c>
      <c r="D1448" s="342" t="s">
        <v>2756</v>
      </c>
      <c r="E1448" s="341" t="s">
        <v>1185</v>
      </c>
      <c r="F1448" s="342" t="s">
        <v>1186</v>
      </c>
      <c r="G1448" s="341" t="s">
        <v>2925</v>
      </c>
      <c r="H1448" s="341" t="s">
        <v>2927</v>
      </c>
      <c r="I1448" s="343">
        <v>251.58000183105469</v>
      </c>
      <c r="J1448" s="343">
        <v>100</v>
      </c>
      <c r="K1448" s="344">
        <v>25158.3203125</v>
      </c>
    </row>
    <row r="1449" spans="1:11" ht="14.45" customHeight="1" x14ac:dyDescent="0.2">
      <c r="A1449" s="339" t="s">
        <v>2659</v>
      </c>
      <c r="B1449" s="340" t="s">
        <v>2660</v>
      </c>
      <c r="C1449" s="341" t="s">
        <v>2755</v>
      </c>
      <c r="D1449" s="342" t="s">
        <v>2756</v>
      </c>
      <c r="E1449" s="341" t="s">
        <v>1185</v>
      </c>
      <c r="F1449" s="342" t="s">
        <v>1186</v>
      </c>
      <c r="G1449" s="341" t="s">
        <v>2928</v>
      </c>
      <c r="H1449" s="341" t="s">
        <v>2929</v>
      </c>
      <c r="I1449" s="343">
        <v>149.30999755859375</v>
      </c>
      <c r="J1449" s="343">
        <v>100</v>
      </c>
      <c r="K1449" s="344">
        <v>14931.400390625</v>
      </c>
    </row>
    <row r="1450" spans="1:11" ht="14.45" customHeight="1" x14ac:dyDescent="0.2">
      <c r="A1450" s="339" t="s">
        <v>2659</v>
      </c>
      <c r="B1450" s="340" t="s">
        <v>2660</v>
      </c>
      <c r="C1450" s="341" t="s">
        <v>2755</v>
      </c>
      <c r="D1450" s="342" t="s">
        <v>2756</v>
      </c>
      <c r="E1450" s="341" t="s">
        <v>1185</v>
      </c>
      <c r="F1450" s="342" t="s">
        <v>1186</v>
      </c>
      <c r="G1450" s="341" t="s">
        <v>2718</v>
      </c>
      <c r="H1450" s="341" t="s">
        <v>2930</v>
      </c>
      <c r="I1450" s="343">
        <v>55.060001373291016</v>
      </c>
      <c r="J1450" s="343">
        <v>200</v>
      </c>
      <c r="K1450" s="344">
        <v>11011</v>
      </c>
    </row>
    <row r="1451" spans="1:11" ht="14.45" customHeight="1" x14ac:dyDescent="0.2">
      <c r="A1451" s="339" t="s">
        <v>2659</v>
      </c>
      <c r="B1451" s="340" t="s">
        <v>2660</v>
      </c>
      <c r="C1451" s="341" t="s">
        <v>2755</v>
      </c>
      <c r="D1451" s="342" t="s">
        <v>2756</v>
      </c>
      <c r="E1451" s="341" t="s">
        <v>1185</v>
      </c>
      <c r="F1451" s="342" t="s">
        <v>1186</v>
      </c>
      <c r="G1451" s="341" t="s">
        <v>2931</v>
      </c>
      <c r="H1451" s="341" t="s">
        <v>2932</v>
      </c>
      <c r="I1451" s="343">
        <v>45.380001068115234</v>
      </c>
      <c r="J1451" s="343">
        <v>200</v>
      </c>
      <c r="K1451" s="344">
        <v>9076.9404296875</v>
      </c>
    </row>
    <row r="1452" spans="1:11" ht="14.45" customHeight="1" x14ac:dyDescent="0.2">
      <c r="A1452" s="339" t="s">
        <v>2659</v>
      </c>
      <c r="B1452" s="340" t="s">
        <v>2660</v>
      </c>
      <c r="C1452" s="341" t="s">
        <v>2755</v>
      </c>
      <c r="D1452" s="342" t="s">
        <v>2756</v>
      </c>
      <c r="E1452" s="341" t="s">
        <v>1185</v>
      </c>
      <c r="F1452" s="342" t="s">
        <v>1186</v>
      </c>
      <c r="G1452" s="341" t="s">
        <v>2720</v>
      </c>
      <c r="H1452" s="341" t="s">
        <v>2721</v>
      </c>
      <c r="I1452" s="343">
        <v>135.72000122070313</v>
      </c>
      <c r="J1452" s="343">
        <v>288</v>
      </c>
      <c r="K1452" s="344">
        <v>39087.84033203125</v>
      </c>
    </row>
    <row r="1453" spans="1:11" ht="14.45" customHeight="1" x14ac:dyDescent="0.2">
      <c r="A1453" s="339" t="s">
        <v>2659</v>
      </c>
      <c r="B1453" s="340" t="s">
        <v>2660</v>
      </c>
      <c r="C1453" s="341" t="s">
        <v>2755</v>
      </c>
      <c r="D1453" s="342" t="s">
        <v>2756</v>
      </c>
      <c r="E1453" s="341" t="s">
        <v>1185</v>
      </c>
      <c r="F1453" s="342" t="s">
        <v>1186</v>
      </c>
      <c r="G1453" s="341" t="s">
        <v>2933</v>
      </c>
      <c r="H1453" s="341" t="s">
        <v>2934</v>
      </c>
      <c r="I1453" s="343">
        <v>3.190000057220459</v>
      </c>
      <c r="J1453" s="343">
        <v>2500</v>
      </c>
      <c r="K1453" s="344">
        <v>7908.81005859375</v>
      </c>
    </row>
    <row r="1454" spans="1:11" ht="14.45" customHeight="1" x14ac:dyDescent="0.2">
      <c r="A1454" s="339" t="s">
        <v>2659</v>
      </c>
      <c r="B1454" s="340" t="s">
        <v>2660</v>
      </c>
      <c r="C1454" s="341" t="s">
        <v>2755</v>
      </c>
      <c r="D1454" s="342" t="s">
        <v>2756</v>
      </c>
      <c r="E1454" s="341" t="s">
        <v>1185</v>
      </c>
      <c r="F1454" s="342" t="s">
        <v>1186</v>
      </c>
      <c r="G1454" s="341" t="s">
        <v>2724</v>
      </c>
      <c r="H1454" s="341" t="s">
        <v>2935</v>
      </c>
      <c r="I1454" s="343">
        <v>4.3499999046325684</v>
      </c>
      <c r="J1454" s="343">
        <v>7680</v>
      </c>
      <c r="K1454" s="344">
        <v>33423.10107421875</v>
      </c>
    </row>
    <row r="1455" spans="1:11" ht="14.45" customHeight="1" x14ac:dyDescent="0.2">
      <c r="A1455" s="339" t="s">
        <v>2659</v>
      </c>
      <c r="B1455" s="340" t="s">
        <v>2660</v>
      </c>
      <c r="C1455" s="341" t="s">
        <v>2755</v>
      </c>
      <c r="D1455" s="342" t="s">
        <v>2756</v>
      </c>
      <c r="E1455" s="341" t="s">
        <v>1185</v>
      </c>
      <c r="F1455" s="342" t="s">
        <v>1186</v>
      </c>
      <c r="G1455" s="341" t="s">
        <v>2726</v>
      </c>
      <c r="H1455" s="341" t="s">
        <v>2936</v>
      </c>
      <c r="I1455" s="343">
        <v>4.2659999370574955</v>
      </c>
      <c r="J1455" s="343">
        <v>24000</v>
      </c>
      <c r="K1455" s="344">
        <v>102836.4404296875</v>
      </c>
    </row>
    <row r="1456" spans="1:11" ht="14.45" customHeight="1" x14ac:dyDescent="0.2">
      <c r="A1456" s="339" t="s">
        <v>2659</v>
      </c>
      <c r="B1456" s="340" t="s">
        <v>2660</v>
      </c>
      <c r="C1456" s="341" t="s">
        <v>2755</v>
      </c>
      <c r="D1456" s="342" t="s">
        <v>2756</v>
      </c>
      <c r="E1456" s="341" t="s">
        <v>1185</v>
      </c>
      <c r="F1456" s="342" t="s">
        <v>1186</v>
      </c>
      <c r="G1456" s="341" t="s">
        <v>2728</v>
      </c>
      <c r="H1456" s="341" t="s">
        <v>2937</v>
      </c>
      <c r="I1456" s="343">
        <v>4.1599998474121094</v>
      </c>
      <c r="J1456" s="343">
        <v>2880</v>
      </c>
      <c r="K1456" s="344">
        <v>11991.33984375</v>
      </c>
    </row>
    <row r="1457" spans="1:11" ht="14.45" customHeight="1" x14ac:dyDescent="0.2">
      <c r="A1457" s="339" t="s">
        <v>2659</v>
      </c>
      <c r="B1457" s="340" t="s">
        <v>2660</v>
      </c>
      <c r="C1457" s="341" t="s">
        <v>2755</v>
      </c>
      <c r="D1457" s="342" t="s">
        <v>2756</v>
      </c>
      <c r="E1457" s="341" t="s">
        <v>1185</v>
      </c>
      <c r="F1457" s="342" t="s">
        <v>1186</v>
      </c>
      <c r="G1457" s="341" t="s">
        <v>1202</v>
      </c>
      <c r="H1457" s="341" t="s">
        <v>1203</v>
      </c>
      <c r="I1457" s="343">
        <v>3.75</v>
      </c>
      <c r="J1457" s="343">
        <v>2880</v>
      </c>
      <c r="K1457" s="344">
        <v>10808.330078125</v>
      </c>
    </row>
    <row r="1458" spans="1:11" ht="14.45" customHeight="1" x14ac:dyDescent="0.2">
      <c r="A1458" s="339" t="s">
        <v>2659</v>
      </c>
      <c r="B1458" s="340" t="s">
        <v>2660</v>
      </c>
      <c r="C1458" s="341" t="s">
        <v>2755</v>
      </c>
      <c r="D1458" s="342" t="s">
        <v>2756</v>
      </c>
      <c r="E1458" s="341" t="s">
        <v>1185</v>
      </c>
      <c r="F1458" s="342" t="s">
        <v>1186</v>
      </c>
      <c r="G1458" s="341" t="s">
        <v>2730</v>
      </c>
      <c r="H1458" s="341" t="s">
        <v>2938</v>
      </c>
      <c r="I1458" s="343">
        <v>4.079999876022339</v>
      </c>
      <c r="J1458" s="343">
        <v>23040</v>
      </c>
      <c r="K1458" s="344">
        <v>94774.9404296875</v>
      </c>
    </row>
    <row r="1459" spans="1:11" ht="14.45" customHeight="1" x14ac:dyDescent="0.2">
      <c r="A1459" s="339" t="s">
        <v>2659</v>
      </c>
      <c r="B1459" s="340" t="s">
        <v>2660</v>
      </c>
      <c r="C1459" s="341" t="s">
        <v>2755</v>
      </c>
      <c r="D1459" s="342" t="s">
        <v>2756</v>
      </c>
      <c r="E1459" s="341" t="s">
        <v>1185</v>
      </c>
      <c r="F1459" s="342" t="s">
        <v>1186</v>
      </c>
      <c r="G1459" s="341" t="s">
        <v>2455</v>
      </c>
      <c r="H1459" s="341" t="s">
        <v>2939</v>
      </c>
      <c r="I1459" s="343">
        <v>4.4083333810170489</v>
      </c>
      <c r="J1459" s="343">
        <v>33600</v>
      </c>
      <c r="K1459" s="344">
        <v>147958.30859375</v>
      </c>
    </row>
    <row r="1460" spans="1:11" ht="14.45" customHeight="1" x14ac:dyDescent="0.2">
      <c r="A1460" s="339" t="s">
        <v>2659</v>
      </c>
      <c r="B1460" s="340" t="s">
        <v>2660</v>
      </c>
      <c r="C1460" s="341" t="s">
        <v>2755</v>
      </c>
      <c r="D1460" s="342" t="s">
        <v>2756</v>
      </c>
      <c r="E1460" s="341" t="s">
        <v>1185</v>
      </c>
      <c r="F1460" s="342" t="s">
        <v>1186</v>
      </c>
      <c r="G1460" s="341" t="s">
        <v>2433</v>
      </c>
      <c r="H1460" s="341" t="s">
        <v>2434</v>
      </c>
      <c r="I1460" s="343">
        <v>0.9100000262260437</v>
      </c>
      <c r="J1460" s="343">
        <v>26000</v>
      </c>
      <c r="K1460" s="344">
        <v>23761.759399414063</v>
      </c>
    </row>
    <row r="1461" spans="1:11" ht="14.45" customHeight="1" x14ac:dyDescent="0.2">
      <c r="A1461" s="339" t="s">
        <v>2659</v>
      </c>
      <c r="B1461" s="340" t="s">
        <v>2660</v>
      </c>
      <c r="C1461" s="341" t="s">
        <v>2755</v>
      </c>
      <c r="D1461" s="342" t="s">
        <v>2756</v>
      </c>
      <c r="E1461" s="341" t="s">
        <v>1185</v>
      </c>
      <c r="F1461" s="342" t="s">
        <v>1186</v>
      </c>
      <c r="G1461" s="341" t="s">
        <v>2726</v>
      </c>
      <c r="H1461" s="341" t="s">
        <v>2727</v>
      </c>
      <c r="I1461" s="343">
        <v>4.2666667302449541</v>
      </c>
      <c r="J1461" s="343">
        <v>15360</v>
      </c>
      <c r="K1461" s="344">
        <v>64526.880859375</v>
      </c>
    </row>
    <row r="1462" spans="1:11" ht="14.45" customHeight="1" x14ac:dyDescent="0.2">
      <c r="A1462" s="339" t="s">
        <v>2659</v>
      </c>
      <c r="B1462" s="340" t="s">
        <v>2660</v>
      </c>
      <c r="C1462" s="341" t="s">
        <v>2755</v>
      </c>
      <c r="D1462" s="342" t="s">
        <v>2756</v>
      </c>
      <c r="E1462" s="341" t="s">
        <v>1185</v>
      </c>
      <c r="F1462" s="342" t="s">
        <v>1186</v>
      </c>
      <c r="G1462" s="341" t="s">
        <v>2728</v>
      </c>
      <c r="H1462" s="341" t="s">
        <v>2729</v>
      </c>
      <c r="I1462" s="343">
        <v>4.1599998474121094</v>
      </c>
      <c r="J1462" s="343">
        <v>1920</v>
      </c>
      <c r="K1462" s="344">
        <v>7994.22998046875</v>
      </c>
    </row>
    <row r="1463" spans="1:11" ht="14.45" customHeight="1" x14ac:dyDescent="0.2">
      <c r="A1463" s="339" t="s">
        <v>2659</v>
      </c>
      <c r="B1463" s="340" t="s">
        <v>2660</v>
      </c>
      <c r="C1463" s="341" t="s">
        <v>2755</v>
      </c>
      <c r="D1463" s="342" t="s">
        <v>2756</v>
      </c>
      <c r="E1463" s="341" t="s">
        <v>1185</v>
      </c>
      <c r="F1463" s="342" t="s">
        <v>1186</v>
      </c>
      <c r="G1463" s="341" t="s">
        <v>1202</v>
      </c>
      <c r="H1463" s="341" t="s">
        <v>1212</v>
      </c>
      <c r="I1463" s="343">
        <v>3.8399999141693115</v>
      </c>
      <c r="J1463" s="343">
        <v>3840</v>
      </c>
      <c r="K1463" s="344">
        <v>14737.7998046875</v>
      </c>
    </row>
    <row r="1464" spans="1:11" ht="14.45" customHeight="1" x14ac:dyDescent="0.2">
      <c r="A1464" s="339" t="s">
        <v>2659</v>
      </c>
      <c r="B1464" s="340" t="s">
        <v>2660</v>
      </c>
      <c r="C1464" s="341" t="s">
        <v>2755</v>
      </c>
      <c r="D1464" s="342" t="s">
        <v>2756</v>
      </c>
      <c r="E1464" s="341" t="s">
        <v>1185</v>
      </c>
      <c r="F1464" s="342" t="s">
        <v>1186</v>
      </c>
      <c r="G1464" s="341" t="s">
        <v>2730</v>
      </c>
      <c r="H1464" s="341" t="s">
        <v>2731</v>
      </c>
      <c r="I1464" s="343">
        <v>4.0224999189376831</v>
      </c>
      <c r="J1464" s="343">
        <v>19200</v>
      </c>
      <c r="K1464" s="344">
        <v>76511.6884765625</v>
      </c>
    </row>
    <row r="1465" spans="1:11" ht="14.45" customHeight="1" x14ac:dyDescent="0.2">
      <c r="A1465" s="339" t="s">
        <v>2659</v>
      </c>
      <c r="B1465" s="340" t="s">
        <v>2660</v>
      </c>
      <c r="C1465" s="341" t="s">
        <v>2755</v>
      </c>
      <c r="D1465" s="342" t="s">
        <v>2756</v>
      </c>
      <c r="E1465" s="341" t="s">
        <v>1185</v>
      </c>
      <c r="F1465" s="342" t="s">
        <v>1186</v>
      </c>
      <c r="G1465" s="341" t="s">
        <v>2455</v>
      </c>
      <c r="H1465" s="341" t="s">
        <v>2456</v>
      </c>
      <c r="I1465" s="343">
        <v>4.3275001049041748</v>
      </c>
      <c r="J1465" s="343">
        <v>19200</v>
      </c>
      <c r="K1465" s="344">
        <v>82331.720703125</v>
      </c>
    </row>
    <row r="1466" spans="1:11" ht="14.45" customHeight="1" x14ac:dyDescent="0.2">
      <c r="A1466" s="339" t="s">
        <v>2659</v>
      </c>
      <c r="B1466" s="340" t="s">
        <v>2660</v>
      </c>
      <c r="C1466" s="341" t="s">
        <v>2755</v>
      </c>
      <c r="D1466" s="342" t="s">
        <v>2756</v>
      </c>
      <c r="E1466" s="341" t="s">
        <v>1185</v>
      </c>
      <c r="F1466" s="342" t="s">
        <v>1186</v>
      </c>
      <c r="G1466" s="341" t="s">
        <v>2457</v>
      </c>
      <c r="H1466" s="341" t="s">
        <v>2458</v>
      </c>
      <c r="I1466" s="343">
        <v>2.4659999847412108</v>
      </c>
      <c r="J1466" s="343">
        <v>15500</v>
      </c>
      <c r="K1466" s="344">
        <v>37827.870361328125</v>
      </c>
    </row>
    <row r="1467" spans="1:11" ht="14.45" customHeight="1" x14ac:dyDescent="0.2">
      <c r="A1467" s="339" t="s">
        <v>2659</v>
      </c>
      <c r="B1467" s="340" t="s">
        <v>2660</v>
      </c>
      <c r="C1467" s="341" t="s">
        <v>2755</v>
      </c>
      <c r="D1467" s="342" t="s">
        <v>2756</v>
      </c>
      <c r="E1467" s="341" t="s">
        <v>1185</v>
      </c>
      <c r="F1467" s="342" t="s">
        <v>1186</v>
      </c>
      <c r="G1467" s="341" t="s">
        <v>2433</v>
      </c>
      <c r="H1467" s="341" t="s">
        <v>2940</v>
      </c>
      <c r="I1467" s="343">
        <v>0.875</v>
      </c>
      <c r="J1467" s="343">
        <v>15000</v>
      </c>
      <c r="K1467" s="344">
        <v>13009.31982421875</v>
      </c>
    </row>
    <row r="1468" spans="1:11" ht="14.45" customHeight="1" x14ac:dyDescent="0.2">
      <c r="A1468" s="339" t="s">
        <v>2659</v>
      </c>
      <c r="B1468" s="340" t="s">
        <v>2660</v>
      </c>
      <c r="C1468" s="341" t="s">
        <v>2755</v>
      </c>
      <c r="D1468" s="342" t="s">
        <v>2756</v>
      </c>
      <c r="E1468" s="341" t="s">
        <v>1185</v>
      </c>
      <c r="F1468" s="342" t="s">
        <v>1186</v>
      </c>
      <c r="G1468" s="341" t="s">
        <v>2732</v>
      </c>
      <c r="H1468" s="341" t="s">
        <v>2733</v>
      </c>
      <c r="I1468" s="343">
        <v>5.3899998664855957</v>
      </c>
      <c r="J1468" s="343">
        <v>19200</v>
      </c>
      <c r="K1468" s="344">
        <v>103425.3515625</v>
      </c>
    </row>
    <row r="1469" spans="1:11" ht="14.45" customHeight="1" x14ac:dyDescent="0.2">
      <c r="A1469" s="339" t="s">
        <v>2659</v>
      </c>
      <c r="B1469" s="340" t="s">
        <v>2660</v>
      </c>
      <c r="C1469" s="341" t="s">
        <v>2755</v>
      </c>
      <c r="D1469" s="342" t="s">
        <v>2756</v>
      </c>
      <c r="E1469" s="341" t="s">
        <v>1185</v>
      </c>
      <c r="F1469" s="342" t="s">
        <v>1186</v>
      </c>
      <c r="G1469" s="341" t="s">
        <v>2941</v>
      </c>
      <c r="H1469" s="341" t="s">
        <v>2942</v>
      </c>
      <c r="I1469" s="343">
        <v>4.7899999618530273</v>
      </c>
      <c r="J1469" s="343">
        <v>38400</v>
      </c>
      <c r="K1469" s="344">
        <v>183818.265625</v>
      </c>
    </row>
    <row r="1470" spans="1:11" ht="14.45" customHeight="1" x14ac:dyDescent="0.2">
      <c r="A1470" s="339" t="s">
        <v>2659</v>
      </c>
      <c r="B1470" s="340" t="s">
        <v>2660</v>
      </c>
      <c r="C1470" s="341" t="s">
        <v>2755</v>
      </c>
      <c r="D1470" s="342" t="s">
        <v>2756</v>
      </c>
      <c r="E1470" s="341" t="s">
        <v>1185</v>
      </c>
      <c r="F1470" s="342" t="s">
        <v>1186</v>
      </c>
      <c r="G1470" s="341" t="s">
        <v>2465</v>
      </c>
      <c r="H1470" s="341" t="s">
        <v>2943</v>
      </c>
      <c r="I1470" s="343">
        <v>1.4800000190734863</v>
      </c>
      <c r="J1470" s="343">
        <v>5000</v>
      </c>
      <c r="K1470" s="344">
        <v>7381.60986328125</v>
      </c>
    </row>
    <row r="1471" spans="1:11" ht="14.45" customHeight="1" x14ac:dyDescent="0.2">
      <c r="A1471" s="339" t="s">
        <v>2659</v>
      </c>
      <c r="B1471" s="340" t="s">
        <v>2660</v>
      </c>
      <c r="C1471" s="341" t="s">
        <v>2755</v>
      </c>
      <c r="D1471" s="342" t="s">
        <v>2756</v>
      </c>
      <c r="E1471" s="341" t="s">
        <v>1185</v>
      </c>
      <c r="F1471" s="342" t="s">
        <v>1186</v>
      </c>
      <c r="G1471" s="341" t="s">
        <v>2465</v>
      </c>
      <c r="H1471" s="341" t="s">
        <v>2466</v>
      </c>
      <c r="I1471" s="343">
        <v>1.425000011920929</v>
      </c>
      <c r="J1471" s="343">
        <v>7000</v>
      </c>
      <c r="K1471" s="344">
        <v>10122.259765625</v>
      </c>
    </row>
    <row r="1472" spans="1:11" ht="14.45" customHeight="1" x14ac:dyDescent="0.2">
      <c r="A1472" s="339" t="s">
        <v>2659</v>
      </c>
      <c r="B1472" s="340" t="s">
        <v>2660</v>
      </c>
      <c r="C1472" s="341" t="s">
        <v>2755</v>
      </c>
      <c r="D1472" s="342" t="s">
        <v>2756</v>
      </c>
      <c r="E1472" s="341" t="s">
        <v>1185</v>
      </c>
      <c r="F1472" s="342" t="s">
        <v>1186</v>
      </c>
      <c r="G1472" s="341" t="s">
        <v>2944</v>
      </c>
      <c r="H1472" s="341" t="s">
        <v>2945</v>
      </c>
      <c r="I1472" s="343">
        <v>1.309999942779541</v>
      </c>
      <c r="J1472" s="343">
        <v>2000</v>
      </c>
      <c r="K1472" s="344">
        <v>2611.419921875</v>
      </c>
    </row>
    <row r="1473" spans="1:11" ht="14.45" customHeight="1" x14ac:dyDescent="0.2">
      <c r="A1473" s="339" t="s">
        <v>2659</v>
      </c>
      <c r="B1473" s="340" t="s">
        <v>2660</v>
      </c>
      <c r="C1473" s="341" t="s">
        <v>2755</v>
      </c>
      <c r="D1473" s="342" t="s">
        <v>2756</v>
      </c>
      <c r="E1473" s="341" t="s">
        <v>1185</v>
      </c>
      <c r="F1473" s="342" t="s">
        <v>1186</v>
      </c>
      <c r="G1473" s="341" t="s">
        <v>2946</v>
      </c>
      <c r="H1473" s="341" t="s">
        <v>2947</v>
      </c>
      <c r="I1473" s="343">
        <v>25.309999465942383</v>
      </c>
      <c r="J1473" s="343">
        <v>720</v>
      </c>
      <c r="K1473" s="344">
        <v>18222.599609375</v>
      </c>
    </row>
    <row r="1474" spans="1:11" ht="14.45" customHeight="1" x14ac:dyDescent="0.2">
      <c r="A1474" s="339" t="s">
        <v>2659</v>
      </c>
      <c r="B1474" s="340" t="s">
        <v>2660</v>
      </c>
      <c r="C1474" s="341" t="s">
        <v>2755</v>
      </c>
      <c r="D1474" s="342" t="s">
        <v>2756</v>
      </c>
      <c r="E1474" s="341" t="s">
        <v>1185</v>
      </c>
      <c r="F1474" s="342" t="s">
        <v>1186</v>
      </c>
      <c r="G1474" s="341" t="s">
        <v>2948</v>
      </c>
      <c r="H1474" s="341" t="s">
        <v>2949</v>
      </c>
      <c r="I1474" s="343">
        <v>47.799999237060547</v>
      </c>
      <c r="J1474" s="343">
        <v>800</v>
      </c>
      <c r="K1474" s="344">
        <v>38236</v>
      </c>
    </row>
    <row r="1475" spans="1:11" ht="14.45" customHeight="1" x14ac:dyDescent="0.2">
      <c r="A1475" s="339" t="s">
        <v>2659</v>
      </c>
      <c r="B1475" s="340" t="s">
        <v>2660</v>
      </c>
      <c r="C1475" s="341" t="s">
        <v>2755</v>
      </c>
      <c r="D1475" s="342" t="s">
        <v>2756</v>
      </c>
      <c r="E1475" s="341" t="s">
        <v>1185</v>
      </c>
      <c r="F1475" s="342" t="s">
        <v>1186</v>
      </c>
      <c r="G1475" s="341" t="s">
        <v>2948</v>
      </c>
      <c r="H1475" s="341" t="s">
        <v>2950</v>
      </c>
      <c r="I1475" s="343">
        <v>47.799999237060547</v>
      </c>
      <c r="J1475" s="343">
        <v>200</v>
      </c>
      <c r="K1475" s="344">
        <v>9559</v>
      </c>
    </row>
    <row r="1476" spans="1:11" ht="14.45" customHeight="1" x14ac:dyDescent="0.2">
      <c r="A1476" s="339" t="s">
        <v>2659</v>
      </c>
      <c r="B1476" s="340" t="s">
        <v>2660</v>
      </c>
      <c r="C1476" s="341" t="s">
        <v>2755</v>
      </c>
      <c r="D1476" s="342" t="s">
        <v>2756</v>
      </c>
      <c r="E1476" s="341" t="s">
        <v>1185</v>
      </c>
      <c r="F1476" s="342" t="s">
        <v>1186</v>
      </c>
      <c r="G1476" s="341" t="s">
        <v>2946</v>
      </c>
      <c r="H1476" s="341" t="s">
        <v>2951</v>
      </c>
      <c r="I1476" s="343">
        <v>25.309999465942383</v>
      </c>
      <c r="J1476" s="343">
        <v>720</v>
      </c>
      <c r="K1476" s="344">
        <v>18222.599609375</v>
      </c>
    </row>
    <row r="1477" spans="1:11" ht="14.45" customHeight="1" x14ac:dyDescent="0.2">
      <c r="A1477" s="339" t="s">
        <v>2659</v>
      </c>
      <c r="B1477" s="340" t="s">
        <v>2660</v>
      </c>
      <c r="C1477" s="341" t="s">
        <v>2755</v>
      </c>
      <c r="D1477" s="342" t="s">
        <v>2756</v>
      </c>
      <c r="E1477" s="341" t="s">
        <v>1185</v>
      </c>
      <c r="F1477" s="342" t="s">
        <v>1186</v>
      </c>
      <c r="G1477" s="341" t="s">
        <v>2948</v>
      </c>
      <c r="H1477" s="341" t="s">
        <v>2952</v>
      </c>
      <c r="I1477" s="343">
        <v>47.799999237060547</v>
      </c>
      <c r="J1477" s="343">
        <v>600</v>
      </c>
      <c r="K1477" s="344">
        <v>28677</v>
      </c>
    </row>
    <row r="1478" spans="1:11" ht="14.45" customHeight="1" x14ac:dyDescent="0.2">
      <c r="A1478" s="339" t="s">
        <v>2659</v>
      </c>
      <c r="B1478" s="340" t="s">
        <v>2660</v>
      </c>
      <c r="C1478" s="341" t="s">
        <v>2755</v>
      </c>
      <c r="D1478" s="342" t="s">
        <v>2756</v>
      </c>
      <c r="E1478" s="341" t="s">
        <v>1185</v>
      </c>
      <c r="F1478" s="342" t="s">
        <v>1186</v>
      </c>
      <c r="G1478" s="341" t="s">
        <v>2471</v>
      </c>
      <c r="H1478" s="341" t="s">
        <v>2473</v>
      </c>
      <c r="I1478" s="343">
        <v>0.25999999046325684</v>
      </c>
      <c r="J1478" s="343">
        <v>6000</v>
      </c>
      <c r="K1478" s="344">
        <v>1536.9000244140625</v>
      </c>
    </row>
    <row r="1479" spans="1:11" ht="14.45" customHeight="1" x14ac:dyDescent="0.2">
      <c r="A1479" s="339" t="s">
        <v>2659</v>
      </c>
      <c r="B1479" s="340" t="s">
        <v>2660</v>
      </c>
      <c r="C1479" s="341" t="s">
        <v>2755</v>
      </c>
      <c r="D1479" s="342" t="s">
        <v>2756</v>
      </c>
      <c r="E1479" s="341" t="s">
        <v>1185</v>
      </c>
      <c r="F1479" s="342" t="s">
        <v>1186</v>
      </c>
      <c r="G1479" s="341" t="s">
        <v>2953</v>
      </c>
      <c r="H1479" s="341" t="s">
        <v>2954</v>
      </c>
      <c r="I1479" s="343">
        <v>4.0199999809265137</v>
      </c>
      <c r="J1479" s="343">
        <v>1500</v>
      </c>
      <c r="K1479" s="344">
        <v>6025.7999572753906</v>
      </c>
    </row>
    <row r="1480" spans="1:11" ht="14.45" customHeight="1" x14ac:dyDescent="0.2">
      <c r="A1480" s="339" t="s">
        <v>2659</v>
      </c>
      <c r="B1480" s="340" t="s">
        <v>2660</v>
      </c>
      <c r="C1480" s="341" t="s">
        <v>2755</v>
      </c>
      <c r="D1480" s="342" t="s">
        <v>2756</v>
      </c>
      <c r="E1480" s="341" t="s">
        <v>1185</v>
      </c>
      <c r="F1480" s="342" t="s">
        <v>1186</v>
      </c>
      <c r="G1480" s="341" t="s">
        <v>2953</v>
      </c>
      <c r="H1480" s="341" t="s">
        <v>2955</v>
      </c>
      <c r="I1480" s="343">
        <v>3.7200000286102295</v>
      </c>
      <c r="J1480" s="343">
        <v>500</v>
      </c>
      <c r="K1480" s="344">
        <v>1851.2999877929688</v>
      </c>
    </row>
    <row r="1481" spans="1:11" ht="14.45" customHeight="1" x14ac:dyDescent="0.2">
      <c r="A1481" s="339" t="s">
        <v>2659</v>
      </c>
      <c r="B1481" s="340" t="s">
        <v>2660</v>
      </c>
      <c r="C1481" s="341" t="s">
        <v>2755</v>
      </c>
      <c r="D1481" s="342" t="s">
        <v>2756</v>
      </c>
      <c r="E1481" s="341" t="s">
        <v>1185</v>
      </c>
      <c r="F1481" s="342" t="s">
        <v>1186</v>
      </c>
      <c r="G1481" s="341" t="s">
        <v>2956</v>
      </c>
      <c r="H1481" s="341" t="s">
        <v>2957</v>
      </c>
      <c r="I1481" s="343">
        <v>0.93666665752728784</v>
      </c>
      <c r="J1481" s="343">
        <v>31000</v>
      </c>
      <c r="K1481" s="344">
        <v>29410.880249023438</v>
      </c>
    </row>
    <row r="1482" spans="1:11" ht="14.45" customHeight="1" x14ac:dyDescent="0.2">
      <c r="A1482" s="339" t="s">
        <v>2659</v>
      </c>
      <c r="B1482" s="340" t="s">
        <v>2660</v>
      </c>
      <c r="C1482" s="341" t="s">
        <v>2755</v>
      </c>
      <c r="D1482" s="342" t="s">
        <v>2756</v>
      </c>
      <c r="E1482" s="341" t="s">
        <v>1185</v>
      </c>
      <c r="F1482" s="342" t="s">
        <v>1186</v>
      </c>
      <c r="G1482" s="341" t="s">
        <v>2956</v>
      </c>
      <c r="H1482" s="341" t="s">
        <v>2958</v>
      </c>
      <c r="I1482" s="343">
        <v>0.94749999046325684</v>
      </c>
      <c r="J1482" s="343">
        <v>13000</v>
      </c>
      <c r="K1482" s="344">
        <v>12372.989685058594</v>
      </c>
    </row>
    <row r="1483" spans="1:11" ht="14.45" customHeight="1" x14ac:dyDescent="0.2">
      <c r="A1483" s="339" t="s">
        <v>2659</v>
      </c>
      <c r="B1483" s="340" t="s">
        <v>2660</v>
      </c>
      <c r="C1483" s="341" t="s">
        <v>2755</v>
      </c>
      <c r="D1483" s="342" t="s">
        <v>2756</v>
      </c>
      <c r="E1483" s="341" t="s">
        <v>1185</v>
      </c>
      <c r="F1483" s="342" t="s">
        <v>1186</v>
      </c>
      <c r="G1483" s="341" t="s">
        <v>2469</v>
      </c>
      <c r="H1483" s="341" t="s">
        <v>2959</v>
      </c>
      <c r="I1483" s="343">
        <v>1.4099999666213989</v>
      </c>
      <c r="J1483" s="343">
        <v>1250</v>
      </c>
      <c r="K1483" s="344">
        <v>1757.530029296875</v>
      </c>
    </row>
    <row r="1484" spans="1:11" ht="14.45" customHeight="1" x14ac:dyDescent="0.2">
      <c r="A1484" s="339" t="s">
        <v>2659</v>
      </c>
      <c r="B1484" s="340" t="s">
        <v>2660</v>
      </c>
      <c r="C1484" s="341" t="s">
        <v>2755</v>
      </c>
      <c r="D1484" s="342" t="s">
        <v>2756</v>
      </c>
      <c r="E1484" s="341" t="s">
        <v>1185</v>
      </c>
      <c r="F1484" s="342" t="s">
        <v>1186</v>
      </c>
      <c r="G1484" s="341" t="s">
        <v>2960</v>
      </c>
      <c r="H1484" s="341" t="s">
        <v>2961</v>
      </c>
      <c r="I1484" s="343">
        <v>2.0699999332427979</v>
      </c>
      <c r="J1484" s="343">
        <v>5000</v>
      </c>
      <c r="K1484" s="344">
        <v>10345.5</v>
      </c>
    </row>
    <row r="1485" spans="1:11" ht="14.45" customHeight="1" x14ac:dyDescent="0.2">
      <c r="A1485" s="339" t="s">
        <v>2659</v>
      </c>
      <c r="B1485" s="340" t="s">
        <v>2660</v>
      </c>
      <c r="C1485" s="341" t="s">
        <v>2755</v>
      </c>
      <c r="D1485" s="342" t="s">
        <v>2756</v>
      </c>
      <c r="E1485" s="341" t="s">
        <v>1185</v>
      </c>
      <c r="F1485" s="342" t="s">
        <v>1186</v>
      </c>
      <c r="G1485" s="341" t="s">
        <v>2962</v>
      </c>
      <c r="H1485" s="341" t="s">
        <v>2963</v>
      </c>
      <c r="I1485" s="343">
        <v>0.88999998569488525</v>
      </c>
      <c r="J1485" s="343">
        <v>1750</v>
      </c>
      <c r="K1485" s="344">
        <v>1550.010009765625</v>
      </c>
    </row>
    <row r="1486" spans="1:11" ht="14.45" customHeight="1" x14ac:dyDescent="0.2">
      <c r="A1486" s="339" t="s">
        <v>2659</v>
      </c>
      <c r="B1486" s="340" t="s">
        <v>2660</v>
      </c>
      <c r="C1486" s="341" t="s">
        <v>2755</v>
      </c>
      <c r="D1486" s="342" t="s">
        <v>2756</v>
      </c>
      <c r="E1486" s="341" t="s">
        <v>1185</v>
      </c>
      <c r="F1486" s="342" t="s">
        <v>1186</v>
      </c>
      <c r="G1486" s="341" t="s">
        <v>2962</v>
      </c>
      <c r="H1486" s="341" t="s">
        <v>2964</v>
      </c>
      <c r="I1486" s="343">
        <v>0.85000002384185791</v>
      </c>
      <c r="J1486" s="343">
        <v>3750</v>
      </c>
      <c r="K1486" s="344">
        <v>3176.25</v>
      </c>
    </row>
    <row r="1487" spans="1:11" ht="14.45" customHeight="1" x14ac:dyDescent="0.2">
      <c r="A1487" s="339" t="s">
        <v>2659</v>
      </c>
      <c r="B1487" s="340" t="s">
        <v>2660</v>
      </c>
      <c r="C1487" s="341" t="s">
        <v>2755</v>
      </c>
      <c r="D1487" s="342" t="s">
        <v>2756</v>
      </c>
      <c r="E1487" s="341" t="s">
        <v>1185</v>
      </c>
      <c r="F1487" s="342" t="s">
        <v>1186</v>
      </c>
      <c r="G1487" s="341" t="s">
        <v>1230</v>
      </c>
      <c r="H1487" s="341" t="s">
        <v>1231</v>
      </c>
      <c r="I1487" s="343">
        <v>1.9800000190734863</v>
      </c>
      <c r="J1487" s="343">
        <v>480</v>
      </c>
      <c r="K1487" s="344">
        <v>950.47998046875</v>
      </c>
    </row>
    <row r="1488" spans="1:11" ht="14.45" customHeight="1" x14ac:dyDescent="0.2">
      <c r="A1488" s="339" t="s">
        <v>2659</v>
      </c>
      <c r="B1488" s="340" t="s">
        <v>2660</v>
      </c>
      <c r="C1488" s="341" t="s">
        <v>2755</v>
      </c>
      <c r="D1488" s="342" t="s">
        <v>2756</v>
      </c>
      <c r="E1488" s="341" t="s">
        <v>1185</v>
      </c>
      <c r="F1488" s="342" t="s">
        <v>1186</v>
      </c>
      <c r="G1488" s="341" t="s">
        <v>1230</v>
      </c>
      <c r="H1488" s="341" t="s">
        <v>1232</v>
      </c>
      <c r="I1488" s="343">
        <v>1.9800000190734863</v>
      </c>
      <c r="J1488" s="343">
        <v>1920</v>
      </c>
      <c r="K1488" s="344">
        <v>3801.919921875</v>
      </c>
    </row>
    <row r="1489" spans="1:11" ht="14.45" customHeight="1" x14ac:dyDescent="0.2">
      <c r="A1489" s="339" t="s">
        <v>2659</v>
      </c>
      <c r="B1489" s="340" t="s">
        <v>2660</v>
      </c>
      <c r="C1489" s="341" t="s">
        <v>2755</v>
      </c>
      <c r="D1489" s="342" t="s">
        <v>2756</v>
      </c>
      <c r="E1489" s="341" t="s">
        <v>1185</v>
      </c>
      <c r="F1489" s="342" t="s">
        <v>1186</v>
      </c>
      <c r="G1489" s="341" t="s">
        <v>2965</v>
      </c>
      <c r="H1489" s="341" t="s">
        <v>2966</v>
      </c>
      <c r="I1489" s="343">
        <v>73.545001983642578</v>
      </c>
      <c r="J1489" s="343">
        <v>40</v>
      </c>
      <c r="K1489" s="344">
        <v>2941.760009765625</v>
      </c>
    </row>
    <row r="1490" spans="1:11" ht="14.45" customHeight="1" x14ac:dyDescent="0.2">
      <c r="A1490" s="339" t="s">
        <v>2659</v>
      </c>
      <c r="B1490" s="340" t="s">
        <v>2660</v>
      </c>
      <c r="C1490" s="341" t="s">
        <v>2755</v>
      </c>
      <c r="D1490" s="342" t="s">
        <v>2756</v>
      </c>
      <c r="E1490" s="341" t="s">
        <v>1185</v>
      </c>
      <c r="F1490" s="342" t="s">
        <v>1186</v>
      </c>
      <c r="G1490" s="341" t="s">
        <v>2967</v>
      </c>
      <c r="H1490" s="341" t="s">
        <v>2968</v>
      </c>
      <c r="I1490" s="343">
        <v>74.360000610351563</v>
      </c>
      <c r="J1490" s="343">
        <v>40</v>
      </c>
      <c r="K1490" s="344">
        <v>2974.4200439453125</v>
      </c>
    </row>
    <row r="1491" spans="1:11" ht="14.45" customHeight="1" x14ac:dyDescent="0.2">
      <c r="A1491" s="339" t="s">
        <v>2659</v>
      </c>
      <c r="B1491" s="340" t="s">
        <v>2660</v>
      </c>
      <c r="C1491" s="341" t="s">
        <v>2755</v>
      </c>
      <c r="D1491" s="342" t="s">
        <v>2756</v>
      </c>
      <c r="E1491" s="341" t="s">
        <v>1185</v>
      </c>
      <c r="F1491" s="342" t="s">
        <v>1186</v>
      </c>
      <c r="G1491" s="341" t="s">
        <v>2969</v>
      </c>
      <c r="H1491" s="341" t="s">
        <v>2970</v>
      </c>
      <c r="I1491" s="343">
        <v>538.510009765625</v>
      </c>
      <c r="J1491" s="343">
        <v>4</v>
      </c>
      <c r="K1491" s="344">
        <v>2154.0400390625</v>
      </c>
    </row>
    <row r="1492" spans="1:11" ht="14.45" customHeight="1" x14ac:dyDescent="0.2">
      <c r="A1492" s="339" t="s">
        <v>2659</v>
      </c>
      <c r="B1492" s="340" t="s">
        <v>2660</v>
      </c>
      <c r="C1492" s="341" t="s">
        <v>2755</v>
      </c>
      <c r="D1492" s="342" t="s">
        <v>2756</v>
      </c>
      <c r="E1492" s="341" t="s">
        <v>1185</v>
      </c>
      <c r="F1492" s="342" t="s">
        <v>1186</v>
      </c>
      <c r="G1492" s="341" t="s">
        <v>2971</v>
      </c>
      <c r="H1492" s="341" t="s">
        <v>2972</v>
      </c>
      <c r="I1492" s="343">
        <v>392.04000854492188</v>
      </c>
      <c r="J1492" s="343">
        <v>5</v>
      </c>
      <c r="K1492" s="344">
        <v>1960.199951171875</v>
      </c>
    </row>
    <row r="1493" spans="1:11" ht="14.45" customHeight="1" x14ac:dyDescent="0.2">
      <c r="A1493" s="339" t="s">
        <v>2659</v>
      </c>
      <c r="B1493" s="340" t="s">
        <v>2660</v>
      </c>
      <c r="C1493" s="341" t="s">
        <v>2755</v>
      </c>
      <c r="D1493" s="342" t="s">
        <v>2756</v>
      </c>
      <c r="E1493" s="341" t="s">
        <v>1185</v>
      </c>
      <c r="F1493" s="342" t="s">
        <v>1186</v>
      </c>
      <c r="G1493" s="341" t="s">
        <v>2724</v>
      </c>
      <c r="H1493" s="341" t="s">
        <v>2973</v>
      </c>
      <c r="I1493" s="343">
        <v>4.2949999570846558</v>
      </c>
      <c r="J1493" s="343">
        <v>15360</v>
      </c>
      <c r="K1493" s="344">
        <v>65869.759765625</v>
      </c>
    </row>
    <row r="1494" spans="1:11" ht="14.45" customHeight="1" x14ac:dyDescent="0.2">
      <c r="A1494" s="339" t="s">
        <v>2659</v>
      </c>
      <c r="B1494" s="340" t="s">
        <v>2660</v>
      </c>
      <c r="C1494" s="341" t="s">
        <v>2755</v>
      </c>
      <c r="D1494" s="342" t="s">
        <v>2756</v>
      </c>
      <c r="E1494" s="341" t="s">
        <v>1185</v>
      </c>
      <c r="F1494" s="342" t="s">
        <v>1186</v>
      </c>
      <c r="G1494" s="341" t="s">
        <v>2726</v>
      </c>
      <c r="H1494" s="341" t="s">
        <v>2974</v>
      </c>
      <c r="I1494" s="343">
        <v>4.2949999570846558</v>
      </c>
      <c r="J1494" s="343">
        <v>15360</v>
      </c>
      <c r="K1494" s="344">
        <v>65891.759765625</v>
      </c>
    </row>
    <row r="1495" spans="1:11" ht="14.45" customHeight="1" x14ac:dyDescent="0.2">
      <c r="A1495" s="339" t="s">
        <v>2659</v>
      </c>
      <c r="B1495" s="340" t="s">
        <v>2660</v>
      </c>
      <c r="C1495" s="341" t="s">
        <v>2755</v>
      </c>
      <c r="D1495" s="342" t="s">
        <v>2756</v>
      </c>
      <c r="E1495" s="341" t="s">
        <v>1185</v>
      </c>
      <c r="F1495" s="342" t="s">
        <v>1186</v>
      </c>
      <c r="G1495" s="341" t="s">
        <v>2728</v>
      </c>
      <c r="H1495" s="341" t="s">
        <v>2975</v>
      </c>
      <c r="I1495" s="343">
        <v>4.1266667048136396</v>
      </c>
      <c r="J1495" s="343">
        <v>5760</v>
      </c>
      <c r="K1495" s="344">
        <v>23838.2099609375</v>
      </c>
    </row>
    <row r="1496" spans="1:11" ht="14.45" customHeight="1" x14ac:dyDescent="0.2">
      <c r="A1496" s="339" t="s">
        <v>2659</v>
      </c>
      <c r="B1496" s="340" t="s">
        <v>2660</v>
      </c>
      <c r="C1496" s="341" t="s">
        <v>2755</v>
      </c>
      <c r="D1496" s="342" t="s">
        <v>2756</v>
      </c>
      <c r="E1496" s="341" t="s">
        <v>1185</v>
      </c>
      <c r="F1496" s="342" t="s">
        <v>1186</v>
      </c>
      <c r="G1496" s="341" t="s">
        <v>1202</v>
      </c>
      <c r="H1496" s="341" t="s">
        <v>1252</v>
      </c>
      <c r="I1496" s="343">
        <v>4.125</v>
      </c>
      <c r="J1496" s="343">
        <v>7680</v>
      </c>
      <c r="K1496" s="344">
        <v>31692.1396484375</v>
      </c>
    </row>
    <row r="1497" spans="1:11" ht="14.45" customHeight="1" x14ac:dyDescent="0.2">
      <c r="A1497" s="339" t="s">
        <v>2659</v>
      </c>
      <c r="B1497" s="340" t="s">
        <v>2660</v>
      </c>
      <c r="C1497" s="341" t="s">
        <v>2755</v>
      </c>
      <c r="D1497" s="342" t="s">
        <v>2756</v>
      </c>
      <c r="E1497" s="341" t="s">
        <v>1185</v>
      </c>
      <c r="F1497" s="342" t="s">
        <v>1186</v>
      </c>
      <c r="G1497" s="341" t="s">
        <v>2730</v>
      </c>
      <c r="H1497" s="341" t="s">
        <v>2976</v>
      </c>
      <c r="I1497" s="343">
        <v>4.1474999189376831</v>
      </c>
      <c r="J1497" s="343">
        <v>16320</v>
      </c>
      <c r="K1497" s="344">
        <v>67806.470703125</v>
      </c>
    </row>
    <row r="1498" spans="1:11" ht="14.45" customHeight="1" x14ac:dyDescent="0.2">
      <c r="A1498" s="339" t="s">
        <v>2659</v>
      </c>
      <c r="B1498" s="340" t="s">
        <v>2660</v>
      </c>
      <c r="C1498" s="341" t="s">
        <v>2755</v>
      </c>
      <c r="D1498" s="342" t="s">
        <v>2756</v>
      </c>
      <c r="E1498" s="341" t="s">
        <v>1185</v>
      </c>
      <c r="F1498" s="342" t="s">
        <v>1186</v>
      </c>
      <c r="G1498" s="341" t="s">
        <v>2455</v>
      </c>
      <c r="H1498" s="341" t="s">
        <v>2977</v>
      </c>
      <c r="I1498" s="343">
        <v>4.448571477617536</v>
      </c>
      <c r="J1498" s="343">
        <v>26880</v>
      </c>
      <c r="K1498" s="344">
        <v>119369.80810546875</v>
      </c>
    </row>
    <row r="1499" spans="1:11" ht="14.45" customHeight="1" x14ac:dyDescent="0.2">
      <c r="A1499" s="339" t="s">
        <v>2659</v>
      </c>
      <c r="B1499" s="340" t="s">
        <v>2660</v>
      </c>
      <c r="C1499" s="341" t="s">
        <v>2755</v>
      </c>
      <c r="D1499" s="342" t="s">
        <v>2756</v>
      </c>
      <c r="E1499" s="341" t="s">
        <v>1185</v>
      </c>
      <c r="F1499" s="342" t="s">
        <v>1186</v>
      </c>
      <c r="G1499" s="341" t="s">
        <v>2433</v>
      </c>
      <c r="H1499" s="341" t="s">
        <v>2978</v>
      </c>
      <c r="I1499" s="343">
        <v>0.9080000162124634</v>
      </c>
      <c r="J1499" s="343">
        <v>32000</v>
      </c>
      <c r="K1499" s="344">
        <v>29157.129638671875</v>
      </c>
    </row>
    <row r="1500" spans="1:11" ht="14.45" customHeight="1" x14ac:dyDescent="0.2">
      <c r="A1500" s="339" t="s">
        <v>2659</v>
      </c>
      <c r="B1500" s="340" t="s">
        <v>2660</v>
      </c>
      <c r="C1500" s="341" t="s">
        <v>2755</v>
      </c>
      <c r="D1500" s="342" t="s">
        <v>2756</v>
      </c>
      <c r="E1500" s="341" t="s">
        <v>1185</v>
      </c>
      <c r="F1500" s="342" t="s">
        <v>1186</v>
      </c>
      <c r="G1500" s="341" t="s">
        <v>2457</v>
      </c>
      <c r="H1500" s="341" t="s">
        <v>2979</v>
      </c>
      <c r="I1500" s="343">
        <v>2.4800000190734863</v>
      </c>
      <c r="J1500" s="343">
        <v>6000</v>
      </c>
      <c r="K1500" s="344">
        <v>14868.960205078125</v>
      </c>
    </row>
    <row r="1501" spans="1:11" ht="14.45" customHeight="1" x14ac:dyDescent="0.2">
      <c r="A1501" s="339" t="s">
        <v>2659</v>
      </c>
      <c r="B1501" s="340" t="s">
        <v>2660</v>
      </c>
      <c r="C1501" s="341" t="s">
        <v>2755</v>
      </c>
      <c r="D1501" s="342" t="s">
        <v>2756</v>
      </c>
      <c r="E1501" s="341" t="s">
        <v>1185</v>
      </c>
      <c r="F1501" s="342" t="s">
        <v>1186</v>
      </c>
      <c r="G1501" s="341" t="s">
        <v>2465</v>
      </c>
      <c r="H1501" s="341" t="s">
        <v>2503</v>
      </c>
      <c r="I1501" s="343">
        <v>1.4733333587646484</v>
      </c>
      <c r="J1501" s="343">
        <v>11000</v>
      </c>
      <c r="K1501" s="344">
        <v>16161.60986328125</v>
      </c>
    </row>
    <row r="1502" spans="1:11" ht="14.45" customHeight="1" x14ac:dyDescent="0.2">
      <c r="A1502" s="339" t="s">
        <v>2659</v>
      </c>
      <c r="B1502" s="340" t="s">
        <v>2660</v>
      </c>
      <c r="C1502" s="341" t="s">
        <v>2755</v>
      </c>
      <c r="D1502" s="342" t="s">
        <v>2756</v>
      </c>
      <c r="E1502" s="341" t="s">
        <v>1185</v>
      </c>
      <c r="F1502" s="342" t="s">
        <v>1186</v>
      </c>
      <c r="G1502" s="341" t="s">
        <v>2980</v>
      </c>
      <c r="H1502" s="341" t="s">
        <v>2981</v>
      </c>
      <c r="I1502" s="343">
        <v>8.6999998092651367</v>
      </c>
      <c r="J1502" s="343">
        <v>8800</v>
      </c>
      <c r="K1502" s="344">
        <v>76535</v>
      </c>
    </row>
    <row r="1503" spans="1:11" ht="14.45" customHeight="1" x14ac:dyDescent="0.2">
      <c r="A1503" s="339" t="s">
        <v>2659</v>
      </c>
      <c r="B1503" s="340" t="s">
        <v>2660</v>
      </c>
      <c r="C1503" s="341" t="s">
        <v>2755</v>
      </c>
      <c r="D1503" s="342" t="s">
        <v>2756</v>
      </c>
      <c r="E1503" s="341" t="s">
        <v>1185</v>
      </c>
      <c r="F1503" s="342" t="s">
        <v>1186</v>
      </c>
      <c r="G1503" s="341" t="s">
        <v>2525</v>
      </c>
      <c r="H1503" s="341" t="s">
        <v>2526</v>
      </c>
      <c r="I1503" s="343">
        <v>9.3100004196166992</v>
      </c>
      <c r="J1503" s="343">
        <v>18720</v>
      </c>
      <c r="K1503" s="344">
        <v>174287.89916992188</v>
      </c>
    </row>
    <row r="1504" spans="1:11" ht="14.45" customHeight="1" x14ac:dyDescent="0.2">
      <c r="A1504" s="339" t="s">
        <v>2659</v>
      </c>
      <c r="B1504" s="340" t="s">
        <v>2660</v>
      </c>
      <c r="C1504" s="341" t="s">
        <v>2755</v>
      </c>
      <c r="D1504" s="342" t="s">
        <v>2756</v>
      </c>
      <c r="E1504" s="341" t="s">
        <v>1185</v>
      </c>
      <c r="F1504" s="342" t="s">
        <v>1186</v>
      </c>
      <c r="G1504" s="341" t="s">
        <v>2980</v>
      </c>
      <c r="H1504" s="341" t="s">
        <v>2982</v>
      </c>
      <c r="I1504" s="343">
        <v>8.6999998092651367</v>
      </c>
      <c r="J1504" s="343">
        <v>1600</v>
      </c>
      <c r="K1504" s="344">
        <v>13915</v>
      </c>
    </row>
    <row r="1505" spans="1:11" ht="14.45" customHeight="1" x14ac:dyDescent="0.2">
      <c r="A1505" s="339" t="s">
        <v>2659</v>
      </c>
      <c r="B1505" s="340" t="s">
        <v>2660</v>
      </c>
      <c r="C1505" s="341" t="s">
        <v>2755</v>
      </c>
      <c r="D1505" s="342" t="s">
        <v>2756</v>
      </c>
      <c r="E1505" s="341" t="s">
        <v>1185</v>
      </c>
      <c r="F1505" s="342" t="s">
        <v>1186</v>
      </c>
      <c r="G1505" s="341" t="s">
        <v>2525</v>
      </c>
      <c r="H1505" s="341" t="s">
        <v>2983</v>
      </c>
      <c r="I1505" s="343">
        <v>9.3100004196166992</v>
      </c>
      <c r="J1505" s="343">
        <v>10440</v>
      </c>
      <c r="K1505" s="344">
        <v>97199.29736328125</v>
      </c>
    </row>
    <row r="1506" spans="1:11" ht="14.45" customHeight="1" x14ac:dyDescent="0.2">
      <c r="A1506" s="339" t="s">
        <v>2659</v>
      </c>
      <c r="B1506" s="340" t="s">
        <v>2660</v>
      </c>
      <c r="C1506" s="341" t="s">
        <v>2755</v>
      </c>
      <c r="D1506" s="342" t="s">
        <v>2756</v>
      </c>
      <c r="E1506" s="341" t="s">
        <v>1185</v>
      </c>
      <c r="F1506" s="342" t="s">
        <v>1186</v>
      </c>
      <c r="G1506" s="341" t="s">
        <v>2545</v>
      </c>
      <c r="H1506" s="341" t="s">
        <v>2546</v>
      </c>
      <c r="I1506" s="343">
        <v>9.5200002193450928</v>
      </c>
      <c r="J1506" s="343">
        <v>1400</v>
      </c>
      <c r="K1506" s="344">
        <v>13237.399658203125</v>
      </c>
    </row>
    <row r="1507" spans="1:11" ht="14.45" customHeight="1" x14ac:dyDescent="0.2">
      <c r="A1507" s="339" t="s">
        <v>2659</v>
      </c>
      <c r="B1507" s="340" t="s">
        <v>2660</v>
      </c>
      <c r="C1507" s="341" t="s">
        <v>2755</v>
      </c>
      <c r="D1507" s="342" t="s">
        <v>2756</v>
      </c>
      <c r="E1507" s="341" t="s">
        <v>1185</v>
      </c>
      <c r="F1507" s="342" t="s">
        <v>1186</v>
      </c>
      <c r="G1507" s="341" t="s">
        <v>2545</v>
      </c>
      <c r="H1507" s="341" t="s">
        <v>2547</v>
      </c>
      <c r="I1507" s="343">
        <v>9.7600002288818359</v>
      </c>
      <c r="J1507" s="343">
        <v>1100</v>
      </c>
      <c r="K1507" s="344">
        <v>10741.169921875</v>
      </c>
    </row>
    <row r="1508" spans="1:11" ht="14.45" customHeight="1" x14ac:dyDescent="0.2">
      <c r="A1508" s="339" t="s">
        <v>2659</v>
      </c>
      <c r="B1508" s="340" t="s">
        <v>2660</v>
      </c>
      <c r="C1508" s="341" t="s">
        <v>2755</v>
      </c>
      <c r="D1508" s="342" t="s">
        <v>2756</v>
      </c>
      <c r="E1508" s="341" t="s">
        <v>297</v>
      </c>
      <c r="F1508" s="342" t="s">
        <v>298</v>
      </c>
      <c r="G1508" s="341" t="s">
        <v>1291</v>
      </c>
      <c r="H1508" s="341" t="s">
        <v>1292</v>
      </c>
      <c r="I1508" s="343">
        <v>30.135713849748885</v>
      </c>
      <c r="J1508" s="343">
        <v>143</v>
      </c>
      <c r="K1508" s="344">
        <v>4312.1000061035156</v>
      </c>
    </row>
    <row r="1509" spans="1:11" ht="14.45" customHeight="1" x14ac:dyDescent="0.2">
      <c r="A1509" s="339" t="s">
        <v>2659</v>
      </c>
      <c r="B1509" s="340" t="s">
        <v>2660</v>
      </c>
      <c r="C1509" s="341" t="s">
        <v>2755</v>
      </c>
      <c r="D1509" s="342" t="s">
        <v>2756</v>
      </c>
      <c r="E1509" s="341" t="s">
        <v>297</v>
      </c>
      <c r="F1509" s="342" t="s">
        <v>298</v>
      </c>
      <c r="G1509" s="341" t="s">
        <v>1291</v>
      </c>
      <c r="H1509" s="341" t="s">
        <v>1294</v>
      </c>
      <c r="I1509" s="343">
        <v>29.869999885559082</v>
      </c>
      <c r="J1509" s="343">
        <v>49</v>
      </c>
      <c r="K1509" s="344">
        <v>1463.6400146484375</v>
      </c>
    </row>
    <row r="1510" spans="1:11" ht="14.45" customHeight="1" x14ac:dyDescent="0.2">
      <c r="A1510" s="339" t="s">
        <v>2659</v>
      </c>
      <c r="B1510" s="340" t="s">
        <v>2660</v>
      </c>
      <c r="C1510" s="341" t="s">
        <v>2755</v>
      </c>
      <c r="D1510" s="342" t="s">
        <v>2756</v>
      </c>
      <c r="E1510" s="341" t="s">
        <v>1297</v>
      </c>
      <c r="F1510" s="342" t="s">
        <v>1298</v>
      </c>
      <c r="G1510" s="341" t="s">
        <v>2984</v>
      </c>
      <c r="H1510" s="341" t="s">
        <v>2985</v>
      </c>
      <c r="I1510" s="343">
        <v>2397.010009765625</v>
      </c>
      <c r="J1510" s="343">
        <v>5</v>
      </c>
      <c r="K1510" s="344">
        <v>11985.0498046875</v>
      </c>
    </row>
    <row r="1511" spans="1:11" ht="14.45" customHeight="1" x14ac:dyDescent="0.2">
      <c r="A1511" s="339" t="s">
        <v>2659</v>
      </c>
      <c r="B1511" s="340" t="s">
        <v>2660</v>
      </c>
      <c r="C1511" s="341" t="s">
        <v>2755</v>
      </c>
      <c r="D1511" s="342" t="s">
        <v>2756</v>
      </c>
      <c r="E1511" s="341" t="s">
        <v>1297</v>
      </c>
      <c r="F1511" s="342" t="s">
        <v>1298</v>
      </c>
      <c r="G1511" s="341" t="s">
        <v>2986</v>
      </c>
      <c r="H1511" s="341" t="s">
        <v>2987</v>
      </c>
      <c r="I1511" s="343">
        <v>57.720001220703125</v>
      </c>
      <c r="J1511" s="343">
        <v>200</v>
      </c>
      <c r="K1511" s="344">
        <v>11543.400390625</v>
      </c>
    </row>
    <row r="1512" spans="1:11" ht="14.45" customHeight="1" x14ac:dyDescent="0.2">
      <c r="A1512" s="339" t="s">
        <v>2659</v>
      </c>
      <c r="B1512" s="340" t="s">
        <v>2660</v>
      </c>
      <c r="C1512" s="341" t="s">
        <v>2755</v>
      </c>
      <c r="D1512" s="342" t="s">
        <v>2756</v>
      </c>
      <c r="E1512" s="341" t="s">
        <v>1297</v>
      </c>
      <c r="F1512" s="342" t="s">
        <v>1298</v>
      </c>
      <c r="G1512" s="341" t="s">
        <v>2986</v>
      </c>
      <c r="H1512" s="341" t="s">
        <v>2988</v>
      </c>
      <c r="I1512" s="343">
        <v>57.720001220703125</v>
      </c>
      <c r="J1512" s="343">
        <v>200</v>
      </c>
      <c r="K1512" s="344">
        <v>11543.400390625</v>
      </c>
    </row>
    <row r="1513" spans="1:11" ht="14.45" customHeight="1" x14ac:dyDescent="0.2">
      <c r="A1513" s="339" t="s">
        <v>2659</v>
      </c>
      <c r="B1513" s="340" t="s">
        <v>2660</v>
      </c>
      <c r="C1513" s="341" t="s">
        <v>2755</v>
      </c>
      <c r="D1513" s="342" t="s">
        <v>2756</v>
      </c>
      <c r="E1513" s="341" t="s">
        <v>1297</v>
      </c>
      <c r="F1513" s="342" t="s">
        <v>1298</v>
      </c>
      <c r="G1513" s="341" t="s">
        <v>2986</v>
      </c>
      <c r="H1513" s="341" t="s">
        <v>2989</v>
      </c>
      <c r="I1513" s="343">
        <v>57.720001220703125</v>
      </c>
      <c r="J1513" s="343">
        <v>200</v>
      </c>
      <c r="K1513" s="344">
        <v>11543.400390625</v>
      </c>
    </row>
    <row r="1514" spans="1:11" ht="14.45" customHeight="1" x14ac:dyDescent="0.2">
      <c r="A1514" s="339" t="s">
        <v>2659</v>
      </c>
      <c r="B1514" s="340" t="s">
        <v>2660</v>
      </c>
      <c r="C1514" s="341" t="s">
        <v>2755</v>
      </c>
      <c r="D1514" s="342" t="s">
        <v>2756</v>
      </c>
      <c r="E1514" s="341" t="s">
        <v>1297</v>
      </c>
      <c r="F1514" s="342" t="s">
        <v>1298</v>
      </c>
      <c r="G1514" s="341" t="s">
        <v>2990</v>
      </c>
      <c r="H1514" s="341" t="s">
        <v>2991</v>
      </c>
      <c r="I1514" s="343">
        <v>248.91000366210938</v>
      </c>
      <c r="J1514" s="343">
        <v>189</v>
      </c>
      <c r="K1514" s="344">
        <v>47044.80078125</v>
      </c>
    </row>
    <row r="1515" spans="1:11" ht="14.45" customHeight="1" x14ac:dyDescent="0.2">
      <c r="A1515" s="339" t="s">
        <v>2659</v>
      </c>
      <c r="B1515" s="340" t="s">
        <v>2660</v>
      </c>
      <c r="C1515" s="341" t="s">
        <v>2755</v>
      </c>
      <c r="D1515" s="342" t="s">
        <v>2756</v>
      </c>
      <c r="E1515" s="341" t="s">
        <v>1297</v>
      </c>
      <c r="F1515" s="342" t="s">
        <v>1298</v>
      </c>
      <c r="G1515" s="341" t="s">
        <v>2990</v>
      </c>
      <c r="H1515" s="341" t="s">
        <v>2992</v>
      </c>
      <c r="I1515" s="343">
        <v>248.91000366210938</v>
      </c>
      <c r="J1515" s="343">
        <v>273</v>
      </c>
      <c r="K1515" s="344">
        <v>67953.6015625</v>
      </c>
    </row>
    <row r="1516" spans="1:11" ht="14.45" customHeight="1" x14ac:dyDescent="0.2">
      <c r="A1516" s="339" t="s">
        <v>2659</v>
      </c>
      <c r="B1516" s="340" t="s">
        <v>2660</v>
      </c>
      <c r="C1516" s="341" t="s">
        <v>2755</v>
      </c>
      <c r="D1516" s="342" t="s">
        <v>2756</v>
      </c>
      <c r="E1516" s="341" t="s">
        <v>1297</v>
      </c>
      <c r="F1516" s="342" t="s">
        <v>1298</v>
      </c>
      <c r="G1516" s="341" t="s">
        <v>2993</v>
      </c>
      <c r="H1516" s="341" t="s">
        <v>2994</v>
      </c>
      <c r="I1516" s="343">
        <v>343.81999206542969</v>
      </c>
      <c r="J1516" s="343">
        <v>24</v>
      </c>
      <c r="K1516" s="344">
        <v>8679.090087890625</v>
      </c>
    </row>
    <row r="1517" spans="1:11" ht="14.45" customHeight="1" x14ac:dyDescent="0.2">
      <c r="A1517" s="339" t="s">
        <v>2659</v>
      </c>
      <c r="B1517" s="340" t="s">
        <v>2660</v>
      </c>
      <c r="C1517" s="341" t="s">
        <v>2755</v>
      </c>
      <c r="D1517" s="342" t="s">
        <v>2756</v>
      </c>
      <c r="E1517" s="341" t="s">
        <v>1297</v>
      </c>
      <c r="F1517" s="342" t="s">
        <v>1298</v>
      </c>
      <c r="G1517" s="341" t="s">
        <v>2746</v>
      </c>
      <c r="H1517" s="341" t="s">
        <v>2995</v>
      </c>
      <c r="I1517" s="343">
        <v>0.9100000262260437</v>
      </c>
      <c r="J1517" s="343">
        <v>48000</v>
      </c>
      <c r="K1517" s="344">
        <v>43867.8291015625</v>
      </c>
    </row>
    <row r="1518" spans="1:11" ht="14.45" customHeight="1" x14ac:dyDescent="0.2">
      <c r="A1518" s="339" t="s">
        <v>2659</v>
      </c>
      <c r="B1518" s="340" t="s">
        <v>2660</v>
      </c>
      <c r="C1518" s="341" t="s">
        <v>2755</v>
      </c>
      <c r="D1518" s="342" t="s">
        <v>2756</v>
      </c>
      <c r="E1518" s="341" t="s">
        <v>1297</v>
      </c>
      <c r="F1518" s="342" t="s">
        <v>1298</v>
      </c>
      <c r="G1518" s="341" t="s">
        <v>2746</v>
      </c>
      <c r="H1518" s="341" t="s">
        <v>2747</v>
      </c>
      <c r="I1518" s="343">
        <v>0.8449999988079071</v>
      </c>
      <c r="J1518" s="343">
        <v>11000</v>
      </c>
      <c r="K1518" s="344">
        <v>9283.72998046875</v>
      </c>
    </row>
    <row r="1519" spans="1:11" ht="14.45" customHeight="1" x14ac:dyDescent="0.2">
      <c r="A1519" s="339" t="s">
        <v>2659</v>
      </c>
      <c r="B1519" s="340" t="s">
        <v>2660</v>
      </c>
      <c r="C1519" s="341" t="s">
        <v>2755</v>
      </c>
      <c r="D1519" s="342" t="s">
        <v>2756</v>
      </c>
      <c r="E1519" s="341" t="s">
        <v>1297</v>
      </c>
      <c r="F1519" s="342" t="s">
        <v>1298</v>
      </c>
      <c r="G1519" s="341" t="s">
        <v>2746</v>
      </c>
      <c r="H1519" s="341" t="s">
        <v>2748</v>
      </c>
      <c r="I1519" s="343">
        <v>0.92000001668930054</v>
      </c>
      <c r="J1519" s="343">
        <v>7000</v>
      </c>
      <c r="K1519" s="344">
        <v>6477.72998046875</v>
      </c>
    </row>
    <row r="1520" spans="1:11" ht="14.45" customHeight="1" x14ac:dyDescent="0.2">
      <c r="A1520" s="339" t="s">
        <v>2659</v>
      </c>
      <c r="B1520" s="340" t="s">
        <v>2660</v>
      </c>
      <c r="C1520" s="341" t="s">
        <v>2755</v>
      </c>
      <c r="D1520" s="342" t="s">
        <v>2756</v>
      </c>
      <c r="E1520" s="341" t="s">
        <v>1297</v>
      </c>
      <c r="F1520" s="342" t="s">
        <v>1298</v>
      </c>
      <c r="G1520" s="341" t="s">
        <v>2585</v>
      </c>
      <c r="H1520" s="341" t="s">
        <v>2996</v>
      </c>
      <c r="I1520" s="343">
        <v>652.41501462459564</v>
      </c>
      <c r="J1520" s="343">
        <v>1001</v>
      </c>
      <c r="K1520" s="344">
        <v>2607.070068359375</v>
      </c>
    </row>
    <row r="1521" spans="1:11" ht="14.45" customHeight="1" x14ac:dyDescent="0.2">
      <c r="A1521" s="339" t="s">
        <v>2659</v>
      </c>
      <c r="B1521" s="340" t="s">
        <v>2660</v>
      </c>
      <c r="C1521" s="341" t="s">
        <v>2755</v>
      </c>
      <c r="D1521" s="342" t="s">
        <v>2756</v>
      </c>
      <c r="E1521" s="341" t="s">
        <v>1297</v>
      </c>
      <c r="F1521" s="342" t="s">
        <v>1298</v>
      </c>
      <c r="G1521" s="341" t="s">
        <v>2997</v>
      </c>
      <c r="H1521" s="341" t="s">
        <v>2998</v>
      </c>
      <c r="I1521" s="343">
        <v>102.18000030517578</v>
      </c>
      <c r="J1521" s="343">
        <v>720</v>
      </c>
      <c r="K1521" s="344">
        <v>73567.999755859375</v>
      </c>
    </row>
    <row r="1522" spans="1:11" ht="14.45" customHeight="1" x14ac:dyDescent="0.2">
      <c r="A1522" s="339" t="s">
        <v>2659</v>
      </c>
      <c r="B1522" s="340" t="s">
        <v>2660</v>
      </c>
      <c r="C1522" s="341" t="s">
        <v>2755</v>
      </c>
      <c r="D1522" s="342" t="s">
        <v>2756</v>
      </c>
      <c r="E1522" s="341" t="s">
        <v>1297</v>
      </c>
      <c r="F1522" s="342" t="s">
        <v>1298</v>
      </c>
      <c r="G1522" s="341" t="s">
        <v>2997</v>
      </c>
      <c r="H1522" s="341" t="s">
        <v>2999</v>
      </c>
      <c r="I1522" s="343">
        <v>102.18000030517578</v>
      </c>
      <c r="J1522" s="343">
        <v>540</v>
      </c>
      <c r="K1522" s="344">
        <v>55176.0009765625</v>
      </c>
    </row>
    <row r="1523" spans="1:11" ht="14.45" customHeight="1" x14ac:dyDescent="0.2">
      <c r="A1523" s="339" t="s">
        <v>2659</v>
      </c>
      <c r="B1523" s="340" t="s">
        <v>2660</v>
      </c>
      <c r="C1523" s="341" t="s">
        <v>2755</v>
      </c>
      <c r="D1523" s="342" t="s">
        <v>2756</v>
      </c>
      <c r="E1523" s="341" t="s">
        <v>1297</v>
      </c>
      <c r="F1523" s="342" t="s">
        <v>1298</v>
      </c>
      <c r="G1523" s="341" t="s">
        <v>3000</v>
      </c>
      <c r="H1523" s="341" t="s">
        <v>3001</v>
      </c>
      <c r="I1523" s="343">
        <v>2.1600000858306885</v>
      </c>
      <c r="J1523" s="343">
        <v>2500</v>
      </c>
      <c r="K1523" s="344">
        <v>5399.6298828125</v>
      </c>
    </row>
    <row r="1524" spans="1:11" ht="14.45" customHeight="1" x14ac:dyDescent="0.2">
      <c r="A1524" s="339" t="s">
        <v>2659</v>
      </c>
      <c r="B1524" s="340" t="s">
        <v>2660</v>
      </c>
      <c r="C1524" s="341" t="s">
        <v>2755</v>
      </c>
      <c r="D1524" s="342" t="s">
        <v>2756</v>
      </c>
      <c r="E1524" s="341" t="s">
        <v>1297</v>
      </c>
      <c r="F1524" s="342" t="s">
        <v>1298</v>
      </c>
      <c r="G1524" s="341" t="s">
        <v>3002</v>
      </c>
      <c r="H1524" s="341" t="s">
        <v>3003</v>
      </c>
      <c r="I1524" s="343">
        <v>1.7300000190734863</v>
      </c>
      <c r="J1524" s="343">
        <v>1000</v>
      </c>
      <c r="K1524" s="344">
        <v>1727.4000244140625</v>
      </c>
    </row>
    <row r="1525" spans="1:11" ht="14.45" customHeight="1" x14ac:dyDescent="0.2">
      <c r="A1525" s="339" t="s">
        <v>2659</v>
      </c>
      <c r="B1525" s="340" t="s">
        <v>2660</v>
      </c>
      <c r="C1525" s="341" t="s">
        <v>2755</v>
      </c>
      <c r="D1525" s="342" t="s">
        <v>2756</v>
      </c>
      <c r="E1525" s="341" t="s">
        <v>1297</v>
      </c>
      <c r="F1525" s="342" t="s">
        <v>1298</v>
      </c>
      <c r="G1525" s="341" t="s">
        <v>2595</v>
      </c>
      <c r="H1525" s="341" t="s">
        <v>2596</v>
      </c>
      <c r="I1525" s="343">
        <v>25.530000686645508</v>
      </c>
      <c r="J1525" s="343">
        <v>8</v>
      </c>
      <c r="K1525" s="344">
        <v>204.24000549316406</v>
      </c>
    </row>
    <row r="1526" spans="1:11" ht="14.45" customHeight="1" x14ac:dyDescent="0.2">
      <c r="A1526" s="339" t="s">
        <v>2659</v>
      </c>
      <c r="B1526" s="340" t="s">
        <v>2660</v>
      </c>
      <c r="C1526" s="341" t="s">
        <v>2755</v>
      </c>
      <c r="D1526" s="342" t="s">
        <v>2756</v>
      </c>
      <c r="E1526" s="341" t="s">
        <v>1297</v>
      </c>
      <c r="F1526" s="342" t="s">
        <v>1298</v>
      </c>
      <c r="G1526" s="341" t="s">
        <v>2595</v>
      </c>
      <c r="H1526" s="341" t="s">
        <v>2599</v>
      </c>
      <c r="I1526" s="343">
        <v>25.530000686645508</v>
      </c>
      <c r="J1526" s="343">
        <v>2</v>
      </c>
      <c r="K1526" s="344">
        <v>51.060001373291016</v>
      </c>
    </row>
    <row r="1527" spans="1:11" ht="14.45" customHeight="1" x14ac:dyDescent="0.2">
      <c r="A1527" s="339" t="s">
        <v>2659</v>
      </c>
      <c r="B1527" s="340" t="s">
        <v>2660</v>
      </c>
      <c r="C1527" s="341" t="s">
        <v>2755</v>
      </c>
      <c r="D1527" s="342" t="s">
        <v>2756</v>
      </c>
      <c r="E1527" s="341" t="s">
        <v>1297</v>
      </c>
      <c r="F1527" s="342" t="s">
        <v>1298</v>
      </c>
      <c r="G1527" s="341" t="s">
        <v>1327</v>
      </c>
      <c r="H1527" s="341" t="s">
        <v>1328</v>
      </c>
      <c r="I1527" s="343">
        <v>758.19000244140625</v>
      </c>
      <c r="J1527" s="343">
        <v>2</v>
      </c>
      <c r="K1527" s="344">
        <v>1516.3699951171875</v>
      </c>
    </row>
    <row r="1528" spans="1:11" ht="14.45" customHeight="1" x14ac:dyDescent="0.2">
      <c r="A1528" s="339" t="s">
        <v>2659</v>
      </c>
      <c r="B1528" s="340" t="s">
        <v>2660</v>
      </c>
      <c r="C1528" s="341" t="s">
        <v>2755</v>
      </c>
      <c r="D1528" s="342" t="s">
        <v>2756</v>
      </c>
      <c r="E1528" s="341" t="s">
        <v>1297</v>
      </c>
      <c r="F1528" s="342" t="s">
        <v>1298</v>
      </c>
      <c r="G1528" s="341" t="s">
        <v>1334</v>
      </c>
      <c r="H1528" s="341" t="s">
        <v>1335</v>
      </c>
      <c r="I1528" s="343">
        <v>1.2100000381469727</v>
      </c>
      <c r="J1528" s="343">
        <v>6000</v>
      </c>
      <c r="K1528" s="344">
        <v>7260.0498046875</v>
      </c>
    </row>
    <row r="1529" spans="1:11" ht="14.45" customHeight="1" x14ac:dyDescent="0.2">
      <c r="A1529" s="339" t="s">
        <v>2659</v>
      </c>
      <c r="B1529" s="340" t="s">
        <v>2660</v>
      </c>
      <c r="C1529" s="341" t="s">
        <v>2755</v>
      </c>
      <c r="D1529" s="342" t="s">
        <v>2756</v>
      </c>
      <c r="E1529" s="341" t="s">
        <v>1297</v>
      </c>
      <c r="F1529" s="342" t="s">
        <v>1298</v>
      </c>
      <c r="G1529" s="341" t="s">
        <v>2604</v>
      </c>
      <c r="H1529" s="341" t="s">
        <v>3004</v>
      </c>
      <c r="I1529" s="343">
        <v>10.289999961853027</v>
      </c>
      <c r="J1529" s="343">
        <v>2200</v>
      </c>
      <c r="K1529" s="344">
        <v>22627</v>
      </c>
    </row>
    <row r="1530" spans="1:11" ht="14.45" customHeight="1" x14ac:dyDescent="0.2">
      <c r="A1530" s="339" t="s">
        <v>2659</v>
      </c>
      <c r="B1530" s="340" t="s">
        <v>2660</v>
      </c>
      <c r="C1530" s="341" t="s">
        <v>2755</v>
      </c>
      <c r="D1530" s="342" t="s">
        <v>2756</v>
      </c>
      <c r="E1530" s="341" t="s">
        <v>1297</v>
      </c>
      <c r="F1530" s="342" t="s">
        <v>1298</v>
      </c>
      <c r="G1530" s="341" t="s">
        <v>3005</v>
      </c>
      <c r="H1530" s="341" t="s">
        <v>3006</v>
      </c>
      <c r="I1530" s="343">
        <v>18.879999160766602</v>
      </c>
      <c r="J1530" s="343">
        <v>600</v>
      </c>
      <c r="K1530" s="344">
        <v>11325.599975585938</v>
      </c>
    </row>
    <row r="1531" spans="1:11" ht="14.45" customHeight="1" x14ac:dyDescent="0.2">
      <c r="A1531" s="339" t="s">
        <v>2659</v>
      </c>
      <c r="B1531" s="340" t="s">
        <v>2660</v>
      </c>
      <c r="C1531" s="341" t="s">
        <v>2755</v>
      </c>
      <c r="D1531" s="342" t="s">
        <v>2756</v>
      </c>
      <c r="E1531" s="341" t="s">
        <v>1297</v>
      </c>
      <c r="F1531" s="342" t="s">
        <v>1298</v>
      </c>
      <c r="G1531" s="341" t="s">
        <v>2604</v>
      </c>
      <c r="H1531" s="341" t="s">
        <v>2605</v>
      </c>
      <c r="I1531" s="343">
        <v>10.289999961853027</v>
      </c>
      <c r="J1531" s="343">
        <v>3400</v>
      </c>
      <c r="K1531" s="344">
        <v>34969</v>
      </c>
    </row>
    <row r="1532" spans="1:11" ht="14.45" customHeight="1" x14ac:dyDescent="0.2">
      <c r="A1532" s="339" t="s">
        <v>2659</v>
      </c>
      <c r="B1532" s="340" t="s">
        <v>2660</v>
      </c>
      <c r="C1532" s="341" t="s">
        <v>2755</v>
      </c>
      <c r="D1532" s="342" t="s">
        <v>2756</v>
      </c>
      <c r="E1532" s="341" t="s">
        <v>1297</v>
      </c>
      <c r="F1532" s="342" t="s">
        <v>1298</v>
      </c>
      <c r="G1532" s="341" t="s">
        <v>3005</v>
      </c>
      <c r="H1532" s="341" t="s">
        <v>3007</v>
      </c>
      <c r="I1532" s="343">
        <v>18.879999160766602</v>
      </c>
      <c r="J1532" s="343">
        <v>300</v>
      </c>
      <c r="K1532" s="344">
        <v>5662.7999267578125</v>
      </c>
    </row>
    <row r="1533" spans="1:11" ht="14.45" customHeight="1" x14ac:dyDescent="0.2">
      <c r="A1533" s="339" t="s">
        <v>2659</v>
      </c>
      <c r="B1533" s="340" t="s">
        <v>2660</v>
      </c>
      <c r="C1533" s="341" t="s">
        <v>2755</v>
      </c>
      <c r="D1533" s="342" t="s">
        <v>2756</v>
      </c>
      <c r="E1533" s="341" t="s">
        <v>1297</v>
      </c>
      <c r="F1533" s="342" t="s">
        <v>1298</v>
      </c>
      <c r="G1533" s="341" t="s">
        <v>3008</v>
      </c>
      <c r="H1533" s="341" t="s">
        <v>3009</v>
      </c>
      <c r="I1533" s="343">
        <v>50.860000610351563</v>
      </c>
      <c r="J1533" s="343">
        <v>432</v>
      </c>
      <c r="K1533" s="344">
        <v>21973.599609375</v>
      </c>
    </row>
    <row r="1534" spans="1:11" ht="14.45" customHeight="1" x14ac:dyDescent="0.2">
      <c r="A1534" s="339" t="s">
        <v>2659</v>
      </c>
      <c r="B1534" s="340" t="s">
        <v>2660</v>
      </c>
      <c r="C1534" s="341" t="s">
        <v>2755</v>
      </c>
      <c r="D1534" s="342" t="s">
        <v>2756</v>
      </c>
      <c r="E1534" s="341" t="s">
        <v>1297</v>
      </c>
      <c r="F1534" s="342" t="s">
        <v>1298</v>
      </c>
      <c r="G1534" s="341" t="s">
        <v>3010</v>
      </c>
      <c r="H1534" s="341" t="s">
        <v>3011</v>
      </c>
      <c r="I1534" s="343">
        <v>598.96002197265625</v>
      </c>
      <c r="J1534" s="343">
        <v>5</v>
      </c>
      <c r="K1534" s="344">
        <v>2994.800048828125</v>
      </c>
    </row>
    <row r="1535" spans="1:11" ht="14.45" customHeight="1" x14ac:dyDescent="0.2">
      <c r="A1535" s="339" t="s">
        <v>2659</v>
      </c>
      <c r="B1535" s="340" t="s">
        <v>2660</v>
      </c>
      <c r="C1535" s="341" t="s">
        <v>2755</v>
      </c>
      <c r="D1535" s="342" t="s">
        <v>2756</v>
      </c>
      <c r="E1535" s="341" t="s">
        <v>1297</v>
      </c>
      <c r="F1535" s="342" t="s">
        <v>1298</v>
      </c>
      <c r="G1535" s="341" t="s">
        <v>3010</v>
      </c>
      <c r="H1535" s="341" t="s">
        <v>3012</v>
      </c>
      <c r="I1535" s="343">
        <v>614.99002075195313</v>
      </c>
      <c r="J1535" s="343">
        <v>20</v>
      </c>
      <c r="K1535" s="344">
        <v>12299.800048828125</v>
      </c>
    </row>
    <row r="1536" spans="1:11" ht="14.45" customHeight="1" x14ac:dyDescent="0.2">
      <c r="A1536" s="339" t="s">
        <v>2659</v>
      </c>
      <c r="B1536" s="340" t="s">
        <v>2660</v>
      </c>
      <c r="C1536" s="341" t="s">
        <v>2755</v>
      </c>
      <c r="D1536" s="342" t="s">
        <v>2756</v>
      </c>
      <c r="E1536" s="341" t="s">
        <v>1297</v>
      </c>
      <c r="F1536" s="342" t="s">
        <v>1298</v>
      </c>
      <c r="G1536" s="341" t="s">
        <v>3013</v>
      </c>
      <c r="H1536" s="341" t="s">
        <v>3014</v>
      </c>
      <c r="I1536" s="343">
        <v>441.41000366210938</v>
      </c>
      <c r="J1536" s="343">
        <v>50</v>
      </c>
      <c r="K1536" s="344">
        <v>22070.400390625</v>
      </c>
    </row>
    <row r="1537" spans="1:11" ht="14.45" customHeight="1" x14ac:dyDescent="0.2">
      <c r="A1537" s="339" t="s">
        <v>2659</v>
      </c>
      <c r="B1537" s="340" t="s">
        <v>2660</v>
      </c>
      <c r="C1537" s="341" t="s">
        <v>2755</v>
      </c>
      <c r="D1537" s="342" t="s">
        <v>2756</v>
      </c>
      <c r="E1537" s="341" t="s">
        <v>1297</v>
      </c>
      <c r="F1537" s="342" t="s">
        <v>1298</v>
      </c>
      <c r="G1537" s="341" t="s">
        <v>1344</v>
      </c>
      <c r="H1537" s="341" t="s">
        <v>1345</v>
      </c>
      <c r="I1537" s="343">
        <v>0.43000000715255737</v>
      </c>
      <c r="J1537" s="343">
        <v>500</v>
      </c>
      <c r="K1537" s="344">
        <v>215</v>
      </c>
    </row>
    <row r="1538" spans="1:11" ht="14.45" customHeight="1" x14ac:dyDescent="0.2">
      <c r="A1538" s="339" t="s">
        <v>2659</v>
      </c>
      <c r="B1538" s="340" t="s">
        <v>2660</v>
      </c>
      <c r="C1538" s="341" t="s">
        <v>2755</v>
      </c>
      <c r="D1538" s="342" t="s">
        <v>2756</v>
      </c>
      <c r="E1538" s="341" t="s">
        <v>1297</v>
      </c>
      <c r="F1538" s="342" t="s">
        <v>1298</v>
      </c>
      <c r="G1538" s="341" t="s">
        <v>3015</v>
      </c>
      <c r="H1538" s="341" t="s">
        <v>3016</v>
      </c>
      <c r="I1538" s="343">
        <v>1.1366666555404663</v>
      </c>
      <c r="J1538" s="343">
        <v>4880</v>
      </c>
      <c r="K1538" s="344">
        <v>5549.6000061035156</v>
      </c>
    </row>
    <row r="1539" spans="1:11" ht="14.45" customHeight="1" x14ac:dyDescent="0.2">
      <c r="A1539" s="339" t="s">
        <v>2659</v>
      </c>
      <c r="B1539" s="340" t="s">
        <v>2660</v>
      </c>
      <c r="C1539" s="341" t="s">
        <v>2755</v>
      </c>
      <c r="D1539" s="342" t="s">
        <v>2756</v>
      </c>
      <c r="E1539" s="341" t="s">
        <v>1297</v>
      </c>
      <c r="F1539" s="342" t="s">
        <v>1298</v>
      </c>
      <c r="G1539" s="341" t="s">
        <v>3017</v>
      </c>
      <c r="H1539" s="341" t="s">
        <v>3018</v>
      </c>
      <c r="I1539" s="343">
        <v>1.6699999570846558</v>
      </c>
      <c r="J1539" s="343">
        <v>1000</v>
      </c>
      <c r="K1539" s="344">
        <v>1670</v>
      </c>
    </row>
    <row r="1540" spans="1:11" ht="14.45" customHeight="1" x14ac:dyDescent="0.2">
      <c r="A1540" s="339" t="s">
        <v>2659</v>
      </c>
      <c r="B1540" s="340" t="s">
        <v>2660</v>
      </c>
      <c r="C1540" s="341" t="s">
        <v>2755</v>
      </c>
      <c r="D1540" s="342" t="s">
        <v>2756</v>
      </c>
      <c r="E1540" s="341" t="s">
        <v>1297</v>
      </c>
      <c r="F1540" s="342" t="s">
        <v>1298</v>
      </c>
      <c r="G1540" s="341" t="s">
        <v>3017</v>
      </c>
      <c r="H1540" s="341" t="s">
        <v>3019</v>
      </c>
      <c r="I1540" s="343">
        <v>1.6799999475479126</v>
      </c>
      <c r="J1540" s="343">
        <v>1000</v>
      </c>
      <c r="K1540" s="344">
        <v>1680</v>
      </c>
    </row>
    <row r="1541" spans="1:11" ht="14.45" customHeight="1" x14ac:dyDescent="0.2">
      <c r="A1541" s="339" t="s">
        <v>2659</v>
      </c>
      <c r="B1541" s="340" t="s">
        <v>2660</v>
      </c>
      <c r="C1541" s="341" t="s">
        <v>2755</v>
      </c>
      <c r="D1541" s="342" t="s">
        <v>2756</v>
      </c>
      <c r="E1541" s="341" t="s">
        <v>1297</v>
      </c>
      <c r="F1541" s="342" t="s">
        <v>1298</v>
      </c>
      <c r="G1541" s="341" t="s">
        <v>3017</v>
      </c>
      <c r="H1541" s="341" t="s">
        <v>3020</v>
      </c>
      <c r="I1541" s="343">
        <v>1.6799999475479126</v>
      </c>
      <c r="J1541" s="343">
        <v>2000</v>
      </c>
      <c r="K1541" s="344">
        <v>3360</v>
      </c>
    </row>
    <row r="1542" spans="1:11" ht="14.45" customHeight="1" x14ac:dyDescent="0.2">
      <c r="A1542" s="339" t="s">
        <v>2659</v>
      </c>
      <c r="B1542" s="340" t="s">
        <v>2660</v>
      </c>
      <c r="C1542" s="341" t="s">
        <v>2755</v>
      </c>
      <c r="D1542" s="342" t="s">
        <v>2756</v>
      </c>
      <c r="E1542" s="341" t="s">
        <v>1297</v>
      </c>
      <c r="F1542" s="342" t="s">
        <v>1298</v>
      </c>
      <c r="G1542" s="341" t="s">
        <v>3021</v>
      </c>
      <c r="H1542" s="341" t="s">
        <v>3022</v>
      </c>
      <c r="I1542" s="343">
        <v>1583.8900146484375</v>
      </c>
      <c r="J1542" s="343">
        <v>8</v>
      </c>
      <c r="K1542" s="344">
        <v>12671.119873046875</v>
      </c>
    </row>
    <row r="1543" spans="1:11" ht="14.45" customHeight="1" x14ac:dyDescent="0.2">
      <c r="A1543" s="339" t="s">
        <v>2659</v>
      </c>
      <c r="B1543" s="340" t="s">
        <v>2660</v>
      </c>
      <c r="C1543" s="341" t="s">
        <v>2755</v>
      </c>
      <c r="D1543" s="342" t="s">
        <v>2756</v>
      </c>
      <c r="E1543" s="341" t="s">
        <v>1297</v>
      </c>
      <c r="F1543" s="342" t="s">
        <v>1298</v>
      </c>
      <c r="G1543" s="341" t="s">
        <v>3021</v>
      </c>
      <c r="H1543" s="341" t="s">
        <v>3023</v>
      </c>
      <c r="I1543" s="343">
        <v>1583.8900146484375</v>
      </c>
      <c r="J1543" s="343">
        <v>5</v>
      </c>
      <c r="K1543" s="344">
        <v>7919.4501953125</v>
      </c>
    </row>
    <row r="1544" spans="1:11" ht="14.45" customHeight="1" x14ac:dyDescent="0.2">
      <c r="A1544" s="339" t="s">
        <v>2659</v>
      </c>
      <c r="B1544" s="340" t="s">
        <v>2660</v>
      </c>
      <c r="C1544" s="341" t="s">
        <v>2755</v>
      </c>
      <c r="D1544" s="342" t="s">
        <v>2756</v>
      </c>
      <c r="E1544" s="341" t="s">
        <v>1297</v>
      </c>
      <c r="F1544" s="342" t="s">
        <v>1298</v>
      </c>
      <c r="G1544" s="341" t="s">
        <v>3017</v>
      </c>
      <c r="H1544" s="341" t="s">
        <v>3024</v>
      </c>
      <c r="I1544" s="343">
        <v>1.6733332872390747</v>
      </c>
      <c r="J1544" s="343">
        <v>3000</v>
      </c>
      <c r="K1544" s="344">
        <v>5020</v>
      </c>
    </row>
    <row r="1545" spans="1:11" ht="14.45" customHeight="1" x14ac:dyDescent="0.2">
      <c r="A1545" s="339" t="s">
        <v>2659</v>
      </c>
      <c r="B1545" s="340" t="s">
        <v>2660</v>
      </c>
      <c r="C1545" s="341" t="s">
        <v>2755</v>
      </c>
      <c r="D1545" s="342" t="s">
        <v>2756</v>
      </c>
      <c r="E1545" s="341" t="s">
        <v>1297</v>
      </c>
      <c r="F1545" s="342" t="s">
        <v>1298</v>
      </c>
      <c r="G1545" s="341" t="s">
        <v>3025</v>
      </c>
      <c r="H1545" s="341" t="s">
        <v>3026</v>
      </c>
      <c r="I1545" s="343">
        <v>318.23001098632813</v>
      </c>
      <c r="J1545" s="343">
        <v>40</v>
      </c>
      <c r="K1545" s="344">
        <v>12729.200439453125</v>
      </c>
    </row>
    <row r="1546" spans="1:11" ht="14.45" customHeight="1" x14ac:dyDescent="0.2">
      <c r="A1546" s="339" t="s">
        <v>2659</v>
      </c>
      <c r="B1546" s="340" t="s">
        <v>2660</v>
      </c>
      <c r="C1546" s="341" t="s">
        <v>2755</v>
      </c>
      <c r="D1546" s="342" t="s">
        <v>2756</v>
      </c>
      <c r="E1546" s="341" t="s">
        <v>1297</v>
      </c>
      <c r="F1546" s="342" t="s">
        <v>1298</v>
      </c>
      <c r="G1546" s="341" t="s">
        <v>2746</v>
      </c>
      <c r="H1546" s="341" t="s">
        <v>3027</v>
      </c>
      <c r="I1546" s="343">
        <v>0.9080000162124634</v>
      </c>
      <c r="J1546" s="343">
        <v>41000</v>
      </c>
      <c r="K1546" s="344">
        <v>37360.319580078125</v>
      </c>
    </row>
    <row r="1547" spans="1:11" ht="14.45" customHeight="1" x14ac:dyDescent="0.2">
      <c r="A1547" s="339" t="s">
        <v>2659</v>
      </c>
      <c r="B1547" s="340" t="s">
        <v>2660</v>
      </c>
      <c r="C1547" s="341" t="s">
        <v>2755</v>
      </c>
      <c r="D1547" s="342" t="s">
        <v>2756</v>
      </c>
      <c r="E1547" s="341" t="s">
        <v>1297</v>
      </c>
      <c r="F1547" s="342" t="s">
        <v>1298</v>
      </c>
      <c r="G1547" s="341" t="s">
        <v>3028</v>
      </c>
      <c r="H1547" s="341" t="s">
        <v>3029</v>
      </c>
      <c r="I1547" s="343">
        <v>14.369999885559082</v>
      </c>
      <c r="J1547" s="343">
        <v>1000</v>
      </c>
      <c r="K1547" s="344">
        <v>14374.7998046875</v>
      </c>
    </row>
    <row r="1548" spans="1:11" ht="14.45" customHeight="1" x14ac:dyDescent="0.2">
      <c r="A1548" s="339" t="s">
        <v>2659</v>
      </c>
      <c r="B1548" s="340" t="s">
        <v>2660</v>
      </c>
      <c r="C1548" s="341" t="s">
        <v>2755</v>
      </c>
      <c r="D1548" s="342" t="s">
        <v>2756</v>
      </c>
      <c r="E1548" s="341" t="s">
        <v>1297</v>
      </c>
      <c r="F1548" s="342" t="s">
        <v>1298</v>
      </c>
      <c r="G1548" s="341" t="s">
        <v>3030</v>
      </c>
      <c r="H1548" s="341" t="s">
        <v>3031</v>
      </c>
      <c r="I1548" s="343">
        <v>1.9800000190734863</v>
      </c>
      <c r="J1548" s="343">
        <v>100</v>
      </c>
      <c r="K1548" s="344">
        <v>198</v>
      </c>
    </row>
    <row r="1549" spans="1:11" ht="14.45" customHeight="1" x14ac:dyDescent="0.2">
      <c r="A1549" s="339" t="s">
        <v>2659</v>
      </c>
      <c r="B1549" s="340" t="s">
        <v>2660</v>
      </c>
      <c r="C1549" s="341" t="s">
        <v>2755</v>
      </c>
      <c r="D1549" s="342" t="s">
        <v>2756</v>
      </c>
      <c r="E1549" s="341" t="s">
        <v>1297</v>
      </c>
      <c r="F1549" s="342" t="s">
        <v>1298</v>
      </c>
      <c r="G1549" s="341" t="s">
        <v>3032</v>
      </c>
      <c r="H1549" s="341" t="s">
        <v>3033</v>
      </c>
      <c r="I1549" s="343">
        <v>2.0399999618530273</v>
      </c>
      <c r="J1549" s="343">
        <v>350</v>
      </c>
      <c r="K1549" s="344">
        <v>714</v>
      </c>
    </row>
    <row r="1550" spans="1:11" ht="14.45" customHeight="1" x14ac:dyDescent="0.2">
      <c r="A1550" s="339" t="s">
        <v>2659</v>
      </c>
      <c r="B1550" s="340" t="s">
        <v>2660</v>
      </c>
      <c r="C1550" s="341" t="s">
        <v>2755</v>
      </c>
      <c r="D1550" s="342" t="s">
        <v>2756</v>
      </c>
      <c r="E1550" s="341" t="s">
        <v>1297</v>
      </c>
      <c r="F1550" s="342" t="s">
        <v>1298</v>
      </c>
      <c r="G1550" s="341" t="s">
        <v>2630</v>
      </c>
      <c r="H1550" s="341" t="s">
        <v>2631</v>
      </c>
      <c r="I1550" s="343">
        <v>2.0399999618530273</v>
      </c>
      <c r="J1550" s="343">
        <v>100</v>
      </c>
      <c r="K1550" s="344">
        <v>204</v>
      </c>
    </row>
    <row r="1551" spans="1:11" ht="14.45" customHeight="1" x14ac:dyDescent="0.2">
      <c r="A1551" s="339" t="s">
        <v>2659</v>
      </c>
      <c r="B1551" s="340" t="s">
        <v>2660</v>
      </c>
      <c r="C1551" s="341" t="s">
        <v>2755</v>
      </c>
      <c r="D1551" s="342" t="s">
        <v>2756</v>
      </c>
      <c r="E1551" s="341" t="s">
        <v>1374</v>
      </c>
      <c r="F1551" s="342" t="s">
        <v>1375</v>
      </c>
      <c r="G1551" s="341" t="s">
        <v>3034</v>
      </c>
      <c r="H1551" s="341" t="s">
        <v>3035</v>
      </c>
      <c r="I1551" s="343">
        <v>0.4699999988079071</v>
      </c>
      <c r="J1551" s="343">
        <v>200</v>
      </c>
      <c r="K1551" s="344">
        <v>94</v>
      </c>
    </row>
    <row r="1552" spans="1:11" ht="14.45" customHeight="1" x14ac:dyDescent="0.2">
      <c r="A1552" s="339" t="s">
        <v>2659</v>
      </c>
      <c r="B1552" s="340" t="s">
        <v>2660</v>
      </c>
      <c r="C1552" s="341" t="s">
        <v>2755</v>
      </c>
      <c r="D1552" s="342" t="s">
        <v>2756</v>
      </c>
      <c r="E1552" s="341" t="s">
        <v>1374</v>
      </c>
      <c r="F1552" s="342" t="s">
        <v>1375</v>
      </c>
      <c r="G1552" s="341" t="s">
        <v>1376</v>
      </c>
      <c r="H1552" s="341" t="s">
        <v>1377</v>
      </c>
      <c r="I1552" s="343">
        <v>0.30000001192092896</v>
      </c>
      <c r="J1552" s="343">
        <v>500</v>
      </c>
      <c r="K1552" s="344">
        <v>150</v>
      </c>
    </row>
    <row r="1553" spans="1:11" ht="14.45" customHeight="1" x14ac:dyDescent="0.2">
      <c r="A1553" s="339" t="s">
        <v>2659</v>
      </c>
      <c r="B1553" s="340" t="s">
        <v>2660</v>
      </c>
      <c r="C1553" s="341" t="s">
        <v>2755</v>
      </c>
      <c r="D1553" s="342" t="s">
        <v>2756</v>
      </c>
      <c r="E1553" s="341" t="s">
        <v>1374</v>
      </c>
      <c r="F1553" s="342" t="s">
        <v>1375</v>
      </c>
      <c r="G1553" s="341" t="s">
        <v>1378</v>
      </c>
      <c r="H1553" s="341" t="s">
        <v>1379</v>
      </c>
      <c r="I1553" s="343">
        <v>0.54500001668930054</v>
      </c>
      <c r="J1553" s="343">
        <v>7000</v>
      </c>
      <c r="K1553" s="344">
        <v>3815</v>
      </c>
    </row>
    <row r="1554" spans="1:11" ht="14.45" customHeight="1" x14ac:dyDescent="0.2">
      <c r="A1554" s="339" t="s">
        <v>2659</v>
      </c>
      <c r="B1554" s="340" t="s">
        <v>2660</v>
      </c>
      <c r="C1554" s="341" t="s">
        <v>2755</v>
      </c>
      <c r="D1554" s="342" t="s">
        <v>2756</v>
      </c>
      <c r="E1554" s="341" t="s">
        <v>1374</v>
      </c>
      <c r="F1554" s="342" t="s">
        <v>1375</v>
      </c>
      <c r="G1554" s="341" t="s">
        <v>1378</v>
      </c>
      <c r="H1554" s="341" t="s">
        <v>1383</v>
      </c>
      <c r="I1554" s="343">
        <v>0.54333335161209106</v>
      </c>
      <c r="J1554" s="343">
        <v>3000</v>
      </c>
      <c r="K1554" s="344">
        <v>1630</v>
      </c>
    </row>
    <row r="1555" spans="1:11" ht="14.45" customHeight="1" x14ac:dyDescent="0.2">
      <c r="A1555" s="339" t="s">
        <v>2659</v>
      </c>
      <c r="B1555" s="340" t="s">
        <v>2660</v>
      </c>
      <c r="C1555" s="341" t="s">
        <v>2755</v>
      </c>
      <c r="D1555" s="342" t="s">
        <v>2756</v>
      </c>
      <c r="E1555" s="341" t="s">
        <v>1374</v>
      </c>
      <c r="F1555" s="342" t="s">
        <v>1375</v>
      </c>
      <c r="G1555" s="341" t="s">
        <v>1384</v>
      </c>
      <c r="H1555" s="341" t="s">
        <v>1385</v>
      </c>
      <c r="I1555" s="343">
        <v>1.809999942779541</v>
      </c>
      <c r="J1555" s="343">
        <v>100</v>
      </c>
      <c r="K1555" s="344">
        <v>181</v>
      </c>
    </row>
    <row r="1556" spans="1:11" ht="14.45" customHeight="1" x14ac:dyDescent="0.2">
      <c r="A1556" s="339" t="s">
        <v>2659</v>
      </c>
      <c r="B1556" s="340" t="s">
        <v>2660</v>
      </c>
      <c r="C1556" s="341" t="s">
        <v>2755</v>
      </c>
      <c r="D1556" s="342" t="s">
        <v>2756</v>
      </c>
      <c r="E1556" s="341" t="s">
        <v>289</v>
      </c>
      <c r="F1556" s="342" t="s">
        <v>290</v>
      </c>
      <c r="G1556" s="341" t="s">
        <v>1386</v>
      </c>
      <c r="H1556" s="341" t="s">
        <v>1387</v>
      </c>
      <c r="I1556" s="343">
        <v>0.65777777300940621</v>
      </c>
      <c r="J1556" s="343">
        <v>15600</v>
      </c>
      <c r="K1556" s="344">
        <v>10418</v>
      </c>
    </row>
    <row r="1557" spans="1:11" ht="14.45" customHeight="1" x14ac:dyDescent="0.2">
      <c r="A1557" s="339" t="s">
        <v>2659</v>
      </c>
      <c r="B1557" s="340" t="s">
        <v>2660</v>
      </c>
      <c r="C1557" s="341" t="s">
        <v>2755</v>
      </c>
      <c r="D1557" s="342" t="s">
        <v>2756</v>
      </c>
      <c r="E1557" s="341" t="s">
        <v>289</v>
      </c>
      <c r="F1557" s="342" t="s">
        <v>290</v>
      </c>
      <c r="G1557" s="341" t="s">
        <v>1388</v>
      </c>
      <c r="H1557" s="341" t="s">
        <v>1389</v>
      </c>
      <c r="I1557" s="343">
        <v>0.65600000023841853</v>
      </c>
      <c r="J1557" s="343">
        <v>34000</v>
      </c>
      <c r="K1557" s="344">
        <v>22320</v>
      </c>
    </row>
    <row r="1558" spans="1:11" ht="14.45" customHeight="1" x14ac:dyDescent="0.2">
      <c r="A1558" s="339" t="s">
        <v>2659</v>
      </c>
      <c r="B1558" s="340" t="s">
        <v>2660</v>
      </c>
      <c r="C1558" s="341" t="s">
        <v>2755</v>
      </c>
      <c r="D1558" s="342" t="s">
        <v>2756</v>
      </c>
      <c r="E1558" s="341" t="s">
        <v>289</v>
      </c>
      <c r="F1558" s="342" t="s">
        <v>290</v>
      </c>
      <c r="G1558" s="341" t="s">
        <v>291</v>
      </c>
      <c r="H1558" s="341" t="s">
        <v>1390</v>
      </c>
      <c r="I1558" s="343">
        <v>0.65199999213218685</v>
      </c>
      <c r="J1558" s="343">
        <v>24200</v>
      </c>
      <c r="K1558" s="344">
        <v>15536</v>
      </c>
    </row>
    <row r="1559" spans="1:11" ht="14.45" customHeight="1" x14ac:dyDescent="0.2">
      <c r="A1559" s="339" t="s">
        <v>2659</v>
      </c>
      <c r="B1559" s="340" t="s">
        <v>2660</v>
      </c>
      <c r="C1559" s="341" t="s">
        <v>2755</v>
      </c>
      <c r="D1559" s="342" t="s">
        <v>2756</v>
      </c>
      <c r="E1559" s="341" t="s">
        <v>289</v>
      </c>
      <c r="F1559" s="342" t="s">
        <v>290</v>
      </c>
      <c r="G1559" s="341" t="s">
        <v>1386</v>
      </c>
      <c r="H1559" s="341" t="s">
        <v>1393</v>
      </c>
      <c r="I1559" s="343">
        <v>0.63199999332427981</v>
      </c>
      <c r="J1559" s="343">
        <v>8000</v>
      </c>
      <c r="K1559" s="344">
        <v>5042</v>
      </c>
    </row>
    <row r="1560" spans="1:11" ht="14.45" customHeight="1" x14ac:dyDescent="0.2">
      <c r="A1560" s="339" t="s">
        <v>2659</v>
      </c>
      <c r="B1560" s="340" t="s">
        <v>2660</v>
      </c>
      <c r="C1560" s="341" t="s">
        <v>2755</v>
      </c>
      <c r="D1560" s="342" t="s">
        <v>2756</v>
      </c>
      <c r="E1560" s="341" t="s">
        <v>289</v>
      </c>
      <c r="F1560" s="342" t="s">
        <v>290</v>
      </c>
      <c r="G1560" s="341" t="s">
        <v>1388</v>
      </c>
      <c r="H1560" s="341" t="s">
        <v>1394</v>
      </c>
      <c r="I1560" s="343">
        <v>0.62999999523162842</v>
      </c>
      <c r="J1560" s="343">
        <v>13000</v>
      </c>
      <c r="K1560" s="344">
        <v>8190</v>
      </c>
    </row>
    <row r="1561" spans="1:11" ht="14.45" customHeight="1" x14ac:dyDescent="0.2">
      <c r="A1561" s="339" t="s">
        <v>2659</v>
      </c>
      <c r="B1561" s="340" t="s">
        <v>2660</v>
      </c>
      <c r="C1561" s="341" t="s">
        <v>2755</v>
      </c>
      <c r="D1561" s="342" t="s">
        <v>2756</v>
      </c>
      <c r="E1561" s="341" t="s">
        <v>289</v>
      </c>
      <c r="F1561" s="342" t="s">
        <v>290</v>
      </c>
      <c r="G1561" s="341" t="s">
        <v>291</v>
      </c>
      <c r="H1561" s="341" t="s">
        <v>292</v>
      </c>
      <c r="I1561" s="343">
        <v>0.62833333015441895</v>
      </c>
      <c r="J1561" s="343">
        <v>13000</v>
      </c>
      <c r="K1561" s="344">
        <v>8170</v>
      </c>
    </row>
    <row r="1562" spans="1:11" ht="14.45" customHeight="1" x14ac:dyDescent="0.2">
      <c r="A1562" s="339" t="s">
        <v>2659</v>
      </c>
      <c r="B1562" s="340" t="s">
        <v>2660</v>
      </c>
      <c r="C1562" s="341" t="s">
        <v>3036</v>
      </c>
      <c r="D1562" s="342" t="s">
        <v>3037</v>
      </c>
      <c r="E1562" s="341" t="s">
        <v>305</v>
      </c>
      <c r="F1562" s="342" t="s">
        <v>306</v>
      </c>
      <c r="G1562" s="341" t="s">
        <v>3038</v>
      </c>
      <c r="H1562" s="341" t="s">
        <v>3039</v>
      </c>
      <c r="I1562" s="343">
        <v>2553.10009765625</v>
      </c>
      <c r="J1562" s="343">
        <v>1</v>
      </c>
      <c r="K1562" s="344">
        <v>2553.10009765625</v>
      </c>
    </row>
    <row r="1563" spans="1:11" ht="14.45" customHeight="1" x14ac:dyDescent="0.2">
      <c r="A1563" s="339" t="s">
        <v>2659</v>
      </c>
      <c r="B1563" s="340" t="s">
        <v>2660</v>
      </c>
      <c r="C1563" s="341" t="s">
        <v>3036</v>
      </c>
      <c r="D1563" s="342" t="s">
        <v>3037</v>
      </c>
      <c r="E1563" s="341" t="s">
        <v>305</v>
      </c>
      <c r="F1563" s="342" t="s">
        <v>306</v>
      </c>
      <c r="G1563" s="341" t="s">
        <v>1473</v>
      </c>
      <c r="H1563" s="341" t="s">
        <v>1474</v>
      </c>
      <c r="I1563" s="343">
        <v>20268</v>
      </c>
      <c r="J1563" s="343">
        <v>1</v>
      </c>
      <c r="K1563" s="344">
        <v>20268</v>
      </c>
    </row>
    <row r="1564" spans="1:11" ht="14.45" customHeight="1" x14ac:dyDescent="0.2">
      <c r="A1564" s="339" t="s">
        <v>2659</v>
      </c>
      <c r="B1564" s="340" t="s">
        <v>2660</v>
      </c>
      <c r="C1564" s="341" t="s">
        <v>3036</v>
      </c>
      <c r="D1564" s="342" t="s">
        <v>3037</v>
      </c>
      <c r="E1564" s="341" t="s">
        <v>305</v>
      </c>
      <c r="F1564" s="342" t="s">
        <v>306</v>
      </c>
      <c r="G1564" s="341" t="s">
        <v>3040</v>
      </c>
      <c r="H1564" s="341" t="s">
        <v>3041</v>
      </c>
      <c r="I1564" s="343">
        <v>1558</v>
      </c>
      <c r="J1564" s="343">
        <v>1</v>
      </c>
      <c r="K1564" s="344">
        <v>1558</v>
      </c>
    </row>
    <row r="1565" spans="1:11" ht="14.45" customHeight="1" x14ac:dyDescent="0.2">
      <c r="A1565" s="339" t="s">
        <v>2659</v>
      </c>
      <c r="B1565" s="340" t="s">
        <v>2660</v>
      </c>
      <c r="C1565" s="341" t="s">
        <v>3036</v>
      </c>
      <c r="D1565" s="342" t="s">
        <v>3037</v>
      </c>
      <c r="E1565" s="341" t="s">
        <v>305</v>
      </c>
      <c r="F1565" s="342" t="s">
        <v>306</v>
      </c>
      <c r="G1565" s="341" t="s">
        <v>3042</v>
      </c>
      <c r="H1565" s="341" t="s">
        <v>3043</v>
      </c>
      <c r="I1565" s="343">
        <v>657.4000244140625</v>
      </c>
      <c r="J1565" s="343">
        <v>2</v>
      </c>
      <c r="K1565" s="344">
        <v>1314.800048828125</v>
      </c>
    </row>
    <row r="1566" spans="1:11" ht="14.45" customHeight="1" x14ac:dyDescent="0.2">
      <c r="A1566" s="339" t="s">
        <v>2659</v>
      </c>
      <c r="B1566" s="340" t="s">
        <v>2660</v>
      </c>
      <c r="C1566" s="341" t="s">
        <v>3036</v>
      </c>
      <c r="D1566" s="342" t="s">
        <v>3037</v>
      </c>
      <c r="E1566" s="341" t="s">
        <v>305</v>
      </c>
      <c r="F1566" s="342" t="s">
        <v>306</v>
      </c>
      <c r="G1566" s="341" t="s">
        <v>1606</v>
      </c>
      <c r="H1566" s="341" t="s">
        <v>1607</v>
      </c>
      <c r="I1566" s="343">
        <v>886.09002685546875</v>
      </c>
      <c r="J1566" s="343">
        <v>1</v>
      </c>
      <c r="K1566" s="344">
        <v>886.09002685546875</v>
      </c>
    </row>
    <row r="1567" spans="1:11" ht="14.45" customHeight="1" x14ac:dyDescent="0.2">
      <c r="A1567" s="339" t="s">
        <v>2659</v>
      </c>
      <c r="B1567" s="340" t="s">
        <v>2660</v>
      </c>
      <c r="C1567" s="341" t="s">
        <v>3036</v>
      </c>
      <c r="D1567" s="342" t="s">
        <v>3037</v>
      </c>
      <c r="E1567" s="341" t="s">
        <v>305</v>
      </c>
      <c r="F1567" s="342" t="s">
        <v>306</v>
      </c>
      <c r="G1567" s="341" t="s">
        <v>537</v>
      </c>
      <c r="H1567" s="341" t="s">
        <v>538</v>
      </c>
      <c r="I1567" s="343">
        <v>1204.4971487862724</v>
      </c>
      <c r="J1567" s="343">
        <v>5</v>
      </c>
      <c r="K1567" s="344">
        <v>4851.0900268554688</v>
      </c>
    </row>
    <row r="1568" spans="1:11" ht="14.45" customHeight="1" x14ac:dyDescent="0.2">
      <c r="A1568" s="339" t="s">
        <v>2659</v>
      </c>
      <c r="B1568" s="340" t="s">
        <v>2660</v>
      </c>
      <c r="C1568" s="341" t="s">
        <v>3036</v>
      </c>
      <c r="D1568" s="342" t="s">
        <v>3037</v>
      </c>
      <c r="E1568" s="341" t="s">
        <v>305</v>
      </c>
      <c r="F1568" s="342" t="s">
        <v>306</v>
      </c>
      <c r="G1568" s="341" t="s">
        <v>603</v>
      </c>
      <c r="H1568" s="341" t="s">
        <v>604</v>
      </c>
      <c r="I1568" s="343">
        <v>477.9949951171875</v>
      </c>
      <c r="J1568" s="343">
        <v>18</v>
      </c>
      <c r="K1568" s="344">
        <v>8603.85009765625</v>
      </c>
    </row>
    <row r="1569" spans="1:11" ht="14.45" customHeight="1" x14ac:dyDescent="0.2">
      <c r="A1569" s="339" t="s">
        <v>2659</v>
      </c>
      <c r="B1569" s="340" t="s">
        <v>2660</v>
      </c>
      <c r="C1569" s="341" t="s">
        <v>3036</v>
      </c>
      <c r="D1569" s="342" t="s">
        <v>3037</v>
      </c>
      <c r="E1569" s="341" t="s">
        <v>305</v>
      </c>
      <c r="F1569" s="342" t="s">
        <v>306</v>
      </c>
      <c r="G1569" s="341" t="s">
        <v>3044</v>
      </c>
      <c r="H1569" s="341" t="s">
        <v>3045</v>
      </c>
      <c r="I1569" s="343">
        <v>3776.0909912109373</v>
      </c>
      <c r="J1569" s="343">
        <v>11</v>
      </c>
      <c r="K1569" s="344">
        <v>41537.409912109375</v>
      </c>
    </row>
    <row r="1570" spans="1:11" ht="14.45" customHeight="1" x14ac:dyDescent="0.2">
      <c r="A1570" s="339" t="s">
        <v>2659</v>
      </c>
      <c r="B1570" s="340" t="s">
        <v>2660</v>
      </c>
      <c r="C1570" s="341" t="s">
        <v>3036</v>
      </c>
      <c r="D1570" s="342" t="s">
        <v>3037</v>
      </c>
      <c r="E1570" s="341" t="s">
        <v>305</v>
      </c>
      <c r="F1570" s="342" t="s">
        <v>306</v>
      </c>
      <c r="G1570" s="341" t="s">
        <v>3046</v>
      </c>
      <c r="H1570" s="341" t="s">
        <v>3047</v>
      </c>
      <c r="I1570" s="343">
        <v>2145.280029296875</v>
      </c>
      <c r="J1570" s="343">
        <v>1</v>
      </c>
      <c r="K1570" s="344">
        <v>2145.280029296875</v>
      </c>
    </row>
    <row r="1571" spans="1:11" ht="14.45" customHeight="1" x14ac:dyDescent="0.2">
      <c r="A1571" s="339" t="s">
        <v>2659</v>
      </c>
      <c r="B1571" s="340" t="s">
        <v>2660</v>
      </c>
      <c r="C1571" s="341" t="s">
        <v>3036</v>
      </c>
      <c r="D1571" s="342" t="s">
        <v>3037</v>
      </c>
      <c r="E1571" s="341" t="s">
        <v>305</v>
      </c>
      <c r="F1571" s="342" t="s">
        <v>306</v>
      </c>
      <c r="G1571" s="341" t="s">
        <v>3048</v>
      </c>
      <c r="H1571" s="341" t="s">
        <v>3049</v>
      </c>
      <c r="I1571" s="343">
        <v>2145.280029296875</v>
      </c>
      <c r="J1571" s="343">
        <v>1</v>
      </c>
      <c r="K1571" s="344">
        <v>2145.280029296875</v>
      </c>
    </row>
    <row r="1572" spans="1:11" ht="14.45" customHeight="1" x14ac:dyDescent="0.2">
      <c r="A1572" s="339" t="s">
        <v>2659</v>
      </c>
      <c r="B1572" s="340" t="s">
        <v>2660</v>
      </c>
      <c r="C1572" s="341" t="s">
        <v>3036</v>
      </c>
      <c r="D1572" s="342" t="s">
        <v>3037</v>
      </c>
      <c r="E1572" s="341" t="s">
        <v>305</v>
      </c>
      <c r="F1572" s="342" t="s">
        <v>306</v>
      </c>
      <c r="G1572" s="341" t="s">
        <v>2260</v>
      </c>
      <c r="H1572" s="341" t="s">
        <v>2261</v>
      </c>
      <c r="I1572" s="343">
        <v>275.5</v>
      </c>
      <c r="J1572" s="343">
        <v>8</v>
      </c>
      <c r="K1572" s="344">
        <v>2362</v>
      </c>
    </row>
    <row r="1573" spans="1:11" ht="14.45" customHeight="1" x14ac:dyDescent="0.2">
      <c r="A1573" s="339" t="s">
        <v>2659</v>
      </c>
      <c r="B1573" s="340" t="s">
        <v>2660</v>
      </c>
      <c r="C1573" s="341" t="s">
        <v>3036</v>
      </c>
      <c r="D1573" s="342" t="s">
        <v>3037</v>
      </c>
      <c r="E1573" s="341" t="s">
        <v>305</v>
      </c>
      <c r="F1573" s="342" t="s">
        <v>306</v>
      </c>
      <c r="G1573" s="341" t="s">
        <v>3050</v>
      </c>
      <c r="H1573" s="341" t="s">
        <v>3051</v>
      </c>
      <c r="I1573" s="343">
        <v>2801.1500244140625</v>
      </c>
      <c r="J1573" s="343">
        <v>2</v>
      </c>
      <c r="K1573" s="344">
        <v>5602.300048828125</v>
      </c>
    </row>
    <row r="1574" spans="1:11" ht="14.45" customHeight="1" x14ac:dyDescent="0.2">
      <c r="A1574" s="339" t="s">
        <v>2659</v>
      </c>
      <c r="B1574" s="340" t="s">
        <v>2660</v>
      </c>
      <c r="C1574" s="341" t="s">
        <v>3036</v>
      </c>
      <c r="D1574" s="342" t="s">
        <v>3037</v>
      </c>
      <c r="E1574" s="341" t="s">
        <v>305</v>
      </c>
      <c r="F1574" s="342" t="s">
        <v>306</v>
      </c>
      <c r="G1574" s="341" t="s">
        <v>3052</v>
      </c>
      <c r="H1574" s="341" t="s">
        <v>3053</v>
      </c>
      <c r="I1574" s="343">
        <v>3517.469970703125</v>
      </c>
      <c r="J1574" s="343">
        <v>1</v>
      </c>
      <c r="K1574" s="344">
        <v>3517.469970703125</v>
      </c>
    </row>
    <row r="1575" spans="1:11" ht="14.45" customHeight="1" x14ac:dyDescent="0.2">
      <c r="A1575" s="339" t="s">
        <v>2659</v>
      </c>
      <c r="B1575" s="340" t="s">
        <v>2660</v>
      </c>
      <c r="C1575" s="341" t="s">
        <v>3036</v>
      </c>
      <c r="D1575" s="342" t="s">
        <v>3037</v>
      </c>
      <c r="E1575" s="341" t="s">
        <v>305</v>
      </c>
      <c r="F1575" s="342" t="s">
        <v>306</v>
      </c>
      <c r="G1575" s="341" t="s">
        <v>3054</v>
      </c>
      <c r="H1575" s="341" t="s">
        <v>3055</v>
      </c>
      <c r="I1575" s="343">
        <v>592.78001403808594</v>
      </c>
      <c r="J1575" s="343">
        <v>29</v>
      </c>
      <c r="K1575" s="344">
        <v>17192.26025390625</v>
      </c>
    </row>
    <row r="1576" spans="1:11" ht="14.45" customHeight="1" x14ac:dyDescent="0.2">
      <c r="A1576" s="339" t="s">
        <v>2659</v>
      </c>
      <c r="B1576" s="340" t="s">
        <v>2660</v>
      </c>
      <c r="C1576" s="341" t="s">
        <v>3036</v>
      </c>
      <c r="D1576" s="342" t="s">
        <v>3037</v>
      </c>
      <c r="E1576" s="341" t="s">
        <v>305</v>
      </c>
      <c r="F1576" s="342" t="s">
        <v>306</v>
      </c>
      <c r="G1576" s="341" t="s">
        <v>3056</v>
      </c>
      <c r="H1576" s="341" t="s">
        <v>2318</v>
      </c>
      <c r="I1576" s="343">
        <v>2.9999999329447746E-2</v>
      </c>
      <c r="J1576" s="343">
        <v>12000</v>
      </c>
      <c r="K1576" s="344">
        <v>345</v>
      </c>
    </row>
    <row r="1577" spans="1:11" ht="14.45" customHeight="1" x14ac:dyDescent="0.2">
      <c r="A1577" s="339" t="s">
        <v>2659</v>
      </c>
      <c r="B1577" s="340" t="s">
        <v>2660</v>
      </c>
      <c r="C1577" s="341" t="s">
        <v>3036</v>
      </c>
      <c r="D1577" s="342" t="s">
        <v>3037</v>
      </c>
      <c r="E1577" s="341" t="s">
        <v>305</v>
      </c>
      <c r="F1577" s="342" t="s">
        <v>306</v>
      </c>
      <c r="G1577" s="341" t="s">
        <v>3057</v>
      </c>
      <c r="H1577" s="341" t="s">
        <v>3058</v>
      </c>
      <c r="I1577" s="343">
        <v>14086.338541666666</v>
      </c>
      <c r="J1577" s="343">
        <v>21</v>
      </c>
      <c r="K1577" s="344">
        <v>295813.078125</v>
      </c>
    </row>
    <row r="1578" spans="1:11" ht="14.45" customHeight="1" x14ac:dyDescent="0.2">
      <c r="A1578" s="339" t="s">
        <v>2659</v>
      </c>
      <c r="B1578" s="340" t="s">
        <v>2660</v>
      </c>
      <c r="C1578" s="341" t="s">
        <v>3036</v>
      </c>
      <c r="D1578" s="342" t="s">
        <v>3037</v>
      </c>
      <c r="E1578" s="341" t="s">
        <v>1185</v>
      </c>
      <c r="F1578" s="342" t="s">
        <v>1186</v>
      </c>
      <c r="G1578" s="341" t="s">
        <v>2728</v>
      </c>
      <c r="H1578" s="341" t="s">
        <v>2937</v>
      </c>
      <c r="I1578" s="343">
        <v>3.9599999189376831</v>
      </c>
      <c r="J1578" s="343">
        <v>13440</v>
      </c>
      <c r="K1578" s="344">
        <v>53648.009765625</v>
      </c>
    </row>
    <row r="1579" spans="1:11" ht="14.45" customHeight="1" x14ac:dyDescent="0.2">
      <c r="A1579" s="339" t="s">
        <v>2659</v>
      </c>
      <c r="B1579" s="340" t="s">
        <v>2660</v>
      </c>
      <c r="C1579" s="341" t="s">
        <v>3036</v>
      </c>
      <c r="D1579" s="342" t="s">
        <v>3037</v>
      </c>
      <c r="E1579" s="341" t="s">
        <v>1185</v>
      </c>
      <c r="F1579" s="342" t="s">
        <v>1186</v>
      </c>
      <c r="G1579" s="341" t="s">
        <v>1202</v>
      </c>
      <c r="H1579" s="341" t="s">
        <v>1203</v>
      </c>
      <c r="I1579" s="343">
        <v>3.9500000476837158</v>
      </c>
      <c r="J1579" s="343">
        <v>5760</v>
      </c>
      <c r="K1579" s="344">
        <v>22769.5400390625</v>
      </c>
    </row>
    <row r="1580" spans="1:11" ht="14.45" customHeight="1" x14ac:dyDescent="0.2">
      <c r="A1580" s="339" t="s">
        <v>2659</v>
      </c>
      <c r="B1580" s="340" t="s">
        <v>2660</v>
      </c>
      <c r="C1580" s="341" t="s">
        <v>3036</v>
      </c>
      <c r="D1580" s="342" t="s">
        <v>3037</v>
      </c>
      <c r="E1580" s="341" t="s">
        <v>1185</v>
      </c>
      <c r="F1580" s="342" t="s">
        <v>1186</v>
      </c>
      <c r="G1580" s="341" t="s">
        <v>2730</v>
      </c>
      <c r="H1580" s="341" t="s">
        <v>2938</v>
      </c>
      <c r="I1580" s="343">
        <v>3.9599999189376831</v>
      </c>
      <c r="J1580" s="343">
        <v>1920</v>
      </c>
      <c r="K1580" s="344">
        <v>7608.960205078125</v>
      </c>
    </row>
    <row r="1581" spans="1:11" ht="14.45" customHeight="1" x14ac:dyDescent="0.2">
      <c r="A1581" s="339" t="s">
        <v>2659</v>
      </c>
      <c r="B1581" s="340" t="s">
        <v>2660</v>
      </c>
      <c r="C1581" s="341" t="s">
        <v>3036</v>
      </c>
      <c r="D1581" s="342" t="s">
        <v>3037</v>
      </c>
      <c r="E1581" s="341" t="s">
        <v>1297</v>
      </c>
      <c r="F1581" s="342" t="s">
        <v>1298</v>
      </c>
      <c r="G1581" s="341" t="s">
        <v>3059</v>
      </c>
      <c r="H1581" s="341" t="s">
        <v>3060</v>
      </c>
      <c r="I1581" s="343">
        <v>1.14000004529953</v>
      </c>
      <c r="J1581" s="343">
        <v>6000</v>
      </c>
      <c r="K1581" s="344">
        <v>6825.130126953125</v>
      </c>
    </row>
    <row r="1582" spans="1:11" ht="14.45" customHeight="1" x14ac:dyDescent="0.2">
      <c r="A1582" s="339" t="s">
        <v>2659</v>
      </c>
      <c r="B1582" s="340" t="s">
        <v>2660</v>
      </c>
      <c r="C1582" s="341" t="s">
        <v>3036</v>
      </c>
      <c r="D1582" s="342" t="s">
        <v>3037</v>
      </c>
      <c r="E1582" s="341" t="s">
        <v>1374</v>
      </c>
      <c r="F1582" s="342" t="s">
        <v>1375</v>
      </c>
      <c r="G1582" s="341" t="s">
        <v>3061</v>
      </c>
      <c r="H1582" s="341" t="s">
        <v>3062</v>
      </c>
      <c r="I1582" s="343">
        <v>0.30000001192092896</v>
      </c>
      <c r="J1582" s="343">
        <v>100</v>
      </c>
      <c r="K1582" s="344">
        <v>30</v>
      </c>
    </row>
    <row r="1583" spans="1:11" ht="14.45" customHeight="1" x14ac:dyDescent="0.2">
      <c r="A1583" s="339" t="s">
        <v>3063</v>
      </c>
      <c r="B1583" s="340" t="s">
        <v>3064</v>
      </c>
      <c r="C1583" s="341" t="s">
        <v>3065</v>
      </c>
      <c r="D1583" s="342" t="s">
        <v>3066</v>
      </c>
      <c r="E1583" s="341" t="s">
        <v>297</v>
      </c>
      <c r="F1583" s="342" t="s">
        <v>298</v>
      </c>
      <c r="G1583" s="341" t="s">
        <v>3067</v>
      </c>
      <c r="H1583" s="341" t="s">
        <v>3068</v>
      </c>
      <c r="I1583" s="343">
        <v>1.1699999570846558</v>
      </c>
      <c r="J1583" s="343">
        <v>4</v>
      </c>
      <c r="K1583" s="344">
        <v>4.679999828338623</v>
      </c>
    </row>
    <row r="1584" spans="1:11" ht="14.45" customHeight="1" x14ac:dyDescent="0.2">
      <c r="A1584" s="339" t="s">
        <v>3063</v>
      </c>
      <c r="B1584" s="340" t="s">
        <v>3064</v>
      </c>
      <c r="C1584" s="341" t="s">
        <v>3065</v>
      </c>
      <c r="D1584" s="342" t="s">
        <v>3066</v>
      </c>
      <c r="E1584" s="341" t="s">
        <v>297</v>
      </c>
      <c r="F1584" s="342" t="s">
        <v>298</v>
      </c>
      <c r="G1584" s="341" t="s">
        <v>299</v>
      </c>
      <c r="H1584" s="341" t="s">
        <v>300</v>
      </c>
      <c r="I1584" s="343">
        <v>13.010000228881836</v>
      </c>
      <c r="J1584" s="343">
        <v>1</v>
      </c>
      <c r="K1584" s="344">
        <v>13.010000228881836</v>
      </c>
    </row>
    <row r="1585" spans="1:11" ht="14.45" customHeight="1" x14ac:dyDescent="0.2">
      <c r="A1585" s="339" t="s">
        <v>3063</v>
      </c>
      <c r="B1585" s="340" t="s">
        <v>3064</v>
      </c>
      <c r="C1585" s="341" t="s">
        <v>3065</v>
      </c>
      <c r="D1585" s="342" t="s">
        <v>3066</v>
      </c>
      <c r="E1585" s="341" t="s">
        <v>297</v>
      </c>
      <c r="F1585" s="342" t="s">
        <v>298</v>
      </c>
      <c r="G1585" s="341" t="s">
        <v>1277</v>
      </c>
      <c r="H1585" s="341" t="s">
        <v>1278</v>
      </c>
      <c r="I1585" s="343">
        <v>0.37999999523162842</v>
      </c>
      <c r="J1585" s="343">
        <v>10</v>
      </c>
      <c r="K1585" s="344">
        <v>3.7999999523162842</v>
      </c>
    </row>
    <row r="1586" spans="1:11" ht="14.45" customHeight="1" x14ac:dyDescent="0.2">
      <c r="A1586" s="339" t="s">
        <v>3063</v>
      </c>
      <c r="B1586" s="340" t="s">
        <v>3064</v>
      </c>
      <c r="C1586" s="341" t="s">
        <v>3065</v>
      </c>
      <c r="D1586" s="342" t="s">
        <v>3066</v>
      </c>
      <c r="E1586" s="341" t="s">
        <v>297</v>
      </c>
      <c r="F1586" s="342" t="s">
        <v>298</v>
      </c>
      <c r="G1586" s="341" t="s">
        <v>1281</v>
      </c>
      <c r="H1586" s="341" t="s">
        <v>1282</v>
      </c>
      <c r="I1586" s="343">
        <v>7.5900001525878906</v>
      </c>
      <c r="J1586" s="343">
        <v>1</v>
      </c>
      <c r="K1586" s="344">
        <v>7.5900001525878906</v>
      </c>
    </row>
    <row r="1587" spans="1:11" ht="14.45" customHeight="1" x14ac:dyDescent="0.2">
      <c r="A1587" s="339" t="s">
        <v>3063</v>
      </c>
      <c r="B1587" s="340" t="s">
        <v>3064</v>
      </c>
      <c r="C1587" s="341" t="s">
        <v>3065</v>
      </c>
      <c r="D1587" s="342" t="s">
        <v>3066</v>
      </c>
      <c r="E1587" s="341" t="s">
        <v>297</v>
      </c>
      <c r="F1587" s="342" t="s">
        <v>298</v>
      </c>
      <c r="G1587" s="341" t="s">
        <v>1283</v>
      </c>
      <c r="H1587" s="341" t="s">
        <v>1284</v>
      </c>
      <c r="I1587" s="343">
        <v>7.0799999237060547</v>
      </c>
      <c r="J1587" s="343">
        <v>1</v>
      </c>
      <c r="K1587" s="344">
        <v>7.0799999237060547</v>
      </c>
    </row>
    <row r="1588" spans="1:11" ht="14.45" customHeight="1" x14ac:dyDescent="0.2">
      <c r="A1588" s="339" t="s">
        <v>3063</v>
      </c>
      <c r="B1588" s="340" t="s">
        <v>3064</v>
      </c>
      <c r="C1588" s="341" t="s">
        <v>3065</v>
      </c>
      <c r="D1588" s="342" t="s">
        <v>3066</v>
      </c>
      <c r="E1588" s="341" t="s">
        <v>297</v>
      </c>
      <c r="F1588" s="342" t="s">
        <v>298</v>
      </c>
      <c r="G1588" s="341" t="s">
        <v>1285</v>
      </c>
      <c r="H1588" s="341" t="s">
        <v>1286</v>
      </c>
      <c r="I1588" s="343">
        <v>8.3400001525878906</v>
      </c>
      <c r="J1588" s="343">
        <v>2</v>
      </c>
      <c r="K1588" s="344">
        <v>16.680000305175781</v>
      </c>
    </row>
    <row r="1589" spans="1:11" ht="14.45" customHeight="1" thickBot="1" x14ac:dyDescent="0.25">
      <c r="A1589" s="345" t="s">
        <v>275</v>
      </c>
      <c r="B1589" s="346" t="s">
        <v>276</v>
      </c>
      <c r="C1589" s="347" t="s">
        <v>280</v>
      </c>
      <c r="D1589" s="348" t="s">
        <v>281</v>
      </c>
      <c r="E1589" s="347" t="s">
        <v>3069</v>
      </c>
      <c r="F1589" s="348" t="s">
        <v>3070</v>
      </c>
      <c r="G1589" s="347" t="s">
        <v>3071</v>
      </c>
      <c r="H1589" s="347" t="s">
        <v>3072</v>
      </c>
      <c r="I1589" s="349">
        <v>92905.1015625</v>
      </c>
      <c r="J1589" s="349">
        <v>1</v>
      </c>
      <c r="K1589" s="350">
        <v>92905.1015625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9FC5066-99BA-4CFF-B58F-CECA81CE5936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188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3" t="s">
        <v>56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</row>
    <row r="2" spans="1:19" ht="15.75" thickBot="1" x14ac:dyDescent="0.3">
      <c r="A2" s="316" t="s">
        <v>172</v>
      </c>
      <c r="B2" s="170"/>
    </row>
    <row r="3" spans="1:19" x14ac:dyDescent="0.25">
      <c r="A3" s="305" t="s">
        <v>110</v>
      </c>
      <c r="B3" s="306"/>
      <c r="C3" s="307" t="s">
        <v>99</v>
      </c>
      <c r="D3" s="308"/>
      <c r="E3" s="308"/>
      <c r="F3" s="309"/>
      <c r="G3" s="310" t="s">
        <v>100</v>
      </c>
      <c r="H3" s="311"/>
      <c r="I3" s="311"/>
      <c r="J3" s="312"/>
      <c r="K3" s="313" t="s">
        <v>109</v>
      </c>
      <c r="L3" s="314"/>
      <c r="M3" s="314"/>
      <c r="N3" s="314"/>
      <c r="O3" s="315"/>
      <c r="P3" s="311" t="s">
        <v>145</v>
      </c>
      <c r="Q3" s="311"/>
      <c r="R3" s="311"/>
      <c r="S3" s="312"/>
    </row>
    <row r="4" spans="1:19" ht="15.75" thickBot="1" x14ac:dyDescent="0.3">
      <c r="A4" s="285">
        <v>2020</v>
      </c>
      <c r="B4" s="286"/>
      <c r="C4" s="287" t="s">
        <v>144</v>
      </c>
      <c r="D4" s="289" t="s">
        <v>57</v>
      </c>
      <c r="E4" s="289" t="s">
        <v>52</v>
      </c>
      <c r="F4" s="291" t="s">
        <v>47</v>
      </c>
      <c r="G4" s="279" t="s">
        <v>101</v>
      </c>
      <c r="H4" s="281" t="s">
        <v>105</v>
      </c>
      <c r="I4" s="281" t="s">
        <v>143</v>
      </c>
      <c r="J4" s="283" t="s">
        <v>102</v>
      </c>
      <c r="K4" s="302" t="s">
        <v>142</v>
      </c>
      <c r="L4" s="303"/>
      <c r="M4" s="303"/>
      <c r="N4" s="304"/>
      <c r="O4" s="291" t="s">
        <v>141</v>
      </c>
      <c r="P4" s="294" t="s">
        <v>140</v>
      </c>
      <c r="Q4" s="294" t="s">
        <v>112</v>
      </c>
      <c r="R4" s="296" t="s">
        <v>52</v>
      </c>
      <c r="S4" s="298" t="s">
        <v>111</v>
      </c>
    </row>
    <row r="5" spans="1:19" s="223" customFormat="1" ht="19.149999999999999" customHeight="1" x14ac:dyDescent="0.25">
      <c r="A5" s="300" t="s">
        <v>139</v>
      </c>
      <c r="B5" s="301"/>
      <c r="C5" s="288"/>
      <c r="D5" s="290"/>
      <c r="E5" s="290"/>
      <c r="F5" s="292"/>
      <c r="G5" s="280"/>
      <c r="H5" s="282"/>
      <c r="I5" s="282"/>
      <c r="J5" s="284"/>
      <c r="K5" s="226" t="s">
        <v>103</v>
      </c>
      <c r="L5" s="225" t="s">
        <v>104</v>
      </c>
      <c r="M5" s="225" t="s">
        <v>138</v>
      </c>
      <c r="N5" s="224" t="s">
        <v>2</v>
      </c>
      <c r="O5" s="292"/>
      <c r="P5" s="295"/>
      <c r="Q5" s="295"/>
      <c r="R5" s="297"/>
      <c r="S5" s="299"/>
    </row>
    <row r="6" spans="1:19" ht="15.75" thickBot="1" x14ac:dyDescent="0.3">
      <c r="A6" s="277" t="s">
        <v>98</v>
      </c>
      <c r="B6" s="278"/>
      <c r="C6" s="222">
        <f ca="1">SUM(Tabulka[01 uv_sk])/2</f>
        <v>2</v>
      </c>
      <c r="D6" s="220"/>
      <c r="E6" s="220"/>
      <c r="F6" s="219"/>
      <c r="G6" s="221">
        <f ca="1">SUM(Tabulka[05 h_vram])/2</f>
        <v>1576</v>
      </c>
      <c r="H6" s="220">
        <f ca="1">SUM(Tabulka[06 h_naduv])/2</f>
        <v>170</v>
      </c>
      <c r="I6" s="220">
        <f ca="1">SUM(Tabulka[07 h_nadzk])/2</f>
        <v>0</v>
      </c>
      <c r="J6" s="219">
        <f ca="1">SUM(Tabulka[08 h_oon])/2</f>
        <v>454.5</v>
      </c>
      <c r="K6" s="221">
        <f ca="1">SUM(Tabulka[09 m_kl])/2</f>
        <v>0</v>
      </c>
      <c r="L6" s="220">
        <f ca="1">SUM(Tabulka[10 m_gr])/2</f>
        <v>0</v>
      </c>
      <c r="M6" s="220">
        <f ca="1">SUM(Tabulka[11 m_jo])/2</f>
        <v>0</v>
      </c>
      <c r="N6" s="220">
        <f ca="1">SUM(Tabulka[12 m_oc])/2</f>
        <v>0</v>
      </c>
      <c r="O6" s="219">
        <f ca="1">SUM(Tabulka[13 m_sk])/2</f>
        <v>972566</v>
      </c>
      <c r="P6" s="218">
        <f ca="1">SUM(Tabulka[14_vzsk])/2</f>
        <v>0</v>
      </c>
      <c r="Q6" s="218">
        <f ca="1">SUM(Tabulka[15_vzpl])/2</f>
        <v>1185.2394916911046</v>
      </c>
      <c r="R6" s="217">
        <f ca="1">IF(Q6=0,0,P6/Q6)</f>
        <v>0</v>
      </c>
      <c r="S6" s="216">
        <f ca="1">Q6-P6</f>
        <v>1185.2394916911046</v>
      </c>
    </row>
    <row r="7" spans="1:19" hidden="1" x14ac:dyDescent="0.25">
      <c r="A7" s="215" t="s">
        <v>137</v>
      </c>
      <c r="B7" s="214" t="s">
        <v>136</v>
      </c>
      <c r="C7" s="213" t="s">
        <v>135</v>
      </c>
      <c r="D7" s="212" t="s">
        <v>134</v>
      </c>
      <c r="E7" s="211" t="s">
        <v>133</v>
      </c>
      <c r="F7" s="210" t="s">
        <v>132</v>
      </c>
      <c r="G7" s="209" t="s">
        <v>131</v>
      </c>
      <c r="H7" s="207" t="s">
        <v>130</v>
      </c>
      <c r="I7" s="207" t="s">
        <v>129</v>
      </c>
      <c r="J7" s="206" t="s">
        <v>128</v>
      </c>
      <c r="K7" s="208" t="s">
        <v>127</v>
      </c>
      <c r="L7" s="207" t="s">
        <v>126</v>
      </c>
      <c r="M7" s="207" t="s">
        <v>125</v>
      </c>
      <c r="N7" s="206" t="s">
        <v>124</v>
      </c>
      <c r="O7" s="205" t="s">
        <v>123</v>
      </c>
      <c r="P7" s="204" t="s">
        <v>122</v>
      </c>
      <c r="Q7" s="203" t="s">
        <v>121</v>
      </c>
      <c r="R7" s="202" t="s">
        <v>120</v>
      </c>
      <c r="S7" s="201" t="s">
        <v>119</v>
      </c>
    </row>
    <row r="8" spans="1:19" x14ac:dyDescent="0.25">
      <c r="A8" s="198" t="s">
        <v>118</v>
      </c>
      <c r="B8" s="197"/>
      <c r="C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</v>
      </c>
      <c r="I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454.5</v>
      </c>
      <c r="K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798316</v>
      </c>
      <c r="P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1185.2394916911046</v>
      </c>
      <c r="R8" s="200">
        <f ca="1">IF(Tabulka[[#This Row],[15_vzpl]]=0,"",Tabulka[[#This Row],[14_vzsk]]/Tabulka[[#This Row],[15_vzpl]])</f>
        <v>0</v>
      </c>
      <c r="S8" s="199">
        <f ca="1">IF(Tabulka[[#This Row],[15_vzpl]]-Tabulka[[#This Row],[14_vzsk]]=0,"",Tabulka[[#This Row],[15_vzpl]]-Tabulka[[#This Row],[14_vzsk]])</f>
        <v>1185.2394916911046</v>
      </c>
    </row>
    <row r="9" spans="1:19" x14ac:dyDescent="0.25">
      <c r="A9" s="198">
        <v>99</v>
      </c>
      <c r="B9" s="197" t="s">
        <v>3081</v>
      </c>
      <c r="C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K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45689</v>
      </c>
      <c r="P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1185.2394916911046</v>
      </c>
      <c r="R9" s="200">
        <f ca="1">IF(Tabulka[[#This Row],[15_vzpl]]=0,"",Tabulka[[#This Row],[14_vzsk]]/Tabulka[[#This Row],[15_vzpl]])</f>
        <v>0</v>
      </c>
      <c r="S9" s="199">
        <f ca="1">IF(Tabulka[[#This Row],[15_vzpl]]-Tabulka[[#This Row],[14_vzsk]]=0,"",Tabulka[[#This Row],[15_vzpl]]-Tabulka[[#This Row],[14_vzsk]])</f>
        <v>1185.2394916911046</v>
      </c>
    </row>
    <row r="10" spans="1:19" x14ac:dyDescent="0.25">
      <c r="A10" s="198">
        <v>100</v>
      </c>
      <c r="B10" s="197" t="s">
        <v>3082</v>
      </c>
      <c r="C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254.5</v>
      </c>
      <c r="K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107391</v>
      </c>
      <c r="P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0" t="str">
        <f ca="1">IF(Tabulka[[#This Row],[15_vzpl]]=0,"",Tabulka[[#This Row],[14_vzsk]]/Tabulka[[#This Row],[15_vzpl]])</f>
        <v/>
      </c>
      <c r="S10" s="199" t="str">
        <f ca="1">IF(Tabulka[[#This Row],[15_vzpl]]-Tabulka[[#This Row],[14_vzsk]]=0,"",Tabulka[[#This Row],[15_vzpl]]-Tabulka[[#This Row],[14_vzsk]])</f>
        <v/>
      </c>
    </row>
    <row r="11" spans="1:19" x14ac:dyDescent="0.25">
      <c r="A11" s="198">
        <v>101</v>
      </c>
      <c r="B11" s="197" t="s">
        <v>3083</v>
      </c>
      <c r="C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</v>
      </c>
      <c r="I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K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645236</v>
      </c>
      <c r="P11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0" t="str">
        <f ca="1">IF(Tabulka[[#This Row],[15_vzpl]]=0,"",Tabulka[[#This Row],[14_vzsk]]/Tabulka[[#This Row],[15_vzpl]])</f>
        <v/>
      </c>
      <c r="S11" s="199" t="str">
        <f ca="1">IF(Tabulka[[#This Row],[15_vzpl]]-Tabulka[[#This Row],[14_vzsk]]=0,"",Tabulka[[#This Row],[15_vzpl]]-Tabulka[[#This Row],[14_vzsk]])</f>
        <v/>
      </c>
    </row>
    <row r="12" spans="1:19" x14ac:dyDescent="0.25">
      <c r="A12" s="198" t="s">
        <v>3074</v>
      </c>
      <c r="B12" s="197"/>
      <c r="C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</v>
      </c>
      <c r="H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174250</v>
      </c>
      <c r="P12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0" t="str">
        <f ca="1">IF(Tabulka[[#This Row],[15_vzpl]]=0,"",Tabulka[[#This Row],[14_vzsk]]/Tabulka[[#This Row],[15_vzpl]])</f>
        <v/>
      </c>
      <c r="S12" s="199" t="str">
        <f ca="1">IF(Tabulka[[#This Row],[15_vzpl]]-Tabulka[[#This Row],[14_vzsk]]=0,"",Tabulka[[#This Row],[15_vzpl]]-Tabulka[[#This Row],[14_vzsk]])</f>
        <v/>
      </c>
    </row>
    <row r="13" spans="1:19" x14ac:dyDescent="0.25">
      <c r="A13" s="198">
        <v>30</v>
      </c>
      <c r="B13" s="197" t="s">
        <v>3084</v>
      </c>
      <c r="C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</v>
      </c>
      <c r="H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174250</v>
      </c>
      <c r="P13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0" t="str">
        <f ca="1">IF(Tabulka[[#This Row],[15_vzpl]]=0,"",Tabulka[[#This Row],[14_vzsk]]/Tabulka[[#This Row],[15_vzpl]])</f>
        <v/>
      </c>
      <c r="S13" s="199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147</v>
      </c>
    </row>
    <row r="15" spans="1:19" x14ac:dyDescent="0.25">
      <c r="A15" s="79" t="s">
        <v>82</v>
      </c>
    </row>
    <row r="16" spans="1:19" x14ac:dyDescent="0.25">
      <c r="A16" s="80" t="s">
        <v>117</v>
      </c>
    </row>
    <row r="17" spans="1:1" x14ac:dyDescent="0.25">
      <c r="A17" s="190" t="s">
        <v>116</v>
      </c>
    </row>
    <row r="18" spans="1:1" x14ac:dyDescent="0.25">
      <c r="A18" s="172" t="s">
        <v>108</v>
      </c>
    </row>
    <row r="19" spans="1:1" x14ac:dyDescent="0.25">
      <c r="A19" s="174" t="s">
        <v>113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5A739CF-9225-4B17-9510-FAE70962247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3080</v>
      </c>
    </row>
    <row r="2" spans="1:19" x14ac:dyDescent="0.25">
      <c r="A2" s="316" t="s">
        <v>172</v>
      </c>
    </row>
    <row r="3" spans="1:19" x14ac:dyDescent="0.25">
      <c r="A3" s="236" t="s">
        <v>85</v>
      </c>
      <c r="B3" s="235">
        <v>2020</v>
      </c>
      <c r="C3" t="s">
        <v>146</v>
      </c>
      <c r="D3" t="s">
        <v>137</v>
      </c>
      <c r="E3" t="s">
        <v>135</v>
      </c>
      <c r="F3" t="s">
        <v>134</v>
      </c>
      <c r="G3" t="s">
        <v>133</v>
      </c>
      <c r="H3" t="s">
        <v>132</v>
      </c>
      <c r="I3" t="s">
        <v>131</v>
      </c>
      <c r="J3" t="s">
        <v>130</v>
      </c>
      <c r="K3" t="s">
        <v>129</v>
      </c>
      <c r="L3" t="s">
        <v>128</v>
      </c>
      <c r="M3" t="s">
        <v>127</v>
      </c>
      <c r="N3" t="s">
        <v>126</v>
      </c>
      <c r="O3" t="s">
        <v>125</v>
      </c>
      <c r="P3" t="s">
        <v>124</v>
      </c>
      <c r="Q3" t="s">
        <v>123</v>
      </c>
      <c r="R3" t="s">
        <v>122</v>
      </c>
      <c r="S3" t="s">
        <v>121</v>
      </c>
    </row>
    <row r="4" spans="1:19" x14ac:dyDescent="0.25">
      <c r="A4" s="234" t="s">
        <v>86</v>
      </c>
      <c r="B4" s="233">
        <v>1</v>
      </c>
      <c r="C4" s="228">
        <v>1</v>
      </c>
      <c r="D4" s="228" t="s">
        <v>118</v>
      </c>
      <c r="E4" s="227">
        <v>1</v>
      </c>
      <c r="F4" s="227"/>
      <c r="G4" s="227"/>
      <c r="H4" s="227"/>
      <c r="I4" s="227">
        <v>160</v>
      </c>
      <c r="J4" s="227">
        <v>34</v>
      </c>
      <c r="K4" s="227"/>
      <c r="L4" s="227">
        <v>9</v>
      </c>
      <c r="M4" s="227"/>
      <c r="N4" s="227"/>
      <c r="O4" s="227"/>
      <c r="P4" s="227"/>
      <c r="Q4" s="227">
        <v>158167</v>
      </c>
      <c r="R4" s="227"/>
      <c r="S4" s="227">
        <v>237.0478983382209</v>
      </c>
    </row>
    <row r="5" spans="1:19" x14ac:dyDescent="0.25">
      <c r="A5" s="232" t="s">
        <v>87</v>
      </c>
      <c r="B5" s="231">
        <v>2</v>
      </c>
      <c r="C5">
        <v>1</v>
      </c>
      <c r="D5">
        <v>99</v>
      </c>
      <c r="L5">
        <v>2</v>
      </c>
      <c r="Q5">
        <v>8813</v>
      </c>
      <c r="S5">
        <v>237.0478983382209</v>
      </c>
    </row>
    <row r="6" spans="1:19" x14ac:dyDescent="0.25">
      <c r="A6" s="234" t="s">
        <v>88</v>
      </c>
      <c r="B6" s="233">
        <v>3</v>
      </c>
      <c r="C6">
        <v>1</v>
      </c>
      <c r="D6">
        <v>100</v>
      </c>
      <c r="L6">
        <v>5</v>
      </c>
      <c r="Q6">
        <v>21763</v>
      </c>
    </row>
    <row r="7" spans="1:19" x14ac:dyDescent="0.25">
      <c r="A7" s="232" t="s">
        <v>89</v>
      </c>
      <c r="B7" s="231">
        <v>4</v>
      </c>
      <c r="C7">
        <v>1</v>
      </c>
      <c r="D7">
        <v>101</v>
      </c>
      <c r="E7">
        <v>1</v>
      </c>
      <c r="I7">
        <v>160</v>
      </c>
      <c r="J7">
        <v>34</v>
      </c>
      <c r="L7">
        <v>2</v>
      </c>
      <c r="Q7">
        <v>127591</v>
      </c>
    </row>
    <row r="8" spans="1:19" x14ac:dyDescent="0.25">
      <c r="A8" s="234" t="s">
        <v>90</v>
      </c>
      <c r="B8" s="233">
        <v>5</v>
      </c>
      <c r="C8">
        <v>1</v>
      </c>
      <c r="D8" t="s">
        <v>3074</v>
      </c>
      <c r="E8">
        <v>1</v>
      </c>
      <c r="I8">
        <v>144</v>
      </c>
      <c r="Q8">
        <v>35250</v>
      </c>
    </row>
    <row r="9" spans="1:19" x14ac:dyDescent="0.25">
      <c r="A9" s="232" t="s">
        <v>91</v>
      </c>
      <c r="B9" s="231">
        <v>6</v>
      </c>
      <c r="C9">
        <v>1</v>
      </c>
      <c r="D9">
        <v>30</v>
      </c>
      <c r="E9">
        <v>1</v>
      </c>
      <c r="I9">
        <v>144</v>
      </c>
      <c r="Q9">
        <v>35250</v>
      </c>
    </row>
    <row r="10" spans="1:19" x14ac:dyDescent="0.25">
      <c r="A10" s="234" t="s">
        <v>92</v>
      </c>
      <c r="B10" s="233">
        <v>7</v>
      </c>
      <c r="C10" t="s">
        <v>3075</v>
      </c>
      <c r="E10">
        <v>2</v>
      </c>
      <c r="I10">
        <v>304</v>
      </c>
      <c r="J10">
        <v>34</v>
      </c>
      <c r="L10">
        <v>9</v>
      </c>
      <c r="Q10">
        <v>193417</v>
      </c>
      <c r="S10">
        <v>237.0478983382209</v>
      </c>
    </row>
    <row r="11" spans="1:19" x14ac:dyDescent="0.25">
      <c r="A11" s="232" t="s">
        <v>93</v>
      </c>
      <c r="B11" s="231">
        <v>8</v>
      </c>
      <c r="C11">
        <v>2</v>
      </c>
      <c r="D11" t="s">
        <v>118</v>
      </c>
      <c r="E11">
        <v>1</v>
      </c>
      <c r="I11">
        <v>120</v>
      </c>
      <c r="J11">
        <v>34</v>
      </c>
      <c r="L11">
        <v>10</v>
      </c>
      <c r="Q11">
        <v>154981</v>
      </c>
      <c r="S11">
        <v>237.0478983382209</v>
      </c>
    </row>
    <row r="12" spans="1:19" x14ac:dyDescent="0.25">
      <c r="A12" s="234" t="s">
        <v>94</v>
      </c>
      <c r="B12" s="233">
        <v>9</v>
      </c>
      <c r="C12">
        <v>2</v>
      </c>
      <c r="D12">
        <v>99</v>
      </c>
      <c r="L12">
        <v>3</v>
      </c>
      <c r="Q12">
        <v>9350</v>
      </c>
      <c r="S12">
        <v>237.0478983382209</v>
      </c>
    </row>
    <row r="13" spans="1:19" x14ac:dyDescent="0.25">
      <c r="A13" s="232" t="s">
        <v>95</v>
      </c>
      <c r="B13" s="231">
        <v>10</v>
      </c>
      <c r="C13">
        <v>2</v>
      </c>
      <c r="D13">
        <v>100</v>
      </c>
      <c r="L13">
        <v>5</v>
      </c>
      <c r="Q13">
        <v>18501</v>
      </c>
    </row>
    <row r="14" spans="1:19" x14ac:dyDescent="0.25">
      <c r="A14" s="234" t="s">
        <v>96</v>
      </c>
      <c r="B14" s="233">
        <v>11</v>
      </c>
      <c r="C14">
        <v>2</v>
      </c>
      <c r="D14">
        <v>101</v>
      </c>
      <c r="E14">
        <v>1</v>
      </c>
      <c r="I14">
        <v>120</v>
      </c>
      <c r="J14">
        <v>34</v>
      </c>
      <c r="L14">
        <v>2</v>
      </c>
      <c r="Q14">
        <v>127130</v>
      </c>
    </row>
    <row r="15" spans="1:19" x14ac:dyDescent="0.25">
      <c r="A15" s="232" t="s">
        <v>97</v>
      </c>
      <c r="B15" s="231">
        <v>12</v>
      </c>
      <c r="C15">
        <v>2</v>
      </c>
      <c r="D15" t="s">
        <v>3074</v>
      </c>
      <c r="E15">
        <v>1</v>
      </c>
      <c r="I15">
        <v>144</v>
      </c>
      <c r="Q15">
        <v>34532</v>
      </c>
    </row>
    <row r="16" spans="1:19" x14ac:dyDescent="0.25">
      <c r="A16" s="230" t="s">
        <v>85</v>
      </c>
      <c r="B16" s="229">
        <v>2020</v>
      </c>
      <c r="C16">
        <v>2</v>
      </c>
      <c r="D16">
        <v>30</v>
      </c>
      <c r="E16">
        <v>1</v>
      </c>
      <c r="I16">
        <v>144</v>
      </c>
      <c r="Q16">
        <v>34532</v>
      </c>
    </row>
    <row r="17" spans="3:19" x14ac:dyDescent="0.25">
      <c r="C17" t="s">
        <v>3076</v>
      </c>
      <c r="E17">
        <v>2</v>
      </c>
      <c r="I17">
        <v>264</v>
      </c>
      <c r="J17">
        <v>34</v>
      </c>
      <c r="L17">
        <v>10</v>
      </c>
      <c r="Q17">
        <v>189513</v>
      </c>
      <c r="S17">
        <v>237.0478983382209</v>
      </c>
    </row>
    <row r="18" spans="3:19" x14ac:dyDescent="0.25">
      <c r="C18">
        <v>3</v>
      </c>
      <c r="D18" t="s">
        <v>118</v>
      </c>
      <c r="E18">
        <v>1</v>
      </c>
      <c r="I18">
        <v>160</v>
      </c>
      <c r="J18">
        <v>34</v>
      </c>
      <c r="L18">
        <v>9</v>
      </c>
      <c r="Q18">
        <v>160995</v>
      </c>
      <c r="S18">
        <v>237.0478983382209</v>
      </c>
    </row>
    <row r="19" spans="3:19" x14ac:dyDescent="0.25">
      <c r="C19">
        <v>3</v>
      </c>
      <c r="D19">
        <v>99</v>
      </c>
      <c r="L19">
        <v>2</v>
      </c>
      <c r="Q19">
        <v>8288</v>
      </c>
      <c r="S19">
        <v>237.0478983382209</v>
      </c>
    </row>
    <row r="20" spans="3:19" x14ac:dyDescent="0.25">
      <c r="C20">
        <v>3</v>
      </c>
      <c r="D20">
        <v>100</v>
      </c>
      <c r="L20">
        <v>5</v>
      </c>
      <c r="Q20">
        <v>25876</v>
      </c>
    </row>
    <row r="21" spans="3:19" x14ac:dyDescent="0.25">
      <c r="C21">
        <v>3</v>
      </c>
      <c r="D21">
        <v>101</v>
      </c>
      <c r="E21">
        <v>1</v>
      </c>
      <c r="I21">
        <v>160</v>
      </c>
      <c r="J21">
        <v>34</v>
      </c>
      <c r="L21">
        <v>2</v>
      </c>
      <c r="Q21">
        <v>126831</v>
      </c>
    </row>
    <row r="22" spans="3:19" x14ac:dyDescent="0.25">
      <c r="C22">
        <v>3</v>
      </c>
      <c r="D22" t="s">
        <v>3074</v>
      </c>
      <c r="E22">
        <v>1</v>
      </c>
      <c r="I22">
        <v>160</v>
      </c>
      <c r="Q22">
        <v>34848</v>
      </c>
    </row>
    <row r="23" spans="3:19" x14ac:dyDescent="0.25">
      <c r="C23">
        <v>3</v>
      </c>
      <c r="D23">
        <v>30</v>
      </c>
      <c r="E23">
        <v>1</v>
      </c>
      <c r="I23">
        <v>160</v>
      </c>
      <c r="Q23">
        <v>34848</v>
      </c>
    </row>
    <row r="24" spans="3:19" x14ac:dyDescent="0.25">
      <c r="C24" t="s">
        <v>3077</v>
      </c>
      <c r="E24">
        <v>2</v>
      </c>
      <c r="I24">
        <v>320</v>
      </c>
      <c r="J24">
        <v>34</v>
      </c>
      <c r="L24">
        <v>9</v>
      </c>
      <c r="Q24">
        <v>195843</v>
      </c>
      <c r="S24">
        <v>237.0478983382209</v>
      </c>
    </row>
    <row r="25" spans="3:19" x14ac:dyDescent="0.25">
      <c r="C25">
        <v>4</v>
      </c>
      <c r="D25" t="s">
        <v>118</v>
      </c>
      <c r="E25">
        <v>1</v>
      </c>
      <c r="I25">
        <v>176</v>
      </c>
      <c r="J25">
        <v>34</v>
      </c>
      <c r="L25">
        <v>407.5</v>
      </c>
      <c r="Q25">
        <v>158771</v>
      </c>
      <c r="S25">
        <v>237.0478983382209</v>
      </c>
    </row>
    <row r="26" spans="3:19" x14ac:dyDescent="0.25">
      <c r="C26">
        <v>4</v>
      </c>
      <c r="D26">
        <v>99</v>
      </c>
      <c r="L26">
        <v>86</v>
      </c>
      <c r="Q26">
        <v>9250</v>
      </c>
      <c r="S26">
        <v>237.0478983382209</v>
      </c>
    </row>
    <row r="27" spans="3:19" x14ac:dyDescent="0.25">
      <c r="C27">
        <v>4</v>
      </c>
      <c r="D27">
        <v>100</v>
      </c>
      <c r="L27">
        <v>235.5</v>
      </c>
      <c r="Q27">
        <v>20588</v>
      </c>
    </row>
    <row r="28" spans="3:19" x14ac:dyDescent="0.25">
      <c r="C28">
        <v>4</v>
      </c>
      <c r="D28">
        <v>101</v>
      </c>
      <c r="E28">
        <v>1</v>
      </c>
      <c r="I28">
        <v>176</v>
      </c>
      <c r="J28">
        <v>34</v>
      </c>
      <c r="L28">
        <v>86</v>
      </c>
      <c r="Q28">
        <v>128933</v>
      </c>
    </row>
    <row r="29" spans="3:19" x14ac:dyDescent="0.25">
      <c r="C29">
        <v>4</v>
      </c>
      <c r="D29" t="s">
        <v>3074</v>
      </c>
      <c r="E29">
        <v>1</v>
      </c>
      <c r="I29">
        <v>176</v>
      </c>
      <c r="Q29">
        <v>34810</v>
      </c>
    </row>
    <row r="30" spans="3:19" x14ac:dyDescent="0.25">
      <c r="C30">
        <v>4</v>
      </c>
      <c r="D30">
        <v>30</v>
      </c>
      <c r="E30">
        <v>1</v>
      </c>
      <c r="I30">
        <v>176</v>
      </c>
      <c r="Q30">
        <v>34810</v>
      </c>
    </row>
    <row r="31" spans="3:19" x14ac:dyDescent="0.25">
      <c r="C31" t="s">
        <v>3078</v>
      </c>
      <c r="E31">
        <v>2</v>
      </c>
      <c r="I31">
        <v>352</v>
      </c>
      <c r="J31">
        <v>34</v>
      </c>
      <c r="L31">
        <v>407.5</v>
      </c>
      <c r="Q31">
        <v>193581</v>
      </c>
      <c r="S31">
        <v>237.0478983382209</v>
      </c>
    </row>
    <row r="32" spans="3:19" x14ac:dyDescent="0.25">
      <c r="C32">
        <v>5</v>
      </c>
      <c r="D32" t="s">
        <v>118</v>
      </c>
      <c r="E32">
        <v>1</v>
      </c>
      <c r="I32">
        <v>168</v>
      </c>
      <c r="J32">
        <v>34</v>
      </c>
      <c r="L32">
        <v>19</v>
      </c>
      <c r="Q32">
        <v>165402</v>
      </c>
      <c r="S32">
        <v>237.0478983382209</v>
      </c>
    </row>
    <row r="33" spans="3:19" x14ac:dyDescent="0.25">
      <c r="C33">
        <v>5</v>
      </c>
      <c r="D33">
        <v>99</v>
      </c>
      <c r="L33">
        <v>2</v>
      </c>
      <c r="Q33">
        <v>9988</v>
      </c>
      <c r="S33">
        <v>237.0478983382209</v>
      </c>
    </row>
    <row r="34" spans="3:19" x14ac:dyDescent="0.25">
      <c r="C34">
        <v>5</v>
      </c>
      <c r="D34">
        <v>100</v>
      </c>
      <c r="L34">
        <v>4</v>
      </c>
      <c r="Q34">
        <v>20663</v>
      </c>
    </row>
    <row r="35" spans="3:19" x14ac:dyDescent="0.25">
      <c r="C35">
        <v>5</v>
      </c>
      <c r="D35">
        <v>101</v>
      </c>
      <c r="E35">
        <v>1</v>
      </c>
      <c r="I35">
        <v>168</v>
      </c>
      <c r="J35">
        <v>34</v>
      </c>
      <c r="L35">
        <v>13</v>
      </c>
      <c r="Q35">
        <v>134751</v>
      </c>
    </row>
    <row r="36" spans="3:19" x14ac:dyDescent="0.25">
      <c r="C36">
        <v>5</v>
      </c>
      <c r="D36" t="s">
        <v>3074</v>
      </c>
      <c r="E36">
        <v>1</v>
      </c>
      <c r="I36">
        <v>168</v>
      </c>
      <c r="Q36">
        <v>34810</v>
      </c>
    </row>
    <row r="37" spans="3:19" x14ac:dyDescent="0.25">
      <c r="C37">
        <v>5</v>
      </c>
      <c r="D37">
        <v>30</v>
      </c>
      <c r="E37">
        <v>1</v>
      </c>
      <c r="I37">
        <v>168</v>
      </c>
      <c r="Q37">
        <v>34810</v>
      </c>
    </row>
    <row r="38" spans="3:19" x14ac:dyDescent="0.25">
      <c r="C38" t="s">
        <v>3079</v>
      </c>
      <c r="E38">
        <v>2</v>
      </c>
      <c r="I38">
        <v>336</v>
      </c>
      <c r="J38">
        <v>34</v>
      </c>
      <c r="L38">
        <v>19</v>
      </c>
      <c r="Q38">
        <v>200212</v>
      </c>
      <c r="S38">
        <v>237.0478983382209</v>
      </c>
    </row>
  </sheetData>
  <hyperlinks>
    <hyperlink ref="A2" location="Obsah!A1" display="Zpět na Obsah  KL 01  1.-4.měsíc" xr:uid="{61833352-04C4-4E28-83A7-AFA75B1F3A66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2020-06-22T14:25:38Z</dcterms:modified>
</cp:coreProperties>
</file>