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192" windowWidth="15636" windowHeight="7116" tabRatio="930"/>
  </bookViews>
  <sheets>
    <sheet name="Obsah" sheetId="383" r:id="rId1"/>
    <sheet name="HI" sheetId="339" r:id="rId2"/>
    <sheet name="Man Tab" sheetId="366" r:id="rId3"/>
    <sheet name="HV" sheetId="367" r:id="rId4"/>
    <sheet name="Léky Žádanky" sheetId="219" r:id="rId5"/>
    <sheet name="LŽ Detail" sheetId="220" r:id="rId6"/>
    <sheet name="Materiál Žádanky" sheetId="402" r:id="rId7"/>
    <sheet name="MŽ Detail" sheetId="403" r:id="rId8"/>
  </sheets>
  <externalReferences>
    <externalReference r:id="rId9"/>
  </externalReferences>
  <definedNames>
    <definedName name="_xlnm._FilterDatabase" localSheetId="3" hidden="1">HV!$A$5:$A$5</definedName>
    <definedName name="_xlnm._FilterDatabase" localSheetId="4" hidden="1">'Léky Žádanky'!$A$3:$G$3</definedName>
    <definedName name="_xlnm._FilterDatabase" localSheetId="5" hidden="1">'LŽ Detail'!$A$4:$N$4</definedName>
    <definedName name="_xlnm._FilterDatabase" localSheetId="2" hidden="1">'Man Tab'!$A$5:$A$31</definedName>
    <definedName name="_xlnm._FilterDatabase" localSheetId="6" hidden="1">'Materiál Žádanky'!$A$3:$G$3</definedName>
    <definedName name="_xlnm._FilterDatabase" localSheetId="7" hidden="1">'MŽ Detail'!$A$4:$K$4</definedName>
    <definedName name="doměsíce">#REF!</definedName>
    <definedName name="Rozpis">'[1]V počítači'!$B$55:$B$70</definedName>
    <definedName name="SVÁTKY">'[1]V počítači'!$Z$8:$Z$67</definedName>
  </definedNames>
  <calcPr calcId="145621"/>
</workbook>
</file>

<file path=xl/calcChain.xml><?xml version="1.0" encoding="utf-8"?>
<calcChain xmlns="http://schemas.openxmlformats.org/spreadsheetml/2006/main">
  <c r="D11" i="339" l="1"/>
  <c r="C11" i="339"/>
  <c r="B11" i="339" l="1"/>
  <c r="D12" i="339"/>
  <c r="C12" i="339"/>
  <c r="B12" i="339"/>
  <c r="K3" i="403" l="1"/>
  <c r="J3" i="403"/>
  <c r="I3" i="403" s="1"/>
  <c r="M3" i="220" l="1"/>
  <c r="N3" i="220" l="1"/>
  <c r="L3" i="220" s="1"/>
  <c r="G5" i="339" l="1"/>
  <c r="G6" i="339"/>
  <c r="G7" i="339"/>
  <c r="G8" i="339"/>
  <c r="G9" i="339"/>
  <c r="A9" i="383"/>
  <c r="A12" i="383"/>
  <c r="A11" i="383"/>
  <c r="A10" i="383"/>
  <c r="A6" i="383"/>
  <c r="A5" i="383"/>
  <c r="A4" i="383"/>
  <c r="F11" i="339"/>
  <c r="G11" i="339" s="1"/>
  <c r="F12" i="339"/>
  <c r="D13" i="339"/>
  <c r="D15" i="339" s="1"/>
  <c r="C13" i="339"/>
  <c r="C15" i="339" s="1"/>
  <c r="B13" i="339"/>
  <c r="B15" i="339" s="1"/>
  <c r="F13" i="339" l="1"/>
  <c r="G12" i="339"/>
  <c r="G13" i="339" l="1"/>
  <c r="F15" i="339"/>
  <c r="G15" i="339" s="1"/>
</calcChain>
</file>

<file path=xl/sharedStrings.xml><?xml version="1.0" encoding="utf-8"?>
<sst xmlns="http://schemas.openxmlformats.org/spreadsheetml/2006/main" count="4085" uniqueCount="1011">
  <si>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</si>
  <si>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</si>
  <si>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</si>
  <si>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</si>
  <si>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</si>
  <si>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</si>
  <si>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</si>
  <si>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</si>
  <si>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</si>
  <si>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</si>
  <si>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</si>
  <si>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</si>
  <si>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</si>
  <si>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</si>
  <si>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</si>
  <si>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</si>
  <si>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</si>
  <si>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Celk.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</si>
  <si>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</si>
  <si>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</si>
  <si>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</si>
  <si>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</si>
  <si>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</si>
  <si>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</si>
  <si>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</si>
  <si>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</si>
  <si>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</si>
  <si>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</si>
  <si>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</si>
  <si>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</si>
  <si>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</si>
  <si>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</si>
  <si>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</si>
  <si>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</si>
  <si>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</si>
  <si>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</si>
  <si>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</si>
  <si>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</si>
  <si>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</si>
  <si>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</si>
  <si>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</si>
  <si>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</si>
  <si>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</si>
  <si>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</si>
  <si>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</si>
  <si>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</si>
  <si>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</si>
  <si>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</si>
  <si>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</si>
  <si>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</si>
  <si>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</si>
  <si>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</si>
  <si>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</si>
  <si>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</si>
  <si>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</si>
  <si>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</si>
  <si>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</si>
  <si>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</si>
  <si>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</si>
  <si>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</si>
  <si>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</si>
  <si>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</si>
  <si>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</si>
  <si>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</si>
  <si>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</si>
  <si>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</si>
  <si>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</si>
  <si>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</si>
  <si>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</si>
  <si>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</si>
  <si>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</si>
  <si>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</si>
  <si>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</si>
  <si>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</si>
  <si>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</si>
  <si>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</si>
  <si>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</si>
  <si>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Kód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</si>
  <si>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</si>
  <si>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</si>
  <si>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</si>
  <si>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</si>
  <si>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</si>
  <si>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</si>
  <si>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</si>
  <si>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</si>
  <si>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</si>
  <si>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Rozp.rok 2013</t>
  </si>
  <si>
    <t>Rozp. 2012            CELKEM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</si>
  <si>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</si>
  <si>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</si>
  <si>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</si>
  <si>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</si>
  <si>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</si>
  <si>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</si>
  <si>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</si>
  <si>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</si>
  <si>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</si>
  <si>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Celkem:</t>
  </si>
  <si>
    <t>Léky (Kč)</t>
  </si>
  <si>
    <t>Materiál - SZM (Kč)</t>
  </si>
  <si>
    <t>Osobní náklady (Kč)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</si>
  <si>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</si>
  <si>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</si>
  <si>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</si>
  <si>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</si>
  <si>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</si>
  <si>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</si>
  <si>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</si>
  <si>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</si>
  <si>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</si>
  <si>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Centrální operační sály 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</si>
  <si>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</si>
  <si>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</si>
  <si>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</si>
  <si>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</si>
  <si>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</si>
  <si>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</si>
  <si>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</si>
  <si>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</si>
  <si>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</si>
  <si>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</si>
  <si>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</si>
  <si>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</si>
  <si>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50113190     medicinální plyny</t>
  </si>
  <si>
    <t>50115     Zdravotnické prostředky</t>
  </si>
  <si>
    <t>50115004     implant.umělé těl.náhr.-ostat.nákl.PZT(s.Z_506)</t>
  </si>
  <si>
    <t>50115050     obvazový materiál (sk.Z_502)</t>
  </si>
  <si>
    <t>50115060     ostatní ZPr - mimo níže uvedené (sk.Z_503)</t>
  </si>
  <si>
    <t>50115061     ostatní ZPr - robotické centrum (sk.Z_512)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</si>
  <si>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</si>
  <si>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</si>
  <si>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</si>
  <si>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50115066     ostatní ZPr - šicí materiál - robot (sk.Z_531)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</si>
  <si>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</si>
  <si>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</si>
  <si>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</si>
  <si>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50115090     ostatní ZPr - zubolékařský materiál (sk.Z_509)</t>
  </si>
  <si>
    <t>50117     Všeobecný materiál</t>
  </si>
  <si>
    <t>50117001     všeobecný materiál (sk.V15,45,46,T110,Z510,Z524)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</si>
  <si>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</si>
  <si>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</si>
  <si>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</si>
  <si>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</si>
  <si>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</si>
  <si>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SZM (sk.Z21)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</si>
  <si>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</si>
  <si>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</si>
  <si>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</si>
  <si>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</si>
  <si>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</si>
  <si>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</si>
  <si>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</si>
  <si>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</si>
  <si>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</si>
  <si>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</si>
  <si>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</si>
  <si>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</si>
  <si>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</si>
  <si>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</si>
  <si>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</si>
  <si>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</si>
  <si>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</si>
  <si>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</si>
  <si>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</si>
  <si>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</si>
  <si>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</si>
  <si>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</si>
  <si>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</si>
  <si>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</si>
  <si>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</si>
  <si>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</si>
  <si>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</si>
  <si>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</si>
  <si>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</si>
  <si>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</si>
  <si>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</si>
  <si>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513     Náklady na reprezentaci</t>
  </si>
  <si>
    <t>51399     Náklady na reprezentaci (daň.neúč.)</t>
  </si>
  <si>
    <t>51399001     dodavatelsky</t>
  </si>
  <si>
    <t>51399002     ve vlastní režii</t>
  </si>
  <si>
    <t>51801     Přepravné</t>
  </si>
  <si>
    <t>51801000     přepravné-lab. vzorky,...</t>
  </si>
  <si>
    <t>51802     Spoje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</si>
  <si>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</si>
  <si>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</si>
  <si>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</si>
  <si>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</si>
  <si>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</si>
  <si>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</si>
  <si>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</si>
  <si>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</si>
  <si>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</si>
  <si>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</si>
  <si>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</si>
  <si>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</si>
  <si>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</si>
  <si>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</si>
  <si>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</si>
  <si>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</si>
  <si>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</si>
  <si>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</si>
  <si>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</si>
  <si>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</si>
  <si>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</si>
  <si>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</si>
  <si>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</si>
  <si>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</si>
  <si>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</si>
  <si>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</si>
  <si>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</si>
  <si>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</si>
  <si>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</si>
  <si>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</si>
  <si>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</si>
  <si>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</si>
  <si>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54910009     školení - ost.zdrav.pracov.</t>
  </si>
  <si>
    <t>54924     Ostatní výplaty fyzickým osobám</t>
  </si>
  <si>
    <t>54924001     odškod.zaměst. - prac.úraz,...</t>
  </si>
  <si>
    <t>54925     Ostatní výplaty fyzickým osobám(PaM)</t>
  </si>
  <si>
    <t>54925000     odškodn.-náhr.mzdy zam.(PaM)</t>
  </si>
  <si>
    <t>54973     Školení - ostatní zdrav.prac.(pouze PaM)</t>
  </si>
  <si>
    <t>54973000     školení - ostatní zdrav.prac.(pouze PaM)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</si>
  <si>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</si>
  <si>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</si>
  <si>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</si>
  <si>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</si>
  <si>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</si>
  <si>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</si>
  <si>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</si>
  <si>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</si>
  <si>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</si>
  <si>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</si>
  <si>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55120014     ZC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</si>
  <si>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</si>
  <si>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</si>
  <si>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</si>
  <si>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</si>
  <si>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</si>
  <si>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</si>
  <si>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55802003     DDHM - kacelářská technika (sk.V_37)</t>
  </si>
  <si>
    <t>55802080     DDHM - provozní (věcné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</si>
  <si>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</si>
  <si>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</si>
  <si>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</si>
  <si>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</si>
  <si>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</si>
  <si>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</si>
  <si>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</si>
  <si>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</si>
  <si>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</si>
  <si>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</si>
  <si>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</si>
  <si>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60246     Dorovnání péče ZP - min.let         OZPI</t>
  </si>
  <si>
    <t>60246400     tržby VZP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</si>
  <si>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</si>
  <si>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</si>
  <si>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</si>
  <si>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</si>
  <si>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</si>
  <si>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64804000     čerpání FRM - na opravy a udržování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</si>
  <si>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</si>
  <si>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</si>
  <si>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</si>
  <si>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</si>
  <si>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</si>
  <si>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64906     Nárok na náhradu za manka a škody</t>
  </si>
  <si>
    <t>64906000     nárok na náhradu za manka a škody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</si>
  <si>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</si>
  <si>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</si>
  <si>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</si>
  <si>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</si>
  <si>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64924402     poskytnutí práva na umístění reklamy (stř.9950)</t>
  </si>
  <si>
    <t>64924403     poskytnutí práva na umístění reklamy - konfer.,ples (market.akce)</t>
  </si>
  <si>
    <t>64924459     školení, stáže, odb. semináře, konference</t>
  </si>
  <si>
    <t>64980     Věcné dary</t>
  </si>
  <si>
    <t>64980001     věcné dary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</si>
  <si>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</si>
  <si>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</si>
  <si>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</si>
  <si>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</si>
  <si>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</si>
  <si>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</si>
  <si>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</si>
  <si>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</si>
  <si>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</si>
  <si>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</si>
  <si>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</si>
  <si>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</si>
  <si>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47</t>
  </si>
  <si>
    <t/>
  </si>
  <si>
    <t>Centrální operační sály</t>
  </si>
  <si>
    <t>50113001</t>
  </si>
  <si>
    <t>Lékárna - léčiva</t>
  </si>
  <si>
    <t>50113009</t>
  </si>
  <si>
    <t>Lékárna - RTG diagnostika</t>
  </si>
  <si>
    <t>50113013</t>
  </si>
  <si>
    <t>Lékárna - antibiotika</t>
  </si>
  <si>
    <t>SumaKL</t>
  </si>
  <si>
    <t>4764</t>
  </si>
  <si>
    <t>Centrální operační sály , centrální operační sály</t>
  </si>
  <si>
    <t>SumaNS</t>
  </si>
  <si>
    <t>mezeraNS</t>
  </si>
  <si>
    <t>4766</t>
  </si>
  <si>
    <t>COS - Operační sály dětské chirurgie</t>
  </si>
  <si>
    <t>O</t>
  </si>
  <si>
    <t>ADRENALIN LECIVA</t>
  </si>
  <si>
    <t>INJ 5X1ML/1MG</t>
  </si>
  <si>
    <t>HEPARIN FORTE LECIVA</t>
  </si>
  <si>
    <t>INJ 5X1ML/25KU</t>
  </si>
  <si>
    <t>MESOCAIN</t>
  </si>
  <si>
    <t>INJ 10X10ML 1%</t>
  </si>
  <si>
    <t>OPHTHALMO-SEPTONEX</t>
  </si>
  <si>
    <t>GTT OPH 1X10ML</t>
  </si>
  <si>
    <t>UNG OPH 1X5GM</t>
  </si>
  <si>
    <t>MARCAINE 0.5%</t>
  </si>
  <si>
    <t>INJ SOL5X20ML/100MG</t>
  </si>
  <si>
    <t>FLUCINAR</t>
  </si>
  <si>
    <t>UNG 1X15GM 0.025%</t>
  </si>
  <si>
    <t>LEKOPTIN</t>
  </si>
  <si>
    <t>INJ 50X2ML/5MG</t>
  </si>
  <si>
    <t>DZ BRAUNOL FOAM 200ml</t>
  </si>
  <si>
    <t>BRAUNOVIDON MAST</t>
  </si>
  <si>
    <t>UNG 1X20GM-TUBA</t>
  </si>
  <si>
    <t>UNG 1X100GM-TUBA</t>
  </si>
  <si>
    <t>DRM UNG 1X250GM</t>
  </si>
  <si>
    <t>BRAUNOVIDON GAZA S MASTI</t>
  </si>
  <si>
    <t>DRM LIG IPR 1X7.5X10CM</t>
  </si>
  <si>
    <t>DICYNONE 250</t>
  </si>
  <si>
    <t>INJ SOL 4X2ML/250MG</t>
  </si>
  <si>
    <t>IR  NaCl 0,9% 3000 ml vak Bieffe</t>
  </si>
  <si>
    <t>for irrig. 1x3000 ml</t>
  </si>
  <si>
    <t>BETADINE</t>
  </si>
  <si>
    <t>UNG 1X20GM</t>
  </si>
  <si>
    <t>SEPTONEX</t>
  </si>
  <si>
    <t>DRM SPR SOL 1X30ML</t>
  </si>
  <si>
    <t>AQUA PRO INJECTIONE ARDEAPHARMA</t>
  </si>
  <si>
    <t>INF 1X500ML</t>
  </si>
  <si>
    <t>HEPARIN LECIVA</t>
  </si>
  <si>
    <t>INJ 1X10ML/50KU</t>
  </si>
  <si>
    <t>FYZIOLOGICKÝ ROZTOK VIAFLO</t>
  </si>
  <si>
    <t>INF SOL 10X1000ML</t>
  </si>
  <si>
    <t>IR  AQUA STERILE OPLACH.1x1000 ml ECOTAINER</t>
  </si>
  <si>
    <t>IR OPLACH</t>
  </si>
  <si>
    <t>Aqua Touch Jelly 25x6ml</t>
  </si>
  <si>
    <t>Aqua Touch Jelly 25x11ml</t>
  </si>
  <si>
    <t>OptiLube lubrikační gel</t>
  </si>
  <si>
    <t>tuba 113g</t>
  </si>
  <si>
    <t>KL MS HYDROG.PEROX. 3% 1000g</t>
  </si>
  <si>
    <t>KL TALCUM 20g, STERILNÍ</t>
  </si>
  <si>
    <t>for irrig. 1x3000 ml 15%</t>
  </si>
  <si>
    <t>TRAUMACEL P 2G</t>
  </si>
  <si>
    <t>neleč.</t>
  </si>
  <si>
    <t>Lacrisyn gtt.ophth.10ml</t>
  </si>
  <si>
    <t>Tisseel Lyo 2 ml</t>
  </si>
  <si>
    <t>Tisseel Lyo 4 ml</t>
  </si>
  <si>
    <t>KL SOL.HYD.PEROX.3% 1000G</t>
  </si>
  <si>
    <t>KL ROZTOK LNRS,4000G</t>
  </si>
  <si>
    <t>IR SOL.METHYLROSANIL.CHL.1%10ML</t>
  </si>
  <si>
    <t>IR 10ml</t>
  </si>
  <si>
    <t>IR PARAFFINUM PERLIQUIDUM 10 ml</t>
  </si>
  <si>
    <t>IR 10 ml</t>
  </si>
  <si>
    <t>IR AC.BORICI AQ.OPHTAL.250 ml</t>
  </si>
  <si>
    <t>IR OČNÍ VODA 250 ml</t>
  </si>
  <si>
    <t>DZ OCTENISEPT 1 l</t>
  </si>
  <si>
    <t>DPH 15 %</t>
  </si>
  <si>
    <t>DZ BRAUNOL 1 L</t>
  </si>
  <si>
    <t>KL SOL.FORMAL.K FIXACI TKANI,5000G</t>
  </si>
  <si>
    <t>KL EKG GEL 100G</t>
  </si>
  <si>
    <t>KL ETHER 200G</t>
  </si>
  <si>
    <t>KL SOL.FORMAL. PUFR. 500 g</t>
  </si>
  <si>
    <t>VISIPAQUE 270 MG I/ML</t>
  </si>
  <si>
    <t>INJ SOL 10X50ML-PP</t>
  </si>
  <si>
    <t>OPHTHALMO-FRAMYKOIN</t>
  </si>
  <si>
    <t>IALUGEN PLUS</t>
  </si>
  <si>
    <t>CRM 1X60GM</t>
  </si>
  <si>
    <t>INF SOL 30X250ML</t>
  </si>
  <si>
    <t>KL SOL.FORMAL.K FIXACI TKANI,1000G</t>
  </si>
  <si>
    <t>KL ROZTOK LNRS, 800G</t>
  </si>
  <si>
    <t>50115050</t>
  </si>
  <si>
    <t>502 SZM obvazový (112 02 040)</t>
  </si>
  <si>
    <t>50115060</t>
  </si>
  <si>
    <t>503 SZM ostatní zdravotnický (112 02 100)</t>
  </si>
  <si>
    <t>50115004</t>
  </si>
  <si>
    <t>506 SZM umělé tělní náhrady (112 02 030)</t>
  </si>
  <si>
    <t>50115061</t>
  </si>
  <si>
    <t>512 SZM robotické centrum (112 02 103)</t>
  </si>
  <si>
    <t>50115070</t>
  </si>
  <si>
    <t>513 SZM katetry, stenty, porty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</si>
  <si>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</si>
  <si>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</si>
  <si>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</si>
  <si>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</si>
  <si>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</si>
  <si>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</si>
  <si>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</si>
  <si>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</si>
  <si>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50115066</t>
  </si>
  <si>
    <t>531 SZM šicí materiál - robot (112 02 112)</t>
  </si>
  <si>
    <t>ZA008</t>
  </si>
  <si>
    <t>Obinadlo pruban č.10 427310</t>
  </si>
  <si>
    <t>ZA031</t>
  </si>
  <si>
    <t>Vata obvazová 1000 g nest.vinutá 110710</t>
  </si>
  <si>
    <t>ZA047</t>
  </si>
  <si>
    <t>Tampon prošívaný z netkané textilie s RTG tkanicí 45 x 45 cm bal. á 50 ks</t>
  </si>
  <si>
    <t>ZA090</t>
  </si>
  <si>
    <t>Vata buničitá přířezy 37 x 57 cm 273015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</si>
  <si>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</si>
  <si>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</si>
  <si>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</si>
  <si>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</si>
  <si>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</si>
  <si>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</si>
  <si>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ZA337</t>
  </si>
  <si>
    <t>Náplast softpore 1,25 cm x 9,15 m bal. á 24 ks 1320103111</t>
  </si>
  <si>
    <t>ZA338</t>
  </si>
  <si>
    <t>Obinadlo hydrofilní   6 cm x   5 m 13005</t>
  </si>
  <si>
    <t>ZA416</t>
  </si>
  <si>
    <t>Krytí s mastí grassolind neutral 10 x 10 cm bal. á 10 ks 4993147</t>
  </si>
  <si>
    <t>ZA424</t>
  </si>
  <si>
    <t>Obinadlo elastické idealtex 14 cm x 5 m 931064</t>
  </si>
  <si>
    <t>ZA426</t>
  </si>
  <si>
    <t>Obinadlo hydrofilní 16 cm x 10 m 13014</t>
  </si>
  <si>
    <t>ZA427</t>
  </si>
  <si>
    <t>Obinadlo hydrofilní 14 cm x   5 m 13009</t>
  </si>
  <si>
    <t>ZA429</t>
  </si>
  <si>
    <t>Obinadlo elastické idealtex   8 cm x 5 m 931061</t>
  </si>
  <si>
    <t>ZA436</t>
  </si>
  <si>
    <t>Obinadlo pruban č.12 427312</t>
  </si>
  <si>
    <t>ZA444</t>
  </si>
  <si>
    <t>Tampon 20 x 19 cm nesterilní stáčený 1320300404</t>
  </si>
  <si>
    <t>ZA446</t>
  </si>
  <si>
    <t>Vata buničitá přířezy 20 x 30 cm 1230200129</t>
  </si>
  <si>
    <t>ZA450</t>
  </si>
  <si>
    <t>Náplast omniplast hospital 1,25 cm x 9,1 m 9004520</t>
  </si>
  <si>
    <t>ZA451</t>
  </si>
  <si>
    <t>Náplast omniplast 5 cm x 9,2 m 900429</t>
  </si>
  <si>
    <t>ZA466</t>
  </si>
  <si>
    <t>Tyčinka vatová sterilní 14 cm 967950</t>
  </si>
  <si>
    <t>ZA480</t>
  </si>
  <si>
    <t>Fólie incizní raucodrape 15 x 20 cm á 10 ks 25441</t>
  </si>
  <si>
    <t>ZA508</t>
  </si>
  <si>
    <t>Rouška břišní předepraná 40 x 40 cm zelená 20 nití ,karton á 300 ks,</t>
  </si>
  <si>
    <t>ZA539</t>
  </si>
  <si>
    <t>Kompresa NT 10 x 10 cm nesterilní 06103</t>
  </si>
  <si>
    <t>ZA540</t>
  </si>
  <si>
    <t>Náplast omnifix E 15 cm x 10 m 900651</t>
  </si>
  <si>
    <t>ZA541</t>
  </si>
  <si>
    <t>Fólie incizní rucodrape ( opraflex ) 40 x 35 cm 25444</t>
  </si>
  <si>
    <t>ZA561</t>
  </si>
  <si>
    <t>Kompresa AB 20 x 40 cm / 1 ks sterilní bal. á 70 ks 1230114051</t>
  </si>
  <si>
    <t>ZA601</t>
  </si>
  <si>
    <t>Obinadlo fixa crep 12 cm x 4 m 1323100105</t>
  </si>
  <si>
    <t>ZA614</t>
  </si>
  <si>
    <t>Gáza přířezy 48 cm x 50 cm, 17 nití karton á 750 ks 07012+</t>
  </si>
  <si>
    <t>ZA645</t>
  </si>
  <si>
    <t>Krytí s mastí atrauman   5 x   5 cm bal. á 10 ks 499571</t>
  </si>
  <si>
    <t>ZB084</t>
  </si>
  <si>
    <t>Náplast transpore 2,5   x 9,14 1527-1</t>
  </si>
  <si>
    <t>ZB085</t>
  </si>
  <si>
    <t>Krytí surgicel standard 5 x 7,50 cm bal. á 12 ks 1903GB</t>
  </si>
  <si>
    <t>ZC176</t>
  </si>
  <si>
    <t>Krytí gáza s mastí braunovidon 7,5 x 10 cm bal. á 10 ks 23877 - jen</t>
  </si>
  <si>
    <t>ZC848</t>
  </si>
  <si>
    <t>Obvaz ortho-pad 10 cm x 3 m karton á 120 ks 1320105004</t>
  </si>
  <si>
    <t>ZC857</t>
  </si>
  <si>
    <t>Krytí s mastí grassolind 10 x 20 cm 4993368</t>
  </si>
  <si>
    <t>ZD103</t>
  </si>
  <si>
    <t>Náplast omniplast   2,5 cm x 9,2 m 900428</t>
  </si>
  <si>
    <t>ZD104</t>
  </si>
  <si>
    <t>Náplast omniplast 10,0 cm x 10,0 m 900535</t>
  </si>
  <si>
    <t>ZD825</t>
  </si>
  <si>
    <t>Tampon stáčený 50 cm x 50 cm karton á 1250 ks 05008+</t>
  </si>
  <si>
    <t>ZD829</t>
  </si>
  <si>
    <t>Bandáž evelína pod sádru 1321303125</t>
  </si>
  <si>
    <t>ZH012</t>
  </si>
  <si>
    <t>Náplast micropore 2,50 cm x 9,15 m 7600-1</t>
  </si>
  <si>
    <t>ZI558</t>
  </si>
  <si>
    <t>Náplast curapor   7 x   5 cm 22 120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</si>
  <si>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</si>
  <si>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</si>
  <si>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</si>
  <si>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</si>
  <si>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</si>
  <si>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</si>
  <si>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ZI602</t>
  </si>
  <si>
    <t>Náplast curapor 10 x 34 cm 22126 ( náhrada za cosmopor )</t>
  </si>
  <si>
    <t>ZJ231</t>
  </si>
  <si>
    <t>Krytí okcel F 2,5 x 5 cm bal. á 10 ks 2087010</t>
  </si>
  <si>
    <t>ZJ687</t>
  </si>
  <si>
    <t xml:space="preserve">Gelitaspon tampon   80 x 30 mm bal. á 5 ks GS -210 </t>
  </si>
  <si>
    <t>ZK405</t>
  </si>
  <si>
    <t>Gelitaspon standard 80 x 50 mm x 10 mm bal. á 10 ks 2107861</t>
  </si>
  <si>
    <t>ZA531</t>
  </si>
  <si>
    <t>Textilie obv.kombinov. 140-3020 COM 30</t>
  </si>
  <si>
    <t>ZB086</t>
  </si>
  <si>
    <t>Krytí surgicel standard 10 x 20,0 cm bal. á 24 ks 1902GB</t>
  </si>
  <si>
    <t>ZJ229</t>
  </si>
  <si>
    <t xml:space="preserve">Krytí okcel H-T 5 x 7 cm bal. á 15 ks 2080570 </t>
  </si>
  <si>
    <t>ZJ230</t>
  </si>
  <si>
    <t>Krytí okcel H-D 7 x 10 cm bal. á 10 ks 2087010</t>
  </si>
  <si>
    <t>ZA210</t>
  </si>
  <si>
    <t>Cévka vyživovací CV-01 GAM646957</t>
  </si>
  <si>
    <t>ZA674</t>
  </si>
  <si>
    <t>Cévka CN-01 646959</t>
  </si>
  <si>
    <t>ZA690</t>
  </si>
  <si>
    <t>Čepelka skalpelová 10 BB510</t>
  </si>
  <si>
    <t>ZA746</t>
  </si>
  <si>
    <t>Stříkačka omnifix 1 ml 9161406V</t>
  </si>
  <si>
    <t>ZA757</t>
  </si>
  <si>
    <t>Drén redon CH16 50 cm U2111600</t>
  </si>
  <si>
    <t>ZA758</t>
  </si>
  <si>
    <t>Drén redon CH14 50 cm U2111400</t>
  </si>
  <si>
    <t>ZA759</t>
  </si>
  <si>
    <t>Drén redon CH10 50 cm U2111000</t>
  </si>
  <si>
    <t>ZA761</t>
  </si>
  <si>
    <t>Drén redon CH12 50 cm U2111200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</si>
  <si>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</si>
  <si>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</si>
  <si>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</si>
  <si>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</si>
  <si>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</si>
  <si>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</si>
  <si>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</si>
  <si>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</si>
  <si>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ZA817</t>
  </si>
  <si>
    <t>Zkumavka PS 10 ml sterilní 400914</t>
  </si>
  <si>
    <t>ZA856</t>
  </si>
  <si>
    <t>Vosk kostní bone wax 2,5 g, á 24 ks, W810T</t>
  </si>
  <si>
    <t>ZA890</t>
  </si>
  <si>
    <t>Elektroda neutrální jednorázová 20193-071</t>
  </si>
  <si>
    <t>ZA892</t>
  </si>
  <si>
    <t>Elektroda neutrální kojenecká bal. á 50 ks 20193-073</t>
  </si>
  <si>
    <t>ZA964</t>
  </si>
  <si>
    <t>Stříkačka janett 60 ml vyplachovací MRG564</t>
  </si>
  <si>
    <t>ZB026</t>
  </si>
  <si>
    <t>Hadice silikon 5/9/2,á 10 m pro drenáž těl.dutin KVS 60-050090</t>
  </si>
  <si>
    <t>ZB103</t>
  </si>
  <si>
    <t>Láhev k odsávačce flovac 2l hadice 1,8 m 000-036-021</t>
  </si>
  <si>
    <t>ZB249</t>
  </si>
  <si>
    <t>Sáček močový 2000 ml s kříž.výpustí, sterilní A-TNU201601</t>
  </si>
  <si>
    <t>ZB399</t>
  </si>
  <si>
    <t>Hadička PVC 1/1,5 KVS 599812</t>
  </si>
  <si>
    <t>ZB598</t>
  </si>
  <si>
    <t>Spojka přímá symetrická 7 x 7 mm 120 430</t>
  </si>
  <si>
    <t>ZB708</t>
  </si>
  <si>
    <t>Katetr močový foley silikon CH6 23.000.14.206</t>
  </si>
  <si>
    <t>ZB780</t>
  </si>
  <si>
    <t>Kontejner 120 ml sterilní 331690250350</t>
  </si>
  <si>
    <t>ZB797</t>
  </si>
  <si>
    <t>Hadice silikon 4/7/1,5  á 10 m pro drenáž těl.dutin KVS 60-040070</t>
  </si>
  <si>
    <t>ZB844</t>
  </si>
  <si>
    <t>Esmarch 6 x 125 KVS 06125</t>
  </si>
  <si>
    <t>ZC728</t>
  </si>
  <si>
    <t>Hadice silikon 1,5 x 3 m á 25 m 34.000.00.101</t>
  </si>
  <si>
    <t>ZC751</t>
  </si>
  <si>
    <t>Čepelka skalpelová 11 BB511</t>
  </si>
  <si>
    <t>ZC752</t>
  </si>
  <si>
    <t>Čepelka skalpelová 15 BB515</t>
  </si>
  <si>
    <t>ZC755</t>
  </si>
  <si>
    <t>Čepelka skalpelová 22 BB522</t>
  </si>
  <si>
    <t>ZC756</t>
  </si>
  <si>
    <t>Čepelka skalpelová 23 BB523</t>
  </si>
  <si>
    <t>ZC900</t>
  </si>
  <si>
    <t>Systém odsávací hi-vac 200 ml-komplet bal. á 60 ks 05.000.22.801</t>
  </si>
  <si>
    <t>ZD425</t>
  </si>
  <si>
    <t>Nůž k elektrodermatomu á 10 ks GB228 R</t>
  </si>
  <si>
    <t>ZE173</t>
  </si>
  <si>
    <t>Nádoba na histologický mat.   200 ml 333 000 041 002</t>
  </si>
  <si>
    <t>ZE310</t>
  </si>
  <si>
    <t>Nádoba na kontaminovaný odpad CS 6 l 077802300</t>
  </si>
  <si>
    <t>ZF159</t>
  </si>
  <si>
    <t>Nádoba na kontam.odpad 1 l 15-0002</t>
  </si>
  <si>
    <t>ZG263</t>
  </si>
  <si>
    <t>Elektroda aktivní rukojeť bal. á 10 ks E2100</t>
  </si>
  <si>
    <t>ZG916</t>
  </si>
  <si>
    <t>Elektroda neutrální bipolární pro dospělé á 100 ks 2510</t>
  </si>
  <si>
    <t>ZH072</t>
  </si>
  <si>
    <t>Hadice spojovací k odsávacím soupravám CH30 délka 3 m 07.068.30.301</t>
  </si>
  <si>
    <t>ZH493</t>
  </si>
  <si>
    <t>Katetr močový foley CH16 180605-000160</t>
  </si>
  <si>
    <t>ZH760</t>
  </si>
  <si>
    <t>Popisovač chirurgický - na kůži + sterilní pravítko  RQ-01</t>
  </si>
  <si>
    <t>ZH816</t>
  </si>
  <si>
    <t>Katetr močový foley CH14 180605-000140</t>
  </si>
  <si>
    <t>ZH852</t>
  </si>
  <si>
    <t>Souprava odsávací Yankauer 6 mm s rukojetí 34102</t>
  </si>
  <si>
    <t>ZI179</t>
  </si>
  <si>
    <t>Zkumavka s mediem+ flovakovaný tampon eSwab růžový 490CE.A</t>
  </si>
  <si>
    <t>ZJ695</t>
  </si>
  <si>
    <t>Sonda žaludeční CH14 1200mm s RTG linkou 412014</t>
  </si>
  <si>
    <t>ZJ696</t>
  </si>
  <si>
    <t>Sonda žaludeční CH18 1200mm s RTG linkou 412018</t>
  </si>
  <si>
    <t>ZJ803</t>
  </si>
  <si>
    <t xml:space="preserve">Nůžky durotip zahnuté baby-metz. 145 mm BC259R </t>
  </si>
  <si>
    <t>ZA783</t>
  </si>
  <si>
    <t>Drén Easy Flow 40 mm/30 cm, á 10 ks, 97.816.92.224</t>
  </si>
  <si>
    <t>ZB071</t>
  </si>
  <si>
    <t>Podložka almarys twin+pooperační 039080U</t>
  </si>
  <si>
    <t>ZB072</t>
  </si>
  <si>
    <t>Sáček almarys Twin+pooperační 039980U</t>
  </si>
  <si>
    <t>ZB437</t>
  </si>
  <si>
    <t>Hadice irigační odsávací MAJ 1099 á 6 ks N1807930</t>
  </si>
  <si>
    <t>ZB502</t>
  </si>
  <si>
    <t>Hadice silikon 3 x 5 mm á 25 m 34.000.00.103</t>
  </si>
  <si>
    <t>ZB557</t>
  </si>
  <si>
    <t>Přechodka adapter combifix 4090306</t>
  </si>
  <si>
    <t>ZC129</t>
  </si>
  <si>
    <t>Elektroda defibrilační pro dospělé quick-combo 11996-000091</t>
  </si>
  <si>
    <t>ZD144</t>
  </si>
  <si>
    <t>Hadice spojovací drén-láhev 07.092.00.200</t>
  </si>
  <si>
    <t>ZD822</t>
  </si>
  <si>
    <t>Hadice silikon 6/10 mm á 10 m KVS 60-060100</t>
  </si>
  <si>
    <t>ZD997</t>
  </si>
  <si>
    <t>Spojka Y 4-4-4 nest. 86060572</t>
  </si>
  <si>
    <t>ZD998</t>
  </si>
  <si>
    <t>Spojka Y 8-10 ster. 884.08</t>
  </si>
  <si>
    <t>ZE174</t>
  </si>
  <si>
    <t>Nádoba na histologický mat. 920 ml 333000041024</t>
  </si>
  <si>
    <t>ZE175</t>
  </si>
  <si>
    <t>Nádoba na histologický mat. 3,8 l 333000086002</t>
  </si>
  <si>
    <t>ZE289</t>
  </si>
  <si>
    <t>Nůžky standard O/T 115 mm BC321R</t>
  </si>
  <si>
    <t>ZE460</t>
  </si>
  <si>
    <t>Čepelka skalpelová 11 P00969</t>
  </si>
  <si>
    <t>ZE967</t>
  </si>
  <si>
    <t>Kleště tamp. gross se západkou 145 mm BF016R</t>
  </si>
  <si>
    <t>ZE968</t>
  </si>
  <si>
    <t>Kleště röttgen-ruskin čel.6 mm 240 mm FO521R</t>
  </si>
  <si>
    <t>ZE969</t>
  </si>
  <si>
    <t>Hák volkmann 1 zubý ostrý 220 mm BT240R</t>
  </si>
  <si>
    <t>ZE970</t>
  </si>
  <si>
    <t>Hák na ránu kocher 1z ostrý BT234R</t>
  </si>
  <si>
    <t>ZE971</t>
  </si>
  <si>
    <t>Raspatorium wagner sedilot 185/18 mm FK350R</t>
  </si>
  <si>
    <t>ZF174</t>
  </si>
  <si>
    <t>Nádoba na histologický mat. 400 ml 333000041012</t>
  </si>
  <si>
    <t>ZF176</t>
  </si>
  <si>
    <t>Nádoba na histologický mat. 5,7 l 333000086003</t>
  </si>
  <si>
    <t>ZF574</t>
  </si>
  <si>
    <t>Drén redon CH18 50 cm U2111800</t>
  </si>
  <si>
    <t>ZG126</t>
  </si>
  <si>
    <t>Elektroda defibrilační pro dospělé quik combo 3010188-011</t>
  </si>
  <si>
    <t>ZG548</t>
  </si>
  <si>
    <t>Gumička těsnící k laparosk.trokarům 7026200</t>
  </si>
  <si>
    <t>ZG549</t>
  </si>
  <si>
    <t>Gumička těsnící k laparosk.trokarům 7026243</t>
  </si>
  <si>
    <t>ZH519</t>
  </si>
  <si>
    <t>Gumička těsnící k laparosk.trokarům 3 mm á 10 ks A5857</t>
  </si>
  <si>
    <t>ZH521</t>
  </si>
  <si>
    <t>Gumička spojovací k laparosk.redukci bal.10 ks A5858</t>
  </si>
  <si>
    <t>ZK016</t>
  </si>
  <si>
    <t>Miska kruhová  0,4 litr výška 56 mm JG523R</t>
  </si>
  <si>
    <t>ZK230</t>
  </si>
  <si>
    <t>Jehelec durogrip hegar-mayo 150 mm BM065R</t>
  </si>
  <si>
    <t>ZL464</t>
  </si>
  <si>
    <t>Popisovač sterilní se dvěma hroty Sandel 4-in-1Marker, bal. á 25 ks,</t>
  </si>
  <si>
    <t>ZL627</t>
  </si>
  <si>
    <t>Hadice silikon 4/6/1 mm pro drenáž tělních dutin bal. á 10 m KVS 60-</t>
  </si>
  <si>
    <t>ZC270</t>
  </si>
  <si>
    <t>Šroub kortikální 1.5 mm 200.814</t>
  </si>
  <si>
    <t>ZC473</t>
  </si>
  <si>
    <t>Obturátor, á 24 ks, 420023-02</t>
  </si>
  <si>
    <t>ZD613</t>
  </si>
  <si>
    <t xml:space="preserve">Obal na rameno robota bal. á 20 ks 420015-03 </t>
  </si>
  <si>
    <t>ZE762</t>
  </si>
  <si>
    <t>Nástroj robotický jehelec 8 mm 420006-06</t>
  </si>
  <si>
    <t>ZE765</t>
  </si>
  <si>
    <t>Nástroj robotický kleště 8 mm 420093-8</t>
  </si>
  <si>
    <t>ZE766</t>
  </si>
  <si>
    <t>Nástroj robotický příslušenství 400180-12</t>
  </si>
  <si>
    <t>ZE842</t>
  </si>
  <si>
    <t>Obal na kameru sterilní Camera drape bal. á 20 ks 400027-04</t>
  </si>
  <si>
    <t>ZE843</t>
  </si>
  <si>
    <t>Obal na kameru sterilní Camera arm drape bal. á 20 ks 420022-02</t>
  </si>
  <si>
    <t>ZE918</t>
  </si>
  <si>
    <t>Nůžky monopolární na pálení 420179-10</t>
  </si>
  <si>
    <t>ZE919</t>
  </si>
  <si>
    <t>Kleště maryland biopolární 420172-07</t>
  </si>
  <si>
    <t>ZF475</t>
  </si>
  <si>
    <t>Návlek na robotické rameno bal. á 25 ks NKR 18460S</t>
  </si>
  <si>
    <t>ZH858</t>
  </si>
  <si>
    <t>Cannula - 8mm instrument 420002-07</t>
  </si>
  <si>
    <t>ZH859</t>
  </si>
  <si>
    <t>Camera arm sterile adapter 370534-03</t>
  </si>
  <si>
    <t>ZG490</t>
  </si>
  <si>
    <t>Port arteriální 04438817</t>
  </si>
  <si>
    <t>ZA715</t>
  </si>
  <si>
    <t>Set infuzní intrafix 4062957</t>
  </si>
  <si>
    <t>ZD721</t>
  </si>
  <si>
    <t>Set odsávací CH 6-18 05.000.22.641</t>
  </si>
  <si>
    <t>ZD747</t>
  </si>
  <si>
    <t>Set sací yankauer CH25 zahnutý bal. á 50 ks 07.049.06.520</t>
  </si>
  <si>
    <t>ZJ562</t>
  </si>
  <si>
    <t>Set pro tlakovou laváž kosti interpulse handpiese 0210-110-000</t>
  </si>
  <si>
    <t>ZA248</t>
  </si>
  <si>
    <t>Šití prolen bl 2/0 bal. á 12 ks W8977</t>
  </si>
  <si>
    <t>ZA250</t>
  </si>
  <si>
    <t>Šití ethbond zelený 2/0 bal. á 12 ks W6767</t>
  </si>
  <si>
    <t>ZA853</t>
  </si>
  <si>
    <t>Šití prolen bl 5/0 bal. á 12 ks W8830</t>
  </si>
  <si>
    <t>ZA958</t>
  </si>
  <si>
    <t>Šití safil fialový 2/0 bal. á 36 ks C1048251</t>
  </si>
  <si>
    <t>ZA975</t>
  </si>
  <si>
    <t>Šití safil fialový 4/0 bal. á 36 ks C1048220</t>
  </si>
  <si>
    <t>ZB019</t>
  </si>
  <si>
    <t>Šití monosyn bezbarvý 4/0 bal. á 36 ks C0023204</t>
  </si>
  <si>
    <t>ZB033</t>
  </si>
  <si>
    <t>Šití dafilon modrý 3/0 bal. á 36 ks C0935468</t>
  </si>
  <si>
    <t>ZB034</t>
  </si>
  <si>
    <t>Šití dafilon modrý 2/0 bal. á 36 ks C0935476</t>
  </si>
  <si>
    <t>ZB039</t>
  </si>
  <si>
    <t>Šití ventrofil bal. á 4 ks 993034</t>
  </si>
  <si>
    <t>ZB184</t>
  </si>
  <si>
    <t>Šití vicryl un 3/0 bal. á 12 ks W9890</t>
  </si>
  <si>
    <t>ZB214</t>
  </si>
  <si>
    <t>Šití safil fialový 4/0 bal. á 36 ks C1048029</t>
  </si>
  <si>
    <t>ZB215</t>
  </si>
  <si>
    <t>Šití safil fialový 3/0 bal. á 36 ks C1048041</t>
  </si>
  <si>
    <t>ZB216</t>
  </si>
  <si>
    <t>Šití safil fialový 2/0 bal. á 36 ks C1048051</t>
  </si>
  <si>
    <t>ZB217</t>
  </si>
  <si>
    <t>Šití dafilon modrý 3/0 bal. á 36 ks C0932353</t>
  </si>
  <si>
    <t>ZB219</t>
  </si>
  <si>
    <t>Šití safil fialový 2 bal. á 36 ks C1048535</t>
  </si>
  <si>
    <t>ZB220</t>
  </si>
  <si>
    <t>Šití safil fialový 3/0 bal. á 36 ks C1048046</t>
  </si>
  <si>
    <t>ZB508</t>
  </si>
  <si>
    <t>Šití safil fialový 2/0 bal. á 12 ks G1038716</t>
  </si>
  <si>
    <t>ZB520</t>
  </si>
  <si>
    <t>Šití safil fialový 3/0 bal. á 12 ks G1038715</t>
  </si>
  <si>
    <t>ZB529</t>
  </si>
  <si>
    <t>Šití monosyn bezbarvý 3/0 bal. á 36 ks C0023635</t>
  </si>
  <si>
    <t>ZB608</t>
  </si>
  <si>
    <t>Šití premicron zelený 2/0 bal. á 36 ks C0026057</t>
  </si>
  <si>
    <t>ZB609</t>
  </si>
  <si>
    <t>Šití premicron zelený 2/0 bal. á 36 ks C0026026</t>
  </si>
  <si>
    <t>ZB717</t>
  </si>
  <si>
    <t>Šití prolen bl 4/0 bal. á 12 ks W8845</t>
  </si>
  <si>
    <t>ZB979</t>
  </si>
  <si>
    <t>Šití dafilon modrý 4/0 bal. á 36 ks C0932205</t>
  </si>
  <si>
    <t>ZE801</t>
  </si>
  <si>
    <t>Šití monocryl 3/0 bal. á 12 ks W3637</t>
  </si>
  <si>
    <t>ZF699</t>
  </si>
  <si>
    <t xml:space="preserve">Šití premicron 3/0, 2,5m bal. á 12ks G0120060 </t>
  </si>
  <si>
    <t>ZG672</t>
  </si>
  <si>
    <t>Šití safil quick 4/0 bal. á 36 ks C1046013</t>
  </si>
  <si>
    <t>ZG849</t>
  </si>
  <si>
    <t>Šití premicron 2/0 2,5m bal. á 12ks G0120061</t>
  </si>
  <si>
    <t>ZG886</t>
  </si>
  <si>
    <t>Šití premicron 1 2,5m bal. á 12ks G0120063</t>
  </si>
  <si>
    <t>ZH872</t>
  </si>
  <si>
    <t xml:space="preserve">Šití ethbond excel 0 90 cm bal. á 12 ks W6978 </t>
  </si>
  <si>
    <t>ZJ132</t>
  </si>
  <si>
    <t>Šití mopylen loop 4/0 á 36 ks 7089</t>
  </si>
  <si>
    <t>ZA781</t>
  </si>
  <si>
    <t>Šití maxon 3/0 bal. á 36 ks 8886621741</t>
  </si>
  <si>
    <t>ZA854</t>
  </si>
  <si>
    <t>Šití PDSII vi 1 bal. á 24 ks W9262T</t>
  </si>
  <si>
    <t>ZA865</t>
  </si>
  <si>
    <t>Šití prolen 2/0 bal. á 12 ks W8400</t>
  </si>
  <si>
    <t>ZA959</t>
  </si>
  <si>
    <t>Šití safil fialový 3/0 bal. á 36 ks C1048241</t>
  </si>
  <si>
    <t>ZB023</t>
  </si>
  <si>
    <t>Šití maxon 2/0 bal. á 36 ks 6261-51</t>
  </si>
  <si>
    <t>ZB036</t>
  </si>
  <si>
    <t>Šití safil fialový 2 bal. á 36 ks C1038210</t>
  </si>
  <si>
    <t>ZB115</t>
  </si>
  <si>
    <t>Šití prolen bl 3/0 bal. á 12 ks W8849</t>
  </si>
  <si>
    <t>ZB177</t>
  </si>
  <si>
    <t>Šití etlon bk 9/0 bal. á 12 ks W2871</t>
  </si>
  <si>
    <t>ZB185</t>
  </si>
  <si>
    <t>Šití vicryl un 4/0 bal. á 12 ks W9951</t>
  </si>
  <si>
    <t>ZB200</t>
  </si>
  <si>
    <t>Šití ethbond zelený 2/0 bal. á 20 ks X41003</t>
  </si>
  <si>
    <t>ZB211</t>
  </si>
  <si>
    <t>Šití safil fialový 2/0 bal. á 36 ks C1048047</t>
  </si>
  <si>
    <t>ZB279</t>
  </si>
  <si>
    <t>Šití prolen bl 6/0 bal. á 12 ks W8815</t>
  </si>
  <si>
    <t>ZB286</t>
  </si>
  <si>
    <t>Šití prolen bl 7/0 bal. á 12 ks W8704</t>
  </si>
  <si>
    <t>ZB555</t>
  </si>
  <si>
    <t>Šití prolen bl 3/0 bal. á 12 ks W8522</t>
  </si>
  <si>
    <t>ZB560</t>
  </si>
  <si>
    <t>Šití prolen 3/0 bal. á 12 ks W8630</t>
  </si>
  <si>
    <t>ZB712</t>
  </si>
  <si>
    <t>Šití prolen bl 7/0 bal. á 12 ks W8801</t>
  </si>
  <si>
    <t>ZB718</t>
  </si>
  <si>
    <t>Šití prolen bl 4/0 bal. á 12 ks W8840</t>
  </si>
  <si>
    <t>ZB878</t>
  </si>
  <si>
    <t>Šití safil quick 2/0 bal. á 36 ks C1046042</t>
  </si>
  <si>
    <t>ZB917</t>
  </si>
  <si>
    <t>Šití safil fialový 1 bal. á 36 ks C1048553</t>
  </si>
  <si>
    <t>ZC013</t>
  </si>
  <si>
    <t>Šití safil fialový 2/0 bal. á 36 ks C1048485</t>
  </si>
  <si>
    <t>ZC789</t>
  </si>
  <si>
    <t>Šití safil fialový 0 bal. á 12 ks G1038717</t>
  </si>
  <si>
    <t>ZD067</t>
  </si>
  <si>
    <t>Šití safil fialový 2/0 bal. á 36 ks C1048042</t>
  </si>
  <si>
    <t>ZD371</t>
  </si>
  <si>
    <t>Šití safil parenchyma set M0998295</t>
  </si>
  <si>
    <t>ZD447</t>
  </si>
  <si>
    <t>Šití premicron zelený 3/0 bal. á 36 ks C0026025</t>
  </si>
  <si>
    <t>ZF256</t>
  </si>
  <si>
    <t>Šití vicryl 5/0 bal. á 12 ks W9442</t>
  </si>
  <si>
    <t>ZG003</t>
  </si>
  <si>
    <t>Šití prolen bl 5/0 bal. á 12 ks W8816</t>
  </si>
  <si>
    <t>ZG774</t>
  </si>
  <si>
    <t>Šití vicryl vi 6/0 bal. á 12 ks W9552</t>
  </si>
  <si>
    <t>ZG876</t>
  </si>
  <si>
    <t xml:space="preserve">Šití premicron 0 2,5m bal. á 12ks G0120062 </t>
  </si>
  <si>
    <t>ZH166</t>
  </si>
  <si>
    <t>Šití PDS plus 90 cm bal. á 36 ks PDP9370H</t>
  </si>
  <si>
    <t>ZH392</t>
  </si>
  <si>
    <t>Šití safil quick 3/0 bal. á 36 ks C1046030</t>
  </si>
  <si>
    <t>ZI467</t>
  </si>
  <si>
    <t>Šití monoplus fialový bal. á 24 ks B0024091</t>
  </si>
  <si>
    <t>ZL257</t>
  </si>
  <si>
    <t>Šití safil quick 5/0 bal. á 36 ks C1046311</t>
  </si>
  <si>
    <t>ZA832</t>
  </si>
  <si>
    <t>Jehla injekční 0,9 x   40 mm žlutá 4657519</t>
  </si>
  <si>
    <t>ZA833</t>
  </si>
  <si>
    <t>Jehla injekční 0,8 x   40 mm zelená 4657527</t>
  </si>
  <si>
    <t>ZA834</t>
  </si>
  <si>
    <t>Jehla injekční 0,7 x   40 mm černá 4660021</t>
  </si>
  <si>
    <t>ZA835</t>
  </si>
  <si>
    <t>Jehla injekční 0,6 x   25 mm modrá 4657667</t>
  </si>
  <si>
    <t>ZA999</t>
  </si>
  <si>
    <t>Jehla injekční 0,5 x   16 mm oranžová 4657853</t>
  </si>
  <si>
    <t>ZB133</t>
  </si>
  <si>
    <t>Jehla chirurgická G9</t>
  </si>
  <si>
    <t>ZB168</t>
  </si>
  <si>
    <t>Jehla chirurgická B10</t>
  </si>
  <si>
    <t>ZB204</t>
  </si>
  <si>
    <t>Jehla chirurgická G11</t>
  </si>
  <si>
    <t>ZB248</t>
  </si>
  <si>
    <t>Jehla chirurgická G7</t>
  </si>
  <si>
    <t>ZB460</t>
  </si>
  <si>
    <t>Jehla chirurgicka G8</t>
  </si>
  <si>
    <t>ZB478</t>
  </si>
  <si>
    <t>Jehla chirurgická B11</t>
  </si>
  <si>
    <t>ZB480</t>
  </si>
  <si>
    <t>Jehla chirurgická G10</t>
  </si>
  <si>
    <t>ZB482</t>
  </si>
  <si>
    <t>Jehla chirurgická G12</t>
  </si>
  <si>
    <t>ZB556</t>
  </si>
  <si>
    <t>Jehla injekční 1,2 x   40 mm růžová 4665120</t>
  </si>
  <si>
    <t>ZB996</t>
  </si>
  <si>
    <t>Jehla chirurgická B9</t>
  </si>
  <si>
    <t>ZA310</t>
  </si>
  <si>
    <t>Jehla bioptická tru cat pre 1415</t>
  </si>
  <si>
    <t>ZB169</t>
  </si>
  <si>
    <t>Jehla chirurgická PB3</t>
  </si>
  <si>
    <t>ZB470</t>
  </si>
  <si>
    <t>Jehla chirurgická PB4</t>
  </si>
  <si>
    <t>ZG674</t>
  </si>
  <si>
    <t>Jehla chirurgická s pérovými oušky DSF - 21 3073</t>
  </si>
  <si>
    <t>ZG675</t>
  </si>
  <si>
    <t>Jehla chirurgická s pérovými oušky HSF - 20 3075</t>
  </si>
  <si>
    <t>ZG676</t>
  </si>
  <si>
    <t>Jehla chirurgická s pérovými oušky HSF - 17 3076</t>
  </si>
  <si>
    <t>ZD370</t>
  </si>
  <si>
    <t>Rukavice nitril promedica bez p.M á 100 ks 98897</t>
  </si>
  <si>
    <t>ZF431</t>
  </si>
  <si>
    <t>Rukavice operační gammex PF sensitive vel. 7,5 353195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</si>
  <si>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</si>
  <si>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</si>
  <si>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</si>
  <si>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</si>
  <si>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ZK483</t>
  </si>
  <si>
    <t>Rukavice operační latexové bez pudru ortpedic vel. 7,5 5788204</t>
  </si>
  <si>
    <t>ZK683</t>
  </si>
  <si>
    <t>Rukavice operační gammex PF sensitive vel. 7,0 353194</t>
  </si>
  <si>
    <t>ZL070</t>
  </si>
  <si>
    <t>Rukavice operační gammex bez pudru PF EnLite vel. 6,0 353382</t>
  </si>
  <si>
    <t>ZL071</t>
  </si>
  <si>
    <t>Rukavice operační gammex bez pudru PF EnLite vel. 6,5 353383</t>
  </si>
  <si>
    <t>ZL072</t>
  </si>
  <si>
    <t>Rukavice operační gammex bez pudru PF EnLite vel. 7,0 353383</t>
  </si>
  <si>
    <t>ZL073</t>
  </si>
  <si>
    <t>Rukavice operační gammex bez pudru PF EnLite vel. 7,5 353385</t>
  </si>
  <si>
    <t>ZL074</t>
  </si>
  <si>
    <t>Rukavice operační gammex bez pudru PF EnLite vel. 8,0 353386</t>
  </si>
  <si>
    <t>ZL075</t>
  </si>
  <si>
    <t>Rukavice operační gammex bez pudru PF EnLite vel. 8,5 353387</t>
  </si>
  <si>
    <t>ZL131</t>
  </si>
  <si>
    <t>Rukavice nitril promedica bez p.L á 100 ks 98898</t>
  </si>
  <si>
    <t>ZL426</t>
  </si>
  <si>
    <t>Rukavice operační ansell sensi - touch vel. 7,5 bal. á 40 párů 8050154</t>
  </si>
  <si>
    <t>ZL427</t>
  </si>
  <si>
    <t>Rukavice operační ansell sensi - touch vel. 8,0 bal. á 40 párů 8050155</t>
  </si>
  <si>
    <t>ZF432</t>
  </si>
  <si>
    <t>Rukavice operační gammex PF sensitive vel. 8,0 353196</t>
  </si>
  <si>
    <t>ZJ718</t>
  </si>
  <si>
    <t>Rukavice operační gammex PF sensitive vel. 6,5 353193</t>
  </si>
  <si>
    <t>ZJ719</t>
  </si>
  <si>
    <t>Rukavice operační gammex PF sensitive vel. 6,0 353192</t>
  </si>
  <si>
    <t>ZK479</t>
  </si>
  <si>
    <t>Rukavice operační latexové bez pudru ortpedic vel. 8,5 5788206</t>
  </si>
  <si>
    <t>ZL069</t>
  </si>
  <si>
    <t>Rukavice operační gammex bez pudru PF EnLite vel. 5,5 353381</t>
  </si>
  <si>
    <t>ZL346</t>
  </si>
  <si>
    <t>Rukavice operační gammex PF sensitive vel. 8,5 bal. á 25 párů 353197</t>
  </si>
  <si>
    <t>ZA459</t>
  </si>
  <si>
    <t>Kompresa AB 10 x 20 cm / 1 ks sterilní 1230114021</t>
  </si>
  <si>
    <t>ZD740</t>
  </si>
  <si>
    <t>Kompresa gáza 7,5 x 7,5 cm / 5 ks sterilní 1325019265</t>
  </si>
  <si>
    <t>ZA194</t>
  </si>
  <si>
    <t>Krytí surgicel standard 5 x 1,25 cm bal. á 12 ks 1906GB</t>
  </si>
  <si>
    <t>ZA488</t>
  </si>
  <si>
    <t>Tampon gáza   9 x 9 nesterilní stáčený karton á 12000 ks 1320300411</t>
  </si>
  <si>
    <t>ZD332</t>
  </si>
  <si>
    <t>Náplast microfoam 2,50 cm x 5,00 m bal. á 12 ks 1528-1</t>
  </si>
  <si>
    <t>ZD754</t>
  </si>
  <si>
    <t>Textilie obv.kombinov. 140-1510 COM 30</t>
  </si>
  <si>
    <t>ZI522</t>
  </si>
  <si>
    <t xml:space="preserve">Krytí askina derm - sterilní folie 10 x 12 cm bal. á 10 ks F72035 </t>
  </si>
  <si>
    <t>ZA760</t>
  </si>
  <si>
    <t>Drén redon   CH8 50 cm U2110800</t>
  </si>
  <si>
    <t>ZA812</t>
  </si>
  <si>
    <t>Uzávěr do katetrů 4435001</t>
  </si>
  <si>
    <t>ZB748</t>
  </si>
  <si>
    <t>Spojka T 7-7-7 UH 86067572</t>
  </si>
  <si>
    <t>ZC475</t>
  </si>
  <si>
    <t>Kanyla odsávací kovová GF946R</t>
  </si>
  <si>
    <t>ZF255</t>
  </si>
  <si>
    <t>Nůžky převazové AK 672-20</t>
  </si>
  <si>
    <t>ZI248</t>
  </si>
  <si>
    <t>Nůžky mayo-lexer 165 mm BC284R</t>
  </si>
  <si>
    <t>ZI250</t>
  </si>
  <si>
    <t>Jehelec BM066R</t>
  </si>
  <si>
    <t>ZJ811</t>
  </si>
  <si>
    <t>Nůžky durotip zahnuté nelson-metz. 280 mm BC281R</t>
  </si>
  <si>
    <t>ZJ832</t>
  </si>
  <si>
    <t>Svorka micro-halsted zahnutá 125 mm BH109R</t>
  </si>
  <si>
    <t>ZJ833</t>
  </si>
  <si>
    <t>Svorka halsted-mosquito 125 mm BH110R</t>
  </si>
  <si>
    <t>ZJ834</t>
  </si>
  <si>
    <t>Svorka halsted-mosquito zahnutá 125 mm BH111R</t>
  </si>
  <si>
    <t>ZJ839</t>
  </si>
  <si>
    <t>Svorka hemostatická nissen zahnutá 185 mm BH199R</t>
  </si>
  <si>
    <t>ZJ840</t>
  </si>
  <si>
    <t>Svorka hemostatická heiss tenká zahnutá 200mm BH207R</t>
  </si>
  <si>
    <t>ZJ841</t>
  </si>
  <si>
    <t>Svorka art. craford modif. 240 mm BH227R</t>
  </si>
  <si>
    <t>ZJ845</t>
  </si>
  <si>
    <t>Svorka art. rochester-pean 185 mm BH444R</t>
  </si>
  <si>
    <t>ZJ866</t>
  </si>
  <si>
    <t>Jehelec durogrip hegar-mayo 205 mm BM067R</t>
  </si>
  <si>
    <t>ZJ986</t>
  </si>
  <si>
    <t>Kleště na žebra giertz - stille 250 mm FB890R</t>
  </si>
  <si>
    <t>ZK046</t>
  </si>
  <si>
    <t>Nůžky mayo zahnuté 155 mm BC555R</t>
  </si>
  <si>
    <t>ZK077</t>
  </si>
  <si>
    <t>Svorka art. rochester-pean 185 mm zahnutá BH445R</t>
  </si>
  <si>
    <t>ZK085</t>
  </si>
  <si>
    <t>Svorka art. kocher 140 mm BH614R</t>
  </si>
  <si>
    <t>ZK111</t>
  </si>
  <si>
    <t>Svorka art. zahnutá bridge 275 mm BH231R</t>
  </si>
  <si>
    <t>ZK114</t>
  </si>
  <si>
    <t>Svorka overholt-geissendoerfer 210 mm BJ021R</t>
  </si>
  <si>
    <t>ZK115</t>
  </si>
  <si>
    <t>Svorka overholt-geissendoerfer 220 mm BJ024R</t>
  </si>
  <si>
    <t>ZK171</t>
  </si>
  <si>
    <t>Hák harrington flexibilní 123 x 45 mm BT551R</t>
  </si>
  <si>
    <t>ZK172</t>
  </si>
  <si>
    <t>Hák harrington-pemberton flexibilní BT553R</t>
  </si>
  <si>
    <t>ZK187</t>
  </si>
  <si>
    <t>Sonda d=1,5 mm 160 mm BN116R</t>
  </si>
  <si>
    <t>ZK188</t>
  </si>
  <si>
    <t>Sonda d=2,0 mm 160 mm BN136R</t>
  </si>
  <si>
    <t>ZK247</t>
  </si>
  <si>
    <t>Svorka střevní babcock 215 mm EA032R</t>
  </si>
  <si>
    <t>ZK248</t>
  </si>
  <si>
    <t>Kleště na žlučník collin 195 mm EA061R</t>
  </si>
  <si>
    <t>ZK585</t>
  </si>
  <si>
    <t>Rozvěrač / svěrač žeber bailey - gibbon 200 mm FB842R</t>
  </si>
  <si>
    <t>ZK590</t>
  </si>
  <si>
    <t>Svorka prep. a lig. art. de bakey 210 mm FB498R</t>
  </si>
  <si>
    <t>ZL367</t>
  </si>
  <si>
    <t>Kyreta kostní volkmann   8,5 mm, 170 mm FK635R</t>
  </si>
  <si>
    <t>ZL370</t>
  </si>
  <si>
    <t>Kyreta kostní volkmann   4,4 mm, 170 mm FK632R</t>
  </si>
  <si>
    <t>ZC515</t>
  </si>
  <si>
    <t>Sonda duodenální CH 14 dle levina 125 mm bal. á 50 ks  07.023.00.014</t>
  </si>
  <si>
    <t>ZD296</t>
  </si>
  <si>
    <t>Adaptér touhy-borst 050020</t>
  </si>
  <si>
    <t>ZJ859</t>
  </si>
  <si>
    <t>Jehelec durogrip jemný 200 mm BM026R</t>
  </si>
  <si>
    <t>ZK251</t>
  </si>
  <si>
    <t>Svorka na ledv.atr. guyon dětský 240 mm EF002R</t>
  </si>
  <si>
    <t>ZK266</t>
  </si>
  <si>
    <t>Svorka cév. glover 220 mm FB460R</t>
  </si>
  <si>
    <t>ZK268</t>
  </si>
  <si>
    <t>Svorka prep. a lig. atr. debakey 230 mm FB485R</t>
  </si>
  <si>
    <t>ZL690</t>
  </si>
  <si>
    <t>Dlaha hrudní jansen 240 mm 397129990543</t>
  </si>
  <si>
    <t>ZB212</t>
  </si>
  <si>
    <t>Šití safil fialový 6/0 bal. á 36 ks C1048006</t>
  </si>
  <si>
    <t>ZB213</t>
  </si>
  <si>
    <t>Šití safil fialový 5/0 bal. á 36 ks C1048012</t>
  </si>
  <si>
    <t>ZK198</t>
  </si>
  <si>
    <t>Jehla redon mírně zahnutá CH 18 BN907R</t>
  </si>
  <si>
    <t>ZK197</t>
  </si>
  <si>
    <t>Jehla redon mírně zahnutá CH 16 BN906R</t>
  </si>
  <si>
    <t>ZK482</t>
  </si>
  <si>
    <t>Rukavice operační latexové bez pudru ortpedic vel. 8,0 5788205</t>
  </si>
  <si>
    <t>ZL425</t>
  </si>
  <si>
    <t>Rukavice operační ansell sensi - touch vel. 7,0 bal. á 40 párů 8050153</t>
  </si>
  <si>
    <t>ZC676</t>
  </si>
  <si>
    <t>Šití vicryl plus 3/0 70 cm bal. á 36 ks VCP3160H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</si>
</sst>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Kč&quot;_-;\-* #,##0.00\ &quot;Kč&quot;_-;_-* &quot;-&quot;??\ &quot;Kč&quot;_-;_-@_-"/>
    <numFmt numFmtId="165" formatCode="#\ ###\ ###\ ##0"/>
    <numFmt numFmtId="172" formatCode="0.000"/>
    <numFmt numFmtId="174" formatCode="#,##0%"/>
  </numFmts>
  <fonts count="5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7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8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07">
    <xf numFmtId="0" fontId="0" fillId="0" borderId="0" xfId="0"/>
    <xf numFmtId="0" fontId="29" fillId="2" borderId="15" xfId="80" applyFont="1" applyFill="1" applyBorder="1"/>
    <xf numFmtId="0" fontId="30" fillId="2" borderId="16" xfId="80" applyFont="1" applyFill="1" applyBorder="1"/>
    <xf numFmtId="3" fontId="30" fillId="2" borderId="17" xfId="80" applyNumberFormat="1" applyFont="1" applyFill="1" applyBorder="1"/>
    <xf numFmtId="10" fontId="30" fillId="2" borderId="18" xfId="80" applyNumberFormat="1" applyFont="1" applyFill="1" applyBorder="1"/>
    <xf numFmtId="0" fontId="30" fillId="4" borderId="16" xfId="80" applyFont="1" applyFill="1" applyBorder="1"/>
    <xf numFmtId="3" fontId="30" fillId="4" borderId="17" xfId="80" applyNumberFormat="1" applyFont="1" applyFill="1" applyBorder="1"/>
    <xf numFmtId="10" fontId="30" fillId="4" borderId="18" xfId="80" applyNumberFormat="1" applyFont="1" applyFill="1" applyBorder="1"/>
    <xf numFmtId="172" fontId="30" fillId="3" borderId="17" xfId="80" applyNumberFormat="1" applyFont="1" applyFill="1" applyBorder="1"/>
    <xf numFmtId="10" fontId="30" fillId="3" borderId="18" xfId="80" applyNumberFormat="1" applyFont="1" applyFill="1" applyBorder="1" applyAlignment="1"/>
    <xf numFmtId="0" fontId="31" fillId="5" borderId="0" xfId="74" applyFont="1" applyFill="1"/>
    <xf numFmtId="0" fontId="33" fillId="5" borderId="0" xfId="74" applyFont="1" applyFill="1"/>
    <xf numFmtId="3" fontId="29" fillId="5" borderId="22" xfId="80" applyNumberFormat="1" applyFont="1" applyFill="1" applyBorder="1"/>
    <xf numFmtId="10" fontId="29" fillId="5" borderId="23" xfId="80" applyNumberFormat="1" applyFont="1" applyFill="1" applyBorder="1"/>
    <xf numFmtId="3" fontId="29" fillId="5" borderId="7" xfId="80" applyNumberFormat="1" applyFont="1" applyFill="1" applyBorder="1"/>
    <xf numFmtId="10" fontId="29" fillId="5" borderId="9" xfId="80" applyNumberFormat="1" applyFont="1" applyFill="1" applyBorder="1"/>
    <xf numFmtId="3" fontId="29" fillId="5" borderId="11" xfId="80" applyNumberFormat="1" applyFont="1" applyFill="1" applyBorder="1"/>
    <xf numFmtId="10" fontId="29" fillId="5" borderId="13" xfId="80" applyNumberFormat="1" applyFont="1" applyFill="1" applyBorder="1"/>
    <xf numFmtId="0" fontId="29" fillId="5" borderId="0" xfId="80" applyFont="1" applyFill="1"/>
    <xf numFmtId="10" fontId="29" fillId="5" borderId="0" xfId="80" applyNumberFormat="1" applyFont="1" applyFill="1"/>
    <xf numFmtId="0" fontId="38" fillId="2" borderId="30" xfId="0" applyFont="1" applyFill="1" applyBorder="1" applyAlignment="1">
      <alignment vertical="top"/>
    </xf>
    <xf numFmtId="0" fontId="38" fillId="2" borderId="31" xfId="0" applyFont="1" applyFill="1" applyBorder="1" applyAlignment="1">
      <alignment vertical="top"/>
    </xf>
    <xf numFmtId="0" fontId="35" fillId="2" borderId="31" xfId="0" applyFont="1" applyFill="1" applyBorder="1" applyAlignment="1">
      <alignment vertical="top"/>
    </xf>
    <xf numFmtId="0" fontId="39" fillId="2" borderId="31" xfId="0" applyFont="1" applyFill="1" applyBorder="1" applyAlignment="1">
      <alignment vertical="top"/>
    </xf>
    <xf numFmtId="0" fontId="37" fillId="2" borderId="31" xfId="0" applyFont="1" applyFill="1" applyBorder="1" applyAlignment="1">
      <alignment vertical="top"/>
    </xf>
    <xf numFmtId="0" fontId="35" fillId="2" borderId="32" xfId="0" applyFont="1" applyFill="1" applyBorder="1" applyAlignment="1">
      <alignment vertical="top"/>
    </xf>
    <xf numFmtId="0" fontId="38" fillId="2" borderId="7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/>
    </xf>
    <xf numFmtId="0" fontId="39" fillId="2" borderId="19" xfId="0" applyFont="1" applyFill="1" applyBorder="1" applyAlignment="1">
      <alignment horizontal="center" vertical="center" wrapText="1"/>
    </xf>
    <xf numFmtId="0" fontId="39" fillId="2" borderId="21" xfId="0" applyFont="1" applyFill="1" applyBorder="1" applyAlignment="1">
      <alignment horizontal="center" vertical="center" wrapText="1"/>
    </xf>
    <xf numFmtId="0" fontId="37" fillId="2" borderId="21" xfId="0" applyFont="1" applyFill="1" applyBorder="1" applyAlignment="1">
      <alignment horizontal="center" vertical="center" wrapText="1"/>
    </xf>
    <xf numFmtId="3" fontId="29" fillId="5" borderId="3" xfId="80" applyNumberFormat="1" applyFont="1" applyFill="1" applyBorder="1"/>
    <xf numFmtId="3" fontId="29" fillId="5" borderId="26" xfId="80" applyNumberFormat="1" applyFont="1" applyFill="1" applyBorder="1"/>
    <xf numFmtId="3" fontId="29" fillId="5" borderId="23" xfId="80" applyNumberFormat="1" applyFont="1" applyFill="1" applyBorder="1"/>
    <xf numFmtId="3" fontId="29" fillId="5" borderId="8" xfId="80" applyNumberFormat="1" applyFont="1" applyFill="1" applyBorder="1"/>
    <xf numFmtId="3" fontId="29" fillId="5" borderId="9" xfId="80" applyNumberFormat="1" applyFont="1" applyFill="1" applyBorder="1"/>
    <xf numFmtId="3" fontId="29" fillId="5" borderId="12" xfId="80" applyNumberFormat="1" applyFont="1" applyFill="1" applyBorder="1"/>
    <xf numFmtId="3" fontId="29" fillId="5" borderId="13" xfId="80" applyNumberFormat="1" applyFont="1" applyFill="1" applyBorder="1"/>
    <xf numFmtId="3" fontId="30" fillId="2" borderId="25" xfId="80" applyNumberFormat="1" applyFont="1" applyFill="1" applyBorder="1"/>
    <xf numFmtId="3" fontId="30" fillId="2" borderId="18" xfId="80" applyNumberFormat="1" applyFont="1" applyFill="1" applyBorder="1"/>
    <xf numFmtId="3" fontId="30" fillId="4" borderId="25" xfId="80" applyNumberFormat="1" applyFont="1" applyFill="1" applyBorder="1"/>
    <xf numFmtId="3" fontId="30" fillId="4" borderId="18" xfId="80" applyNumberFormat="1" applyFont="1" applyFill="1" applyBorder="1"/>
    <xf numFmtId="172" fontId="30" fillId="3" borderId="25" xfId="80" applyNumberFormat="1" applyFont="1" applyFill="1" applyBorder="1"/>
    <xf numFmtId="172" fontId="30" fillId="3" borderId="18" xfId="80" applyNumberFormat="1" applyFont="1" applyFill="1" applyBorder="1"/>
    <xf numFmtId="0" fontId="32" fillId="2" borderId="21" xfId="74" applyFont="1" applyFill="1" applyBorder="1" applyAlignment="1">
      <alignment horizontal="center"/>
    </xf>
    <xf numFmtId="0" fontId="32" fillId="2" borderId="20" xfId="74" applyFont="1" applyFill="1" applyBorder="1" applyAlignment="1">
      <alignment horizontal="center"/>
    </xf>
    <xf numFmtId="0" fontId="32" fillId="2" borderId="22" xfId="80" applyFont="1" applyFill="1" applyBorder="1" applyAlignment="1">
      <alignment horizontal="center"/>
    </xf>
    <xf numFmtId="0" fontId="32" fillId="2" borderId="23" xfId="80" applyFont="1" applyFill="1" applyBorder="1" applyAlignment="1">
      <alignment horizontal="center"/>
    </xf>
    <xf numFmtId="0" fontId="32" fillId="2" borderId="19" xfId="80" applyFont="1" applyFill="1" applyBorder="1" applyAlignment="1">
      <alignment horizontal="center"/>
    </xf>
    <xf numFmtId="0" fontId="33" fillId="2" borderId="26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33" fillId="0" borderId="0" xfId="0" applyFont="1" applyFill="1"/>
    <xf numFmtId="0" fontId="33" fillId="0" borderId="33" xfId="0" applyFont="1" applyFill="1" applyBorder="1" applyAlignment="1"/>
    <xf numFmtId="0" fontId="41" fillId="0" borderId="0" xfId="0" applyFont="1" applyFill="1" applyBorder="1" applyAlignment="1"/>
    <xf numFmtId="0" fontId="33" fillId="0" borderId="35" xfId="0" applyFont="1" applyFill="1" applyBorder="1"/>
    <xf numFmtId="0" fontId="0" fillId="0" borderId="0" xfId="0" applyFill="1"/>
    <xf numFmtId="0" fontId="0" fillId="0" borderId="35" xfId="0" applyFill="1" applyBorder="1" applyAlignment="1"/>
    <xf numFmtId="0" fontId="7" fillId="0" borderId="0" xfId="80" applyFill="1"/>
    <xf numFmtId="0" fontId="8" fillId="0" borderId="33" xfId="8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4" fillId="0" borderId="29" xfId="0" applyNumberFormat="1" applyFont="1" applyFill="1" applyBorder="1" applyAlignment="1">
      <alignment horizontal="right" vertical="top"/>
    </xf>
    <xf numFmtId="3" fontId="34" fillId="0" borderId="21" xfId="0" applyNumberFormat="1" applyFont="1" applyFill="1" applyBorder="1" applyAlignment="1">
      <alignment horizontal="right" vertical="top"/>
    </xf>
    <xf numFmtId="3" fontId="35" fillId="0" borderId="21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9" fillId="0" borderId="33" xfId="81" applyFont="1" applyFill="1" applyBorder="1" applyAlignment="1"/>
    <xf numFmtId="0" fontId="31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0" fontId="1" fillId="0" borderId="0" xfId="78" applyFill="1" applyBorder="1" applyAlignment="1"/>
    <xf numFmtId="3" fontId="0" fillId="0" borderId="0" xfId="0" applyNumberFormat="1" applyFill="1"/>
    <xf numFmtId="0" fontId="48" fillId="3" borderId="16" xfId="1" applyFont="1" applyFill="1" applyBorder="1"/>
    <xf numFmtId="0" fontId="48" fillId="4" borderId="30" xfId="1" applyFont="1" applyFill="1" applyBorder="1"/>
    <xf numFmtId="0" fontId="48" fillId="4" borderId="15" xfId="1" applyFont="1" applyFill="1" applyBorder="1"/>
    <xf numFmtId="0" fontId="33" fillId="0" borderId="27" xfId="0" applyFont="1" applyFill="1" applyBorder="1" applyAlignment="1"/>
    <xf numFmtId="0" fontId="33" fillId="0" borderId="28" xfId="0" applyFont="1" applyFill="1" applyBorder="1" applyAlignment="1"/>
    <xf numFmtId="0" fontId="33" fillId="0" borderId="40" xfId="0" applyFont="1" applyFill="1" applyBorder="1" applyAlignment="1"/>
    <xf numFmtId="0" fontId="3" fillId="2" borderId="17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left"/>
    </xf>
    <xf numFmtId="0" fontId="27" fillId="3" borderId="3" xfId="1" applyFill="1" applyBorder="1"/>
    <xf numFmtId="0" fontId="33" fillId="5" borderId="5" xfId="0" applyFont="1" applyFill="1" applyBorder="1"/>
    <xf numFmtId="0" fontId="27" fillId="6" borderId="3" xfId="1" applyFill="1" applyBorder="1"/>
    <xf numFmtId="0" fontId="33" fillId="5" borderId="9" xfId="0" applyFont="1" applyFill="1" applyBorder="1"/>
    <xf numFmtId="0" fontId="27" fillId="6" borderId="39" xfId="1" applyFill="1" applyBorder="1"/>
    <xf numFmtId="0" fontId="33" fillId="5" borderId="20" xfId="0" applyFont="1" applyFill="1" applyBorder="1"/>
    <xf numFmtId="0" fontId="33" fillId="5" borderId="33" xfId="0" applyFont="1" applyFill="1" applyBorder="1"/>
    <xf numFmtId="0" fontId="27" fillId="2" borderId="3" xfId="1" applyFill="1" applyBorder="1"/>
    <xf numFmtId="0" fontId="33" fillId="5" borderId="35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9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5" fillId="0" borderId="20" xfId="0" applyNumberFormat="1" applyFont="1" applyFill="1" applyBorder="1" applyAlignment="1">
      <alignment horizontal="right" vertical="top"/>
    </xf>
    <xf numFmtId="0" fontId="3" fillId="2" borderId="25" xfId="79" applyFont="1" applyFill="1" applyBorder="1"/>
    <xf numFmtId="0" fontId="3" fillId="2" borderId="25" xfId="53" applyFont="1" applyFill="1" applyBorder="1" applyAlignment="1">
      <alignment horizontal="left"/>
    </xf>
    <xf numFmtId="3" fontId="3" fillId="2" borderId="18" xfId="53" applyNumberFormat="1" applyFont="1" applyFill="1" applyBorder="1" applyAlignment="1">
      <alignment horizontal="left"/>
    </xf>
    <xf numFmtId="165" fontId="42" fillId="0" borderId="0" xfId="78" applyNumberFormat="1" applyFont="1" applyFill="1" applyBorder="1" applyAlignment="1"/>
    <xf numFmtId="3" fontId="42" fillId="0" borderId="0" xfId="78" applyNumberFormat="1" applyFont="1" applyFill="1" applyBorder="1" applyAlignment="1"/>
    <xf numFmtId="3" fontId="32" fillId="0" borderId="26" xfId="53" applyNumberFormat="1" applyFont="1" applyFill="1" applyBorder="1"/>
    <xf numFmtId="3" fontId="32" fillId="0" borderId="23" xfId="53" applyNumberFormat="1" applyFont="1" applyFill="1" applyBorder="1"/>
    <xf numFmtId="165" fontId="32" fillId="2" borderId="22" xfId="53" applyNumberFormat="1" applyFont="1" applyFill="1" applyBorder="1" applyAlignment="1">
      <alignment horizontal="right"/>
    </xf>
    <xf numFmtId="0" fontId="40" fillId="3" borderId="24" xfId="0" applyFont="1" applyFill="1" applyBorder="1" applyAlignment="1"/>
    <xf numFmtId="0" fontId="0" fillId="0" borderId="34" xfId="0" applyBorder="1" applyAlignment="1"/>
    <xf numFmtId="0" fontId="40" fillId="2" borderId="24" xfId="0" applyFont="1" applyFill="1" applyBorder="1" applyAlignment="1"/>
    <xf numFmtId="0" fontId="40" fillId="4" borderId="24" xfId="0" applyFont="1" applyFill="1" applyBorder="1" applyAlignment="1"/>
    <xf numFmtId="0" fontId="43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4" fillId="5" borderId="14" xfId="80" applyFont="1" applyFill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32" fillId="2" borderId="22" xfId="74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3" xfId="0" applyBorder="1" applyAlignment="1">
      <alignment horizontal="center"/>
    </xf>
    <xf numFmtId="0" fontId="32" fillId="2" borderId="19" xfId="8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33" fillId="0" borderId="0" xfId="0" applyFont="1" applyFill="1"/>
    <xf numFmtId="0" fontId="2" fillId="0" borderId="1" xfId="0" applyFont="1" applyFill="1" applyBorder="1" applyAlignment="1"/>
    <xf numFmtId="0" fontId="39" fillId="2" borderId="22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46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3" fillId="2" borderId="7" xfId="0" applyFont="1" applyFill="1" applyBorder="1" applyAlignment="1">
      <alignment horizontal="center" vertical="center"/>
    </xf>
    <xf numFmtId="0" fontId="33" fillId="2" borderId="8" xfId="0" applyFont="1" applyFill="1" applyBorder="1" applyAlignment="1">
      <alignment horizontal="center" vertical="center"/>
    </xf>
    <xf numFmtId="0" fontId="39" fillId="2" borderId="26" xfId="0" applyFont="1" applyFill="1" applyBorder="1" applyAlignment="1">
      <alignment horizontal="center" vertical="center"/>
    </xf>
    <xf numFmtId="0" fontId="33" fillId="2" borderId="23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 wrapText="1"/>
    </xf>
    <xf numFmtId="0" fontId="33" fillId="2" borderId="21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3" fillId="2" borderId="20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5" fillId="0" borderId="1" xfId="14" applyFill="1" applyBorder="1" applyAlignment="1"/>
    <xf numFmtId="165" fontId="32" fillId="0" borderId="0" xfId="53" applyNumberFormat="1" applyFont="1" applyFill="1" applyBorder="1" applyAlignment="1">
      <alignment horizontal="center"/>
    </xf>
    <xf numFmtId="165" fontId="31" fillId="0" borderId="0" xfId="79" applyNumberFormat="1" applyFont="1" applyFill="1" applyBorder="1" applyAlignment="1">
      <alignment horizontal="center"/>
    </xf>
    <xf numFmtId="165" fontId="32" fillId="2" borderId="22" xfId="53" applyNumberFormat="1" applyFont="1" applyFill="1" applyBorder="1" applyAlignment="1">
      <alignment horizontal="right"/>
    </xf>
    <xf numFmtId="165" fontId="31" fillId="2" borderId="26" xfId="79" applyNumberFormat="1" applyFont="1" applyFill="1" applyBorder="1" applyAlignment="1">
      <alignment horizontal="right"/>
    </xf>
    <xf numFmtId="165" fontId="47" fillId="0" borderId="1" xfId="14" applyNumberFormat="1" applyFont="1" applyFill="1" applyBorder="1" applyAlignment="1"/>
    <xf numFmtId="0" fontId="50" fillId="0" borderId="0" xfId="1" applyFont="1" applyFill="1"/>
    <xf numFmtId="3" fontId="34" fillId="7" borderId="43" xfId="0" applyNumberFormat="1" applyFont="1" applyFill="1" applyBorder="1" applyAlignment="1">
      <alignment horizontal="right" vertical="top"/>
    </xf>
    <xf numFmtId="3" fontId="34" fillId="7" borderId="44" xfId="0" applyNumberFormat="1" applyFont="1" applyFill="1" applyBorder="1" applyAlignment="1">
      <alignment horizontal="right" vertical="top"/>
    </xf>
    <xf numFmtId="174" fontId="34" fillId="7" borderId="45" xfId="0" applyNumberFormat="1" applyFont="1" applyFill="1" applyBorder="1" applyAlignment="1">
      <alignment horizontal="right" vertical="top"/>
    </xf>
    <xf numFmtId="3" fontId="34" fillId="0" borderId="43" xfId="0" applyNumberFormat="1" applyFont="1" applyBorder="1" applyAlignment="1">
      <alignment horizontal="right" vertical="top"/>
    </xf>
    <xf numFmtId="174" fontId="34" fillId="7" borderId="46" xfId="0" applyNumberFormat="1" applyFont="1" applyFill="1" applyBorder="1" applyAlignment="1">
      <alignment horizontal="right" vertical="top"/>
    </xf>
    <xf numFmtId="3" fontId="36" fillId="7" borderId="48" xfId="0" applyNumberFormat="1" applyFont="1" applyFill="1" applyBorder="1" applyAlignment="1">
      <alignment horizontal="right" vertical="top"/>
    </xf>
    <xf numFmtId="3" fontId="36" fillId="7" borderId="49" xfId="0" applyNumberFormat="1" applyFont="1" applyFill="1" applyBorder="1" applyAlignment="1">
      <alignment horizontal="right" vertical="top"/>
    </xf>
    <xf numFmtId="174" fontId="36" fillId="7" borderId="50" xfId="0" applyNumberFormat="1" applyFont="1" applyFill="1" applyBorder="1" applyAlignment="1">
      <alignment horizontal="right" vertical="top"/>
    </xf>
    <xf numFmtId="3" fontId="36" fillId="0" borderId="48" xfId="0" applyNumberFormat="1" applyFont="1" applyBorder="1" applyAlignment="1">
      <alignment horizontal="right" vertical="top"/>
    </xf>
    <xf numFmtId="0" fontId="36" fillId="7" borderId="51" xfId="0" applyFont="1" applyFill="1" applyBorder="1" applyAlignment="1">
      <alignment horizontal="right" vertical="top"/>
    </xf>
    <xf numFmtId="0" fontId="34" fillId="7" borderId="46" xfId="0" applyFont="1" applyFill="1" applyBorder="1" applyAlignment="1">
      <alignment horizontal="right" vertical="top"/>
    </xf>
    <xf numFmtId="174" fontId="36" fillId="7" borderId="51" xfId="0" applyNumberFormat="1" applyFont="1" applyFill="1" applyBorder="1" applyAlignment="1">
      <alignment horizontal="right" vertical="top"/>
    </xf>
    <xf numFmtId="0" fontId="34" fillId="7" borderId="45" xfId="0" applyFont="1" applyFill="1" applyBorder="1" applyAlignment="1">
      <alignment horizontal="right" vertical="top"/>
    </xf>
    <xf numFmtId="0" fontId="36" fillId="7" borderId="50" xfId="0" applyFont="1" applyFill="1" applyBorder="1" applyAlignment="1">
      <alignment horizontal="right" vertical="top"/>
    </xf>
    <xf numFmtId="3" fontId="36" fillId="0" borderId="52" xfId="0" applyNumberFormat="1" applyFont="1" applyBorder="1" applyAlignment="1">
      <alignment horizontal="right" vertical="top"/>
    </xf>
    <xf numFmtId="3" fontId="36" fillId="0" borderId="53" xfId="0" applyNumberFormat="1" applyFont="1" applyBorder="1" applyAlignment="1">
      <alignment horizontal="right" vertical="top"/>
    </xf>
    <xf numFmtId="3" fontId="36" fillId="0" borderId="54" xfId="0" applyNumberFormat="1" applyFont="1" applyBorder="1" applyAlignment="1">
      <alignment horizontal="right" vertical="top"/>
    </xf>
    <xf numFmtId="174" fontId="36" fillId="7" borderId="55" xfId="0" applyNumberFormat="1" applyFont="1" applyFill="1" applyBorder="1" applyAlignment="1">
      <alignment horizontal="right" vertical="top"/>
    </xf>
    <xf numFmtId="0" fontId="38" fillId="8" borderId="42" xfId="0" applyFont="1" applyFill="1" applyBorder="1" applyAlignment="1">
      <alignment vertical="top"/>
    </xf>
    <xf numFmtId="0" fontId="38" fillId="8" borderId="42" xfId="0" applyFont="1" applyFill="1" applyBorder="1" applyAlignment="1">
      <alignment vertical="top" indent="2"/>
    </xf>
    <xf numFmtId="0" fontId="38" fillId="8" borderId="42" xfId="0" applyFont="1" applyFill="1" applyBorder="1" applyAlignment="1">
      <alignment vertical="top" indent="4"/>
    </xf>
    <xf numFmtId="0" fontId="39" fillId="8" borderId="47" xfId="0" applyFont="1" applyFill="1" applyBorder="1" applyAlignment="1">
      <alignment vertical="top" indent="6"/>
    </xf>
    <xf numFmtId="0" fontId="38" fillId="8" borderId="42" xfId="0" applyFont="1" applyFill="1" applyBorder="1" applyAlignment="1">
      <alignment vertical="top" indent="8"/>
    </xf>
    <xf numFmtId="0" fontId="39" fillId="8" borderId="47" xfId="0" applyFont="1" applyFill="1" applyBorder="1" applyAlignment="1">
      <alignment vertical="top" indent="2"/>
    </xf>
    <xf numFmtId="0" fontId="39" fillId="8" borderId="47" xfId="0" applyFont="1" applyFill="1" applyBorder="1" applyAlignment="1">
      <alignment vertical="top" indent="4"/>
    </xf>
    <xf numFmtId="0" fontId="33" fillId="8" borderId="42" xfId="0" applyFont="1" applyFill="1" applyBorder="1"/>
    <xf numFmtId="0" fontId="39" fillId="8" borderId="16" xfId="0" applyFont="1" applyFill="1" applyBorder="1" applyAlignment="1">
      <alignment vertical="top"/>
    </xf>
    <xf numFmtId="0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 applyAlignment="1">
      <alignment horizontal="left"/>
    </xf>
    <xf numFmtId="3" fontId="31" fillId="0" borderId="0" xfId="0" applyNumberFormat="1" applyFont="1" applyFill="1" applyBorder="1"/>
    <xf numFmtId="9" fontId="31" fillId="0" borderId="0" xfId="0" applyNumberFormat="1" applyFont="1" applyFill="1" applyBorder="1"/>
    <xf numFmtId="165" fontId="32" fillId="2" borderId="36" xfId="53" applyNumberFormat="1" applyFont="1" applyFill="1" applyBorder="1" applyAlignment="1">
      <alignment horizontal="left"/>
    </xf>
    <xf numFmtId="165" fontId="32" fillId="2" borderId="37" xfId="53" applyNumberFormat="1" applyFont="1" applyFill="1" applyBorder="1" applyAlignment="1">
      <alignment horizontal="left"/>
    </xf>
    <xf numFmtId="165" fontId="32" fillId="2" borderId="38" xfId="53" applyNumberFormat="1" applyFont="1" applyFill="1" applyBorder="1" applyAlignment="1">
      <alignment horizontal="left"/>
    </xf>
    <xf numFmtId="3" fontId="32" fillId="2" borderId="38" xfId="53" applyNumberFormat="1" applyFont="1" applyFill="1" applyBorder="1" applyAlignment="1">
      <alignment horizontal="left"/>
    </xf>
    <xf numFmtId="3" fontId="32" fillId="2" borderId="41" xfId="53" applyNumberFormat="1" applyFont="1" applyFill="1" applyBorder="1" applyAlignment="1">
      <alignment horizontal="left"/>
    </xf>
    <xf numFmtId="0" fontId="0" fillId="0" borderId="22" xfId="0" applyFill="1" applyBorder="1"/>
    <xf numFmtId="0" fontId="0" fillId="0" borderId="26" xfId="0" applyFill="1" applyBorder="1"/>
    <xf numFmtId="165" fontId="0" fillId="0" borderId="26" xfId="0" applyNumberFormat="1" applyFill="1" applyBorder="1"/>
    <xf numFmtId="165" fontId="0" fillId="0" borderId="26" xfId="0" applyNumberFormat="1" applyFill="1" applyBorder="1" applyAlignment="1">
      <alignment horizontal="right"/>
    </xf>
    <xf numFmtId="3" fontId="0" fillId="0" borderId="26" xfId="0" applyNumberFormat="1" applyFill="1" applyBorder="1"/>
    <xf numFmtId="3" fontId="0" fillId="0" borderId="23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19" xfId="0" applyFill="1" applyBorder="1"/>
    <xf numFmtId="0" fontId="0" fillId="0" borderId="21" xfId="0" applyFill="1" applyBorder="1"/>
    <xf numFmtId="165" fontId="0" fillId="0" borderId="21" xfId="0" applyNumberFormat="1" applyFill="1" applyBorder="1"/>
    <xf numFmtId="165" fontId="0" fillId="0" borderId="21" xfId="0" applyNumberFormat="1" applyFill="1" applyBorder="1" applyAlignment="1">
      <alignment horizontal="right"/>
    </xf>
    <xf numFmtId="3" fontId="0" fillId="0" borderId="21" xfId="0" applyNumberFormat="1" applyFill="1" applyBorder="1"/>
    <xf numFmtId="3" fontId="0" fillId="0" borderId="20" xfId="0" applyNumberFormat="1" applyFill="1" applyBorder="1"/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36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M\AppData\Local\Microsoft\Windows\Temporary%20Internet%20Files\Content.IE5\BR8D2K7C\Dokumenty\Excel\V&#253;kaz%20pr&#225;ce\V&#253;kaz%202012%20-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 počítači"/>
      <sheetName val="0.1"/>
      <sheetName val="1.0"/>
    </sheetNames>
    <sheetDataSet>
      <sheetData sheetId="0">
        <row r="8">
          <cell r="Z8">
            <v>40179</v>
          </cell>
        </row>
        <row r="9">
          <cell r="Z9">
            <v>40273</v>
          </cell>
        </row>
        <row r="10">
          <cell r="Z10">
            <v>40299</v>
          </cell>
        </row>
        <row r="11">
          <cell r="Z11">
            <v>40306</v>
          </cell>
        </row>
        <row r="12">
          <cell r="Z12">
            <v>40364</v>
          </cell>
        </row>
        <row r="13">
          <cell r="Z13">
            <v>40365</v>
          </cell>
        </row>
        <row r="14">
          <cell r="Z14">
            <v>40449</v>
          </cell>
        </row>
        <row r="15">
          <cell r="Z15">
            <v>40479</v>
          </cell>
        </row>
        <row r="16">
          <cell r="Z16">
            <v>40499</v>
          </cell>
        </row>
        <row r="17">
          <cell r="Z17">
            <v>40536</v>
          </cell>
        </row>
        <row r="18">
          <cell r="Z18">
            <v>40537</v>
          </cell>
        </row>
        <row r="19">
          <cell r="Z19">
            <v>40538</v>
          </cell>
        </row>
        <row r="20">
          <cell r="Z20">
            <v>40544</v>
          </cell>
        </row>
        <row r="21">
          <cell r="Z21">
            <v>40658</v>
          </cell>
        </row>
        <row r="22">
          <cell r="Z22">
            <v>40664</v>
          </cell>
        </row>
        <row r="23">
          <cell r="Z23">
            <v>40671</v>
          </cell>
        </row>
        <row r="24">
          <cell r="Z24">
            <v>40729</v>
          </cell>
        </row>
        <row r="25">
          <cell r="Z25">
            <v>40730</v>
          </cell>
        </row>
        <row r="26">
          <cell r="Z26">
            <v>40814</v>
          </cell>
        </row>
        <row r="27">
          <cell r="Z27">
            <v>40844</v>
          </cell>
        </row>
        <row r="28">
          <cell r="Z28">
            <v>40864</v>
          </cell>
        </row>
        <row r="29">
          <cell r="Z29">
            <v>40901</v>
          </cell>
        </row>
        <row r="30">
          <cell r="Z30">
            <v>40902</v>
          </cell>
        </row>
        <row r="31">
          <cell r="Z31">
            <v>40903</v>
          </cell>
        </row>
        <row r="32">
          <cell r="Z32">
            <v>40909</v>
          </cell>
        </row>
        <row r="33">
          <cell r="Z33">
            <v>41008</v>
          </cell>
        </row>
        <row r="34">
          <cell r="Z34">
            <v>41030</v>
          </cell>
        </row>
        <row r="35">
          <cell r="Z35">
            <v>41037</v>
          </cell>
        </row>
        <row r="36">
          <cell r="Z36">
            <v>41095</v>
          </cell>
        </row>
        <row r="37">
          <cell r="Z37">
            <v>41096</v>
          </cell>
        </row>
        <row r="38">
          <cell r="Z38">
            <v>41180</v>
          </cell>
        </row>
        <row r="39">
          <cell r="Z39">
            <v>41210</v>
          </cell>
        </row>
        <row r="40">
          <cell r="Z40">
            <v>41230</v>
          </cell>
        </row>
        <row r="41">
          <cell r="Z41">
            <v>41267</v>
          </cell>
        </row>
        <row r="42">
          <cell r="Z42">
            <v>41268</v>
          </cell>
        </row>
        <row r="43">
          <cell r="Z43">
            <v>41269</v>
          </cell>
        </row>
        <row r="44">
          <cell r="Z44">
            <v>41275</v>
          </cell>
        </row>
        <row r="45">
          <cell r="Z45">
            <v>41365</v>
          </cell>
        </row>
        <row r="46">
          <cell r="Z46">
            <v>41395</v>
          </cell>
        </row>
        <row r="47">
          <cell r="Z47">
            <v>41402</v>
          </cell>
        </row>
        <row r="48">
          <cell r="Z48">
            <v>41460</v>
          </cell>
        </row>
        <row r="49">
          <cell r="Z49">
            <v>41461</v>
          </cell>
        </row>
        <row r="50">
          <cell r="Z50">
            <v>41545</v>
          </cell>
        </row>
        <row r="51">
          <cell r="Z51">
            <v>41575</v>
          </cell>
        </row>
        <row r="52">
          <cell r="Z52">
            <v>41595</v>
          </cell>
        </row>
        <row r="53">
          <cell r="Z53">
            <v>41632</v>
          </cell>
        </row>
        <row r="54">
          <cell r="Z54">
            <v>41633</v>
          </cell>
        </row>
        <row r="55">
          <cell r="B55" t="str">
            <v>V</v>
          </cell>
          <cell r="Z55">
            <v>41634</v>
          </cell>
        </row>
        <row r="56">
          <cell r="B56" t="str">
            <v>S</v>
          </cell>
          <cell r="Z56">
            <v>41640</v>
          </cell>
        </row>
        <row r="57">
          <cell r="B57" t="str">
            <v>D</v>
          </cell>
          <cell r="Z57">
            <v>41750</v>
          </cell>
        </row>
        <row r="58">
          <cell r="B58" t="str">
            <v>D12</v>
          </cell>
          <cell r="Z58">
            <v>41760</v>
          </cell>
        </row>
        <row r="59">
          <cell r="B59" t="str">
            <v>R</v>
          </cell>
          <cell r="Z59">
            <v>41767</v>
          </cell>
        </row>
        <row r="60">
          <cell r="B60" t="str">
            <v>N</v>
          </cell>
          <cell r="Z60">
            <v>41825</v>
          </cell>
        </row>
        <row r="61">
          <cell r="B61" t="str">
            <v>NI</v>
          </cell>
          <cell r="Z61">
            <v>41826</v>
          </cell>
        </row>
        <row r="62">
          <cell r="B62" t="str">
            <v>NV</v>
          </cell>
          <cell r="Z62">
            <v>41910</v>
          </cell>
        </row>
        <row r="63">
          <cell r="B63" t="str">
            <v>DT</v>
          </cell>
          <cell r="Z63">
            <v>41940</v>
          </cell>
        </row>
        <row r="64">
          <cell r="B64" t="str">
            <v>DTI</v>
          </cell>
          <cell r="Z64">
            <v>41960</v>
          </cell>
        </row>
        <row r="65">
          <cell r="B65" t="str">
            <v>DTI</v>
          </cell>
          <cell r="Z65">
            <v>41997</v>
          </cell>
        </row>
        <row r="66">
          <cell r="Z66">
            <v>41998</v>
          </cell>
        </row>
        <row r="67">
          <cell r="Z67">
            <v>41999</v>
          </cell>
        </row>
        <row r="70">
          <cell r="B70" t="str">
            <v>PN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56" bestFit="1" customWidth="1"/>
    <col min="2" max="2" width="89.109375" style="56" bestFit="1" customWidth="1"/>
    <col min="3" max="3" width="16.109375" style="58" customWidth="1"/>
    <col min="4" max="16384" width="8.88671875" style="56"/>
  </cols>
  <sheetData>
    <row r="1" spans="1:3" ht="18.600000000000001" customHeight="1" thickBot="1" x14ac:dyDescent="0.4">
      <c r="A1" s="118" t="s">
        <v>89</v>
      </c>
      <c r="B1" s="119"/>
      <c r="C1" s="55"/>
    </row>
    <row r="2" spans="1:3" ht="14.4" customHeight="1" thickBot="1" x14ac:dyDescent="0.35">
      <c r="A2" s="152" t="s">
        <v>111</v>
      </c>
      <c r="B2" s="57"/>
    </row>
    <row r="3" spans="1:3" ht="14.4" customHeight="1" thickBot="1" x14ac:dyDescent="0.35">
      <c r="A3" s="114" t="s">
        <v>107</v>
      </c>
      <c r="B3" s="115"/>
      <c r="C3" s="55"/>
    </row>
    <row r="4" spans="1:3" ht="14.4" customHeight="1" x14ac:dyDescent="0.3">
      <c r="A4" s="93" t="str">
        <f t="shared" ref="A4:A6" si="0">HYPERLINK("#'"&amp;C4&amp;"'!A1",C4)</f>
        <v>HI</v>
      </c>
      <c r="B4" s="94" t="s">
        <v>102</v>
      </c>
      <c r="C4" s="58" t="s">
        <v>92</v>
      </c>
    </row>
    <row r="5" spans="1:3" ht="14.4" customHeight="1" x14ac:dyDescent="0.3">
      <c r="A5" s="95" t="str">
        <f t="shared" si="0"/>
        <v>Man Tab</v>
      </c>
      <c r="B5" s="96" t="s">
        <v>113</v>
      </c>
      <c r="C5" s="58" t="s">
        <v>93</v>
      </c>
    </row>
    <row r="6" spans="1:3" ht="14.4" customHeight="1" thickBot="1" x14ac:dyDescent="0.35">
      <c r="A6" s="97" t="str">
        <f t="shared" si="0"/>
        <v>HV</v>
      </c>
      <c r="B6" s="98" t="s">
        <v>64</v>
      </c>
      <c r="C6" s="58" t="s">
        <v>75</v>
      </c>
    </row>
    <row r="7" spans="1:3" ht="14.4" customHeight="1" thickBot="1" x14ac:dyDescent="0.35">
      <c r="A7" s="99"/>
      <c r="B7" s="99"/>
    </row>
    <row r="8" spans="1:3" ht="14.4" customHeight="1" thickBot="1" x14ac:dyDescent="0.35">
      <c r="A8" s="116" t="s">
        <v>90</v>
      </c>
      <c r="B8" s="115"/>
      <c r="C8" s="55"/>
    </row>
    <row r="9" spans="1:3" ht="14.4" customHeight="1" x14ac:dyDescent="0.3">
      <c r="A9" s="100" t="str">
        <f t="shared" ref="A9:A12" si="1">HYPERLINK("#'"&amp;C9&amp;"'!A1",C9)</f>
        <v>Léky Žádanky</v>
      </c>
      <c r="B9" s="94" t="s">
        <v>104</v>
      </c>
      <c r="C9" s="58" t="s">
        <v>94</v>
      </c>
    </row>
    <row r="10" spans="1:3" ht="14.4" customHeight="1" x14ac:dyDescent="0.3">
      <c r="A10" s="95" t="str">
        <f t="shared" si="1"/>
        <v>LŽ Detail</v>
      </c>
      <c r="B10" s="96" t="s">
        <v>103</v>
      </c>
      <c r="C10" s="58" t="s">
        <v>95</v>
      </c>
    </row>
    <row r="11" spans="1:3" ht="14.4" customHeight="1" x14ac:dyDescent="0.3">
      <c r="A11" s="100" t="str">
        <f t="shared" si="1"/>
        <v>Materiál Žádanky</v>
      </c>
      <c r="B11" s="96" t="s">
        <v>105</v>
      </c>
      <c r="C11" s="58" t="s">
        <v>96</v>
      </c>
    </row>
    <row r="12" spans="1:3" ht="14.4" customHeight="1" thickBot="1" x14ac:dyDescent="0.35">
      <c r="A12" s="95" t="str">
        <f t="shared" si="1"/>
        <v>MŽ Detail</v>
      </c>
      <c r="B12" s="96" t="s">
        <v>106</v>
      </c>
      <c r="C12" s="58" t="s">
        <v>97</v>
      </c>
    </row>
    <row r="13" spans="1:3" ht="14.4" customHeight="1" thickBot="1" x14ac:dyDescent="0.35">
      <c r="A13" s="101"/>
      <c r="B13" s="101"/>
    </row>
    <row r="14" spans="1:3" ht="14.4" customHeight="1" thickBot="1" x14ac:dyDescent="0.35">
      <c r="A14" s="117" t="s">
        <v>91</v>
      </c>
      <c r="B14" s="115"/>
      <c r="C14" s="55"/>
    </row>
    <row r="15" spans="1:3" ht="14.4" customHeight="1" x14ac:dyDescent="0.3">
      <c r="A15" s="59"/>
      <c r="B15" s="59"/>
    </row>
  </sheetData>
  <mergeCells count="4">
    <mergeCell ref="A3:B3"/>
    <mergeCell ref="A8:B8"/>
    <mergeCell ref="A14:B1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5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1.5546875" style="60" bestFit="1" customWidth="1"/>
    <col min="2" max="4" width="8.88671875" style="60" customWidth="1"/>
    <col min="5" max="5" width="2.44140625" style="60" customWidth="1"/>
    <col min="6" max="6" width="8.88671875" style="60" customWidth="1"/>
    <col min="7" max="7" width="9.44140625" style="60" bestFit="1" customWidth="1"/>
    <col min="8" max="16384" width="8.88671875" style="60"/>
  </cols>
  <sheetData>
    <row r="1" spans="1:7" ht="18.600000000000001" customHeight="1" thickBot="1" x14ac:dyDescent="0.4">
      <c r="A1" s="118" t="s">
        <v>102</v>
      </c>
      <c r="B1" s="118"/>
      <c r="C1" s="118"/>
      <c r="D1" s="118"/>
      <c r="E1" s="118"/>
      <c r="F1" s="118"/>
      <c r="G1" s="118"/>
    </row>
    <row r="2" spans="1:7" ht="14.4" customHeight="1" thickBot="1" x14ac:dyDescent="0.35">
      <c r="A2" s="152" t="s">
        <v>111</v>
      </c>
      <c r="B2" s="61"/>
      <c r="C2" s="61"/>
      <c r="D2" s="61"/>
      <c r="E2" s="61"/>
      <c r="F2" s="61"/>
      <c r="G2" s="61"/>
    </row>
    <row r="3" spans="1:7" ht="14.4" customHeight="1" x14ac:dyDescent="0.3">
      <c r="A3" s="121"/>
      <c r="B3" s="123" t="s">
        <v>78</v>
      </c>
      <c r="C3" s="124"/>
      <c r="D3" s="125"/>
      <c r="E3" s="10"/>
      <c r="F3" s="48" t="s">
        <v>79</v>
      </c>
      <c r="G3" s="49" t="s">
        <v>80</v>
      </c>
    </row>
    <row r="4" spans="1:7" ht="14.4" customHeight="1" thickBot="1" x14ac:dyDescent="0.35">
      <c r="A4" s="122"/>
      <c r="B4" s="50">
        <v>2011</v>
      </c>
      <c r="C4" s="46">
        <v>2012</v>
      </c>
      <c r="D4" s="47">
        <v>2013</v>
      </c>
      <c r="E4" s="10"/>
      <c r="F4" s="126">
        <v>2013</v>
      </c>
      <c r="G4" s="127"/>
    </row>
    <row r="5" spans="1:7" ht="14.4" customHeight="1" x14ac:dyDescent="0.3">
      <c r="A5" s="1" t="s">
        <v>99</v>
      </c>
      <c r="B5" s="33">
        <v>527.63465488152804</v>
      </c>
      <c r="C5" s="34">
        <v>470.75558999999998</v>
      </c>
      <c r="D5" s="35">
        <v>508.18867999999998</v>
      </c>
      <c r="E5" s="11"/>
      <c r="F5" s="12">
        <v>539</v>
      </c>
      <c r="G5" s="13">
        <f>IF(F5&lt;0.00000001,"",D5/F5)</f>
        <v>0.9428361410018552</v>
      </c>
    </row>
    <row r="6" spans="1:7" ht="14.4" customHeight="1" x14ac:dyDescent="0.3">
      <c r="A6" s="1" t="s">
        <v>100</v>
      </c>
      <c r="B6" s="14">
        <v>6561.1223420022197</v>
      </c>
      <c r="C6" s="36">
        <v>761.74266999999998</v>
      </c>
      <c r="D6" s="37">
        <v>4276.8122300000005</v>
      </c>
      <c r="E6" s="11"/>
      <c r="F6" s="14">
        <v>5196</v>
      </c>
      <c r="G6" s="15">
        <f>IF(F6&lt;0.00000001,"",D6/F6)</f>
        <v>0.82309704195535038</v>
      </c>
    </row>
    <row r="7" spans="1:7" ht="14.4" customHeight="1" x14ac:dyDescent="0.3">
      <c r="A7" s="1" t="s">
        <v>101</v>
      </c>
      <c r="B7" s="14">
        <v>13002.179747444699</v>
      </c>
      <c r="C7" s="36">
        <v>13357.168659999999</v>
      </c>
      <c r="D7" s="37">
        <v>12677.88639</v>
      </c>
      <c r="E7" s="11"/>
      <c r="F7" s="14">
        <v>12188</v>
      </c>
      <c r="G7" s="15">
        <f>IF(F7&lt;0.00000001,"",D7/F7)</f>
        <v>1.0401941573679028</v>
      </c>
    </row>
    <row r="8" spans="1:7" ht="14.4" customHeight="1" thickBot="1" x14ac:dyDescent="0.35">
      <c r="A8" s="1" t="s">
        <v>81</v>
      </c>
      <c r="B8" s="16">
        <v>17376.159662115799</v>
      </c>
      <c r="C8" s="38">
        <v>21458.254679999998</v>
      </c>
      <c r="D8" s="39">
        <v>19965.564770000001</v>
      </c>
      <c r="E8" s="11"/>
      <c r="F8" s="16">
        <v>20106</v>
      </c>
      <c r="G8" s="17">
        <f>IF(F8&lt;0.00000001,"",D8/F8)</f>
        <v>0.99301525763453702</v>
      </c>
    </row>
    <row r="9" spans="1:7" ht="14.4" customHeight="1" thickBot="1" x14ac:dyDescent="0.35">
      <c r="A9" s="2" t="s">
        <v>82</v>
      </c>
      <c r="B9" s="3">
        <v>37467.096406444201</v>
      </c>
      <c r="C9" s="40">
        <v>36047.921600000001</v>
      </c>
      <c r="D9" s="41">
        <v>37428.452069999999</v>
      </c>
      <c r="E9" s="11"/>
      <c r="F9" s="3">
        <v>38029</v>
      </c>
      <c r="G9" s="4">
        <f>IF(F9&lt;0.00000001,"",D9/F9)</f>
        <v>0.98420815877356749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86" t="s">
        <v>84</v>
      </c>
      <c r="B11" s="12">
        <f>IF(ISERROR(VLOOKUP("Celkem",#REF!,2,0)),0,VLOOKUP("Celkem",#REF!,2,0)/1000)</f>
        <v>0</v>
      </c>
      <c r="C11" s="34">
        <f>IF(ISERROR(VLOOKUP("Celkem",#REF!,4,0)),0,VLOOKUP("Celkem",#REF!,4,0)/1000)</f>
        <v>0</v>
      </c>
      <c r="D11" s="35">
        <f>IF(ISERROR(VLOOKUP("Celkem",#REF!,6,0)),0,VLOOKUP("Celkem",#REF!,6,0)/1000)</f>
        <v>0</v>
      </c>
      <c r="E11" s="11"/>
      <c r="F11" s="12">
        <f>B11*0.98</f>
        <v>0</v>
      </c>
      <c r="G11" s="13" t="str">
        <f>IF(F11=0,"",D11/F11)</f>
        <v/>
      </c>
    </row>
    <row r="12" spans="1:7" ht="14.4" customHeight="1" thickBot="1" x14ac:dyDescent="0.35">
      <c r="A12" s="87" t="s">
        <v>83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85</v>
      </c>
      <c r="B13" s="6">
        <f>SUM(B11:B12)</f>
        <v>0</v>
      </c>
      <c r="C13" s="42">
        <f>SUM(C11:C12)</f>
        <v>0</v>
      </c>
      <c r="D13" s="43">
        <f>SUM(D11:D12)</f>
        <v>0</v>
      </c>
      <c r="E13" s="11"/>
      <c r="F13" s="6">
        <f>SUM(F11:F12)</f>
        <v>0</v>
      </c>
      <c r="G13" s="7" t="str">
        <f>IF(F13=0,"",D13/F13)</f>
        <v/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85" t="s">
        <v>86</v>
      </c>
      <c r="B15" s="8">
        <f>IF(B9=0,"",B13/B9)</f>
        <v>0</v>
      </c>
      <c r="C15" s="44">
        <f>IF(C9=0,"",C13/C9)</f>
        <v>0</v>
      </c>
      <c r="D15" s="45">
        <f>IF(D9=0,"",D13/D9)</f>
        <v>0</v>
      </c>
      <c r="E15" s="11"/>
      <c r="F15" s="8">
        <f>IF(F9=0,"",F13/F9)</f>
        <v>0</v>
      </c>
      <c r="G15" s="9" t="str">
        <f>IF(OR(F15=0,F15=""),"",D15/F15)</f>
        <v/>
      </c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35" priority="6" operator="greaterThan">
      <formula>1</formula>
    </cfRule>
  </conditionalFormatting>
  <conditionalFormatting sqref="G11:G15">
    <cfRule type="cellIs" dxfId="34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0" bestFit="1" customWidth="1"/>
    <col min="2" max="2" width="12.77734375" style="60" bestFit="1" customWidth="1"/>
    <col min="3" max="3" width="13.6640625" style="60" bestFit="1" customWidth="1"/>
    <col min="4" max="15" width="7.77734375" style="60" bestFit="1" customWidth="1"/>
    <col min="16" max="16" width="8.88671875" style="60" customWidth="1"/>
    <col min="17" max="17" width="6.6640625" style="60" bestFit="1" customWidth="1"/>
    <col min="18" max="16384" width="8.88671875" style="60"/>
  </cols>
  <sheetData>
    <row r="1" spans="1:17" s="62" customFormat="1" ht="18.600000000000001" customHeight="1" thickBot="1" x14ac:dyDescent="0.4">
      <c r="A1" s="129" t="s">
        <v>113</v>
      </c>
      <c r="B1" s="129"/>
      <c r="C1" s="129"/>
      <c r="D1" s="129"/>
      <c r="E1" s="129"/>
      <c r="F1" s="129"/>
      <c r="G1" s="129"/>
      <c r="H1" s="119"/>
      <c r="I1" s="119"/>
      <c r="J1" s="119"/>
      <c r="K1" s="119"/>
      <c r="L1" s="119"/>
      <c r="M1" s="119"/>
      <c r="N1" s="119"/>
      <c r="O1" s="119"/>
      <c r="P1" s="119"/>
      <c r="Q1" s="119"/>
    </row>
    <row r="2" spans="1:17" s="62" customFormat="1" ht="14.4" customHeight="1" thickBot="1" x14ac:dyDescent="0.35">
      <c r="A2" s="152" t="s">
        <v>111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4.4" customHeight="1" x14ac:dyDescent="0.3">
      <c r="A3" s="88"/>
      <c r="B3" s="130" t="s">
        <v>18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51"/>
      <c r="Q3" s="53"/>
    </row>
    <row r="4" spans="1:17" ht="14.4" customHeight="1" x14ac:dyDescent="0.3">
      <c r="A4" s="89"/>
      <c r="B4" s="26" t="s">
        <v>19</v>
      </c>
      <c r="C4" s="52" t="s">
        <v>20</v>
      </c>
      <c r="D4" s="52" t="s">
        <v>21</v>
      </c>
      <c r="E4" s="52" t="s">
        <v>22</v>
      </c>
      <c r="F4" s="52" t="s">
        <v>23</v>
      </c>
      <c r="G4" s="52" t="s">
        <v>24</v>
      </c>
      <c r="H4" s="52" t="s">
        <v>25</v>
      </c>
      <c r="I4" s="52" t="s">
        <v>26</v>
      </c>
      <c r="J4" s="52" t="s">
        <v>27</v>
      </c>
      <c r="K4" s="52" t="s">
        <v>28</v>
      </c>
      <c r="L4" s="52" t="s">
        <v>29</v>
      </c>
      <c r="M4" s="52" t="s">
        <v>30</v>
      </c>
      <c r="N4" s="52" t="s">
        <v>31</v>
      </c>
      <c r="O4" s="52" t="s">
        <v>32</v>
      </c>
      <c r="P4" s="132" t="s">
        <v>6</v>
      </c>
      <c r="Q4" s="133"/>
    </row>
    <row r="5" spans="1:17" ht="14.4" customHeight="1" thickBot="1" x14ac:dyDescent="0.35">
      <c r="A5" s="90"/>
      <c r="B5" s="27" t="s">
        <v>33</v>
      </c>
      <c r="C5" s="28" t="s">
        <v>33</v>
      </c>
      <c r="D5" s="28" t="s">
        <v>34</v>
      </c>
      <c r="E5" s="28" t="s">
        <v>34</v>
      </c>
      <c r="F5" s="28" t="s">
        <v>34</v>
      </c>
      <c r="G5" s="28" t="s">
        <v>34</v>
      </c>
      <c r="H5" s="28" t="s">
        <v>34</v>
      </c>
      <c r="I5" s="28" t="s">
        <v>34</v>
      </c>
      <c r="J5" s="28" t="s">
        <v>34</v>
      </c>
      <c r="K5" s="28" t="s">
        <v>34</v>
      </c>
      <c r="L5" s="28" t="s">
        <v>34</v>
      </c>
      <c r="M5" s="28" t="s">
        <v>34</v>
      </c>
      <c r="N5" s="28" t="s">
        <v>34</v>
      </c>
      <c r="O5" s="28" t="s">
        <v>34</v>
      </c>
      <c r="P5" s="28" t="s">
        <v>34</v>
      </c>
      <c r="Q5" s="29" t="s">
        <v>35</v>
      </c>
    </row>
    <row r="6" spans="1:17" ht="14.4" customHeight="1" x14ac:dyDescent="0.3">
      <c r="A6" s="20" t="s">
        <v>36</v>
      </c>
      <c r="B6" s="64">
        <v>4.9406564584124654E-324</v>
      </c>
      <c r="C6" s="65">
        <v>0</v>
      </c>
      <c r="D6" s="65">
        <v>4.9406564584124654E-324</v>
      </c>
      <c r="E6" s="65">
        <v>4.9406564584124654E-324</v>
      </c>
      <c r="F6" s="65">
        <v>4.9406564584124654E-324</v>
      </c>
      <c r="G6" s="65">
        <v>4.9406564584124654E-324</v>
      </c>
      <c r="H6" s="65">
        <v>4.9406564584124654E-324</v>
      </c>
      <c r="I6" s="65">
        <v>4.9406564584124654E-324</v>
      </c>
      <c r="J6" s="65">
        <v>4.9406564584124654E-324</v>
      </c>
      <c r="K6" s="65">
        <v>4.9406564584124654E-324</v>
      </c>
      <c r="L6" s="65">
        <v>4.9406564584124654E-324</v>
      </c>
      <c r="M6" s="65">
        <v>4.9406564584124654E-324</v>
      </c>
      <c r="N6" s="65">
        <v>4.9406564584124654E-324</v>
      </c>
      <c r="O6" s="65">
        <v>4.9406564584124654E-324</v>
      </c>
      <c r="P6" s="66">
        <v>3.4584595208887258E-323</v>
      </c>
      <c r="Q6" s="102" t="s">
        <v>112</v>
      </c>
    </row>
    <row r="7" spans="1:17" ht="14.4" customHeight="1" x14ac:dyDescent="0.3">
      <c r="A7" s="21" t="s">
        <v>37</v>
      </c>
      <c r="B7" s="67">
        <v>922.51039294609905</v>
      </c>
      <c r="C7" s="68">
        <v>76.875866078841</v>
      </c>
      <c r="D7" s="68">
        <v>59.906109999999998</v>
      </c>
      <c r="E7" s="68">
        <v>75.103750000000005</v>
      </c>
      <c r="F7" s="68">
        <v>69.436769999999996</v>
      </c>
      <c r="G7" s="68">
        <v>88.615299999998996</v>
      </c>
      <c r="H7" s="68">
        <v>59.042360000000002</v>
      </c>
      <c r="I7" s="68">
        <v>91.581270000000004</v>
      </c>
      <c r="J7" s="68">
        <v>64.503119999999996</v>
      </c>
      <c r="K7" s="68">
        <v>4.9406564584124654E-324</v>
      </c>
      <c r="L7" s="68">
        <v>4.9406564584124654E-324</v>
      </c>
      <c r="M7" s="68">
        <v>4.9406564584124654E-324</v>
      </c>
      <c r="N7" s="68">
        <v>4.9406564584124654E-324</v>
      </c>
      <c r="O7" s="68">
        <v>4.9406564584124654E-324</v>
      </c>
      <c r="P7" s="69">
        <v>508.18867999999998</v>
      </c>
      <c r="Q7" s="103">
        <v>0.94435856869099999</v>
      </c>
    </row>
    <row r="8" spans="1:17" ht="14.4" customHeight="1" x14ac:dyDescent="0.3">
      <c r="A8" s="21" t="s">
        <v>38</v>
      </c>
      <c r="B8" s="67">
        <v>4.9406564584124654E-324</v>
      </c>
      <c r="C8" s="68">
        <v>0</v>
      </c>
      <c r="D8" s="68">
        <v>4.9406564584124654E-324</v>
      </c>
      <c r="E8" s="68">
        <v>4.9406564584124654E-324</v>
      </c>
      <c r="F8" s="68">
        <v>4.9406564584124654E-324</v>
      </c>
      <c r="G8" s="68">
        <v>4.9406564584124654E-324</v>
      </c>
      <c r="H8" s="68">
        <v>4.9406564584124654E-324</v>
      </c>
      <c r="I8" s="68">
        <v>4.9406564584124654E-324</v>
      </c>
      <c r="J8" s="68">
        <v>4.9406564584124654E-324</v>
      </c>
      <c r="K8" s="68">
        <v>4.9406564584124654E-324</v>
      </c>
      <c r="L8" s="68">
        <v>4.9406564584124654E-324</v>
      </c>
      <c r="M8" s="68">
        <v>4.9406564584124654E-324</v>
      </c>
      <c r="N8" s="68">
        <v>4.9406564584124654E-324</v>
      </c>
      <c r="O8" s="68">
        <v>4.9406564584124654E-324</v>
      </c>
      <c r="P8" s="69">
        <v>3.4584595208887258E-323</v>
      </c>
      <c r="Q8" s="103" t="s">
        <v>112</v>
      </c>
    </row>
    <row r="9" spans="1:17" ht="14.4" customHeight="1" x14ac:dyDescent="0.3">
      <c r="A9" s="21" t="s">
        <v>39</v>
      </c>
      <c r="B9" s="67">
        <v>9178.3352762292707</v>
      </c>
      <c r="C9" s="68">
        <v>764.86127301910597</v>
      </c>
      <c r="D9" s="68">
        <v>953.19906000000003</v>
      </c>
      <c r="E9" s="68">
        <v>-675.60058000000004</v>
      </c>
      <c r="F9" s="68">
        <v>1996.8921</v>
      </c>
      <c r="G9" s="68">
        <v>147.66597999999999</v>
      </c>
      <c r="H9" s="68">
        <v>989.46614</v>
      </c>
      <c r="I9" s="68">
        <v>520.93323999999996</v>
      </c>
      <c r="J9" s="68">
        <v>344.25628999999998</v>
      </c>
      <c r="K9" s="68">
        <v>4.9406564584124654E-324</v>
      </c>
      <c r="L9" s="68">
        <v>4.9406564584124654E-324</v>
      </c>
      <c r="M9" s="68">
        <v>4.9406564584124654E-324</v>
      </c>
      <c r="N9" s="68">
        <v>4.9406564584124654E-324</v>
      </c>
      <c r="O9" s="68">
        <v>4.9406564584124654E-324</v>
      </c>
      <c r="P9" s="69">
        <v>4276.8122300000005</v>
      </c>
      <c r="Q9" s="103">
        <v>0.79880260285899995</v>
      </c>
    </row>
    <row r="10" spans="1:17" ht="14.4" customHeight="1" x14ac:dyDescent="0.3">
      <c r="A10" s="21" t="s">
        <v>40</v>
      </c>
      <c r="B10" s="67">
        <v>4.9406564584124654E-324</v>
      </c>
      <c r="C10" s="68">
        <v>0</v>
      </c>
      <c r="D10" s="68">
        <v>4.9406564584124654E-324</v>
      </c>
      <c r="E10" s="68">
        <v>4.9406564584124654E-324</v>
      </c>
      <c r="F10" s="68">
        <v>4.9406564584124654E-324</v>
      </c>
      <c r="G10" s="68">
        <v>4.9406564584124654E-324</v>
      </c>
      <c r="H10" s="68">
        <v>4.9406564584124654E-324</v>
      </c>
      <c r="I10" s="68">
        <v>4.9406564584124654E-324</v>
      </c>
      <c r="J10" s="68">
        <v>4.9406564584124654E-324</v>
      </c>
      <c r="K10" s="68">
        <v>4.9406564584124654E-324</v>
      </c>
      <c r="L10" s="68">
        <v>4.9406564584124654E-324</v>
      </c>
      <c r="M10" s="68">
        <v>4.9406564584124654E-324</v>
      </c>
      <c r="N10" s="68">
        <v>4.9406564584124654E-324</v>
      </c>
      <c r="O10" s="68">
        <v>4.9406564584124654E-324</v>
      </c>
      <c r="P10" s="69">
        <v>3.4584595208887258E-323</v>
      </c>
      <c r="Q10" s="103" t="s">
        <v>112</v>
      </c>
    </row>
    <row r="11" spans="1:17" ht="14.4" customHeight="1" x14ac:dyDescent="0.3">
      <c r="A11" s="21" t="s">
        <v>41</v>
      </c>
      <c r="B11" s="67">
        <v>818.82146621937397</v>
      </c>
      <c r="C11" s="68">
        <v>68.235122184947002</v>
      </c>
      <c r="D11" s="68">
        <v>56.323999999999998</v>
      </c>
      <c r="E11" s="68">
        <v>50.020189999999999</v>
      </c>
      <c r="F11" s="68">
        <v>57.755020000000002</v>
      </c>
      <c r="G11" s="68">
        <v>91.999879999998996</v>
      </c>
      <c r="H11" s="68">
        <v>41.714280000000002</v>
      </c>
      <c r="I11" s="68">
        <v>94.720519999999993</v>
      </c>
      <c r="J11" s="68">
        <v>66.404409999999999</v>
      </c>
      <c r="K11" s="68">
        <v>4.9406564584124654E-324</v>
      </c>
      <c r="L11" s="68">
        <v>4.9406564584124654E-324</v>
      </c>
      <c r="M11" s="68">
        <v>4.9406564584124654E-324</v>
      </c>
      <c r="N11" s="68">
        <v>4.9406564584124654E-324</v>
      </c>
      <c r="O11" s="68">
        <v>4.9406564584124654E-324</v>
      </c>
      <c r="P11" s="69">
        <v>458.93830000000003</v>
      </c>
      <c r="Q11" s="103">
        <v>0.960833837272</v>
      </c>
    </row>
    <row r="12" spans="1:17" ht="14.4" customHeight="1" x14ac:dyDescent="0.3">
      <c r="A12" s="21" t="s">
        <v>42</v>
      </c>
      <c r="B12" s="67">
        <v>852.19297180484295</v>
      </c>
      <c r="C12" s="68">
        <v>71.016080983736003</v>
      </c>
      <c r="D12" s="68">
        <v>4.9406564584124654E-324</v>
      </c>
      <c r="E12" s="68">
        <v>4.6177700000000002</v>
      </c>
      <c r="F12" s="68">
        <v>0.49532999999999999</v>
      </c>
      <c r="G12" s="68">
        <v>11.48678</v>
      </c>
      <c r="H12" s="68">
        <v>30.45149</v>
      </c>
      <c r="I12" s="68">
        <v>53.0396</v>
      </c>
      <c r="J12" s="68">
        <v>67.336129999999997</v>
      </c>
      <c r="K12" s="68">
        <v>4.9406564584124654E-324</v>
      </c>
      <c r="L12" s="68">
        <v>4.9406564584124654E-324</v>
      </c>
      <c r="M12" s="68">
        <v>4.9406564584124654E-324</v>
      </c>
      <c r="N12" s="68">
        <v>4.9406564584124654E-324</v>
      </c>
      <c r="O12" s="68">
        <v>4.9406564584124654E-324</v>
      </c>
      <c r="P12" s="69">
        <v>167.4271</v>
      </c>
      <c r="Q12" s="103">
        <v>0.33679917015299998</v>
      </c>
    </row>
    <row r="13" spans="1:17" ht="14.4" customHeight="1" x14ac:dyDescent="0.3">
      <c r="A13" s="21" t="s">
        <v>43</v>
      </c>
      <c r="B13" s="67">
        <v>4914.1779880430504</v>
      </c>
      <c r="C13" s="68">
        <v>409.51483233692102</v>
      </c>
      <c r="D13" s="68">
        <v>483.86671000000001</v>
      </c>
      <c r="E13" s="68">
        <v>367.23741000000001</v>
      </c>
      <c r="F13" s="68">
        <v>449.94387</v>
      </c>
      <c r="G13" s="68">
        <v>304.76585</v>
      </c>
      <c r="H13" s="68">
        <v>417.41640999999998</v>
      </c>
      <c r="I13" s="68">
        <v>451.46553999999998</v>
      </c>
      <c r="J13" s="68">
        <v>368.59832</v>
      </c>
      <c r="K13" s="68">
        <v>4.9406564584124654E-324</v>
      </c>
      <c r="L13" s="68">
        <v>4.9406564584124654E-324</v>
      </c>
      <c r="M13" s="68">
        <v>4.9406564584124654E-324</v>
      </c>
      <c r="N13" s="68">
        <v>4.9406564584124654E-324</v>
      </c>
      <c r="O13" s="68">
        <v>4.9406564584124654E-324</v>
      </c>
      <c r="P13" s="69">
        <v>2843.2941099999998</v>
      </c>
      <c r="Q13" s="103">
        <v>0.99186852534500003</v>
      </c>
    </row>
    <row r="14" spans="1:17" ht="14.4" customHeight="1" x14ac:dyDescent="0.3">
      <c r="A14" s="21" t="s">
        <v>44</v>
      </c>
      <c r="B14" s="67">
        <v>2184.6372461035098</v>
      </c>
      <c r="C14" s="68">
        <v>182.053103841959</v>
      </c>
      <c r="D14" s="68">
        <v>243.99</v>
      </c>
      <c r="E14" s="68">
        <v>195.62200000000001</v>
      </c>
      <c r="F14" s="68">
        <v>203.71600000000001</v>
      </c>
      <c r="G14" s="68">
        <v>169.03700000000001</v>
      </c>
      <c r="H14" s="68">
        <v>154.34899999999999</v>
      </c>
      <c r="I14" s="68">
        <v>156.59100000000001</v>
      </c>
      <c r="J14" s="68">
        <v>161.90700000000001</v>
      </c>
      <c r="K14" s="68">
        <v>4.9406564584124654E-324</v>
      </c>
      <c r="L14" s="68">
        <v>4.9406564584124654E-324</v>
      </c>
      <c r="M14" s="68">
        <v>4.9406564584124654E-324</v>
      </c>
      <c r="N14" s="68">
        <v>4.9406564584124654E-324</v>
      </c>
      <c r="O14" s="68">
        <v>4.9406564584124654E-324</v>
      </c>
      <c r="P14" s="69">
        <v>1285.212</v>
      </c>
      <c r="Q14" s="103">
        <v>1.0085063666089999</v>
      </c>
    </row>
    <row r="15" spans="1:17" ht="14.4" customHeight="1" x14ac:dyDescent="0.3">
      <c r="A15" s="21" t="s">
        <v>45</v>
      </c>
      <c r="B15" s="67">
        <v>4.9406564584124654E-324</v>
      </c>
      <c r="C15" s="68">
        <v>0</v>
      </c>
      <c r="D15" s="68">
        <v>4.9406564584124654E-324</v>
      </c>
      <c r="E15" s="68">
        <v>4.9406564584124654E-324</v>
      </c>
      <c r="F15" s="68">
        <v>4.9406564584124654E-324</v>
      </c>
      <c r="G15" s="68">
        <v>4.9406564584124654E-324</v>
      </c>
      <c r="H15" s="68">
        <v>4.9406564584124654E-324</v>
      </c>
      <c r="I15" s="68">
        <v>4.9406564584124654E-324</v>
      </c>
      <c r="J15" s="68">
        <v>4.9406564584124654E-324</v>
      </c>
      <c r="K15" s="68">
        <v>4.9406564584124654E-324</v>
      </c>
      <c r="L15" s="68">
        <v>4.9406564584124654E-324</v>
      </c>
      <c r="M15" s="68">
        <v>4.9406564584124654E-324</v>
      </c>
      <c r="N15" s="68">
        <v>4.9406564584124654E-324</v>
      </c>
      <c r="O15" s="68">
        <v>4.9406564584124654E-324</v>
      </c>
      <c r="P15" s="69">
        <v>3.4584595208887258E-323</v>
      </c>
      <c r="Q15" s="103" t="s">
        <v>112</v>
      </c>
    </row>
    <row r="16" spans="1:17" ht="14.4" customHeight="1" x14ac:dyDescent="0.3">
      <c r="A16" s="21" t="s">
        <v>46</v>
      </c>
      <c r="B16" s="67">
        <v>0</v>
      </c>
      <c r="C16" s="68">
        <v>0</v>
      </c>
      <c r="D16" s="68">
        <v>4.9406564584124654E-324</v>
      </c>
      <c r="E16" s="68">
        <v>4.9406564584124654E-324</v>
      </c>
      <c r="F16" s="68">
        <v>4.9406564584124654E-324</v>
      </c>
      <c r="G16" s="68">
        <v>4.9406564584124654E-324</v>
      </c>
      <c r="H16" s="68">
        <v>4.9406564584124654E-324</v>
      </c>
      <c r="I16" s="68">
        <v>4.9406564584124654E-324</v>
      </c>
      <c r="J16" s="68">
        <v>4.9406564584124654E-324</v>
      </c>
      <c r="K16" s="68">
        <v>4.9406564584124654E-324</v>
      </c>
      <c r="L16" s="68">
        <v>4.9406564584124654E-324</v>
      </c>
      <c r="M16" s="68">
        <v>4.9406564584124654E-324</v>
      </c>
      <c r="N16" s="68">
        <v>4.9406564584124654E-324</v>
      </c>
      <c r="O16" s="68">
        <v>4.9406564584124654E-324</v>
      </c>
      <c r="P16" s="69">
        <v>3.4584595208887258E-323</v>
      </c>
      <c r="Q16" s="103" t="s">
        <v>112</v>
      </c>
    </row>
    <row r="17" spans="1:17" ht="14.4" customHeight="1" x14ac:dyDescent="0.3">
      <c r="A17" s="21" t="s">
        <v>47</v>
      </c>
      <c r="B17" s="67">
        <v>1545.5070339470701</v>
      </c>
      <c r="C17" s="68">
        <v>128.79225282892199</v>
      </c>
      <c r="D17" s="68">
        <v>21.9954</v>
      </c>
      <c r="E17" s="68">
        <v>126.86135</v>
      </c>
      <c r="F17" s="68">
        <v>115.01331999999999</v>
      </c>
      <c r="G17" s="68">
        <v>165.36445000000001</v>
      </c>
      <c r="H17" s="68">
        <v>128.76267999999999</v>
      </c>
      <c r="I17" s="68">
        <v>127.82122</v>
      </c>
      <c r="J17" s="68">
        <v>94.435599999999994</v>
      </c>
      <c r="K17" s="68">
        <v>4.9406564584124654E-324</v>
      </c>
      <c r="L17" s="68">
        <v>4.9406564584124654E-324</v>
      </c>
      <c r="M17" s="68">
        <v>4.9406564584124654E-324</v>
      </c>
      <c r="N17" s="68">
        <v>4.9406564584124654E-324</v>
      </c>
      <c r="O17" s="68">
        <v>4.9406564584124654E-324</v>
      </c>
      <c r="P17" s="69">
        <v>780.25401999999997</v>
      </c>
      <c r="Q17" s="103">
        <v>0.865462460293</v>
      </c>
    </row>
    <row r="18" spans="1:17" ht="14.4" customHeight="1" x14ac:dyDescent="0.3">
      <c r="A18" s="21" t="s">
        <v>48</v>
      </c>
      <c r="B18" s="67">
        <v>0</v>
      </c>
      <c r="C18" s="68">
        <v>0</v>
      </c>
      <c r="D18" s="68">
        <v>6.5049999999999999</v>
      </c>
      <c r="E18" s="68">
        <v>0.89</v>
      </c>
      <c r="F18" s="68">
        <v>4.3390000000000004</v>
      </c>
      <c r="G18" s="68">
        <v>6.1099999999990002</v>
      </c>
      <c r="H18" s="68">
        <v>3.9119999999999999</v>
      </c>
      <c r="I18" s="68">
        <v>0.20599999999999999</v>
      </c>
      <c r="J18" s="68">
        <v>4.9406564584124654E-324</v>
      </c>
      <c r="K18" s="68">
        <v>4.9406564584124654E-324</v>
      </c>
      <c r="L18" s="68">
        <v>4.9406564584124654E-324</v>
      </c>
      <c r="M18" s="68">
        <v>4.9406564584124654E-324</v>
      </c>
      <c r="N18" s="68">
        <v>4.9406564584124654E-324</v>
      </c>
      <c r="O18" s="68">
        <v>4.9406564584124654E-324</v>
      </c>
      <c r="P18" s="69">
        <v>21.962</v>
      </c>
      <c r="Q18" s="103" t="s">
        <v>112</v>
      </c>
    </row>
    <row r="19" spans="1:17" ht="14.4" customHeight="1" x14ac:dyDescent="0.3">
      <c r="A19" s="21" t="s">
        <v>49</v>
      </c>
      <c r="B19" s="67">
        <v>4306.4456519716996</v>
      </c>
      <c r="C19" s="68">
        <v>358.87047099764101</v>
      </c>
      <c r="D19" s="68">
        <v>327.67919999999998</v>
      </c>
      <c r="E19" s="68">
        <v>335.96352999999999</v>
      </c>
      <c r="F19" s="68">
        <v>359.46829000000002</v>
      </c>
      <c r="G19" s="68">
        <v>285.05615999999998</v>
      </c>
      <c r="H19" s="68">
        <v>286.87828999999999</v>
      </c>
      <c r="I19" s="68">
        <v>365.50047000000001</v>
      </c>
      <c r="J19" s="68">
        <v>318.84264999999999</v>
      </c>
      <c r="K19" s="68">
        <v>4.9406564584124654E-324</v>
      </c>
      <c r="L19" s="68">
        <v>4.9406564584124654E-324</v>
      </c>
      <c r="M19" s="68">
        <v>4.9406564584124654E-324</v>
      </c>
      <c r="N19" s="68">
        <v>4.9406564584124654E-324</v>
      </c>
      <c r="O19" s="68">
        <v>4.9406564584124654E-324</v>
      </c>
      <c r="P19" s="69">
        <v>2279.38859</v>
      </c>
      <c r="Q19" s="103">
        <v>0.90736621634900005</v>
      </c>
    </row>
    <row r="20" spans="1:17" ht="14.4" customHeight="1" x14ac:dyDescent="0.3">
      <c r="A20" s="21" t="s">
        <v>50</v>
      </c>
      <c r="B20" s="67">
        <v>20898.994351054302</v>
      </c>
      <c r="C20" s="68">
        <v>1741.5828625878601</v>
      </c>
      <c r="D20" s="68">
        <v>1833.0645500000001</v>
      </c>
      <c r="E20" s="68">
        <v>1775.3526999999999</v>
      </c>
      <c r="F20" s="68">
        <v>1640.83572</v>
      </c>
      <c r="G20" s="68">
        <v>1855.49125</v>
      </c>
      <c r="H20" s="68">
        <v>1659.43011</v>
      </c>
      <c r="I20" s="68">
        <v>1703.4865500000001</v>
      </c>
      <c r="J20" s="68">
        <v>2210.2255100000002</v>
      </c>
      <c r="K20" s="68">
        <v>4.9406564584124654E-324</v>
      </c>
      <c r="L20" s="68">
        <v>4.9406564584124654E-324</v>
      </c>
      <c r="M20" s="68">
        <v>4.9406564584124654E-324</v>
      </c>
      <c r="N20" s="68">
        <v>4.9406564584124654E-324</v>
      </c>
      <c r="O20" s="68">
        <v>4.9406564584124654E-324</v>
      </c>
      <c r="P20" s="69">
        <v>12677.88639</v>
      </c>
      <c r="Q20" s="103">
        <v>1.0399313555780001</v>
      </c>
    </row>
    <row r="21" spans="1:17" ht="14.4" customHeight="1" x14ac:dyDescent="0.3">
      <c r="A21" s="22" t="s">
        <v>51</v>
      </c>
      <c r="B21" s="67">
        <v>19916.999999998901</v>
      </c>
      <c r="C21" s="68">
        <v>1659.74999999991</v>
      </c>
      <c r="D21" s="68">
        <v>1666.7339999999999</v>
      </c>
      <c r="E21" s="68">
        <v>1668.326</v>
      </c>
      <c r="F21" s="68">
        <v>1662.6220000000001</v>
      </c>
      <c r="G21" s="68">
        <v>1700.8979999999999</v>
      </c>
      <c r="H21" s="68">
        <v>1700.893</v>
      </c>
      <c r="I21" s="68">
        <v>1699.365</v>
      </c>
      <c r="J21" s="68">
        <v>1699.4079999999999</v>
      </c>
      <c r="K21" s="68">
        <v>1.4821969375237396E-323</v>
      </c>
      <c r="L21" s="68">
        <v>1.4821969375237396E-323</v>
      </c>
      <c r="M21" s="68">
        <v>1.4821969375237396E-323</v>
      </c>
      <c r="N21" s="68">
        <v>1.4821969375237396E-323</v>
      </c>
      <c r="O21" s="68">
        <v>1.4821969375237396E-323</v>
      </c>
      <c r="P21" s="69">
        <v>11798.245999999999</v>
      </c>
      <c r="Q21" s="103">
        <v>1.01549252254</v>
      </c>
    </row>
    <row r="22" spans="1:17" ht="14.4" customHeight="1" x14ac:dyDescent="0.3">
      <c r="A22" s="21" t="s">
        <v>52</v>
      </c>
      <c r="B22" s="67">
        <v>0</v>
      </c>
      <c r="C22" s="68">
        <v>0</v>
      </c>
      <c r="D22" s="68">
        <v>4.9406564584124654E-324</v>
      </c>
      <c r="E22" s="68">
        <v>4.9406564584124654E-324</v>
      </c>
      <c r="F22" s="68">
        <v>4.9406564584124654E-324</v>
      </c>
      <c r="G22" s="68">
        <v>20.099550000000001</v>
      </c>
      <c r="H22" s="68">
        <v>4.9406564584124654E-324</v>
      </c>
      <c r="I22" s="68">
        <v>50.069389999999999</v>
      </c>
      <c r="J22" s="68">
        <v>4.9406564584124654E-324</v>
      </c>
      <c r="K22" s="68">
        <v>4.9406564584124654E-324</v>
      </c>
      <c r="L22" s="68">
        <v>4.9406564584124654E-324</v>
      </c>
      <c r="M22" s="68">
        <v>4.9406564584124654E-324</v>
      </c>
      <c r="N22" s="68">
        <v>4.9406564584124654E-324</v>
      </c>
      <c r="O22" s="68">
        <v>4.9406564584124654E-324</v>
      </c>
      <c r="P22" s="69">
        <v>70.168940000000006</v>
      </c>
      <c r="Q22" s="103" t="s">
        <v>112</v>
      </c>
    </row>
    <row r="23" spans="1:17" ht="14.4" customHeight="1" x14ac:dyDescent="0.3">
      <c r="A23" s="22" t="s">
        <v>53</v>
      </c>
      <c r="B23" s="67">
        <v>1.9762625833649862E-323</v>
      </c>
      <c r="C23" s="68">
        <v>0</v>
      </c>
      <c r="D23" s="68">
        <v>1.9762625833649862E-323</v>
      </c>
      <c r="E23" s="68">
        <v>1.9762625833649862E-323</v>
      </c>
      <c r="F23" s="68">
        <v>1.9762625833649862E-323</v>
      </c>
      <c r="G23" s="68">
        <v>1.9762625833649862E-323</v>
      </c>
      <c r="H23" s="68">
        <v>1.9762625833649862E-323</v>
      </c>
      <c r="I23" s="68">
        <v>1.9762625833649862E-323</v>
      </c>
      <c r="J23" s="68">
        <v>1.9762625833649862E-323</v>
      </c>
      <c r="K23" s="68">
        <v>1.9762625833649862E-323</v>
      </c>
      <c r="L23" s="68">
        <v>1.9762625833649862E-323</v>
      </c>
      <c r="M23" s="68">
        <v>1.9762625833649862E-323</v>
      </c>
      <c r="N23" s="68">
        <v>1.9762625833649862E-323</v>
      </c>
      <c r="O23" s="68">
        <v>1.9762625833649862E-323</v>
      </c>
      <c r="P23" s="69">
        <v>1.3833838083554903E-322</v>
      </c>
      <c r="Q23" s="103" t="s">
        <v>112</v>
      </c>
    </row>
    <row r="24" spans="1:17" ht="14.4" customHeight="1" x14ac:dyDescent="0.3">
      <c r="A24" s="22" t="s">
        <v>54</v>
      </c>
      <c r="B24" s="67">
        <v>0</v>
      </c>
      <c r="C24" s="68">
        <v>0</v>
      </c>
      <c r="D24" s="68">
        <v>24.674999999998001</v>
      </c>
      <c r="E24" s="68">
        <v>1.54</v>
      </c>
      <c r="F24" s="68">
        <v>127.823490000002</v>
      </c>
      <c r="G24" s="68">
        <v>52.831719999999002</v>
      </c>
      <c r="H24" s="68">
        <v>0.81211999999999995</v>
      </c>
      <c r="I24" s="68">
        <v>9.3453700000009992</v>
      </c>
      <c r="J24" s="68">
        <v>43.646009999999997</v>
      </c>
      <c r="K24" s="68">
        <v>-1.0869444208507424E-322</v>
      </c>
      <c r="L24" s="68">
        <v>-1.0869444208507424E-322</v>
      </c>
      <c r="M24" s="68">
        <v>-1.0869444208507424E-322</v>
      </c>
      <c r="N24" s="68">
        <v>-1.0869444208507424E-322</v>
      </c>
      <c r="O24" s="68">
        <v>-1.0869444208507424E-322</v>
      </c>
      <c r="P24" s="69">
        <v>260.67371000000202</v>
      </c>
      <c r="Q24" s="103" t="s">
        <v>112</v>
      </c>
    </row>
    <row r="25" spans="1:17" ht="14.4" customHeight="1" x14ac:dyDescent="0.3">
      <c r="A25" s="23" t="s">
        <v>55</v>
      </c>
      <c r="B25" s="70">
        <v>65538.622378318105</v>
      </c>
      <c r="C25" s="71">
        <v>5461.55186485984</v>
      </c>
      <c r="D25" s="71">
        <v>5677.9390299999995</v>
      </c>
      <c r="E25" s="71">
        <v>3925.9341199999999</v>
      </c>
      <c r="F25" s="71">
        <v>6688.3409099999999</v>
      </c>
      <c r="G25" s="71">
        <v>4899.4219199999898</v>
      </c>
      <c r="H25" s="71">
        <v>5473.12788</v>
      </c>
      <c r="I25" s="71">
        <v>5324.1251700000003</v>
      </c>
      <c r="J25" s="71">
        <v>5439.56304</v>
      </c>
      <c r="K25" s="71">
        <v>4.9406564584124654E-324</v>
      </c>
      <c r="L25" s="71">
        <v>4.9406564584124654E-324</v>
      </c>
      <c r="M25" s="71">
        <v>4.9406564584124654E-324</v>
      </c>
      <c r="N25" s="71">
        <v>4.9406564584124654E-324</v>
      </c>
      <c r="O25" s="71">
        <v>4.9406564584124654E-324</v>
      </c>
      <c r="P25" s="72">
        <v>37428.452069999999</v>
      </c>
      <c r="Q25" s="104">
        <v>0.97901143422000003</v>
      </c>
    </row>
    <row r="26" spans="1:17" ht="14.4" customHeight="1" x14ac:dyDescent="0.3">
      <c r="A26" s="21" t="s">
        <v>56</v>
      </c>
      <c r="B26" s="67">
        <v>3951.7370652112099</v>
      </c>
      <c r="C26" s="68">
        <v>329.31142210093401</v>
      </c>
      <c r="D26" s="68">
        <v>236.26504</v>
      </c>
      <c r="E26" s="68">
        <v>212.33734000000001</v>
      </c>
      <c r="F26" s="68">
        <v>205.81018</v>
      </c>
      <c r="G26" s="68">
        <v>227.38758999999999</v>
      </c>
      <c r="H26" s="68">
        <v>203.72210000000001</v>
      </c>
      <c r="I26" s="68">
        <v>270.73964000000001</v>
      </c>
      <c r="J26" s="68">
        <v>291.97935999999999</v>
      </c>
      <c r="K26" s="68">
        <v>4.9406564584124654E-324</v>
      </c>
      <c r="L26" s="68">
        <v>4.9406564584124654E-324</v>
      </c>
      <c r="M26" s="68">
        <v>4.9406564584124654E-324</v>
      </c>
      <c r="N26" s="68">
        <v>4.9406564584124654E-324</v>
      </c>
      <c r="O26" s="68">
        <v>4.9406564584124654E-324</v>
      </c>
      <c r="P26" s="69">
        <v>1648.24125</v>
      </c>
      <c r="Q26" s="103">
        <v>0.71501630344900002</v>
      </c>
    </row>
    <row r="27" spans="1:17" ht="14.4" customHeight="1" x14ac:dyDescent="0.3">
      <c r="A27" s="24" t="s">
        <v>57</v>
      </c>
      <c r="B27" s="70">
        <v>69490.359443529305</v>
      </c>
      <c r="C27" s="71">
        <v>5790.86328696078</v>
      </c>
      <c r="D27" s="71">
        <v>5914.2040699999998</v>
      </c>
      <c r="E27" s="71">
        <v>4138.2714599999999</v>
      </c>
      <c r="F27" s="71">
        <v>6894.1510900000003</v>
      </c>
      <c r="G27" s="71">
        <v>5126.80950999999</v>
      </c>
      <c r="H27" s="71">
        <v>5676.84998</v>
      </c>
      <c r="I27" s="71">
        <v>5594.86481</v>
      </c>
      <c r="J27" s="71">
        <v>5731.5424000000003</v>
      </c>
      <c r="K27" s="71">
        <v>9.8813129168249309E-324</v>
      </c>
      <c r="L27" s="71">
        <v>9.8813129168249309E-324</v>
      </c>
      <c r="M27" s="71">
        <v>9.8813129168249309E-324</v>
      </c>
      <c r="N27" s="71">
        <v>9.8813129168249309E-324</v>
      </c>
      <c r="O27" s="71">
        <v>9.8813129168249309E-324</v>
      </c>
      <c r="P27" s="72">
        <v>39076.693319999998</v>
      </c>
      <c r="Q27" s="104">
        <v>0.96399871372699997</v>
      </c>
    </row>
    <row r="28" spans="1:17" ht="14.4" customHeight="1" x14ac:dyDescent="0.3">
      <c r="A28" s="22" t="s">
        <v>58</v>
      </c>
      <c r="B28" s="67">
        <v>1.2351641146031164E-322</v>
      </c>
      <c r="C28" s="68">
        <v>0</v>
      </c>
      <c r="D28" s="68">
        <v>1.2351641146031164E-322</v>
      </c>
      <c r="E28" s="68">
        <v>1.2351641146031164E-322</v>
      </c>
      <c r="F28" s="68">
        <v>1.2351641146031164E-322</v>
      </c>
      <c r="G28" s="68">
        <v>1.2351641146031164E-322</v>
      </c>
      <c r="H28" s="68">
        <v>1.2351641146031164E-322</v>
      </c>
      <c r="I28" s="68">
        <v>1.2351641146031164E-322</v>
      </c>
      <c r="J28" s="68">
        <v>1.2351641146031164E-322</v>
      </c>
      <c r="K28" s="68">
        <v>1.2351641146031164E-322</v>
      </c>
      <c r="L28" s="68">
        <v>1.2351641146031164E-322</v>
      </c>
      <c r="M28" s="68">
        <v>1.2351641146031164E-322</v>
      </c>
      <c r="N28" s="68">
        <v>1.2351641146031164E-322</v>
      </c>
      <c r="O28" s="68">
        <v>1.2351641146031164E-322</v>
      </c>
      <c r="P28" s="69">
        <v>8.6461488022218145E-322</v>
      </c>
      <c r="Q28" s="103">
        <v>12.5</v>
      </c>
    </row>
    <row r="29" spans="1:17" ht="14.4" customHeight="1" x14ac:dyDescent="0.3">
      <c r="A29" s="22" t="s">
        <v>59</v>
      </c>
      <c r="B29" s="67">
        <v>9.8813129168249309E-324</v>
      </c>
      <c r="C29" s="68">
        <v>0</v>
      </c>
      <c r="D29" s="68">
        <v>9.8813129168249309E-324</v>
      </c>
      <c r="E29" s="68">
        <v>9.8813129168249309E-324</v>
      </c>
      <c r="F29" s="68">
        <v>9.8813129168249309E-324</v>
      </c>
      <c r="G29" s="68">
        <v>9.8813129168249309E-324</v>
      </c>
      <c r="H29" s="68">
        <v>9.8813129168249309E-324</v>
      </c>
      <c r="I29" s="68">
        <v>9.8813129168249309E-324</v>
      </c>
      <c r="J29" s="68">
        <v>9.8813129168249309E-324</v>
      </c>
      <c r="K29" s="68">
        <v>9.8813129168249309E-324</v>
      </c>
      <c r="L29" s="68">
        <v>9.8813129168249309E-324</v>
      </c>
      <c r="M29" s="68">
        <v>9.8813129168249309E-324</v>
      </c>
      <c r="N29" s="68">
        <v>9.8813129168249309E-324</v>
      </c>
      <c r="O29" s="68">
        <v>9.8813129168249309E-324</v>
      </c>
      <c r="P29" s="69">
        <v>6.9169190417774516E-323</v>
      </c>
      <c r="Q29" s="103" t="s">
        <v>112</v>
      </c>
    </row>
    <row r="30" spans="1:17" ht="14.4" customHeight="1" x14ac:dyDescent="0.3">
      <c r="A30" s="22" t="s">
        <v>60</v>
      </c>
      <c r="B30" s="67">
        <v>4.9406564584124654E-323</v>
      </c>
      <c r="C30" s="68">
        <v>0</v>
      </c>
      <c r="D30" s="68">
        <v>4.9406564584124654E-323</v>
      </c>
      <c r="E30" s="68">
        <v>4.9406564584124654E-323</v>
      </c>
      <c r="F30" s="68">
        <v>4.9406564584124654E-323</v>
      </c>
      <c r="G30" s="68">
        <v>4.9406564584124654E-323</v>
      </c>
      <c r="H30" s="68">
        <v>4.9406564584124654E-323</v>
      </c>
      <c r="I30" s="68">
        <v>4.9406564584124654E-323</v>
      </c>
      <c r="J30" s="68">
        <v>4.9406564584124654E-323</v>
      </c>
      <c r="K30" s="68">
        <v>4.9406564584124654E-323</v>
      </c>
      <c r="L30" s="68">
        <v>4.9406564584124654E-323</v>
      </c>
      <c r="M30" s="68">
        <v>4.9406564584124654E-323</v>
      </c>
      <c r="N30" s="68">
        <v>4.9406564584124654E-323</v>
      </c>
      <c r="O30" s="68">
        <v>4.9406564584124654E-323</v>
      </c>
      <c r="P30" s="69">
        <v>3.4584595208887258E-322</v>
      </c>
      <c r="Q30" s="103">
        <v>0</v>
      </c>
    </row>
    <row r="31" spans="1:17" ht="14.4" customHeight="1" thickBot="1" x14ac:dyDescent="0.35">
      <c r="A31" s="25" t="s">
        <v>61</v>
      </c>
      <c r="B31" s="73">
        <v>1.9762625833649862E-323</v>
      </c>
      <c r="C31" s="74">
        <v>0</v>
      </c>
      <c r="D31" s="74">
        <v>2.4703282292062327E-323</v>
      </c>
      <c r="E31" s="74">
        <v>2.4703282292062327E-323</v>
      </c>
      <c r="F31" s="74">
        <v>119.17689</v>
      </c>
      <c r="G31" s="74">
        <v>39.015610000000002</v>
      </c>
      <c r="H31" s="74">
        <v>2.4703282292062327E-323</v>
      </c>
      <c r="I31" s="74">
        <v>2.4703282292062327E-323</v>
      </c>
      <c r="J31" s="74">
        <v>2.4703282292062327E-323</v>
      </c>
      <c r="K31" s="74">
        <v>2.4703282292062327E-323</v>
      </c>
      <c r="L31" s="74">
        <v>2.4703282292062327E-323</v>
      </c>
      <c r="M31" s="74">
        <v>2.4703282292062327E-323</v>
      </c>
      <c r="N31" s="74">
        <v>2.4703282292062327E-323</v>
      </c>
      <c r="O31" s="74">
        <v>2.4703282292062327E-323</v>
      </c>
      <c r="P31" s="75">
        <v>158.1925</v>
      </c>
      <c r="Q31" s="105" t="s">
        <v>112</v>
      </c>
    </row>
    <row r="32" spans="1:17" ht="14.4" customHeight="1" x14ac:dyDescent="0.3">
      <c r="A32" s="134" t="s">
        <v>62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</row>
    <row r="33" spans="1:17" ht="14.4" customHeight="1" x14ac:dyDescent="0.3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1:17" ht="14.4" customHeight="1" x14ac:dyDescent="0.3">
      <c r="A34" s="134" t="s">
        <v>63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1:17" ht="14.4" customHeight="1" x14ac:dyDescent="0.3">
      <c r="A35" s="128"/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  <row r="36" spans="1:17" ht="14.4" customHeight="1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128"/>
      <c r="Q36" s="128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8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0" customWidth="1"/>
    <col min="2" max="11" width="10" style="60" customWidth="1"/>
    <col min="12" max="16384" width="8.88671875" style="60"/>
  </cols>
  <sheetData>
    <row r="1" spans="1:11" s="76" customFormat="1" ht="18.600000000000001" customHeight="1" thickBot="1" x14ac:dyDescent="0.4">
      <c r="A1" s="129" t="s">
        <v>64</v>
      </c>
      <c r="B1" s="129"/>
      <c r="C1" s="129"/>
      <c r="D1" s="129"/>
      <c r="E1" s="129"/>
      <c r="F1" s="129"/>
      <c r="G1" s="129"/>
      <c r="H1" s="135"/>
      <c r="I1" s="135"/>
      <c r="J1" s="135"/>
      <c r="K1" s="135"/>
    </row>
    <row r="2" spans="1:11" s="76" customFormat="1" ht="14.4" customHeight="1" thickBot="1" x14ac:dyDescent="0.35">
      <c r="A2" s="152" t="s">
        <v>111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4.4" customHeight="1" x14ac:dyDescent="0.3">
      <c r="A3" s="88"/>
      <c r="B3" s="130" t="s">
        <v>65</v>
      </c>
      <c r="C3" s="131"/>
      <c r="D3" s="131"/>
      <c r="E3" s="131"/>
      <c r="F3" s="138" t="s">
        <v>66</v>
      </c>
      <c r="G3" s="131"/>
      <c r="H3" s="131"/>
      <c r="I3" s="131"/>
      <c r="J3" s="131"/>
      <c r="K3" s="139"/>
    </row>
    <row r="4" spans="1:11" ht="14.4" customHeight="1" x14ac:dyDescent="0.3">
      <c r="A4" s="89"/>
      <c r="B4" s="136"/>
      <c r="C4" s="137"/>
      <c r="D4" s="137"/>
      <c r="E4" s="137"/>
      <c r="F4" s="140" t="s">
        <v>87</v>
      </c>
      <c r="G4" s="142" t="s">
        <v>67</v>
      </c>
      <c r="H4" s="54" t="s">
        <v>108</v>
      </c>
      <c r="I4" s="140" t="s">
        <v>68</v>
      </c>
      <c r="J4" s="142" t="s">
        <v>69</v>
      </c>
      <c r="K4" s="143" t="s">
        <v>70</v>
      </c>
    </row>
    <row r="5" spans="1:11" ht="42" thickBot="1" x14ac:dyDescent="0.35">
      <c r="A5" s="90"/>
      <c r="B5" s="30" t="s">
        <v>88</v>
      </c>
      <c r="C5" s="31" t="s">
        <v>71</v>
      </c>
      <c r="D5" s="32" t="s">
        <v>72</v>
      </c>
      <c r="E5" s="32" t="s">
        <v>73</v>
      </c>
      <c r="F5" s="141"/>
      <c r="G5" s="141"/>
      <c r="H5" s="31" t="s">
        <v>74</v>
      </c>
      <c r="I5" s="141"/>
      <c r="J5" s="141"/>
      <c r="K5" s="144"/>
    </row>
    <row r="6" spans="1:11" ht="14.4" customHeight="1" thickBot="1" x14ac:dyDescent="0.35">
      <c r="A6" s="171" t="s">
        <v>114</v>
      </c>
      <c r="B6" s="153">
        <v>66902.174351742506</v>
      </c>
      <c r="C6" s="153">
        <v>67831.509720000002</v>
      </c>
      <c r="D6" s="154">
        <v>929.33536825756903</v>
      </c>
      <c r="E6" s="155">
        <v>1.013890959109</v>
      </c>
      <c r="F6" s="153">
        <v>65538.622378318105</v>
      </c>
      <c r="G6" s="154">
        <v>38230.863054018897</v>
      </c>
      <c r="H6" s="156">
        <v>5439.56304</v>
      </c>
      <c r="I6" s="153">
        <v>37428.452069999999</v>
      </c>
      <c r="J6" s="154">
        <v>-802.41098401891202</v>
      </c>
      <c r="K6" s="157">
        <v>0.57109000329500004</v>
      </c>
    </row>
    <row r="7" spans="1:11" ht="14.4" customHeight="1" thickBot="1" x14ac:dyDescent="0.35">
      <c r="A7" s="172" t="s">
        <v>115</v>
      </c>
      <c r="B7" s="153">
        <v>17159.988756777198</v>
      </c>
      <c r="C7" s="153">
        <v>16130.07835</v>
      </c>
      <c r="D7" s="154">
        <v>-1029.91040677716</v>
      </c>
      <c r="E7" s="155">
        <v>0.93998187170299996</v>
      </c>
      <c r="F7" s="153">
        <v>18870.675341346101</v>
      </c>
      <c r="G7" s="154">
        <v>11007.893949118599</v>
      </c>
      <c r="H7" s="156">
        <v>1073.0048099999999</v>
      </c>
      <c r="I7" s="153">
        <v>9698.0647599999993</v>
      </c>
      <c r="J7" s="154">
        <v>-1309.82918911858</v>
      </c>
      <c r="K7" s="157">
        <v>0.51392250592900002</v>
      </c>
    </row>
    <row r="8" spans="1:11" ht="14.4" customHeight="1" thickBot="1" x14ac:dyDescent="0.35">
      <c r="A8" s="173" t="s">
        <v>116</v>
      </c>
      <c r="B8" s="153">
        <v>15441.9898202199</v>
      </c>
      <c r="C8" s="153">
        <v>14013.475350000001</v>
      </c>
      <c r="D8" s="154">
        <v>-1428.51447021988</v>
      </c>
      <c r="E8" s="155">
        <v>0.90749155472499998</v>
      </c>
      <c r="F8" s="153">
        <v>16686.038095242599</v>
      </c>
      <c r="G8" s="154">
        <v>9733.5222222248703</v>
      </c>
      <c r="H8" s="156">
        <v>911.09780999999998</v>
      </c>
      <c r="I8" s="153">
        <v>8412.8527599999998</v>
      </c>
      <c r="J8" s="154">
        <v>-1320.6694622248699</v>
      </c>
      <c r="K8" s="157">
        <v>0.50418515839199995</v>
      </c>
    </row>
    <row r="9" spans="1:11" ht="14.4" customHeight="1" thickBot="1" x14ac:dyDescent="0.35">
      <c r="A9" s="174" t="s">
        <v>117</v>
      </c>
      <c r="B9" s="158">
        <v>4.9406564584124654E-324</v>
      </c>
      <c r="C9" s="158">
        <v>4.9406564584124654E-324</v>
      </c>
      <c r="D9" s="159">
        <v>0</v>
      </c>
      <c r="E9" s="160">
        <v>1</v>
      </c>
      <c r="F9" s="158">
        <v>4.9406564584124654E-324</v>
      </c>
      <c r="G9" s="159">
        <v>0</v>
      </c>
      <c r="H9" s="161">
        <v>-4.6000000000000001E-4</v>
      </c>
      <c r="I9" s="158">
        <v>-1.6000000000000001E-4</v>
      </c>
      <c r="J9" s="159">
        <v>-1.6000000000000001E-4</v>
      </c>
      <c r="K9" s="162" t="s">
        <v>118</v>
      </c>
    </row>
    <row r="10" spans="1:11" ht="14.4" customHeight="1" thickBot="1" x14ac:dyDescent="0.35">
      <c r="A10" s="175" t="s">
        <v>119</v>
      </c>
      <c r="B10" s="153">
        <v>4.9406564584124654E-324</v>
      </c>
      <c r="C10" s="153">
        <v>4.9406564584124654E-324</v>
      </c>
      <c r="D10" s="154">
        <v>0</v>
      </c>
      <c r="E10" s="155">
        <v>1</v>
      </c>
      <c r="F10" s="153">
        <v>4.9406564584124654E-324</v>
      </c>
      <c r="G10" s="154">
        <v>0</v>
      </c>
      <c r="H10" s="156">
        <v>-4.6000000000000001E-4</v>
      </c>
      <c r="I10" s="153">
        <v>-1.6000000000000001E-4</v>
      </c>
      <c r="J10" s="154">
        <v>-1.6000000000000001E-4</v>
      </c>
      <c r="K10" s="163" t="s">
        <v>118</v>
      </c>
    </row>
    <row r="11" spans="1:11" ht="14.4" customHeight="1" thickBot="1" x14ac:dyDescent="0.35">
      <c r="A11" s="174" t="s">
        <v>120</v>
      </c>
      <c r="B11" s="158">
        <v>938.84142347126794</v>
      </c>
      <c r="C11" s="158">
        <v>838.53436999999997</v>
      </c>
      <c r="D11" s="159">
        <v>-100.30705347126801</v>
      </c>
      <c r="E11" s="160">
        <v>0.89315868370899998</v>
      </c>
      <c r="F11" s="158">
        <v>922.51039294609905</v>
      </c>
      <c r="G11" s="159">
        <v>538.13106255189098</v>
      </c>
      <c r="H11" s="161">
        <v>64.503119999999996</v>
      </c>
      <c r="I11" s="158">
        <v>508.18867999999998</v>
      </c>
      <c r="J11" s="159">
        <v>-29.942382551891001</v>
      </c>
      <c r="K11" s="164">
        <v>0.55087583173599997</v>
      </c>
    </row>
    <row r="12" spans="1:11" ht="14.4" customHeight="1" thickBot="1" x14ac:dyDescent="0.35">
      <c r="A12" s="175" t="s">
        <v>121</v>
      </c>
      <c r="B12" s="153">
        <v>803.84143159977395</v>
      </c>
      <c r="C12" s="153">
        <v>653.68367000000001</v>
      </c>
      <c r="D12" s="154">
        <v>-150.15776159977401</v>
      </c>
      <c r="E12" s="155">
        <v>0.813199773367</v>
      </c>
      <c r="F12" s="153">
        <v>739.99857537841297</v>
      </c>
      <c r="G12" s="154">
        <v>431.66583563740801</v>
      </c>
      <c r="H12" s="156">
        <v>50.661650000000002</v>
      </c>
      <c r="I12" s="153">
        <v>391.75277999999997</v>
      </c>
      <c r="J12" s="154">
        <v>-39.913055637406998</v>
      </c>
      <c r="K12" s="157">
        <v>0.52939666782399997</v>
      </c>
    </row>
    <row r="13" spans="1:11" ht="14.4" customHeight="1" thickBot="1" x14ac:dyDescent="0.35">
      <c r="A13" s="175" t="s">
        <v>122</v>
      </c>
      <c r="B13" s="153">
        <v>4.9406564584124654E-324</v>
      </c>
      <c r="C13" s="153">
        <v>31.226839999999999</v>
      </c>
      <c r="D13" s="154">
        <v>31.226839999999999</v>
      </c>
      <c r="E13" s="165" t="s">
        <v>118</v>
      </c>
      <c r="F13" s="153">
        <v>0</v>
      </c>
      <c r="G13" s="154">
        <v>0</v>
      </c>
      <c r="H13" s="156">
        <v>4.9406564584124654E-324</v>
      </c>
      <c r="I13" s="153">
        <v>6.1598899999999999</v>
      </c>
      <c r="J13" s="154">
        <v>6.1598899999999999</v>
      </c>
      <c r="K13" s="163" t="s">
        <v>112</v>
      </c>
    </row>
    <row r="14" spans="1:11" ht="14.4" customHeight="1" thickBot="1" x14ac:dyDescent="0.35">
      <c r="A14" s="175" t="s">
        <v>123</v>
      </c>
      <c r="B14" s="153">
        <v>4.9406564584124654E-324</v>
      </c>
      <c r="C14" s="153">
        <v>1.4145799999999999</v>
      </c>
      <c r="D14" s="154">
        <v>1.4145799999999999</v>
      </c>
      <c r="E14" s="165" t="s">
        <v>118</v>
      </c>
      <c r="F14" s="153">
        <v>24</v>
      </c>
      <c r="G14" s="154">
        <v>14</v>
      </c>
      <c r="H14" s="156">
        <v>1.02512</v>
      </c>
      <c r="I14" s="153">
        <v>4.2336400000000003</v>
      </c>
      <c r="J14" s="154">
        <v>-9.7663600000000006</v>
      </c>
      <c r="K14" s="157">
        <v>0.17640166666599999</v>
      </c>
    </row>
    <row r="15" spans="1:11" ht="14.4" customHeight="1" thickBot="1" x14ac:dyDescent="0.35">
      <c r="A15" s="175" t="s">
        <v>124</v>
      </c>
      <c r="B15" s="153">
        <v>134.99999187149399</v>
      </c>
      <c r="C15" s="153">
        <v>152.20928000000001</v>
      </c>
      <c r="D15" s="154">
        <v>17.209288128506</v>
      </c>
      <c r="E15" s="155">
        <v>1.1274762160339999</v>
      </c>
      <c r="F15" s="153">
        <v>158.511817567685</v>
      </c>
      <c r="G15" s="154">
        <v>92.465226914482997</v>
      </c>
      <c r="H15" s="156">
        <v>12.81635</v>
      </c>
      <c r="I15" s="153">
        <v>106.04237000000001</v>
      </c>
      <c r="J15" s="154">
        <v>13.577143085515999</v>
      </c>
      <c r="K15" s="157">
        <v>0.66898715582900004</v>
      </c>
    </row>
    <row r="16" spans="1:11" ht="14.4" customHeight="1" thickBot="1" x14ac:dyDescent="0.35">
      <c r="A16" s="174" t="s">
        <v>125</v>
      </c>
      <c r="B16" s="158">
        <v>9865.7169959737403</v>
      </c>
      <c r="C16" s="158">
        <v>6349.0210900000002</v>
      </c>
      <c r="D16" s="159">
        <v>-3516.6959059737301</v>
      </c>
      <c r="E16" s="160">
        <v>0.64354380858299998</v>
      </c>
      <c r="F16" s="158">
        <v>9178.3352762292707</v>
      </c>
      <c r="G16" s="159">
        <v>5354.0289111337397</v>
      </c>
      <c r="H16" s="161">
        <v>344.25628999999998</v>
      </c>
      <c r="I16" s="158">
        <v>4276.8122300000005</v>
      </c>
      <c r="J16" s="159">
        <v>-1077.2166811337399</v>
      </c>
      <c r="K16" s="164">
        <v>0.46596818500100001</v>
      </c>
    </row>
    <row r="17" spans="1:11" ht="14.4" customHeight="1" thickBot="1" x14ac:dyDescent="0.35">
      <c r="A17" s="175" t="s">
        <v>126</v>
      </c>
      <c r="B17" s="153">
        <v>10.955039340383999</v>
      </c>
      <c r="C17" s="153">
        <v>4.9406564584124654E-324</v>
      </c>
      <c r="D17" s="154">
        <v>-10.955039340383999</v>
      </c>
      <c r="E17" s="155">
        <v>0</v>
      </c>
      <c r="F17" s="153">
        <v>10.407338976965001</v>
      </c>
      <c r="G17" s="154">
        <v>6.0709477365620002</v>
      </c>
      <c r="H17" s="156">
        <v>1.3793800000000001</v>
      </c>
      <c r="I17" s="153">
        <v>1.85178</v>
      </c>
      <c r="J17" s="154">
        <v>-4.2191677365620004</v>
      </c>
      <c r="K17" s="157">
        <v>0.17793020906599999</v>
      </c>
    </row>
    <row r="18" spans="1:11" ht="14.4" customHeight="1" thickBot="1" x14ac:dyDescent="0.35">
      <c r="A18" s="175" t="s">
        <v>127</v>
      </c>
      <c r="B18" s="153">
        <v>1417.7947746329301</v>
      </c>
      <c r="C18" s="153">
        <v>1628.07383</v>
      </c>
      <c r="D18" s="154">
        <v>210.27905536706899</v>
      </c>
      <c r="E18" s="155">
        <v>1.148314170096</v>
      </c>
      <c r="F18" s="153">
        <v>1547.0317157657601</v>
      </c>
      <c r="G18" s="154">
        <v>902.43516753002802</v>
      </c>
      <c r="H18" s="156">
        <v>148.30083999999999</v>
      </c>
      <c r="I18" s="153">
        <v>899.72074999999995</v>
      </c>
      <c r="J18" s="154">
        <v>-2.7144175300270001</v>
      </c>
      <c r="K18" s="157">
        <v>0.58157873612400002</v>
      </c>
    </row>
    <row r="19" spans="1:11" ht="14.4" customHeight="1" thickBot="1" x14ac:dyDescent="0.35">
      <c r="A19" s="175" t="s">
        <v>128</v>
      </c>
      <c r="B19" s="153">
        <v>3252.07973418851</v>
      </c>
      <c r="C19" s="153">
        <v>2862.7934399999999</v>
      </c>
      <c r="D19" s="154">
        <v>-389.28629418850699</v>
      </c>
      <c r="E19" s="155">
        <v>0.880296202428</v>
      </c>
      <c r="F19" s="153">
        <v>2701.3891249571402</v>
      </c>
      <c r="G19" s="154">
        <v>1575.81032289166</v>
      </c>
      <c r="H19" s="156">
        <v>79.261099999999999</v>
      </c>
      <c r="I19" s="153">
        <v>1024.4957899999999</v>
      </c>
      <c r="J19" s="154">
        <v>-551.31453289166404</v>
      </c>
      <c r="K19" s="157">
        <v>0.37924776572699997</v>
      </c>
    </row>
    <row r="20" spans="1:11" ht="14.4" customHeight="1" thickBot="1" x14ac:dyDescent="0.35">
      <c r="A20" s="175" t="s">
        <v>129</v>
      </c>
      <c r="B20" s="153">
        <v>4.9406564584124654E-324</v>
      </c>
      <c r="C20" s="153">
        <v>-2775.0106799999999</v>
      </c>
      <c r="D20" s="154">
        <v>-2775.0106799999999</v>
      </c>
      <c r="E20" s="165" t="s">
        <v>118</v>
      </c>
      <c r="F20" s="153">
        <v>0</v>
      </c>
      <c r="G20" s="154">
        <v>0</v>
      </c>
      <c r="H20" s="156">
        <v>-302.48099999999999</v>
      </c>
      <c r="I20" s="153">
        <v>-281.92070999999902</v>
      </c>
      <c r="J20" s="154">
        <v>-281.92070999999902</v>
      </c>
      <c r="K20" s="163" t="s">
        <v>112</v>
      </c>
    </row>
    <row r="21" spans="1:11" ht="14.4" customHeight="1" thickBot="1" x14ac:dyDescent="0.35">
      <c r="A21" s="175" t="s">
        <v>130</v>
      </c>
      <c r="B21" s="153">
        <v>152.99999078769301</v>
      </c>
      <c r="C21" s="153">
        <v>23.870660000000001</v>
      </c>
      <c r="D21" s="154">
        <v>-129.12933078769299</v>
      </c>
      <c r="E21" s="155">
        <v>0.156017395014</v>
      </c>
      <c r="F21" s="153">
        <v>145.35154963712901</v>
      </c>
      <c r="G21" s="154">
        <v>84.788403954990997</v>
      </c>
      <c r="H21" s="156">
        <v>4.5317800000000004</v>
      </c>
      <c r="I21" s="153">
        <v>26.389880000000002</v>
      </c>
      <c r="J21" s="154">
        <v>-58.398523954990999</v>
      </c>
      <c r="K21" s="157">
        <v>0.181558986236</v>
      </c>
    </row>
    <row r="22" spans="1:11" ht="14.4" customHeight="1" thickBot="1" x14ac:dyDescent="0.35">
      <c r="A22" s="175" t="s">
        <v>131</v>
      </c>
      <c r="B22" s="153">
        <v>4257.9997036208997</v>
      </c>
      <c r="C22" s="153">
        <v>4026.5290500000001</v>
      </c>
      <c r="D22" s="154">
        <v>-231.47065362089899</v>
      </c>
      <c r="E22" s="155">
        <v>0.94563864026900002</v>
      </c>
      <c r="F22" s="153">
        <v>3985.1450577829301</v>
      </c>
      <c r="G22" s="154">
        <v>2324.6679503733799</v>
      </c>
      <c r="H22" s="156">
        <v>370.70893000000001</v>
      </c>
      <c r="I22" s="153">
        <v>2210.2962000000002</v>
      </c>
      <c r="J22" s="154">
        <v>-114.371750373376</v>
      </c>
      <c r="K22" s="157">
        <v>0.55463381331200001</v>
      </c>
    </row>
    <row r="23" spans="1:11" ht="14.4" customHeight="1" thickBot="1" x14ac:dyDescent="0.35">
      <c r="A23" s="175" t="s">
        <v>132</v>
      </c>
      <c r="B23" s="153">
        <v>179.999989161992</v>
      </c>
      <c r="C23" s="153">
        <v>60.63823</v>
      </c>
      <c r="D23" s="154">
        <v>-119.361759161992</v>
      </c>
      <c r="E23" s="155">
        <v>0.33687907583900001</v>
      </c>
      <c r="F23" s="153">
        <v>171.02463442184199</v>
      </c>
      <c r="G23" s="154">
        <v>99.764370079407001</v>
      </c>
      <c r="H23" s="156">
        <v>2.96434</v>
      </c>
      <c r="I23" s="153">
        <v>43.527250000000002</v>
      </c>
      <c r="J23" s="154">
        <v>-56.237120079406999</v>
      </c>
      <c r="K23" s="157">
        <v>0.25450865687899998</v>
      </c>
    </row>
    <row r="24" spans="1:11" ht="14.4" customHeight="1" thickBot="1" x14ac:dyDescent="0.35">
      <c r="A24" s="175" t="s">
        <v>133</v>
      </c>
      <c r="B24" s="153">
        <v>4.9406564584124654E-324</v>
      </c>
      <c r="C24" s="153">
        <v>56.296120000000002</v>
      </c>
      <c r="D24" s="154">
        <v>56.296120000000002</v>
      </c>
      <c r="E24" s="165" t="s">
        <v>118</v>
      </c>
      <c r="F24" s="153">
        <v>53.768934285416002</v>
      </c>
      <c r="G24" s="154">
        <v>31.365211666492002</v>
      </c>
      <c r="H24" s="156">
        <v>0</v>
      </c>
      <c r="I24" s="153">
        <v>8.5153400000000001</v>
      </c>
      <c r="J24" s="154">
        <v>-22.849871666492</v>
      </c>
      <c r="K24" s="157">
        <v>0.158369142203</v>
      </c>
    </row>
    <row r="25" spans="1:11" ht="14.4" customHeight="1" thickBot="1" x14ac:dyDescent="0.35">
      <c r="A25" s="175" t="s">
        <v>134</v>
      </c>
      <c r="B25" s="153">
        <v>497.00001007505301</v>
      </c>
      <c r="C25" s="153">
        <v>389.61232000000001</v>
      </c>
      <c r="D25" s="154">
        <v>-107.387690075053</v>
      </c>
      <c r="E25" s="155">
        <v>0.78392819336300001</v>
      </c>
      <c r="F25" s="153">
        <v>472.17485163742498</v>
      </c>
      <c r="G25" s="154">
        <v>275.43533012183099</v>
      </c>
      <c r="H25" s="156">
        <v>39.590919999999997</v>
      </c>
      <c r="I25" s="153">
        <v>324.75394999999997</v>
      </c>
      <c r="J25" s="154">
        <v>49.318619878168001</v>
      </c>
      <c r="K25" s="157">
        <v>0.68778324147000003</v>
      </c>
    </row>
    <row r="26" spans="1:11" ht="14.4" customHeight="1" thickBot="1" x14ac:dyDescent="0.35">
      <c r="A26" s="175" t="s">
        <v>135</v>
      </c>
      <c r="B26" s="153">
        <v>4.9406564584124654E-324</v>
      </c>
      <c r="C26" s="153">
        <v>20.71152</v>
      </c>
      <c r="D26" s="154">
        <v>20.71152</v>
      </c>
      <c r="E26" s="165" t="s">
        <v>118</v>
      </c>
      <c r="F26" s="153">
        <v>0</v>
      </c>
      <c r="G26" s="154">
        <v>0</v>
      </c>
      <c r="H26" s="156">
        <v>4.9406564584124654E-324</v>
      </c>
      <c r="I26" s="153">
        <v>19.181999999999999</v>
      </c>
      <c r="J26" s="154">
        <v>19.181999999999999</v>
      </c>
      <c r="K26" s="163" t="s">
        <v>112</v>
      </c>
    </row>
    <row r="27" spans="1:11" ht="14.4" customHeight="1" thickBot="1" x14ac:dyDescent="0.35">
      <c r="A27" s="175" t="s">
        <v>136</v>
      </c>
      <c r="B27" s="153">
        <v>96.887754166275002</v>
      </c>
      <c r="C27" s="153">
        <v>52.667999999999999</v>
      </c>
      <c r="D27" s="154">
        <v>-44.219754166275003</v>
      </c>
      <c r="E27" s="155">
        <v>0.54359810951499998</v>
      </c>
      <c r="F27" s="153">
        <v>92.042068764659007</v>
      </c>
      <c r="G27" s="154">
        <v>53.691206779383997</v>
      </c>
      <c r="H27" s="156">
        <v>4.9406564584124654E-324</v>
      </c>
      <c r="I27" s="153">
        <v>3.4584595208887258E-323</v>
      </c>
      <c r="J27" s="154">
        <v>-53.691206779383997</v>
      </c>
      <c r="K27" s="157">
        <v>0</v>
      </c>
    </row>
    <row r="28" spans="1:11" ht="14.4" customHeight="1" thickBot="1" x14ac:dyDescent="0.35">
      <c r="A28" s="175" t="s">
        <v>137</v>
      </c>
      <c r="B28" s="153">
        <v>4.9406564584124654E-324</v>
      </c>
      <c r="C28" s="153">
        <v>2.8386</v>
      </c>
      <c r="D28" s="154">
        <v>2.8386</v>
      </c>
      <c r="E28" s="165" t="s">
        <v>118</v>
      </c>
      <c r="F28" s="153">
        <v>0</v>
      </c>
      <c r="G28" s="154">
        <v>0</v>
      </c>
      <c r="H28" s="156">
        <v>4.9406564584124654E-324</v>
      </c>
      <c r="I28" s="153">
        <v>3.4584595208887258E-323</v>
      </c>
      <c r="J28" s="154">
        <v>3.4584595208887258E-323</v>
      </c>
      <c r="K28" s="163" t="s">
        <v>112</v>
      </c>
    </row>
    <row r="29" spans="1:11" ht="14.4" customHeight="1" thickBot="1" x14ac:dyDescent="0.35">
      <c r="A29" s="174" t="s">
        <v>138</v>
      </c>
      <c r="B29" s="158">
        <v>846.053829058117</v>
      </c>
      <c r="C29" s="158">
        <v>1071.4546700000001</v>
      </c>
      <c r="D29" s="159">
        <v>225.40084094188299</v>
      </c>
      <c r="E29" s="160">
        <v>1.266414302731</v>
      </c>
      <c r="F29" s="158">
        <v>818.82146621937397</v>
      </c>
      <c r="G29" s="159">
        <v>477.645855294635</v>
      </c>
      <c r="H29" s="161">
        <v>66.404409999999999</v>
      </c>
      <c r="I29" s="158">
        <v>458.93830000000003</v>
      </c>
      <c r="J29" s="159">
        <v>-18.707555294635</v>
      </c>
      <c r="K29" s="164">
        <v>0.56048640507500003</v>
      </c>
    </row>
    <row r="30" spans="1:11" ht="14.4" customHeight="1" thickBot="1" x14ac:dyDescent="0.35">
      <c r="A30" s="175" t="s">
        <v>139</v>
      </c>
      <c r="B30" s="153">
        <v>203.99998771692401</v>
      </c>
      <c r="C30" s="153">
        <v>267.38904000000002</v>
      </c>
      <c r="D30" s="154">
        <v>63.389052283075003</v>
      </c>
      <c r="E30" s="155">
        <v>1.3107306671550001</v>
      </c>
      <c r="F30" s="153">
        <v>265.01199608745799</v>
      </c>
      <c r="G30" s="154">
        <v>154.59033105101699</v>
      </c>
      <c r="H30" s="156">
        <v>15.838900000000001</v>
      </c>
      <c r="I30" s="153">
        <v>48.301139999999997</v>
      </c>
      <c r="J30" s="154">
        <v>-106.289191051017</v>
      </c>
      <c r="K30" s="157">
        <v>0.18226020222799999</v>
      </c>
    </row>
    <row r="31" spans="1:11" ht="14.4" customHeight="1" thickBot="1" x14ac:dyDescent="0.35">
      <c r="A31" s="175" t="s">
        <v>140</v>
      </c>
      <c r="B31" s="153">
        <v>11.999999277465999</v>
      </c>
      <c r="C31" s="153">
        <v>4.6143200000000002</v>
      </c>
      <c r="D31" s="154">
        <v>-7.3856792774660001</v>
      </c>
      <c r="E31" s="155">
        <v>0.38452668981900001</v>
      </c>
      <c r="F31" s="153">
        <v>4.3342046295139998</v>
      </c>
      <c r="G31" s="154">
        <v>2.528286033883</v>
      </c>
      <c r="H31" s="156">
        <v>0.39927000000000001</v>
      </c>
      <c r="I31" s="153">
        <v>2.1799400000000002</v>
      </c>
      <c r="J31" s="154">
        <v>-0.34834603388300001</v>
      </c>
      <c r="K31" s="157">
        <v>0.502961947194</v>
      </c>
    </row>
    <row r="32" spans="1:11" ht="14.4" customHeight="1" thickBot="1" x14ac:dyDescent="0.35">
      <c r="A32" s="175" t="s">
        <v>141</v>
      </c>
      <c r="B32" s="153">
        <v>536.999967666609</v>
      </c>
      <c r="C32" s="153">
        <v>739.57452999999998</v>
      </c>
      <c r="D32" s="154">
        <v>202.57456233339099</v>
      </c>
      <c r="E32" s="155">
        <v>1.3772338445629999</v>
      </c>
      <c r="F32" s="153">
        <v>493.71854782366302</v>
      </c>
      <c r="G32" s="154">
        <v>288.00248623047003</v>
      </c>
      <c r="H32" s="156">
        <v>31.350729999999999</v>
      </c>
      <c r="I32" s="153">
        <v>302.85167999999999</v>
      </c>
      <c r="J32" s="154">
        <v>14.84919376953</v>
      </c>
      <c r="K32" s="157">
        <v>0.613409565702</v>
      </c>
    </row>
    <row r="33" spans="1:11" ht="14.4" customHeight="1" thickBot="1" x14ac:dyDescent="0.35">
      <c r="A33" s="175" t="s">
        <v>142</v>
      </c>
      <c r="B33" s="153">
        <v>27.999958314090001</v>
      </c>
      <c r="C33" s="153">
        <v>17.874169999999999</v>
      </c>
      <c r="D33" s="154">
        <v>-10.12578831409</v>
      </c>
      <c r="E33" s="155">
        <v>0.63836416467099999</v>
      </c>
      <c r="F33" s="153">
        <v>17.848500033753002</v>
      </c>
      <c r="G33" s="154">
        <v>10.411625019689</v>
      </c>
      <c r="H33" s="156">
        <v>0.58498000000000006</v>
      </c>
      <c r="I33" s="153">
        <v>10.54288</v>
      </c>
      <c r="J33" s="154">
        <v>0.13125498030999999</v>
      </c>
      <c r="K33" s="157">
        <v>0.59068717147399996</v>
      </c>
    </row>
    <row r="34" spans="1:11" ht="14.4" customHeight="1" thickBot="1" x14ac:dyDescent="0.35">
      <c r="A34" s="175" t="s">
        <v>143</v>
      </c>
      <c r="B34" s="153">
        <v>5.5555196654949999</v>
      </c>
      <c r="C34" s="153">
        <v>4.0040800000000001</v>
      </c>
      <c r="D34" s="154">
        <v>-1.551439665495</v>
      </c>
      <c r="E34" s="155">
        <v>0.72073905612599998</v>
      </c>
      <c r="F34" s="153">
        <v>3.9048344615119999</v>
      </c>
      <c r="G34" s="154">
        <v>2.277820102548</v>
      </c>
      <c r="H34" s="156">
        <v>4.9406564584124654E-324</v>
      </c>
      <c r="I34" s="153">
        <v>0.96967999999900001</v>
      </c>
      <c r="J34" s="154">
        <v>-1.308140102548</v>
      </c>
      <c r="K34" s="157">
        <v>0.24832806859199999</v>
      </c>
    </row>
    <row r="35" spans="1:11" ht="14.4" customHeight="1" thickBot="1" x14ac:dyDescent="0.35">
      <c r="A35" s="175" t="s">
        <v>144</v>
      </c>
      <c r="B35" s="153">
        <v>2.4999598494740001</v>
      </c>
      <c r="C35" s="153">
        <v>0.1716</v>
      </c>
      <c r="D35" s="154">
        <v>-2.3283598494739999</v>
      </c>
      <c r="E35" s="155">
        <v>6.864110239E-2</v>
      </c>
      <c r="F35" s="153">
        <v>0.15256394264299999</v>
      </c>
      <c r="G35" s="154">
        <v>8.8995633207999997E-2</v>
      </c>
      <c r="H35" s="156">
        <v>4.9406564584124654E-324</v>
      </c>
      <c r="I35" s="153">
        <v>0.34834999999999999</v>
      </c>
      <c r="J35" s="154">
        <v>0.25935436679099999</v>
      </c>
      <c r="K35" s="157">
        <v>2.2833049144080002</v>
      </c>
    </row>
    <row r="36" spans="1:11" ht="14.4" customHeight="1" thickBot="1" x14ac:dyDescent="0.35">
      <c r="A36" s="175" t="s">
        <v>145</v>
      </c>
      <c r="B36" s="153">
        <v>3.998519759244</v>
      </c>
      <c r="C36" s="153">
        <v>5.83371</v>
      </c>
      <c r="D36" s="154">
        <v>1.835190240755</v>
      </c>
      <c r="E36" s="155">
        <v>1.458967405753</v>
      </c>
      <c r="F36" s="153">
        <v>3.4284283417410002</v>
      </c>
      <c r="G36" s="154">
        <v>1.9999165326820001</v>
      </c>
      <c r="H36" s="156">
        <v>1.15452</v>
      </c>
      <c r="I36" s="153">
        <v>4.24946</v>
      </c>
      <c r="J36" s="154">
        <v>2.2495434673169998</v>
      </c>
      <c r="K36" s="157">
        <v>1.2394775612660001</v>
      </c>
    </row>
    <row r="37" spans="1:11" ht="14.4" customHeight="1" thickBot="1" x14ac:dyDescent="0.35">
      <c r="A37" s="175" t="s">
        <v>146</v>
      </c>
      <c r="B37" s="153">
        <v>33.999957952823003</v>
      </c>
      <c r="C37" s="153">
        <v>16.7484</v>
      </c>
      <c r="D37" s="154">
        <v>-17.251557952822999</v>
      </c>
      <c r="E37" s="155">
        <v>0.49260060918999998</v>
      </c>
      <c r="F37" s="153">
        <v>16.877691160994001</v>
      </c>
      <c r="G37" s="154">
        <v>9.8453198439129999</v>
      </c>
      <c r="H37" s="156">
        <v>4.9406564584124654E-324</v>
      </c>
      <c r="I37" s="153">
        <v>13.56096</v>
      </c>
      <c r="J37" s="154">
        <v>3.7156401560860002</v>
      </c>
      <c r="K37" s="157">
        <v>0.80348430781400004</v>
      </c>
    </row>
    <row r="38" spans="1:11" ht="14.4" customHeight="1" thickBot="1" x14ac:dyDescent="0.35">
      <c r="A38" s="175" t="s">
        <v>147</v>
      </c>
      <c r="B38" s="153">
        <v>18.999958855989998</v>
      </c>
      <c r="C38" s="153">
        <v>15.244820000000001</v>
      </c>
      <c r="D38" s="154">
        <v>-3.7551388559899999</v>
      </c>
      <c r="E38" s="155">
        <v>0.80236068485900003</v>
      </c>
      <c r="F38" s="153">
        <v>13.544699738093</v>
      </c>
      <c r="G38" s="154">
        <v>7.9010748472210004</v>
      </c>
      <c r="H38" s="156">
        <v>1.56795</v>
      </c>
      <c r="I38" s="153">
        <v>9.4273600000000002</v>
      </c>
      <c r="J38" s="154">
        <v>1.5262851527779999</v>
      </c>
      <c r="K38" s="157">
        <v>0.69601838226599999</v>
      </c>
    </row>
    <row r="39" spans="1:11" ht="14.4" customHeight="1" thickBot="1" x14ac:dyDescent="0.35">
      <c r="A39" s="175" t="s">
        <v>148</v>
      </c>
      <c r="B39" s="153">
        <v>4.9406564584124654E-324</v>
      </c>
      <c r="C39" s="153">
        <v>4.9406564584124654E-324</v>
      </c>
      <c r="D39" s="154">
        <v>0</v>
      </c>
      <c r="E39" s="155">
        <v>1</v>
      </c>
      <c r="F39" s="153">
        <v>4.9406564584124654E-324</v>
      </c>
      <c r="G39" s="154">
        <v>0</v>
      </c>
      <c r="H39" s="156">
        <v>4.9406564584124654E-324</v>
      </c>
      <c r="I39" s="153">
        <v>0.99365999999999999</v>
      </c>
      <c r="J39" s="154">
        <v>0.99365999999999999</v>
      </c>
      <c r="K39" s="163" t="s">
        <v>118</v>
      </c>
    </row>
    <row r="40" spans="1:11" ht="14.4" customHeight="1" thickBot="1" x14ac:dyDescent="0.35">
      <c r="A40" s="175" t="s">
        <v>149</v>
      </c>
      <c r="B40" s="153">
        <v>4.9406564584124654E-324</v>
      </c>
      <c r="C40" s="153">
        <v>4.9406564584124654E-324</v>
      </c>
      <c r="D40" s="154">
        <v>0</v>
      </c>
      <c r="E40" s="155">
        <v>1</v>
      </c>
      <c r="F40" s="153">
        <v>4.9406564584124654E-324</v>
      </c>
      <c r="G40" s="154">
        <v>0</v>
      </c>
      <c r="H40" s="156">
        <v>15.50806</v>
      </c>
      <c r="I40" s="153">
        <v>65.513189999999994</v>
      </c>
      <c r="J40" s="154">
        <v>65.513189999999994</v>
      </c>
      <c r="K40" s="163" t="s">
        <v>118</v>
      </c>
    </row>
    <row r="41" spans="1:11" ht="14.4" customHeight="1" thickBot="1" x14ac:dyDescent="0.35">
      <c r="A41" s="174" t="s">
        <v>150</v>
      </c>
      <c r="B41" s="158">
        <v>464.04441205934802</v>
      </c>
      <c r="C41" s="158">
        <v>836.98951999999997</v>
      </c>
      <c r="D41" s="159">
        <v>372.94510794065297</v>
      </c>
      <c r="E41" s="160">
        <v>1.803684083352</v>
      </c>
      <c r="F41" s="158">
        <v>852.19297180484295</v>
      </c>
      <c r="G41" s="159">
        <v>497.11256688615799</v>
      </c>
      <c r="H41" s="161">
        <v>67.336129999999997</v>
      </c>
      <c r="I41" s="158">
        <v>167.4271</v>
      </c>
      <c r="J41" s="159">
        <v>-329.685466886158</v>
      </c>
      <c r="K41" s="164">
        <v>0.196466182589</v>
      </c>
    </row>
    <row r="42" spans="1:11" ht="14.4" customHeight="1" thickBot="1" x14ac:dyDescent="0.35">
      <c r="A42" s="175" t="s">
        <v>151</v>
      </c>
      <c r="B42" s="153">
        <v>2.0000398795750001</v>
      </c>
      <c r="C42" s="153">
        <v>0.33500000000000002</v>
      </c>
      <c r="D42" s="154">
        <v>-1.6650398795750001</v>
      </c>
      <c r="E42" s="155">
        <v>0.16749666015199999</v>
      </c>
      <c r="F42" s="153">
        <v>0.23611182718400001</v>
      </c>
      <c r="G42" s="154">
        <v>0.13773189919100001</v>
      </c>
      <c r="H42" s="156">
        <v>4.9406564584124654E-324</v>
      </c>
      <c r="I42" s="153">
        <v>3.4584595208887258E-323</v>
      </c>
      <c r="J42" s="154">
        <v>-0.13773189919100001</v>
      </c>
      <c r="K42" s="157">
        <v>1.4821969375237396E-322</v>
      </c>
    </row>
    <row r="43" spans="1:11" ht="14.4" customHeight="1" thickBot="1" x14ac:dyDescent="0.35">
      <c r="A43" s="175" t="s">
        <v>152</v>
      </c>
      <c r="B43" s="153">
        <v>29.387758230528998</v>
      </c>
      <c r="C43" s="153">
        <v>15.255929999999999</v>
      </c>
      <c r="D43" s="154">
        <v>-14.131828230529001</v>
      </c>
      <c r="E43" s="155">
        <v>0.51912534056899995</v>
      </c>
      <c r="F43" s="153">
        <v>16.996121629106</v>
      </c>
      <c r="G43" s="154">
        <v>9.9144042836450001</v>
      </c>
      <c r="H43" s="156">
        <v>4.9406564584124654E-324</v>
      </c>
      <c r="I43" s="153">
        <v>2.8540000000000001</v>
      </c>
      <c r="J43" s="154">
        <v>-7.0604042836450001</v>
      </c>
      <c r="K43" s="157">
        <v>0.167920662271</v>
      </c>
    </row>
    <row r="44" spans="1:11" ht="14.4" customHeight="1" thickBot="1" x14ac:dyDescent="0.35">
      <c r="A44" s="175" t="s">
        <v>153</v>
      </c>
      <c r="B44" s="153">
        <v>350.00001892609299</v>
      </c>
      <c r="C44" s="153">
        <v>35.642009999999999</v>
      </c>
      <c r="D44" s="154">
        <v>-314.35800892609302</v>
      </c>
      <c r="E44" s="155">
        <v>0.101834308779</v>
      </c>
      <c r="F44" s="153">
        <v>35.027857136553003</v>
      </c>
      <c r="G44" s="154">
        <v>20.432916662989001</v>
      </c>
      <c r="H44" s="156">
        <v>70.908000000000001</v>
      </c>
      <c r="I44" s="153">
        <v>72.296400000000006</v>
      </c>
      <c r="J44" s="154">
        <v>51.863483337010003</v>
      </c>
      <c r="K44" s="157">
        <v>2.0639686783619999</v>
      </c>
    </row>
    <row r="45" spans="1:11" ht="14.4" customHeight="1" thickBot="1" x14ac:dyDescent="0.35">
      <c r="A45" s="175" t="s">
        <v>154</v>
      </c>
      <c r="B45" s="153">
        <v>78.461515275740993</v>
      </c>
      <c r="C45" s="153">
        <v>775.90495999999996</v>
      </c>
      <c r="D45" s="154">
        <v>697.44344472425905</v>
      </c>
      <c r="E45" s="155">
        <v>9.8889877065610001</v>
      </c>
      <c r="F45" s="153">
        <v>791.52214669283001</v>
      </c>
      <c r="G45" s="154">
        <v>461.72125223748401</v>
      </c>
      <c r="H45" s="156">
        <v>-4.5828699999999998</v>
      </c>
      <c r="I45" s="153">
        <v>90.788409999999999</v>
      </c>
      <c r="J45" s="154">
        <v>-370.93284223748401</v>
      </c>
      <c r="K45" s="157">
        <v>0.114701035693</v>
      </c>
    </row>
    <row r="46" spans="1:11" ht="14.4" customHeight="1" thickBot="1" x14ac:dyDescent="0.35">
      <c r="A46" s="175" t="s">
        <v>155</v>
      </c>
      <c r="B46" s="153">
        <v>4.9406564584124654E-324</v>
      </c>
      <c r="C46" s="153">
        <v>1.8</v>
      </c>
      <c r="D46" s="154">
        <v>1.8</v>
      </c>
      <c r="E46" s="165" t="s">
        <v>118</v>
      </c>
      <c r="F46" s="153">
        <v>0</v>
      </c>
      <c r="G46" s="154">
        <v>0</v>
      </c>
      <c r="H46" s="156">
        <v>1.0109999999999999</v>
      </c>
      <c r="I46" s="153">
        <v>1.0109999999999999</v>
      </c>
      <c r="J46" s="154">
        <v>1.0109999999999999</v>
      </c>
      <c r="K46" s="163" t="s">
        <v>112</v>
      </c>
    </row>
    <row r="47" spans="1:11" ht="14.4" customHeight="1" thickBot="1" x14ac:dyDescent="0.35">
      <c r="A47" s="175" t="s">
        <v>156</v>
      </c>
      <c r="B47" s="153">
        <v>4.1950797474090002</v>
      </c>
      <c r="C47" s="153">
        <v>8.0516199999999998</v>
      </c>
      <c r="D47" s="154">
        <v>3.8565402525899999</v>
      </c>
      <c r="E47" s="155">
        <v>1.919300820198</v>
      </c>
      <c r="F47" s="153">
        <v>8.4107345191680007</v>
      </c>
      <c r="G47" s="154">
        <v>4.9062618028480003</v>
      </c>
      <c r="H47" s="156">
        <v>4.9406564584124654E-324</v>
      </c>
      <c r="I47" s="153">
        <v>0.47728999999999999</v>
      </c>
      <c r="J47" s="154">
        <v>-4.4289718028480003</v>
      </c>
      <c r="K47" s="157">
        <v>5.6747719108999999E-2</v>
      </c>
    </row>
    <row r="48" spans="1:11" ht="14.4" customHeight="1" thickBot="1" x14ac:dyDescent="0.35">
      <c r="A48" s="174" t="s">
        <v>157</v>
      </c>
      <c r="B48" s="158">
        <v>3327.3331596574099</v>
      </c>
      <c r="C48" s="158">
        <v>4906.5316999999995</v>
      </c>
      <c r="D48" s="159">
        <v>1579.1985403425899</v>
      </c>
      <c r="E48" s="160">
        <v>1.4746138918359999</v>
      </c>
      <c r="F48" s="158">
        <v>4914.1779880430504</v>
      </c>
      <c r="G48" s="159">
        <v>2866.6038263584501</v>
      </c>
      <c r="H48" s="161">
        <v>368.59832</v>
      </c>
      <c r="I48" s="158">
        <v>2843.2941099999998</v>
      </c>
      <c r="J48" s="159">
        <v>-23.309716358445002</v>
      </c>
      <c r="K48" s="164">
        <v>0.57858997311799998</v>
      </c>
    </row>
    <row r="49" spans="1:11" ht="14.4" customHeight="1" thickBot="1" x14ac:dyDescent="0.35">
      <c r="A49" s="175" t="s">
        <v>158</v>
      </c>
      <c r="B49" s="153">
        <v>70.333315765148996</v>
      </c>
      <c r="C49" s="153">
        <v>29.500139999999998</v>
      </c>
      <c r="D49" s="154">
        <v>-40.833175765149001</v>
      </c>
      <c r="E49" s="155">
        <v>0.41943337490999999</v>
      </c>
      <c r="F49" s="153">
        <v>27.683220180132</v>
      </c>
      <c r="G49" s="154">
        <v>16.148545105077002</v>
      </c>
      <c r="H49" s="156">
        <v>1.7628900000000001</v>
      </c>
      <c r="I49" s="153">
        <v>4.2224599999999999</v>
      </c>
      <c r="J49" s="154">
        <v>-11.926085105077</v>
      </c>
      <c r="K49" s="157">
        <v>0.15252777576099999</v>
      </c>
    </row>
    <row r="50" spans="1:11" ht="14.4" customHeight="1" thickBot="1" x14ac:dyDescent="0.35">
      <c r="A50" s="175" t="s">
        <v>159</v>
      </c>
      <c r="B50" s="153">
        <v>2.9999998193659998</v>
      </c>
      <c r="C50" s="153">
        <v>3.57</v>
      </c>
      <c r="D50" s="154">
        <v>0.57000018063299995</v>
      </c>
      <c r="E50" s="155">
        <v>1.190000071651</v>
      </c>
      <c r="F50" s="153">
        <v>3.6204716799679999</v>
      </c>
      <c r="G50" s="154">
        <v>2.111941813314</v>
      </c>
      <c r="H50" s="156">
        <v>4.9406564584124654E-324</v>
      </c>
      <c r="I50" s="153">
        <v>1.1279999999999999</v>
      </c>
      <c r="J50" s="154">
        <v>-0.98394181331399999</v>
      </c>
      <c r="K50" s="157">
        <v>0.31156161398499999</v>
      </c>
    </row>
    <row r="51" spans="1:11" ht="14.4" customHeight="1" thickBot="1" x14ac:dyDescent="0.35">
      <c r="A51" s="175" t="s">
        <v>160</v>
      </c>
      <c r="B51" s="153">
        <v>3253.99984407289</v>
      </c>
      <c r="C51" s="153">
        <v>4873.4615599999997</v>
      </c>
      <c r="D51" s="154">
        <v>1619.4617159271099</v>
      </c>
      <c r="E51" s="155">
        <v>1.497683403051</v>
      </c>
      <c r="F51" s="153">
        <v>4882.8742961829503</v>
      </c>
      <c r="G51" s="154">
        <v>2848.3433394400499</v>
      </c>
      <c r="H51" s="156">
        <v>366.83542999999997</v>
      </c>
      <c r="I51" s="153">
        <v>2837.9436500000002</v>
      </c>
      <c r="J51" s="154">
        <v>-10.399689440053001</v>
      </c>
      <c r="K51" s="157">
        <v>0.58120350388999997</v>
      </c>
    </row>
    <row r="52" spans="1:11" ht="14.4" customHeight="1" thickBot="1" x14ac:dyDescent="0.35">
      <c r="A52" s="174" t="s">
        <v>161</v>
      </c>
      <c r="B52" s="158">
        <v>4.9406564584124654E-324</v>
      </c>
      <c r="C52" s="158">
        <v>10.944000000000001</v>
      </c>
      <c r="D52" s="159">
        <v>10.944000000000001</v>
      </c>
      <c r="E52" s="166" t="s">
        <v>118</v>
      </c>
      <c r="F52" s="158">
        <v>0</v>
      </c>
      <c r="G52" s="159">
        <v>0</v>
      </c>
      <c r="H52" s="161">
        <v>4.9406564584124654E-324</v>
      </c>
      <c r="I52" s="158">
        <v>158.1925</v>
      </c>
      <c r="J52" s="159">
        <v>158.1925</v>
      </c>
      <c r="K52" s="162" t="s">
        <v>112</v>
      </c>
    </row>
    <row r="53" spans="1:11" ht="14.4" customHeight="1" thickBot="1" x14ac:dyDescent="0.35">
      <c r="A53" s="175" t="s">
        <v>162</v>
      </c>
      <c r="B53" s="153">
        <v>4.9406564584124654E-324</v>
      </c>
      <c r="C53" s="153">
        <v>4.9406564584124654E-324</v>
      </c>
      <c r="D53" s="154">
        <v>0</v>
      </c>
      <c r="E53" s="155">
        <v>1</v>
      </c>
      <c r="F53" s="153">
        <v>4.9406564584124654E-324</v>
      </c>
      <c r="G53" s="154">
        <v>0</v>
      </c>
      <c r="H53" s="156">
        <v>4.9406564584124654E-324</v>
      </c>
      <c r="I53" s="153">
        <v>158.1925</v>
      </c>
      <c r="J53" s="154">
        <v>158.1925</v>
      </c>
      <c r="K53" s="163" t="s">
        <v>118</v>
      </c>
    </row>
    <row r="54" spans="1:11" ht="14.4" customHeight="1" thickBot="1" x14ac:dyDescent="0.35">
      <c r="A54" s="175" t="s">
        <v>163</v>
      </c>
      <c r="B54" s="153">
        <v>4.9406564584124654E-324</v>
      </c>
      <c r="C54" s="153">
        <v>10.944000000000001</v>
      </c>
      <c r="D54" s="154">
        <v>10.944000000000001</v>
      </c>
      <c r="E54" s="165" t="s">
        <v>118</v>
      </c>
      <c r="F54" s="153">
        <v>0</v>
      </c>
      <c r="G54" s="154">
        <v>0</v>
      </c>
      <c r="H54" s="156">
        <v>4.9406564584124654E-324</v>
      </c>
      <c r="I54" s="153">
        <v>3.4584595208887258E-323</v>
      </c>
      <c r="J54" s="154">
        <v>3.4584595208887258E-323</v>
      </c>
      <c r="K54" s="163" t="s">
        <v>112</v>
      </c>
    </row>
    <row r="55" spans="1:11" ht="14.4" customHeight="1" thickBot="1" x14ac:dyDescent="0.35">
      <c r="A55" s="173" t="s">
        <v>44</v>
      </c>
      <c r="B55" s="153">
        <v>1717.9989365572901</v>
      </c>
      <c r="C55" s="153">
        <v>2116.6030000000001</v>
      </c>
      <c r="D55" s="154">
        <v>398.60406344270899</v>
      </c>
      <c r="E55" s="155">
        <v>1.232016478567</v>
      </c>
      <c r="F55" s="153">
        <v>2184.6372461035098</v>
      </c>
      <c r="G55" s="154">
        <v>1274.37172689371</v>
      </c>
      <c r="H55" s="156">
        <v>161.90700000000001</v>
      </c>
      <c r="I55" s="153">
        <v>1285.212</v>
      </c>
      <c r="J55" s="154">
        <v>10.840273106285</v>
      </c>
      <c r="K55" s="157">
        <v>0.58829538052200003</v>
      </c>
    </row>
    <row r="56" spans="1:11" ht="14.4" customHeight="1" thickBot="1" x14ac:dyDescent="0.35">
      <c r="A56" s="174" t="s">
        <v>164</v>
      </c>
      <c r="B56" s="158">
        <v>1717.9989365572901</v>
      </c>
      <c r="C56" s="158">
        <v>2116.6030000000001</v>
      </c>
      <c r="D56" s="159">
        <v>398.60406344270899</v>
      </c>
      <c r="E56" s="160">
        <v>1.232016478567</v>
      </c>
      <c r="F56" s="158">
        <v>2184.6372461035098</v>
      </c>
      <c r="G56" s="159">
        <v>1274.37172689371</v>
      </c>
      <c r="H56" s="161">
        <v>161.90700000000001</v>
      </c>
      <c r="I56" s="158">
        <v>1285.212</v>
      </c>
      <c r="J56" s="159">
        <v>10.840273106285</v>
      </c>
      <c r="K56" s="164">
        <v>0.58829538052200003</v>
      </c>
    </row>
    <row r="57" spans="1:11" ht="14.4" customHeight="1" thickBot="1" x14ac:dyDescent="0.35">
      <c r="A57" s="175" t="s">
        <v>165</v>
      </c>
      <c r="B57" s="153">
        <v>569.99996567964104</v>
      </c>
      <c r="C57" s="153">
        <v>618.23</v>
      </c>
      <c r="D57" s="154">
        <v>48.230034320359003</v>
      </c>
      <c r="E57" s="155">
        <v>1.0846141003930001</v>
      </c>
      <c r="F57" s="153">
        <v>607.54676380440901</v>
      </c>
      <c r="G57" s="154">
        <v>354.40227888590499</v>
      </c>
      <c r="H57" s="156">
        <v>56.905000000000001</v>
      </c>
      <c r="I57" s="153">
        <v>358.95100000000002</v>
      </c>
      <c r="J57" s="154">
        <v>4.5487211140939996</v>
      </c>
      <c r="K57" s="157">
        <v>0.59082036377199998</v>
      </c>
    </row>
    <row r="58" spans="1:11" ht="14.4" customHeight="1" thickBot="1" x14ac:dyDescent="0.35">
      <c r="A58" s="175" t="s">
        <v>166</v>
      </c>
      <c r="B58" s="153">
        <v>400.00005591553298</v>
      </c>
      <c r="C58" s="153">
        <v>850.76</v>
      </c>
      <c r="D58" s="154">
        <v>450.75994408446701</v>
      </c>
      <c r="E58" s="155">
        <v>2.1268997026830001</v>
      </c>
      <c r="F58" s="153">
        <v>900.03868195048699</v>
      </c>
      <c r="G58" s="154">
        <v>525.02256447111802</v>
      </c>
      <c r="H58" s="156">
        <v>82.507999999999996</v>
      </c>
      <c r="I58" s="153">
        <v>546.40200000000004</v>
      </c>
      <c r="J58" s="154">
        <v>21.379435528881999</v>
      </c>
      <c r="K58" s="157">
        <v>0.60708724075700005</v>
      </c>
    </row>
    <row r="59" spans="1:11" ht="14.4" customHeight="1" thickBot="1" x14ac:dyDescent="0.35">
      <c r="A59" s="175" t="s">
        <v>167</v>
      </c>
      <c r="B59" s="153">
        <v>747.99891496211796</v>
      </c>
      <c r="C59" s="153">
        <v>647.61300000000006</v>
      </c>
      <c r="D59" s="154">
        <v>-100.385914962117</v>
      </c>
      <c r="E59" s="155">
        <v>0.86579403665599997</v>
      </c>
      <c r="F59" s="153">
        <v>677.05180034861303</v>
      </c>
      <c r="G59" s="154">
        <v>394.94688353669102</v>
      </c>
      <c r="H59" s="156">
        <v>22.494</v>
      </c>
      <c r="I59" s="153">
        <v>379.85899999999998</v>
      </c>
      <c r="J59" s="154">
        <v>-15.087883536691001</v>
      </c>
      <c r="K59" s="157">
        <v>0.56104865211800004</v>
      </c>
    </row>
    <row r="60" spans="1:11" ht="14.4" customHeight="1" thickBot="1" x14ac:dyDescent="0.35">
      <c r="A60" s="176" t="s">
        <v>168</v>
      </c>
      <c r="B60" s="158">
        <v>5211.1879962283201</v>
      </c>
      <c r="C60" s="158">
        <v>6306.0291100000004</v>
      </c>
      <c r="D60" s="159">
        <v>1094.8411137716701</v>
      </c>
      <c r="E60" s="160">
        <v>1.2100943421270001</v>
      </c>
      <c r="F60" s="158">
        <v>5851.9526859187699</v>
      </c>
      <c r="G60" s="159">
        <v>3413.63906678595</v>
      </c>
      <c r="H60" s="161">
        <v>413.58920000000001</v>
      </c>
      <c r="I60" s="158">
        <v>3082.2275599999998</v>
      </c>
      <c r="J60" s="159">
        <v>-331.41150678594801</v>
      </c>
      <c r="K60" s="164">
        <v>0.52670069725799995</v>
      </c>
    </row>
    <row r="61" spans="1:11" ht="14.4" customHeight="1" thickBot="1" x14ac:dyDescent="0.35">
      <c r="A61" s="173" t="s">
        <v>47</v>
      </c>
      <c r="B61" s="153">
        <v>965.32211187683595</v>
      </c>
      <c r="C61" s="153">
        <v>1826.7123099999999</v>
      </c>
      <c r="D61" s="154">
        <v>861.39019812316496</v>
      </c>
      <c r="E61" s="155">
        <v>1.8923344731509999</v>
      </c>
      <c r="F61" s="153">
        <v>1545.5070339470701</v>
      </c>
      <c r="G61" s="154">
        <v>901.54576980245702</v>
      </c>
      <c r="H61" s="156">
        <v>94.435599999999994</v>
      </c>
      <c r="I61" s="153">
        <v>780.25401999999997</v>
      </c>
      <c r="J61" s="154">
        <v>-121.29174980245701</v>
      </c>
      <c r="K61" s="157">
        <v>0.50485310183700005</v>
      </c>
    </row>
    <row r="62" spans="1:11" ht="14.4" customHeight="1" thickBot="1" x14ac:dyDescent="0.35">
      <c r="A62" s="174" t="s">
        <v>169</v>
      </c>
      <c r="B62" s="158">
        <v>965.32211187683595</v>
      </c>
      <c r="C62" s="158">
        <v>1826.7123099999999</v>
      </c>
      <c r="D62" s="159">
        <v>861.39019812316496</v>
      </c>
      <c r="E62" s="160">
        <v>1.8923344731509999</v>
      </c>
      <c r="F62" s="158">
        <v>1545.5070339470701</v>
      </c>
      <c r="G62" s="159">
        <v>901.54576980245702</v>
      </c>
      <c r="H62" s="161">
        <v>94.435599999999994</v>
      </c>
      <c r="I62" s="158">
        <v>780.25401999999997</v>
      </c>
      <c r="J62" s="159">
        <v>-121.29174980245701</v>
      </c>
      <c r="K62" s="164">
        <v>0.50485310183700005</v>
      </c>
    </row>
    <row r="63" spans="1:11" ht="14.4" customHeight="1" thickBot="1" x14ac:dyDescent="0.35">
      <c r="A63" s="175" t="s">
        <v>170</v>
      </c>
      <c r="B63" s="153">
        <v>750.42495481604305</v>
      </c>
      <c r="C63" s="153">
        <v>1309.50803</v>
      </c>
      <c r="D63" s="154">
        <v>559.08307518395702</v>
      </c>
      <c r="E63" s="155">
        <v>1.7450219660149999</v>
      </c>
      <c r="F63" s="153">
        <v>1125.5870100648999</v>
      </c>
      <c r="G63" s="154">
        <v>656.59242253785897</v>
      </c>
      <c r="H63" s="156">
        <v>62.145130000000002</v>
      </c>
      <c r="I63" s="153">
        <v>522.55264999999997</v>
      </c>
      <c r="J63" s="154">
        <v>-134.03977253785899</v>
      </c>
      <c r="K63" s="157">
        <v>0.46424900547600001</v>
      </c>
    </row>
    <row r="64" spans="1:11" ht="14.4" customHeight="1" thickBot="1" x14ac:dyDescent="0.35">
      <c r="A64" s="175" t="s">
        <v>171</v>
      </c>
      <c r="B64" s="153">
        <v>91.897164466765005</v>
      </c>
      <c r="C64" s="153">
        <v>196.71856</v>
      </c>
      <c r="D64" s="154">
        <v>104.82139553323501</v>
      </c>
      <c r="E64" s="155">
        <v>2.1406379744300001</v>
      </c>
      <c r="F64" s="153">
        <v>166.93985488609101</v>
      </c>
      <c r="G64" s="154">
        <v>97.381582016886</v>
      </c>
      <c r="H64" s="156">
        <v>6.9320000000000004</v>
      </c>
      <c r="I64" s="153">
        <v>67.722999999999999</v>
      </c>
      <c r="J64" s="154">
        <v>-29.658582016886001</v>
      </c>
      <c r="K64" s="157">
        <v>0.40567304941100002</v>
      </c>
    </row>
    <row r="65" spans="1:11" ht="14.4" customHeight="1" thickBot="1" x14ac:dyDescent="0.35">
      <c r="A65" s="175" t="s">
        <v>172</v>
      </c>
      <c r="B65" s="153">
        <v>50.000036989439003</v>
      </c>
      <c r="C65" s="153">
        <v>227.12654000000001</v>
      </c>
      <c r="D65" s="154">
        <v>177.12650301055999</v>
      </c>
      <c r="E65" s="155">
        <v>4.5425274394889996</v>
      </c>
      <c r="F65" s="153">
        <v>169.98629104171101</v>
      </c>
      <c r="G65" s="154">
        <v>99.158669774331003</v>
      </c>
      <c r="H65" s="156">
        <v>0.99099000000000004</v>
      </c>
      <c r="I65" s="153">
        <v>117.13188</v>
      </c>
      <c r="J65" s="154">
        <v>17.973210225668002</v>
      </c>
      <c r="K65" s="157">
        <v>0.68906662579699995</v>
      </c>
    </row>
    <row r="66" spans="1:11" ht="14.4" customHeight="1" thickBot="1" x14ac:dyDescent="0.35">
      <c r="A66" s="175" t="s">
        <v>173</v>
      </c>
      <c r="B66" s="153">
        <v>72.999955604587996</v>
      </c>
      <c r="C66" s="153">
        <v>93.359179999999995</v>
      </c>
      <c r="D66" s="154">
        <v>20.359224395411999</v>
      </c>
      <c r="E66" s="155">
        <v>1.2788936544789999</v>
      </c>
      <c r="F66" s="153">
        <v>82.993877954363995</v>
      </c>
      <c r="G66" s="154">
        <v>48.413095473379002</v>
      </c>
      <c r="H66" s="156">
        <v>24.36748</v>
      </c>
      <c r="I66" s="153">
        <v>72.846490000000003</v>
      </c>
      <c r="J66" s="154">
        <v>24.433394526619999</v>
      </c>
      <c r="K66" s="157">
        <v>0.87773329546099998</v>
      </c>
    </row>
    <row r="67" spans="1:11" ht="14.4" customHeight="1" thickBot="1" x14ac:dyDescent="0.35">
      <c r="A67" s="177" t="s">
        <v>48</v>
      </c>
      <c r="B67" s="158">
        <v>54.999956688387996</v>
      </c>
      <c r="C67" s="158">
        <v>26.524999999999999</v>
      </c>
      <c r="D67" s="159">
        <v>-28.474956688388001</v>
      </c>
      <c r="E67" s="160">
        <v>0.48227310705499998</v>
      </c>
      <c r="F67" s="158">
        <v>0</v>
      </c>
      <c r="G67" s="159">
        <v>0</v>
      </c>
      <c r="H67" s="161">
        <v>4.9406564584124654E-324</v>
      </c>
      <c r="I67" s="158">
        <v>21.962</v>
      </c>
      <c r="J67" s="159">
        <v>21.962</v>
      </c>
      <c r="K67" s="162" t="s">
        <v>112</v>
      </c>
    </row>
    <row r="68" spans="1:11" ht="14.4" customHeight="1" thickBot="1" x14ac:dyDescent="0.35">
      <c r="A68" s="174" t="s">
        <v>174</v>
      </c>
      <c r="B68" s="158">
        <v>54.999956688387996</v>
      </c>
      <c r="C68" s="158">
        <v>26.524999999999999</v>
      </c>
      <c r="D68" s="159">
        <v>-28.474956688388001</v>
      </c>
      <c r="E68" s="160">
        <v>0.48227310705499998</v>
      </c>
      <c r="F68" s="158">
        <v>0</v>
      </c>
      <c r="G68" s="159">
        <v>0</v>
      </c>
      <c r="H68" s="161">
        <v>4.9406564584124654E-324</v>
      </c>
      <c r="I68" s="158">
        <v>21.962</v>
      </c>
      <c r="J68" s="159">
        <v>21.962</v>
      </c>
      <c r="K68" s="162" t="s">
        <v>112</v>
      </c>
    </row>
    <row r="69" spans="1:11" ht="14.4" customHeight="1" thickBot="1" x14ac:dyDescent="0.35">
      <c r="A69" s="175" t="s">
        <v>175</v>
      </c>
      <c r="B69" s="153">
        <v>54.999956688387996</v>
      </c>
      <c r="C69" s="153">
        <v>11.382</v>
      </c>
      <c r="D69" s="154">
        <v>-43.617956688387999</v>
      </c>
      <c r="E69" s="155">
        <v>0.20694561751099999</v>
      </c>
      <c r="F69" s="153">
        <v>0</v>
      </c>
      <c r="G69" s="154">
        <v>0</v>
      </c>
      <c r="H69" s="156">
        <v>4.9406564584124654E-324</v>
      </c>
      <c r="I69" s="153">
        <v>12.798999999999999</v>
      </c>
      <c r="J69" s="154">
        <v>12.798999999999999</v>
      </c>
      <c r="K69" s="163" t="s">
        <v>112</v>
      </c>
    </row>
    <row r="70" spans="1:11" ht="14.4" customHeight="1" thickBot="1" x14ac:dyDescent="0.35">
      <c r="A70" s="175" t="s">
        <v>176</v>
      </c>
      <c r="B70" s="153">
        <v>4.9406564584124654E-324</v>
      </c>
      <c r="C70" s="153">
        <v>15.143000000000001</v>
      </c>
      <c r="D70" s="154">
        <v>15.143000000000001</v>
      </c>
      <c r="E70" s="165" t="s">
        <v>118</v>
      </c>
      <c r="F70" s="153">
        <v>0</v>
      </c>
      <c r="G70" s="154">
        <v>0</v>
      </c>
      <c r="H70" s="156">
        <v>4.9406564584124654E-324</v>
      </c>
      <c r="I70" s="153">
        <v>9.1630000000000003</v>
      </c>
      <c r="J70" s="154">
        <v>9.1630000000000003</v>
      </c>
      <c r="K70" s="163" t="s">
        <v>112</v>
      </c>
    </row>
    <row r="71" spans="1:11" ht="14.4" customHeight="1" thickBot="1" x14ac:dyDescent="0.35">
      <c r="A71" s="173" t="s">
        <v>177</v>
      </c>
      <c r="B71" s="153">
        <v>4.9406564584124654E-324</v>
      </c>
      <c r="C71" s="153">
        <v>3.8035899999999998</v>
      </c>
      <c r="D71" s="154">
        <v>3.8035899999999998</v>
      </c>
      <c r="E71" s="165" t="s">
        <v>118</v>
      </c>
      <c r="F71" s="153">
        <v>0</v>
      </c>
      <c r="G71" s="154">
        <v>0</v>
      </c>
      <c r="H71" s="156">
        <v>0.31095</v>
      </c>
      <c r="I71" s="153">
        <v>0.62295</v>
      </c>
      <c r="J71" s="154">
        <v>0.62295</v>
      </c>
      <c r="K71" s="163" t="s">
        <v>112</v>
      </c>
    </row>
    <row r="72" spans="1:11" ht="14.4" customHeight="1" thickBot="1" x14ac:dyDescent="0.35">
      <c r="A72" s="174" t="s">
        <v>178</v>
      </c>
      <c r="B72" s="158">
        <v>4.9406564584124654E-324</v>
      </c>
      <c r="C72" s="158">
        <v>3.8035899999999998</v>
      </c>
      <c r="D72" s="159">
        <v>3.8035899999999998</v>
      </c>
      <c r="E72" s="166" t="s">
        <v>118</v>
      </c>
      <c r="F72" s="158">
        <v>0</v>
      </c>
      <c r="G72" s="159">
        <v>0</v>
      </c>
      <c r="H72" s="161">
        <v>0.31095</v>
      </c>
      <c r="I72" s="158">
        <v>0.62295</v>
      </c>
      <c r="J72" s="159">
        <v>0.62295</v>
      </c>
      <c r="K72" s="162" t="s">
        <v>112</v>
      </c>
    </row>
    <row r="73" spans="1:11" ht="14.4" customHeight="1" thickBot="1" x14ac:dyDescent="0.35">
      <c r="A73" s="175" t="s">
        <v>179</v>
      </c>
      <c r="B73" s="153">
        <v>4.9406564584124654E-324</v>
      </c>
      <c r="C73" s="153">
        <v>3.3992300000000002</v>
      </c>
      <c r="D73" s="154">
        <v>3.3992300000000002</v>
      </c>
      <c r="E73" s="165" t="s">
        <v>118</v>
      </c>
      <c r="F73" s="153">
        <v>0</v>
      </c>
      <c r="G73" s="154">
        <v>0</v>
      </c>
      <c r="H73" s="156">
        <v>0.31095</v>
      </c>
      <c r="I73" s="153">
        <v>0.62295</v>
      </c>
      <c r="J73" s="154">
        <v>0.62295</v>
      </c>
      <c r="K73" s="163" t="s">
        <v>112</v>
      </c>
    </row>
    <row r="74" spans="1:11" ht="14.4" customHeight="1" thickBot="1" x14ac:dyDescent="0.35">
      <c r="A74" s="175" t="s">
        <v>180</v>
      </c>
      <c r="B74" s="153">
        <v>4.9406564584124654E-324</v>
      </c>
      <c r="C74" s="153">
        <v>0.40436</v>
      </c>
      <c r="D74" s="154">
        <v>0.40436</v>
      </c>
      <c r="E74" s="165" t="s">
        <v>118</v>
      </c>
      <c r="F74" s="153">
        <v>0</v>
      </c>
      <c r="G74" s="154">
        <v>0</v>
      </c>
      <c r="H74" s="156">
        <v>4.9406564584124654E-324</v>
      </c>
      <c r="I74" s="153">
        <v>3.4584595208887258E-323</v>
      </c>
      <c r="J74" s="154">
        <v>3.4584595208887258E-323</v>
      </c>
      <c r="K74" s="163" t="s">
        <v>112</v>
      </c>
    </row>
    <row r="75" spans="1:11" ht="14.4" customHeight="1" thickBot="1" x14ac:dyDescent="0.35">
      <c r="A75" s="173" t="s">
        <v>49</v>
      </c>
      <c r="B75" s="153">
        <v>4190.8659276630997</v>
      </c>
      <c r="C75" s="153">
        <v>4448.9882100000004</v>
      </c>
      <c r="D75" s="154">
        <v>258.12228233690098</v>
      </c>
      <c r="E75" s="155">
        <v>1.0615916344709999</v>
      </c>
      <c r="F75" s="153">
        <v>4306.4456519716996</v>
      </c>
      <c r="G75" s="154">
        <v>2512.0932969834898</v>
      </c>
      <c r="H75" s="156">
        <v>318.84264999999999</v>
      </c>
      <c r="I75" s="153">
        <v>2279.38859</v>
      </c>
      <c r="J75" s="154">
        <v>-232.70470698349101</v>
      </c>
      <c r="K75" s="157">
        <v>0.52929695953699996</v>
      </c>
    </row>
    <row r="76" spans="1:11" ht="14.4" customHeight="1" thickBot="1" x14ac:dyDescent="0.35">
      <c r="A76" s="174" t="s">
        <v>181</v>
      </c>
      <c r="B76" s="158">
        <v>6.0532596355260004</v>
      </c>
      <c r="C76" s="158">
        <v>5.3007499999999999</v>
      </c>
      <c r="D76" s="159">
        <v>-0.75250963552600003</v>
      </c>
      <c r="E76" s="160">
        <v>0.87568522071800003</v>
      </c>
      <c r="F76" s="158">
        <v>5.0847488840489996</v>
      </c>
      <c r="G76" s="159">
        <v>2.966103515695</v>
      </c>
      <c r="H76" s="161">
        <v>0.41599999999999998</v>
      </c>
      <c r="I76" s="158">
        <v>2.0049999999999999</v>
      </c>
      <c r="J76" s="159">
        <v>-0.96110351569499997</v>
      </c>
      <c r="K76" s="164">
        <v>0.39431642460999999</v>
      </c>
    </row>
    <row r="77" spans="1:11" ht="14.4" customHeight="1" thickBot="1" x14ac:dyDescent="0.35">
      <c r="A77" s="175" t="s">
        <v>182</v>
      </c>
      <c r="B77" s="153">
        <v>6.0532596355260004</v>
      </c>
      <c r="C77" s="153">
        <v>5.3007499999999999</v>
      </c>
      <c r="D77" s="154">
        <v>-0.75250963552600003</v>
      </c>
      <c r="E77" s="155">
        <v>0.87568522071800003</v>
      </c>
      <c r="F77" s="153">
        <v>5.0847488840489996</v>
      </c>
      <c r="G77" s="154">
        <v>2.966103515695</v>
      </c>
      <c r="H77" s="156">
        <v>0.41599999999999998</v>
      </c>
      <c r="I77" s="153">
        <v>2.0049999999999999</v>
      </c>
      <c r="J77" s="154">
        <v>-0.96110351569499997</v>
      </c>
      <c r="K77" s="157">
        <v>0.39431642460999999</v>
      </c>
    </row>
    <row r="78" spans="1:11" ht="14.4" customHeight="1" thickBot="1" x14ac:dyDescent="0.35">
      <c r="A78" s="174" t="s">
        <v>183</v>
      </c>
      <c r="B78" s="158">
        <v>12.249239262459</v>
      </c>
      <c r="C78" s="158">
        <v>5.4666499999999996</v>
      </c>
      <c r="D78" s="159">
        <v>-6.7825892624590001</v>
      </c>
      <c r="E78" s="160">
        <v>0.44628485760300002</v>
      </c>
      <c r="F78" s="158">
        <v>4.3804278630780003</v>
      </c>
      <c r="G78" s="159">
        <v>2.555249586795</v>
      </c>
      <c r="H78" s="161">
        <v>0.32845000000000002</v>
      </c>
      <c r="I78" s="158">
        <v>2.9449100000000001</v>
      </c>
      <c r="J78" s="159">
        <v>0.38966041320400002</v>
      </c>
      <c r="K78" s="164">
        <v>0.67228820837799996</v>
      </c>
    </row>
    <row r="79" spans="1:11" ht="14.4" customHeight="1" thickBot="1" x14ac:dyDescent="0.35">
      <c r="A79" s="175" t="s">
        <v>184</v>
      </c>
      <c r="B79" s="153">
        <v>9.9999593978900005</v>
      </c>
      <c r="C79" s="153">
        <v>5.4666499999999996</v>
      </c>
      <c r="D79" s="154">
        <v>-4.5333093978900001</v>
      </c>
      <c r="E79" s="155">
        <v>0.546667219584</v>
      </c>
      <c r="F79" s="153">
        <v>4.3804278630780003</v>
      </c>
      <c r="G79" s="154">
        <v>2.555249586795</v>
      </c>
      <c r="H79" s="156">
        <v>0.32845000000000002</v>
      </c>
      <c r="I79" s="153">
        <v>2.9449100000000001</v>
      </c>
      <c r="J79" s="154">
        <v>0.38966041320400002</v>
      </c>
      <c r="K79" s="157">
        <v>0.67228820837799996</v>
      </c>
    </row>
    <row r="80" spans="1:11" ht="14.4" customHeight="1" thickBot="1" x14ac:dyDescent="0.35">
      <c r="A80" s="174" t="s">
        <v>185</v>
      </c>
      <c r="B80" s="158">
        <v>22.467958647178001</v>
      </c>
      <c r="C80" s="158">
        <v>11.626799999999999</v>
      </c>
      <c r="D80" s="159">
        <v>-10.841158647178</v>
      </c>
      <c r="E80" s="160">
        <v>0.51748359441900005</v>
      </c>
      <c r="F80" s="158">
        <v>10.834984098192001</v>
      </c>
      <c r="G80" s="159">
        <v>6.320407390612</v>
      </c>
      <c r="H80" s="161">
        <v>1.08</v>
      </c>
      <c r="I80" s="158">
        <v>9.3903999999999996</v>
      </c>
      <c r="J80" s="159">
        <v>3.0699926093880001</v>
      </c>
      <c r="K80" s="164">
        <v>0.86667409152599995</v>
      </c>
    </row>
    <row r="81" spans="1:11" ht="14.4" customHeight="1" thickBot="1" x14ac:dyDescent="0.35">
      <c r="A81" s="175" t="s">
        <v>186</v>
      </c>
      <c r="B81" s="153">
        <v>5.4679196707699997</v>
      </c>
      <c r="C81" s="153">
        <v>4.59</v>
      </c>
      <c r="D81" s="154">
        <v>-0.87791967076999999</v>
      </c>
      <c r="E81" s="155">
        <v>0.83944173952199996</v>
      </c>
      <c r="F81" s="153">
        <v>3.9989506800329999</v>
      </c>
      <c r="G81" s="154">
        <v>2.3327212300190001</v>
      </c>
      <c r="H81" s="156">
        <v>1.08</v>
      </c>
      <c r="I81" s="153">
        <v>3.24</v>
      </c>
      <c r="J81" s="154">
        <v>0.90727876998000001</v>
      </c>
      <c r="K81" s="157">
        <v>0.81021254304900003</v>
      </c>
    </row>
    <row r="82" spans="1:11" ht="14.4" customHeight="1" thickBot="1" x14ac:dyDescent="0.35">
      <c r="A82" s="175" t="s">
        <v>187</v>
      </c>
      <c r="B82" s="153">
        <v>17.000038976407001</v>
      </c>
      <c r="C82" s="153">
        <v>7.0368000000000004</v>
      </c>
      <c r="D82" s="154">
        <v>-9.9632389764070002</v>
      </c>
      <c r="E82" s="155">
        <v>0.41392846273799999</v>
      </c>
      <c r="F82" s="153">
        <v>6.8360334181580003</v>
      </c>
      <c r="G82" s="154">
        <v>3.9876861605920002</v>
      </c>
      <c r="H82" s="156">
        <v>4.9406564584124654E-324</v>
      </c>
      <c r="I82" s="153">
        <v>6.1504000000000003</v>
      </c>
      <c r="J82" s="154">
        <v>2.162713839407</v>
      </c>
      <c r="K82" s="157">
        <v>0.89970303299900001</v>
      </c>
    </row>
    <row r="83" spans="1:11" ht="14.4" customHeight="1" thickBot="1" x14ac:dyDescent="0.35">
      <c r="A83" s="174" t="s">
        <v>188</v>
      </c>
      <c r="B83" s="158">
        <v>2937.09558315407</v>
      </c>
      <c r="C83" s="158">
        <v>3216.3738400000002</v>
      </c>
      <c r="D83" s="159">
        <v>279.27825684593302</v>
      </c>
      <c r="E83" s="160">
        <v>1.0950865400659999</v>
      </c>
      <c r="F83" s="158">
        <v>3137.90292657911</v>
      </c>
      <c r="G83" s="159">
        <v>1830.44337383782</v>
      </c>
      <c r="H83" s="161">
        <v>264.63488999999998</v>
      </c>
      <c r="I83" s="158">
        <v>1923.5093400000001</v>
      </c>
      <c r="J83" s="159">
        <v>93.065966162183003</v>
      </c>
      <c r="K83" s="164">
        <v>0.61299198381999997</v>
      </c>
    </row>
    <row r="84" spans="1:11" ht="14.4" customHeight="1" thickBot="1" x14ac:dyDescent="0.35">
      <c r="A84" s="175" t="s">
        <v>189</v>
      </c>
      <c r="B84" s="153">
        <v>2649.9998004404401</v>
      </c>
      <c r="C84" s="153">
        <v>2902.5411399999998</v>
      </c>
      <c r="D84" s="154">
        <v>252.541339559563</v>
      </c>
      <c r="E84" s="155">
        <v>1.095298625878</v>
      </c>
      <c r="F84" s="153">
        <v>2823.9950106310898</v>
      </c>
      <c r="G84" s="154">
        <v>1647.33042286814</v>
      </c>
      <c r="H84" s="156">
        <v>237.08735999999999</v>
      </c>
      <c r="I84" s="153">
        <v>1732.0165</v>
      </c>
      <c r="J84" s="154">
        <v>84.686077131862007</v>
      </c>
      <c r="K84" s="157">
        <v>0.61332137396800002</v>
      </c>
    </row>
    <row r="85" spans="1:11" ht="14.4" customHeight="1" thickBot="1" x14ac:dyDescent="0.35">
      <c r="A85" s="175" t="s">
        <v>190</v>
      </c>
      <c r="B85" s="153">
        <v>286.35154275844098</v>
      </c>
      <c r="C85" s="153">
        <v>313.83269999999999</v>
      </c>
      <c r="D85" s="154">
        <v>27.481157241558002</v>
      </c>
      <c r="E85" s="155">
        <v>1.0959699988930001</v>
      </c>
      <c r="F85" s="153">
        <v>313.90791594801999</v>
      </c>
      <c r="G85" s="154">
        <v>183.112950969678</v>
      </c>
      <c r="H85" s="156">
        <v>27.547529999999998</v>
      </c>
      <c r="I85" s="153">
        <v>191.49284</v>
      </c>
      <c r="J85" s="154">
        <v>8.3798890303209994</v>
      </c>
      <c r="K85" s="157">
        <v>0.61002870673599996</v>
      </c>
    </row>
    <row r="86" spans="1:11" ht="14.4" customHeight="1" thickBot="1" x14ac:dyDescent="0.35">
      <c r="A86" s="174" t="s">
        <v>191</v>
      </c>
      <c r="B86" s="158">
        <v>1182.9998887702</v>
      </c>
      <c r="C86" s="158">
        <v>1209.3621700000001</v>
      </c>
      <c r="D86" s="159">
        <v>26.362281229794998</v>
      </c>
      <c r="E86" s="160">
        <v>1.0222842634889999</v>
      </c>
      <c r="F86" s="158">
        <v>1101.0159906824399</v>
      </c>
      <c r="G86" s="159">
        <v>642.25932789808701</v>
      </c>
      <c r="H86" s="161">
        <v>52.383310000000002</v>
      </c>
      <c r="I86" s="158">
        <v>341.53894000000003</v>
      </c>
      <c r="J86" s="159">
        <v>-300.72038789808698</v>
      </c>
      <c r="K86" s="164">
        <v>0.310203432911</v>
      </c>
    </row>
    <row r="87" spans="1:11" ht="14.4" customHeight="1" thickBot="1" x14ac:dyDescent="0.35">
      <c r="A87" s="175" t="s">
        <v>192</v>
      </c>
      <c r="B87" s="153">
        <v>18.999958855989998</v>
      </c>
      <c r="C87" s="153">
        <v>24.783999999999999</v>
      </c>
      <c r="D87" s="154">
        <v>5.7840411440089996</v>
      </c>
      <c r="E87" s="155">
        <v>1.304423877327</v>
      </c>
      <c r="F87" s="153">
        <v>4.0052159742709996</v>
      </c>
      <c r="G87" s="154">
        <v>2.3363759849910002</v>
      </c>
      <c r="H87" s="156">
        <v>4.9406564584124654E-324</v>
      </c>
      <c r="I87" s="153">
        <v>34.386000000000003</v>
      </c>
      <c r="J87" s="154">
        <v>32.049624015008</v>
      </c>
      <c r="K87" s="157">
        <v>8.5853048177400009</v>
      </c>
    </row>
    <row r="88" spans="1:11" ht="14.4" customHeight="1" thickBot="1" x14ac:dyDescent="0.35">
      <c r="A88" s="175" t="s">
        <v>193</v>
      </c>
      <c r="B88" s="153">
        <v>1159.9999701550601</v>
      </c>
      <c r="C88" s="153">
        <v>1163.1231700000001</v>
      </c>
      <c r="D88" s="154">
        <v>3.1231998449430001</v>
      </c>
      <c r="E88" s="155">
        <v>1.002692413728</v>
      </c>
      <c r="F88" s="153">
        <v>1072.2859624569601</v>
      </c>
      <c r="G88" s="154">
        <v>625.50014476656202</v>
      </c>
      <c r="H88" s="156">
        <v>52.383310000000002</v>
      </c>
      <c r="I88" s="153">
        <v>299.10043999999999</v>
      </c>
      <c r="J88" s="154">
        <v>-326.39970476656202</v>
      </c>
      <c r="K88" s="157">
        <v>0.27893719630000002</v>
      </c>
    </row>
    <row r="89" spans="1:11" ht="14.4" customHeight="1" thickBot="1" x14ac:dyDescent="0.35">
      <c r="A89" s="175" t="s">
        <v>194</v>
      </c>
      <c r="B89" s="153">
        <v>3.999959759157</v>
      </c>
      <c r="C89" s="153">
        <v>4.9406564584124654E-324</v>
      </c>
      <c r="D89" s="154">
        <v>-3.999959759157</v>
      </c>
      <c r="E89" s="155">
        <v>0</v>
      </c>
      <c r="F89" s="153">
        <v>2.9984450287079998</v>
      </c>
      <c r="G89" s="154">
        <v>1.7490929334130001</v>
      </c>
      <c r="H89" s="156">
        <v>4.9406564584124654E-324</v>
      </c>
      <c r="I89" s="153">
        <v>4.2</v>
      </c>
      <c r="J89" s="154">
        <v>2.4509070665860002</v>
      </c>
      <c r="K89" s="157">
        <v>1.4007260295870001</v>
      </c>
    </row>
    <row r="90" spans="1:11" ht="14.4" customHeight="1" thickBot="1" x14ac:dyDescent="0.35">
      <c r="A90" s="175" t="s">
        <v>195</v>
      </c>
      <c r="B90" s="153">
        <v>4.9406564584124654E-324</v>
      </c>
      <c r="C90" s="153">
        <v>0.85799999999999998</v>
      </c>
      <c r="D90" s="154">
        <v>0.85799999999999998</v>
      </c>
      <c r="E90" s="165" t="s">
        <v>118</v>
      </c>
      <c r="F90" s="153">
        <v>1.005081686582</v>
      </c>
      <c r="G90" s="154">
        <v>0.58629765050600002</v>
      </c>
      <c r="H90" s="156">
        <v>4.9406564584124654E-324</v>
      </c>
      <c r="I90" s="153">
        <v>3.4584595208887258E-323</v>
      </c>
      <c r="J90" s="154">
        <v>-0.58629765050600002</v>
      </c>
      <c r="K90" s="157">
        <v>3.4584595208887258E-323</v>
      </c>
    </row>
    <row r="91" spans="1:11" ht="14.4" customHeight="1" thickBot="1" x14ac:dyDescent="0.35">
      <c r="A91" s="175" t="s">
        <v>196</v>
      </c>
      <c r="B91" s="153">
        <v>4.9406564584124654E-324</v>
      </c>
      <c r="C91" s="153">
        <v>20.597000000000001</v>
      </c>
      <c r="D91" s="154">
        <v>20.597000000000001</v>
      </c>
      <c r="E91" s="165" t="s">
        <v>118</v>
      </c>
      <c r="F91" s="153">
        <v>20.721285535909999</v>
      </c>
      <c r="G91" s="154">
        <v>12.087416562614001</v>
      </c>
      <c r="H91" s="156">
        <v>4.9406564584124654E-324</v>
      </c>
      <c r="I91" s="153">
        <v>3.8525</v>
      </c>
      <c r="J91" s="154">
        <v>-8.234916562614</v>
      </c>
      <c r="K91" s="157">
        <v>0.185919932106</v>
      </c>
    </row>
    <row r="92" spans="1:11" ht="14.4" customHeight="1" thickBot="1" x14ac:dyDescent="0.35">
      <c r="A92" s="174" t="s">
        <v>197</v>
      </c>
      <c r="B92" s="158">
        <v>29.999998193665</v>
      </c>
      <c r="C92" s="158">
        <v>0.85799999999999998</v>
      </c>
      <c r="D92" s="159">
        <v>-29.141998193665</v>
      </c>
      <c r="E92" s="160">
        <v>2.8600001722000001E-2</v>
      </c>
      <c r="F92" s="158">
        <v>47.226573864830002</v>
      </c>
      <c r="G92" s="159">
        <v>27.548834754484002</v>
      </c>
      <c r="H92" s="161">
        <v>4.9406564584124654E-324</v>
      </c>
      <c r="I92" s="158">
        <v>3.4584595208887258E-323</v>
      </c>
      <c r="J92" s="159">
        <v>-27.548834754484002</v>
      </c>
      <c r="K92" s="164">
        <v>0</v>
      </c>
    </row>
    <row r="93" spans="1:11" ht="14.4" customHeight="1" thickBot="1" x14ac:dyDescent="0.35">
      <c r="A93" s="175" t="s">
        <v>198</v>
      </c>
      <c r="B93" s="153">
        <v>4.9406564584124654E-324</v>
      </c>
      <c r="C93" s="153">
        <v>0.85799999999999998</v>
      </c>
      <c r="D93" s="154">
        <v>0.85799999999999998</v>
      </c>
      <c r="E93" s="165" t="s">
        <v>118</v>
      </c>
      <c r="F93" s="153">
        <v>0</v>
      </c>
      <c r="G93" s="154">
        <v>0</v>
      </c>
      <c r="H93" s="156">
        <v>4.9406564584124654E-324</v>
      </c>
      <c r="I93" s="153">
        <v>3.4584595208887258E-323</v>
      </c>
      <c r="J93" s="154">
        <v>3.4584595208887258E-323</v>
      </c>
      <c r="K93" s="163" t="s">
        <v>112</v>
      </c>
    </row>
    <row r="94" spans="1:11" ht="14.4" customHeight="1" thickBot="1" x14ac:dyDescent="0.35">
      <c r="A94" s="172" t="s">
        <v>50</v>
      </c>
      <c r="B94" s="153">
        <v>22531.998683322199</v>
      </c>
      <c r="C94" s="153">
        <v>23072.28196</v>
      </c>
      <c r="D94" s="154">
        <v>540.28327667777899</v>
      </c>
      <c r="E94" s="155">
        <v>1.0239784887379999</v>
      </c>
      <c r="F94" s="153">
        <v>20898.994351054302</v>
      </c>
      <c r="G94" s="154">
        <v>12191.080038115</v>
      </c>
      <c r="H94" s="156">
        <v>2210.2255100000002</v>
      </c>
      <c r="I94" s="153">
        <v>12677.88639</v>
      </c>
      <c r="J94" s="154">
        <v>486.80635188498098</v>
      </c>
      <c r="K94" s="157">
        <v>0.60662662408699997</v>
      </c>
    </row>
    <row r="95" spans="1:11" ht="14.4" customHeight="1" thickBot="1" x14ac:dyDescent="0.35">
      <c r="A95" s="177" t="s">
        <v>199</v>
      </c>
      <c r="B95" s="158">
        <v>16688.998995136</v>
      </c>
      <c r="C95" s="158">
        <v>17105.713</v>
      </c>
      <c r="D95" s="159">
        <v>416.71400486398898</v>
      </c>
      <c r="E95" s="160">
        <v>1.0249693828240001</v>
      </c>
      <c r="F95" s="158">
        <v>15480.9999999992</v>
      </c>
      <c r="G95" s="159">
        <v>9030.5833333328392</v>
      </c>
      <c r="H95" s="161">
        <v>1638.8340000000001</v>
      </c>
      <c r="I95" s="158">
        <v>9404.0939999999991</v>
      </c>
      <c r="J95" s="159">
        <v>373.51066666716002</v>
      </c>
      <c r="K95" s="164">
        <v>0.60746037077699999</v>
      </c>
    </row>
    <row r="96" spans="1:11" ht="14.4" customHeight="1" thickBot="1" x14ac:dyDescent="0.35">
      <c r="A96" s="174" t="s">
        <v>200</v>
      </c>
      <c r="B96" s="158">
        <v>16637.9989982068</v>
      </c>
      <c r="C96" s="158">
        <v>17037.031999999999</v>
      </c>
      <c r="D96" s="159">
        <v>399.03300179321701</v>
      </c>
      <c r="E96" s="160">
        <v>1.0239832327089999</v>
      </c>
      <c r="F96" s="158">
        <v>15480.9999999992</v>
      </c>
      <c r="G96" s="159">
        <v>9030.5833333328392</v>
      </c>
      <c r="H96" s="161">
        <v>1632.364</v>
      </c>
      <c r="I96" s="158">
        <v>9352.2369999999992</v>
      </c>
      <c r="J96" s="159">
        <v>321.65366666715801</v>
      </c>
      <c r="K96" s="164">
        <v>0.60411065176599998</v>
      </c>
    </row>
    <row r="97" spans="1:11" ht="14.4" customHeight="1" thickBot="1" x14ac:dyDescent="0.35">
      <c r="A97" s="175" t="s">
        <v>201</v>
      </c>
      <c r="B97" s="153">
        <v>16637.9989982068</v>
      </c>
      <c r="C97" s="153">
        <v>17037.031999999999</v>
      </c>
      <c r="D97" s="154">
        <v>399.03300179321701</v>
      </c>
      <c r="E97" s="155">
        <v>1.0239832327089999</v>
      </c>
      <c r="F97" s="153">
        <v>15480.9999999992</v>
      </c>
      <c r="G97" s="154">
        <v>9030.5833333328392</v>
      </c>
      <c r="H97" s="156">
        <v>1632.364</v>
      </c>
      <c r="I97" s="153">
        <v>9352.2369999999992</v>
      </c>
      <c r="J97" s="154">
        <v>321.65366666715801</v>
      </c>
      <c r="K97" s="157">
        <v>0.60411065176599998</v>
      </c>
    </row>
    <row r="98" spans="1:11" ht="14.4" customHeight="1" thickBot="1" x14ac:dyDescent="0.35">
      <c r="A98" s="174" t="s">
        <v>202</v>
      </c>
      <c r="B98" s="158">
        <v>50.999996929231003</v>
      </c>
      <c r="C98" s="158">
        <v>68.680999999999997</v>
      </c>
      <c r="D98" s="159">
        <v>17.681003070768998</v>
      </c>
      <c r="E98" s="160">
        <v>1.3466863555949999</v>
      </c>
      <c r="F98" s="158">
        <v>0</v>
      </c>
      <c r="G98" s="159">
        <v>0</v>
      </c>
      <c r="H98" s="161">
        <v>6.47</v>
      </c>
      <c r="I98" s="158">
        <v>51.856999999999999</v>
      </c>
      <c r="J98" s="159">
        <v>51.856999999999999</v>
      </c>
      <c r="K98" s="162" t="s">
        <v>112</v>
      </c>
    </row>
    <row r="99" spans="1:11" ht="14.4" customHeight="1" thickBot="1" x14ac:dyDescent="0.35">
      <c r="A99" s="175" t="s">
        <v>203</v>
      </c>
      <c r="B99" s="153">
        <v>50.999996929231003</v>
      </c>
      <c r="C99" s="153">
        <v>68.680999999999997</v>
      </c>
      <c r="D99" s="154">
        <v>17.681003070768998</v>
      </c>
      <c r="E99" s="155">
        <v>1.3466863555949999</v>
      </c>
      <c r="F99" s="153">
        <v>0</v>
      </c>
      <c r="G99" s="154">
        <v>0</v>
      </c>
      <c r="H99" s="156">
        <v>6.47</v>
      </c>
      <c r="I99" s="153">
        <v>51.856999999999999</v>
      </c>
      <c r="J99" s="154">
        <v>51.856999999999999</v>
      </c>
      <c r="K99" s="163" t="s">
        <v>112</v>
      </c>
    </row>
    <row r="100" spans="1:11" ht="14.4" customHeight="1" thickBot="1" x14ac:dyDescent="0.35">
      <c r="A100" s="173" t="s">
        <v>204</v>
      </c>
      <c r="B100" s="153">
        <v>5675.9996582414797</v>
      </c>
      <c r="C100" s="153">
        <v>5795.5118400000001</v>
      </c>
      <c r="D100" s="154">
        <v>119.512181758522</v>
      </c>
      <c r="E100" s="155">
        <v>1.021055706299</v>
      </c>
      <c r="F100" s="153">
        <v>5262.9943510551702</v>
      </c>
      <c r="G100" s="154">
        <v>3070.08003811552</v>
      </c>
      <c r="H100" s="156">
        <v>555.00310000000002</v>
      </c>
      <c r="I100" s="153">
        <v>3179.7507799999998</v>
      </c>
      <c r="J100" s="154">
        <v>109.670741884484</v>
      </c>
      <c r="K100" s="157">
        <v>0.60417142179899996</v>
      </c>
    </row>
    <row r="101" spans="1:11" ht="14.4" customHeight="1" thickBot="1" x14ac:dyDescent="0.35">
      <c r="A101" s="174" t="s">
        <v>205</v>
      </c>
      <c r="B101" s="158">
        <v>1502.9999095026301</v>
      </c>
      <c r="C101" s="158">
        <v>1533.33601</v>
      </c>
      <c r="D101" s="159">
        <v>30.336100497368001</v>
      </c>
      <c r="E101" s="160">
        <v>1.020183700814</v>
      </c>
      <c r="F101" s="158">
        <v>1392.99998927819</v>
      </c>
      <c r="G101" s="159">
        <v>812.58332707894704</v>
      </c>
      <c r="H101" s="161">
        <v>146.91210000000001</v>
      </c>
      <c r="I101" s="158">
        <v>841.69119000000001</v>
      </c>
      <c r="J101" s="159">
        <v>29.107862921053002</v>
      </c>
      <c r="K101" s="164">
        <v>0.60422914319999999</v>
      </c>
    </row>
    <row r="102" spans="1:11" ht="14.4" customHeight="1" thickBot="1" x14ac:dyDescent="0.35">
      <c r="A102" s="175" t="s">
        <v>206</v>
      </c>
      <c r="B102" s="153">
        <v>1502.9999095026301</v>
      </c>
      <c r="C102" s="153">
        <v>1533.33601</v>
      </c>
      <c r="D102" s="154">
        <v>30.336100497368001</v>
      </c>
      <c r="E102" s="155">
        <v>1.020183700814</v>
      </c>
      <c r="F102" s="153">
        <v>1392.99998927819</v>
      </c>
      <c r="G102" s="154">
        <v>812.58332707894704</v>
      </c>
      <c r="H102" s="156">
        <v>146.91210000000001</v>
      </c>
      <c r="I102" s="153">
        <v>841.69119000000001</v>
      </c>
      <c r="J102" s="154">
        <v>29.107862921053002</v>
      </c>
      <c r="K102" s="157">
        <v>0.60422914319999999</v>
      </c>
    </row>
    <row r="103" spans="1:11" ht="14.4" customHeight="1" thickBot="1" x14ac:dyDescent="0.35">
      <c r="A103" s="174" t="s">
        <v>207</v>
      </c>
      <c r="B103" s="158">
        <v>4172.99974873884</v>
      </c>
      <c r="C103" s="158">
        <v>4262.1758300000001</v>
      </c>
      <c r="D103" s="159">
        <v>89.176081261155005</v>
      </c>
      <c r="E103" s="160">
        <v>1.021369778727</v>
      </c>
      <c r="F103" s="158">
        <v>3869.99436177697</v>
      </c>
      <c r="G103" s="159">
        <v>2257.4967110365701</v>
      </c>
      <c r="H103" s="161">
        <v>408.09100000000001</v>
      </c>
      <c r="I103" s="158">
        <v>2338.0595899999998</v>
      </c>
      <c r="J103" s="159">
        <v>80.562878963431004</v>
      </c>
      <c r="K103" s="164">
        <v>0.60415064504799998</v>
      </c>
    </row>
    <row r="104" spans="1:11" ht="14.4" customHeight="1" thickBot="1" x14ac:dyDescent="0.35">
      <c r="A104" s="175" t="s">
        <v>208</v>
      </c>
      <c r="B104" s="153">
        <v>4172.99974873884</v>
      </c>
      <c r="C104" s="153">
        <v>4262.1758300000001</v>
      </c>
      <c r="D104" s="154">
        <v>89.176081261155005</v>
      </c>
      <c r="E104" s="155">
        <v>1.021369778727</v>
      </c>
      <c r="F104" s="153">
        <v>3869.99436177697</v>
      </c>
      <c r="G104" s="154">
        <v>2257.4967110365701</v>
      </c>
      <c r="H104" s="156">
        <v>408.09100000000001</v>
      </c>
      <c r="I104" s="153">
        <v>2338.0595899999998</v>
      </c>
      <c r="J104" s="154">
        <v>80.562878963431004</v>
      </c>
      <c r="K104" s="157">
        <v>0.60415064504799998</v>
      </c>
    </row>
    <row r="105" spans="1:11" ht="14.4" customHeight="1" thickBot="1" x14ac:dyDescent="0.35">
      <c r="A105" s="173" t="s">
        <v>209</v>
      </c>
      <c r="B105" s="153">
        <v>167.000029944734</v>
      </c>
      <c r="C105" s="153">
        <v>171.05712</v>
      </c>
      <c r="D105" s="154">
        <v>4.0570900552650002</v>
      </c>
      <c r="E105" s="155">
        <v>1.02429394807</v>
      </c>
      <c r="F105" s="153">
        <v>154.99999999999099</v>
      </c>
      <c r="G105" s="154">
        <v>90.416666666661001</v>
      </c>
      <c r="H105" s="156">
        <v>16.38841</v>
      </c>
      <c r="I105" s="153">
        <v>94.041610000000006</v>
      </c>
      <c r="J105" s="154">
        <v>3.6249433333379999</v>
      </c>
      <c r="K105" s="157">
        <v>0.60672006451600002</v>
      </c>
    </row>
    <row r="106" spans="1:11" ht="14.4" customHeight="1" thickBot="1" x14ac:dyDescent="0.35">
      <c r="A106" s="174" t="s">
        <v>210</v>
      </c>
      <c r="B106" s="158">
        <v>167.000029944734</v>
      </c>
      <c r="C106" s="158">
        <v>171.05712</v>
      </c>
      <c r="D106" s="159">
        <v>4.0570900552650002</v>
      </c>
      <c r="E106" s="160">
        <v>1.02429394807</v>
      </c>
      <c r="F106" s="158">
        <v>154.99999999999099</v>
      </c>
      <c r="G106" s="159">
        <v>90.416666666661001</v>
      </c>
      <c r="H106" s="161">
        <v>16.38841</v>
      </c>
      <c r="I106" s="158">
        <v>94.041610000000006</v>
      </c>
      <c r="J106" s="159">
        <v>3.6249433333379999</v>
      </c>
      <c r="K106" s="164">
        <v>0.60672006451600002</v>
      </c>
    </row>
    <row r="107" spans="1:11" ht="14.4" customHeight="1" thickBot="1" x14ac:dyDescent="0.35">
      <c r="A107" s="175" t="s">
        <v>211</v>
      </c>
      <c r="B107" s="153">
        <v>167.000029944734</v>
      </c>
      <c r="C107" s="153">
        <v>171.05712</v>
      </c>
      <c r="D107" s="154">
        <v>4.0570900552650002</v>
      </c>
      <c r="E107" s="155">
        <v>1.02429394807</v>
      </c>
      <c r="F107" s="153">
        <v>154.99999999999099</v>
      </c>
      <c r="G107" s="154">
        <v>90.416666666661001</v>
      </c>
      <c r="H107" s="156">
        <v>16.38841</v>
      </c>
      <c r="I107" s="153">
        <v>94.041610000000006</v>
      </c>
      <c r="J107" s="154">
        <v>3.6249433333379999</v>
      </c>
      <c r="K107" s="157">
        <v>0.60672006451600002</v>
      </c>
    </row>
    <row r="108" spans="1:11" ht="14.4" customHeight="1" thickBot="1" x14ac:dyDescent="0.35">
      <c r="A108" s="172" t="s">
        <v>212</v>
      </c>
      <c r="B108" s="153">
        <v>4.9406564584124654E-324</v>
      </c>
      <c r="C108" s="153">
        <v>100.29825</v>
      </c>
      <c r="D108" s="154">
        <v>100.29825</v>
      </c>
      <c r="E108" s="165" t="s">
        <v>118</v>
      </c>
      <c r="F108" s="153">
        <v>0</v>
      </c>
      <c r="G108" s="154">
        <v>0</v>
      </c>
      <c r="H108" s="156">
        <v>28.568000000000001</v>
      </c>
      <c r="I108" s="153">
        <v>71.36</v>
      </c>
      <c r="J108" s="154">
        <v>71.36</v>
      </c>
      <c r="K108" s="163" t="s">
        <v>112</v>
      </c>
    </row>
    <row r="109" spans="1:11" ht="14.4" customHeight="1" thickBot="1" x14ac:dyDescent="0.35">
      <c r="A109" s="173" t="s">
        <v>213</v>
      </c>
      <c r="B109" s="153">
        <v>4.9406564584124654E-324</v>
      </c>
      <c r="C109" s="153">
        <v>100.29825</v>
      </c>
      <c r="D109" s="154">
        <v>100.29825</v>
      </c>
      <c r="E109" s="165" t="s">
        <v>118</v>
      </c>
      <c r="F109" s="153">
        <v>0</v>
      </c>
      <c r="G109" s="154">
        <v>0</v>
      </c>
      <c r="H109" s="156">
        <v>28.568000000000001</v>
      </c>
      <c r="I109" s="153">
        <v>71.36</v>
      </c>
      <c r="J109" s="154">
        <v>71.36</v>
      </c>
      <c r="K109" s="163" t="s">
        <v>112</v>
      </c>
    </row>
    <row r="110" spans="1:11" ht="14.4" customHeight="1" thickBot="1" x14ac:dyDescent="0.35">
      <c r="A110" s="174" t="s">
        <v>214</v>
      </c>
      <c r="B110" s="158">
        <v>4.9406564584124654E-324</v>
      </c>
      <c r="C110" s="158">
        <v>67.513249999999999</v>
      </c>
      <c r="D110" s="159">
        <v>67.513249999999999</v>
      </c>
      <c r="E110" s="166" t="s">
        <v>118</v>
      </c>
      <c r="F110" s="158">
        <v>0</v>
      </c>
      <c r="G110" s="159">
        <v>0</v>
      </c>
      <c r="H110" s="161">
        <v>4.9406564584124654E-324</v>
      </c>
      <c r="I110" s="158">
        <v>42.792000000000002</v>
      </c>
      <c r="J110" s="159">
        <v>42.792000000000002</v>
      </c>
      <c r="K110" s="162" t="s">
        <v>112</v>
      </c>
    </row>
    <row r="111" spans="1:11" ht="14.4" customHeight="1" thickBot="1" x14ac:dyDescent="0.35">
      <c r="A111" s="175" t="s">
        <v>215</v>
      </c>
      <c r="B111" s="153">
        <v>4.9406564584124654E-324</v>
      </c>
      <c r="C111" s="153">
        <v>3.37425</v>
      </c>
      <c r="D111" s="154">
        <v>3.37425</v>
      </c>
      <c r="E111" s="165" t="s">
        <v>118</v>
      </c>
      <c r="F111" s="153">
        <v>0</v>
      </c>
      <c r="G111" s="154">
        <v>0</v>
      </c>
      <c r="H111" s="156">
        <v>4.9406564584124654E-324</v>
      </c>
      <c r="I111" s="153">
        <v>1.5609999999999999</v>
      </c>
      <c r="J111" s="154">
        <v>1.5609999999999999</v>
      </c>
      <c r="K111" s="163" t="s">
        <v>112</v>
      </c>
    </row>
    <row r="112" spans="1:11" ht="14.4" customHeight="1" thickBot="1" x14ac:dyDescent="0.35">
      <c r="A112" s="175" t="s">
        <v>216</v>
      </c>
      <c r="B112" s="153">
        <v>4.9406564584124654E-324</v>
      </c>
      <c r="C112" s="153">
        <v>64.138999999999996</v>
      </c>
      <c r="D112" s="154">
        <v>64.138999999999996</v>
      </c>
      <c r="E112" s="165" t="s">
        <v>118</v>
      </c>
      <c r="F112" s="153">
        <v>0</v>
      </c>
      <c r="G112" s="154">
        <v>0</v>
      </c>
      <c r="H112" s="156">
        <v>4.9406564584124654E-324</v>
      </c>
      <c r="I112" s="153">
        <v>41.231000000000002</v>
      </c>
      <c r="J112" s="154">
        <v>41.231000000000002</v>
      </c>
      <c r="K112" s="163" t="s">
        <v>112</v>
      </c>
    </row>
    <row r="113" spans="1:11" ht="14.4" customHeight="1" thickBot="1" x14ac:dyDescent="0.35">
      <c r="A113" s="174" t="s">
        <v>217</v>
      </c>
      <c r="B113" s="158">
        <v>4.9406564584124654E-324</v>
      </c>
      <c r="C113" s="158">
        <v>8.52</v>
      </c>
      <c r="D113" s="159">
        <v>8.52</v>
      </c>
      <c r="E113" s="166" t="s">
        <v>118</v>
      </c>
      <c r="F113" s="158">
        <v>0</v>
      </c>
      <c r="G113" s="159">
        <v>0</v>
      </c>
      <c r="H113" s="161">
        <v>4.9406564584124654E-324</v>
      </c>
      <c r="I113" s="158">
        <v>3.4584595208887258E-323</v>
      </c>
      <c r="J113" s="159">
        <v>3.4584595208887258E-323</v>
      </c>
      <c r="K113" s="162" t="s">
        <v>112</v>
      </c>
    </row>
    <row r="114" spans="1:11" ht="14.4" customHeight="1" thickBot="1" x14ac:dyDescent="0.35">
      <c r="A114" s="175" t="s">
        <v>218</v>
      </c>
      <c r="B114" s="153">
        <v>4.9406564584124654E-324</v>
      </c>
      <c r="C114" s="153">
        <v>8.52</v>
      </c>
      <c r="D114" s="154">
        <v>8.52</v>
      </c>
      <c r="E114" s="165" t="s">
        <v>118</v>
      </c>
      <c r="F114" s="153">
        <v>0</v>
      </c>
      <c r="G114" s="154">
        <v>0</v>
      </c>
      <c r="H114" s="156">
        <v>4.9406564584124654E-324</v>
      </c>
      <c r="I114" s="153">
        <v>3.4584595208887258E-323</v>
      </c>
      <c r="J114" s="154">
        <v>3.4584595208887258E-323</v>
      </c>
      <c r="K114" s="163" t="s">
        <v>112</v>
      </c>
    </row>
    <row r="115" spans="1:11" ht="14.4" customHeight="1" thickBot="1" x14ac:dyDescent="0.35">
      <c r="A115" s="174" t="s">
        <v>219</v>
      </c>
      <c r="B115" s="158">
        <v>4.9406564584124654E-324</v>
      </c>
      <c r="C115" s="158">
        <v>21.364999999999998</v>
      </c>
      <c r="D115" s="159">
        <v>21.364999999999998</v>
      </c>
      <c r="E115" s="166" t="s">
        <v>118</v>
      </c>
      <c r="F115" s="158">
        <v>0</v>
      </c>
      <c r="G115" s="159">
        <v>0</v>
      </c>
      <c r="H115" s="161">
        <v>28.568000000000001</v>
      </c>
      <c r="I115" s="158">
        <v>28.568000000000001</v>
      </c>
      <c r="J115" s="159">
        <v>28.568000000000001</v>
      </c>
      <c r="K115" s="162" t="s">
        <v>112</v>
      </c>
    </row>
    <row r="116" spans="1:11" ht="14.4" customHeight="1" thickBot="1" x14ac:dyDescent="0.35">
      <c r="A116" s="175" t="s">
        <v>220</v>
      </c>
      <c r="B116" s="153">
        <v>4.9406564584124654E-324</v>
      </c>
      <c r="C116" s="153">
        <v>21.364999999999998</v>
      </c>
      <c r="D116" s="154">
        <v>21.364999999999998</v>
      </c>
      <c r="E116" s="165" t="s">
        <v>118</v>
      </c>
      <c r="F116" s="153">
        <v>0</v>
      </c>
      <c r="G116" s="154">
        <v>0</v>
      </c>
      <c r="H116" s="156">
        <v>28.568000000000001</v>
      </c>
      <c r="I116" s="153">
        <v>28.568000000000001</v>
      </c>
      <c r="J116" s="154">
        <v>28.568000000000001</v>
      </c>
      <c r="K116" s="163" t="s">
        <v>112</v>
      </c>
    </row>
    <row r="117" spans="1:11" ht="14.4" customHeight="1" thickBot="1" x14ac:dyDescent="0.35">
      <c r="A117" s="174" t="s">
        <v>221</v>
      </c>
      <c r="B117" s="158">
        <v>4.9406564584124654E-324</v>
      </c>
      <c r="C117" s="158">
        <v>2.9</v>
      </c>
      <c r="D117" s="159">
        <v>2.9</v>
      </c>
      <c r="E117" s="166" t="s">
        <v>118</v>
      </c>
      <c r="F117" s="158">
        <v>0</v>
      </c>
      <c r="G117" s="159">
        <v>0</v>
      </c>
      <c r="H117" s="161">
        <v>4.9406564584124654E-324</v>
      </c>
      <c r="I117" s="158">
        <v>3.4584595208887258E-323</v>
      </c>
      <c r="J117" s="159">
        <v>3.4584595208887258E-323</v>
      </c>
      <c r="K117" s="162" t="s">
        <v>112</v>
      </c>
    </row>
    <row r="118" spans="1:11" ht="14.4" customHeight="1" thickBot="1" x14ac:dyDescent="0.35">
      <c r="A118" s="175" t="s">
        <v>222</v>
      </c>
      <c r="B118" s="153">
        <v>4.9406564584124654E-324</v>
      </c>
      <c r="C118" s="153">
        <v>2.9</v>
      </c>
      <c r="D118" s="154">
        <v>2.9</v>
      </c>
      <c r="E118" s="165" t="s">
        <v>118</v>
      </c>
      <c r="F118" s="153">
        <v>0</v>
      </c>
      <c r="G118" s="154">
        <v>0</v>
      </c>
      <c r="H118" s="156">
        <v>4.9406564584124654E-324</v>
      </c>
      <c r="I118" s="153">
        <v>3.4584595208887258E-323</v>
      </c>
      <c r="J118" s="154">
        <v>3.4584595208887258E-323</v>
      </c>
      <c r="K118" s="163" t="s">
        <v>112</v>
      </c>
    </row>
    <row r="119" spans="1:11" ht="14.4" customHeight="1" thickBot="1" x14ac:dyDescent="0.35">
      <c r="A119" s="172" t="s">
        <v>223</v>
      </c>
      <c r="B119" s="153">
        <v>21998.998915414799</v>
      </c>
      <c r="C119" s="153">
        <v>22222.822049999999</v>
      </c>
      <c r="D119" s="154">
        <v>223.823134585269</v>
      </c>
      <c r="E119" s="155">
        <v>1.010174241811</v>
      </c>
      <c r="F119" s="153">
        <v>19916.999999998901</v>
      </c>
      <c r="G119" s="154">
        <v>11618.2499999994</v>
      </c>
      <c r="H119" s="156">
        <v>1699.4079999999999</v>
      </c>
      <c r="I119" s="153">
        <v>11868.414940000001</v>
      </c>
      <c r="J119" s="154">
        <v>250.16494000063699</v>
      </c>
      <c r="K119" s="157">
        <v>0.59589370587900004</v>
      </c>
    </row>
    <row r="120" spans="1:11" ht="14.4" customHeight="1" thickBot="1" x14ac:dyDescent="0.35">
      <c r="A120" s="173" t="s">
        <v>224</v>
      </c>
      <c r="B120" s="153">
        <v>21780.998768540801</v>
      </c>
      <c r="C120" s="153">
        <v>21929.815999999999</v>
      </c>
      <c r="D120" s="154">
        <v>148.81723145923399</v>
      </c>
      <c r="E120" s="155">
        <v>1.006832433766</v>
      </c>
      <c r="F120" s="153">
        <v>19916.999999998901</v>
      </c>
      <c r="G120" s="154">
        <v>11618.2499999994</v>
      </c>
      <c r="H120" s="156">
        <v>1699.4079999999999</v>
      </c>
      <c r="I120" s="153">
        <v>11798.245999999999</v>
      </c>
      <c r="J120" s="154">
        <v>179.996000000636</v>
      </c>
      <c r="K120" s="157">
        <v>0.59237063814799995</v>
      </c>
    </row>
    <row r="121" spans="1:11" ht="14.4" customHeight="1" thickBot="1" x14ac:dyDescent="0.35">
      <c r="A121" s="174" t="s">
        <v>225</v>
      </c>
      <c r="B121" s="158">
        <v>21780.998768540801</v>
      </c>
      <c r="C121" s="158">
        <v>21926.417000000001</v>
      </c>
      <c r="D121" s="159">
        <v>145.418231459233</v>
      </c>
      <c r="E121" s="160">
        <v>1.0066763803159999</v>
      </c>
      <c r="F121" s="158">
        <v>19916.999999998901</v>
      </c>
      <c r="G121" s="159">
        <v>11618.2499999994</v>
      </c>
      <c r="H121" s="161">
        <v>1699.4079999999999</v>
      </c>
      <c r="I121" s="158">
        <v>11798.245999999999</v>
      </c>
      <c r="J121" s="159">
        <v>179.996000000636</v>
      </c>
      <c r="K121" s="164">
        <v>0.59237063814799995</v>
      </c>
    </row>
    <row r="122" spans="1:11" ht="14.4" customHeight="1" thickBot="1" x14ac:dyDescent="0.35">
      <c r="A122" s="175" t="s">
        <v>226</v>
      </c>
      <c r="B122" s="153">
        <v>317.00002091306101</v>
      </c>
      <c r="C122" s="153">
        <v>322.286</v>
      </c>
      <c r="D122" s="154">
        <v>5.2859790869390002</v>
      </c>
      <c r="E122" s="155">
        <v>1.016675011792</v>
      </c>
      <c r="F122" s="153">
        <v>227.99999999998701</v>
      </c>
      <c r="G122" s="154">
        <v>132.99999999999301</v>
      </c>
      <c r="H122" s="156">
        <v>28.832999999999998</v>
      </c>
      <c r="I122" s="153">
        <v>183.26900000000001</v>
      </c>
      <c r="J122" s="154">
        <v>50.269000000006997</v>
      </c>
      <c r="K122" s="157">
        <v>0.80381140350799996</v>
      </c>
    </row>
    <row r="123" spans="1:11" ht="14.4" customHeight="1" thickBot="1" x14ac:dyDescent="0.35">
      <c r="A123" s="175" t="s">
        <v>227</v>
      </c>
      <c r="B123" s="153">
        <v>6864.9995466504097</v>
      </c>
      <c r="C123" s="153">
        <v>7033.7330000000002</v>
      </c>
      <c r="D123" s="154">
        <v>168.73345334958799</v>
      </c>
      <c r="E123" s="155">
        <v>1.0245788003630001</v>
      </c>
      <c r="F123" s="153">
        <v>6786.9999999996298</v>
      </c>
      <c r="G123" s="154">
        <v>3959.0833333331202</v>
      </c>
      <c r="H123" s="156">
        <v>564.42600000000004</v>
      </c>
      <c r="I123" s="153">
        <v>3958.64</v>
      </c>
      <c r="J123" s="154">
        <v>-0.44333333311799999</v>
      </c>
      <c r="K123" s="157">
        <v>0.58326801237600001</v>
      </c>
    </row>
    <row r="124" spans="1:11" ht="14.4" customHeight="1" thickBot="1" x14ac:dyDescent="0.35">
      <c r="A124" s="175" t="s">
        <v>228</v>
      </c>
      <c r="B124" s="153">
        <v>431.99997398878003</v>
      </c>
      <c r="C124" s="153">
        <v>432.49200000000002</v>
      </c>
      <c r="D124" s="154">
        <v>0.49202601121900003</v>
      </c>
      <c r="E124" s="155">
        <v>1.0011389491680001</v>
      </c>
      <c r="F124" s="153">
        <v>425.99999999997698</v>
      </c>
      <c r="G124" s="154">
        <v>248.49999999998599</v>
      </c>
      <c r="H124" s="156">
        <v>35.508000000000003</v>
      </c>
      <c r="I124" s="153">
        <v>248.57300000000001</v>
      </c>
      <c r="J124" s="154">
        <v>7.3000000012999999E-2</v>
      </c>
      <c r="K124" s="157">
        <v>0.583504694835</v>
      </c>
    </row>
    <row r="125" spans="1:11" ht="14.4" customHeight="1" thickBot="1" x14ac:dyDescent="0.35">
      <c r="A125" s="175" t="s">
        <v>229</v>
      </c>
      <c r="B125" s="153">
        <v>2749.9998744193199</v>
      </c>
      <c r="C125" s="153">
        <v>2724.4870000000001</v>
      </c>
      <c r="D125" s="154">
        <v>-25.512874419317001</v>
      </c>
      <c r="E125" s="155">
        <v>0.99072259069599999</v>
      </c>
      <c r="F125" s="153">
        <v>1728.9999999999</v>
      </c>
      <c r="G125" s="154">
        <v>1008.5833333332801</v>
      </c>
      <c r="H125" s="156">
        <v>180.33600000000001</v>
      </c>
      <c r="I125" s="153">
        <v>1157.829</v>
      </c>
      <c r="J125" s="154">
        <v>149.245666666722</v>
      </c>
      <c r="K125" s="157">
        <v>0.66965240023100003</v>
      </c>
    </row>
    <row r="126" spans="1:11" ht="14.4" customHeight="1" thickBot="1" x14ac:dyDescent="0.35">
      <c r="A126" s="175" t="s">
        <v>230</v>
      </c>
      <c r="B126" s="153">
        <v>10425.9994522385</v>
      </c>
      <c r="C126" s="153">
        <v>10422.782999999999</v>
      </c>
      <c r="D126" s="154">
        <v>-3.2164522384750001</v>
      </c>
      <c r="E126" s="155">
        <v>0.99969149698699999</v>
      </c>
      <c r="F126" s="153">
        <v>9926.9999999994507</v>
      </c>
      <c r="G126" s="154">
        <v>5790.7499999996799</v>
      </c>
      <c r="H126" s="156">
        <v>827.84500000000003</v>
      </c>
      <c r="I126" s="153">
        <v>5806.8019999999997</v>
      </c>
      <c r="J126" s="154">
        <v>16.052000000317999</v>
      </c>
      <c r="K126" s="157">
        <v>0.58495033746299996</v>
      </c>
    </row>
    <row r="127" spans="1:11" ht="14.4" customHeight="1" thickBot="1" x14ac:dyDescent="0.35">
      <c r="A127" s="175" t="s">
        <v>231</v>
      </c>
      <c r="B127" s="153">
        <v>990.99990033074596</v>
      </c>
      <c r="C127" s="153">
        <v>990.63599999999997</v>
      </c>
      <c r="D127" s="154">
        <v>-0.36390033074599998</v>
      </c>
      <c r="E127" s="155">
        <v>0.999632794785</v>
      </c>
      <c r="F127" s="153">
        <v>819.99999999995498</v>
      </c>
      <c r="G127" s="154">
        <v>478.333333333307</v>
      </c>
      <c r="H127" s="156">
        <v>62.46</v>
      </c>
      <c r="I127" s="153">
        <v>443.13299999999998</v>
      </c>
      <c r="J127" s="154">
        <v>-35.200333333307</v>
      </c>
      <c r="K127" s="157">
        <v>0.540406097561</v>
      </c>
    </row>
    <row r="128" spans="1:11" ht="14.4" customHeight="1" thickBot="1" x14ac:dyDescent="0.35">
      <c r="A128" s="174" t="s">
        <v>232</v>
      </c>
      <c r="B128" s="158">
        <v>4.9406564584124654E-324</v>
      </c>
      <c r="C128" s="158">
        <v>3.399</v>
      </c>
      <c r="D128" s="159">
        <v>3.399</v>
      </c>
      <c r="E128" s="166" t="s">
        <v>118</v>
      </c>
      <c r="F128" s="158">
        <v>0</v>
      </c>
      <c r="G128" s="159">
        <v>0</v>
      </c>
      <c r="H128" s="161">
        <v>4.9406564584124654E-324</v>
      </c>
      <c r="I128" s="158">
        <v>3.4584595208887258E-323</v>
      </c>
      <c r="J128" s="159">
        <v>3.4584595208887258E-323</v>
      </c>
      <c r="K128" s="162" t="s">
        <v>112</v>
      </c>
    </row>
    <row r="129" spans="1:11" ht="14.4" customHeight="1" thickBot="1" x14ac:dyDescent="0.35">
      <c r="A129" s="175" t="s">
        <v>233</v>
      </c>
      <c r="B129" s="153">
        <v>4.9406564584124654E-324</v>
      </c>
      <c r="C129" s="153">
        <v>3.399</v>
      </c>
      <c r="D129" s="154">
        <v>3.399</v>
      </c>
      <c r="E129" s="165" t="s">
        <v>118</v>
      </c>
      <c r="F129" s="153">
        <v>0</v>
      </c>
      <c r="G129" s="154">
        <v>0</v>
      </c>
      <c r="H129" s="156">
        <v>4.9406564584124654E-324</v>
      </c>
      <c r="I129" s="153">
        <v>3.4584595208887258E-323</v>
      </c>
      <c r="J129" s="154">
        <v>3.4584595208887258E-323</v>
      </c>
      <c r="K129" s="163" t="s">
        <v>112</v>
      </c>
    </row>
    <row r="130" spans="1:11" ht="14.4" customHeight="1" thickBot="1" x14ac:dyDescent="0.35">
      <c r="A130" s="173" t="s">
        <v>234</v>
      </c>
      <c r="B130" s="153">
        <v>218.00014687395799</v>
      </c>
      <c r="C130" s="153">
        <v>293.00605000000002</v>
      </c>
      <c r="D130" s="154">
        <v>75.005903126041005</v>
      </c>
      <c r="E130" s="155">
        <v>1.3440635439999999</v>
      </c>
      <c r="F130" s="153">
        <v>0</v>
      </c>
      <c r="G130" s="154">
        <v>0</v>
      </c>
      <c r="H130" s="156">
        <v>4.9406564584124654E-324</v>
      </c>
      <c r="I130" s="153">
        <v>70.168940000000006</v>
      </c>
      <c r="J130" s="154">
        <v>70.168940000000006</v>
      </c>
      <c r="K130" s="163" t="s">
        <v>112</v>
      </c>
    </row>
    <row r="131" spans="1:11" ht="14.4" customHeight="1" thickBot="1" x14ac:dyDescent="0.35">
      <c r="A131" s="174" t="s">
        <v>235</v>
      </c>
      <c r="B131" s="158">
        <v>210.00010735564999</v>
      </c>
      <c r="C131" s="158">
        <v>184.79245</v>
      </c>
      <c r="D131" s="159">
        <v>-25.207657355649001</v>
      </c>
      <c r="E131" s="160">
        <v>0.87996359776599997</v>
      </c>
      <c r="F131" s="158">
        <v>0</v>
      </c>
      <c r="G131" s="159">
        <v>0</v>
      </c>
      <c r="H131" s="161">
        <v>4.9406564584124654E-324</v>
      </c>
      <c r="I131" s="158">
        <v>70.168940000000006</v>
      </c>
      <c r="J131" s="159">
        <v>70.168940000000006</v>
      </c>
      <c r="K131" s="162" t="s">
        <v>112</v>
      </c>
    </row>
    <row r="132" spans="1:11" ht="14.4" customHeight="1" thickBot="1" x14ac:dyDescent="0.35">
      <c r="A132" s="175" t="s">
        <v>236</v>
      </c>
      <c r="B132" s="153">
        <v>61.000076327114002</v>
      </c>
      <c r="C132" s="153">
        <v>48.204000000000001</v>
      </c>
      <c r="D132" s="154">
        <v>-12.796076327113999</v>
      </c>
      <c r="E132" s="155">
        <v>0.79022851941200001</v>
      </c>
      <c r="F132" s="153">
        <v>0</v>
      </c>
      <c r="G132" s="154">
        <v>0</v>
      </c>
      <c r="H132" s="156">
        <v>4.9406564584124654E-324</v>
      </c>
      <c r="I132" s="153">
        <v>3.4584595208887258E-323</v>
      </c>
      <c r="J132" s="154">
        <v>3.4584595208887258E-323</v>
      </c>
      <c r="K132" s="163" t="s">
        <v>112</v>
      </c>
    </row>
    <row r="133" spans="1:11" ht="14.4" customHeight="1" thickBot="1" x14ac:dyDescent="0.35">
      <c r="A133" s="175" t="s">
        <v>237</v>
      </c>
      <c r="B133" s="153">
        <v>149.00003102853501</v>
      </c>
      <c r="C133" s="153">
        <v>136.58844999999999</v>
      </c>
      <c r="D133" s="154">
        <v>-12.411581028535</v>
      </c>
      <c r="E133" s="155">
        <v>0.91670081581200002</v>
      </c>
      <c r="F133" s="153">
        <v>0</v>
      </c>
      <c r="G133" s="154">
        <v>0</v>
      </c>
      <c r="H133" s="156">
        <v>4.9406564584124654E-324</v>
      </c>
      <c r="I133" s="153">
        <v>70.168940000000006</v>
      </c>
      <c r="J133" s="154">
        <v>70.168940000000006</v>
      </c>
      <c r="K133" s="163" t="s">
        <v>112</v>
      </c>
    </row>
    <row r="134" spans="1:11" ht="14.4" customHeight="1" thickBot="1" x14ac:dyDescent="0.35">
      <c r="A134" s="174" t="s">
        <v>238</v>
      </c>
      <c r="B134" s="158">
        <v>8.0000395183080002</v>
      </c>
      <c r="C134" s="158">
        <v>73.899600000000007</v>
      </c>
      <c r="D134" s="159">
        <v>65.899560481690997</v>
      </c>
      <c r="E134" s="160">
        <v>9.2374043691749996</v>
      </c>
      <c r="F134" s="158">
        <v>0</v>
      </c>
      <c r="G134" s="159">
        <v>0</v>
      </c>
      <c r="H134" s="161">
        <v>4.9406564584124654E-324</v>
      </c>
      <c r="I134" s="158">
        <v>3.4584595208887258E-323</v>
      </c>
      <c r="J134" s="159">
        <v>3.4584595208887258E-323</v>
      </c>
      <c r="K134" s="162" t="s">
        <v>112</v>
      </c>
    </row>
    <row r="135" spans="1:11" ht="14.4" customHeight="1" thickBot="1" x14ac:dyDescent="0.35">
      <c r="A135" s="175" t="s">
        <v>239</v>
      </c>
      <c r="B135" s="153">
        <v>8.0000395183080002</v>
      </c>
      <c r="C135" s="153">
        <v>47.787599999999998</v>
      </c>
      <c r="D135" s="154">
        <v>39.787560481691003</v>
      </c>
      <c r="E135" s="155">
        <v>5.9734204925650003</v>
      </c>
      <c r="F135" s="153">
        <v>0</v>
      </c>
      <c r="G135" s="154">
        <v>0</v>
      </c>
      <c r="H135" s="156">
        <v>4.9406564584124654E-324</v>
      </c>
      <c r="I135" s="153">
        <v>3.4584595208887258E-323</v>
      </c>
      <c r="J135" s="154">
        <v>3.4584595208887258E-323</v>
      </c>
      <c r="K135" s="163" t="s">
        <v>112</v>
      </c>
    </row>
    <row r="136" spans="1:11" ht="14.4" customHeight="1" thickBot="1" x14ac:dyDescent="0.35">
      <c r="A136" s="175" t="s">
        <v>240</v>
      </c>
      <c r="B136" s="153">
        <v>4.9406564584124654E-324</v>
      </c>
      <c r="C136" s="153">
        <v>6.96</v>
      </c>
      <c r="D136" s="154">
        <v>6.96</v>
      </c>
      <c r="E136" s="165" t="s">
        <v>118</v>
      </c>
      <c r="F136" s="153">
        <v>0</v>
      </c>
      <c r="G136" s="154">
        <v>0</v>
      </c>
      <c r="H136" s="156">
        <v>4.9406564584124654E-324</v>
      </c>
      <c r="I136" s="153">
        <v>3.4584595208887258E-323</v>
      </c>
      <c r="J136" s="154">
        <v>3.4584595208887258E-323</v>
      </c>
      <c r="K136" s="163" t="s">
        <v>112</v>
      </c>
    </row>
    <row r="137" spans="1:11" ht="14.4" customHeight="1" thickBot="1" x14ac:dyDescent="0.35">
      <c r="A137" s="175" t="s">
        <v>241</v>
      </c>
      <c r="B137" s="153">
        <v>4.9406564584124654E-324</v>
      </c>
      <c r="C137" s="153">
        <v>19.152000000000001</v>
      </c>
      <c r="D137" s="154">
        <v>19.152000000000001</v>
      </c>
      <c r="E137" s="165" t="s">
        <v>118</v>
      </c>
      <c r="F137" s="153">
        <v>0</v>
      </c>
      <c r="G137" s="154">
        <v>0</v>
      </c>
      <c r="H137" s="156">
        <v>4.9406564584124654E-324</v>
      </c>
      <c r="I137" s="153">
        <v>3.4584595208887258E-323</v>
      </c>
      <c r="J137" s="154">
        <v>3.4584595208887258E-323</v>
      </c>
      <c r="K137" s="163" t="s">
        <v>112</v>
      </c>
    </row>
    <row r="138" spans="1:11" ht="14.4" customHeight="1" thickBot="1" x14ac:dyDescent="0.35">
      <c r="A138" s="174" t="s">
        <v>242</v>
      </c>
      <c r="B138" s="158">
        <v>4.9406564584124654E-324</v>
      </c>
      <c r="C138" s="158">
        <v>12.882</v>
      </c>
      <c r="D138" s="159">
        <v>12.882</v>
      </c>
      <c r="E138" s="166" t="s">
        <v>118</v>
      </c>
      <c r="F138" s="158">
        <v>0</v>
      </c>
      <c r="G138" s="159">
        <v>0</v>
      </c>
      <c r="H138" s="161">
        <v>4.9406564584124654E-324</v>
      </c>
      <c r="I138" s="158">
        <v>3.4584595208887258E-323</v>
      </c>
      <c r="J138" s="159">
        <v>3.4584595208887258E-323</v>
      </c>
      <c r="K138" s="162" t="s">
        <v>112</v>
      </c>
    </row>
    <row r="139" spans="1:11" ht="14.4" customHeight="1" thickBot="1" x14ac:dyDescent="0.35">
      <c r="A139" s="175" t="s">
        <v>243</v>
      </c>
      <c r="B139" s="153">
        <v>4.9406564584124654E-324</v>
      </c>
      <c r="C139" s="153">
        <v>12.882</v>
      </c>
      <c r="D139" s="154">
        <v>12.882</v>
      </c>
      <c r="E139" s="165" t="s">
        <v>118</v>
      </c>
      <c r="F139" s="153">
        <v>0</v>
      </c>
      <c r="G139" s="154">
        <v>0</v>
      </c>
      <c r="H139" s="156">
        <v>4.9406564584124654E-324</v>
      </c>
      <c r="I139" s="153">
        <v>3.4584595208887258E-323</v>
      </c>
      <c r="J139" s="154">
        <v>3.4584595208887258E-323</v>
      </c>
      <c r="K139" s="163" t="s">
        <v>112</v>
      </c>
    </row>
    <row r="140" spans="1:11" ht="14.4" customHeight="1" thickBot="1" x14ac:dyDescent="0.35">
      <c r="A140" s="174" t="s">
        <v>244</v>
      </c>
      <c r="B140" s="158">
        <v>4.9406564584124654E-324</v>
      </c>
      <c r="C140" s="158">
        <v>21.431999999999999</v>
      </c>
      <c r="D140" s="159">
        <v>21.431999999999999</v>
      </c>
      <c r="E140" s="166" t="s">
        <v>118</v>
      </c>
      <c r="F140" s="158">
        <v>0</v>
      </c>
      <c r="G140" s="159">
        <v>0</v>
      </c>
      <c r="H140" s="161">
        <v>4.9406564584124654E-324</v>
      </c>
      <c r="I140" s="158">
        <v>3.4584595208887258E-323</v>
      </c>
      <c r="J140" s="159">
        <v>3.4584595208887258E-323</v>
      </c>
      <c r="K140" s="162" t="s">
        <v>112</v>
      </c>
    </row>
    <row r="141" spans="1:11" ht="14.4" customHeight="1" thickBot="1" x14ac:dyDescent="0.35">
      <c r="A141" s="175" t="s">
        <v>245</v>
      </c>
      <c r="B141" s="153">
        <v>4.9406564584124654E-324</v>
      </c>
      <c r="C141" s="153">
        <v>21.431999999999999</v>
      </c>
      <c r="D141" s="154">
        <v>21.431999999999999</v>
      </c>
      <c r="E141" s="165" t="s">
        <v>118</v>
      </c>
      <c r="F141" s="153">
        <v>0</v>
      </c>
      <c r="G141" s="154">
        <v>0</v>
      </c>
      <c r="H141" s="156">
        <v>4.9406564584124654E-324</v>
      </c>
      <c r="I141" s="153">
        <v>3.4584595208887258E-323</v>
      </c>
      <c r="J141" s="154">
        <v>3.4584595208887258E-323</v>
      </c>
      <c r="K141" s="163" t="s">
        <v>112</v>
      </c>
    </row>
    <row r="142" spans="1:11" ht="14.4" customHeight="1" thickBot="1" x14ac:dyDescent="0.35">
      <c r="A142" s="172" t="s">
        <v>246</v>
      </c>
      <c r="B142" s="153">
        <v>4.9406564584124654E-324</v>
      </c>
      <c r="C142" s="153">
        <v>4.9406564584124654E-324</v>
      </c>
      <c r="D142" s="154">
        <v>0</v>
      </c>
      <c r="E142" s="155">
        <v>1</v>
      </c>
      <c r="F142" s="153">
        <v>4.9406564584124654E-324</v>
      </c>
      <c r="G142" s="154">
        <v>0</v>
      </c>
      <c r="H142" s="156">
        <v>14.767519999999999</v>
      </c>
      <c r="I142" s="153">
        <v>30.498419999999999</v>
      </c>
      <c r="J142" s="154">
        <v>30.498419999999999</v>
      </c>
      <c r="K142" s="163" t="s">
        <v>118</v>
      </c>
    </row>
    <row r="143" spans="1:11" ht="14.4" customHeight="1" thickBot="1" x14ac:dyDescent="0.35">
      <c r="A143" s="173" t="s">
        <v>247</v>
      </c>
      <c r="B143" s="153">
        <v>4.9406564584124654E-324</v>
      </c>
      <c r="C143" s="153">
        <v>4.9406564584124654E-324</v>
      </c>
      <c r="D143" s="154">
        <v>0</v>
      </c>
      <c r="E143" s="155">
        <v>1</v>
      </c>
      <c r="F143" s="153">
        <v>4.9406564584124654E-324</v>
      </c>
      <c r="G143" s="154">
        <v>0</v>
      </c>
      <c r="H143" s="156">
        <v>14.767519999999999</v>
      </c>
      <c r="I143" s="153">
        <v>30.498419999999999</v>
      </c>
      <c r="J143" s="154">
        <v>30.498419999999999</v>
      </c>
      <c r="K143" s="163" t="s">
        <v>118</v>
      </c>
    </row>
    <row r="144" spans="1:11" ht="14.4" customHeight="1" thickBot="1" x14ac:dyDescent="0.35">
      <c r="A144" s="174" t="s">
        <v>248</v>
      </c>
      <c r="B144" s="158">
        <v>4.9406564584124654E-324</v>
      </c>
      <c r="C144" s="158">
        <v>4.9406564584124654E-324</v>
      </c>
      <c r="D144" s="159">
        <v>0</v>
      </c>
      <c r="E144" s="160">
        <v>1</v>
      </c>
      <c r="F144" s="158">
        <v>4.9406564584124654E-324</v>
      </c>
      <c r="G144" s="159">
        <v>0</v>
      </c>
      <c r="H144" s="161">
        <v>14.767519999999999</v>
      </c>
      <c r="I144" s="158">
        <v>30.498419999999999</v>
      </c>
      <c r="J144" s="159">
        <v>30.498419999999999</v>
      </c>
      <c r="K144" s="162" t="s">
        <v>118</v>
      </c>
    </row>
    <row r="145" spans="1:11" ht="14.4" customHeight="1" thickBot="1" x14ac:dyDescent="0.35">
      <c r="A145" s="175" t="s">
        <v>249</v>
      </c>
      <c r="B145" s="153">
        <v>4.9406564584124654E-324</v>
      </c>
      <c r="C145" s="153">
        <v>4.9406564584124654E-324</v>
      </c>
      <c r="D145" s="154">
        <v>0</v>
      </c>
      <c r="E145" s="155">
        <v>1</v>
      </c>
      <c r="F145" s="153">
        <v>4.9406564584124654E-324</v>
      </c>
      <c r="G145" s="154">
        <v>0</v>
      </c>
      <c r="H145" s="156">
        <v>14.767519999999999</v>
      </c>
      <c r="I145" s="153">
        <v>30.498419999999999</v>
      </c>
      <c r="J145" s="154">
        <v>30.498419999999999</v>
      </c>
      <c r="K145" s="163" t="s">
        <v>118</v>
      </c>
    </row>
    <row r="146" spans="1:11" ht="14.4" customHeight="1" thickBot="1" x14ac:dyDescent="0.35">
      <c r="A146" s="171" t="s">
        <v>250</v>
      </c>
      <c r="B146" s="153">
        <v>553.21265214127698</v>
      </c>
      <c r="C146" s="153">
        <v>552.16122634688099</v>
      </c>
      <c r="D146" s="154">
        <v>-1.0514257943950001</v>
      </c>
      <c r="E146" s="155">
        <v>0.998099418387</v>
      </c>
      <c r="F146" s="153">
        <v>1550.6141979414199</v>
      </c>
      <c r="G146" s="154">
        <v>904.52494879916196</v>
      </c>
      <c r="H146" s="156">
        <v>81.087639999999993</v>
      </c>
      <c r="I146" s="153">
        <v>937.14817000000005</v>
      </c>
      <c r="J146" s="154">
        <v>32.623221200837001</v>
      </c>
      <c r="K146" s="157">
        <v>0.60437223601000001</v>
      </c>
    </row>
    <row r="147" spans="1:11" ht="14.4" customHeight="1" thickBot="1" x14ac:dyDescent="0.35">
      <c r="A147" s="172" t="s">
        <v>251</v>
      </c>
      <c r="B147" s="153">
        <v>4.9406564584124654E-324</v>
      </c>
      <c r="C147" s="153">
        <v>4.9406564584124654E-324</v>
      </c>
      <c r="D147" s="154">
        <v>0</v>
      </c>
      <c r="E147" s="155">
        <v>1</v>
      </c>
      <c r="F147" s="153">
        <v>4.9406564584124654E-324</v>
      </c>
      <c r="G147" s="154">
        <v>0</v>
      </c>
      <c r="H147" s="156">
        <v>-11.11655</v>
      </c>
      <c r="I147" s="153">
        <v>-11.11655</v>
      </c>
      <c r="J147" s="154">
        <v>-11.11655</v>
      </c>
      <c r="K147" s="163" t="s">
        <v>118</v>
      </c>
    </row>
    <row r="148" spans="1:11" ht="14.4" customHeight="1" thickBot="1" x14ac:dyDescent="0.35">
      <c r="A148" s="173" t="s">
        <v>252</v>
      </c>
      <c r="B148" s="153">
        <v>4.9406564584124654E-324</v>
      </c>
      <c r="C148" s="153">
        <v>4.9406564584124654E-324</v>
      </c>
      <c r="D148" s="154">
        <v>0</v>
      </c>
      <c r="E148" s="155">
        <v>1</v>
      </c>
      <c r="F148" s="153">
        <v>4.9406564584124654E-324</v>
      </c>
      <c r="G148" s="154">
        <v>0</v>
      </c>
      <c r="H148" s="156">
        <v>-11.11655</v>
      </c>
      <c r="I148" s="153">
        <v>-11.11655</v>
      </c>
      <c r="J148" s="154">
        <v>-11.11655</v>
      </c>
      <c r="K148" s="163" t="s">
        <v>118</v>
      </c>
    </row>
    <row r="149" spans="1:11" ht="14.4" customHeight="1" thickBot="1" x14ac:dyDescent="0.35">
      <c r="A149" s="174" t="s">
        <v>253</v>
      </c>
      <c r="B149" s="158">
        <v>4.9406564584124654E-324</v>
      </c>
      <c r="C149" s="158">
        <v>4.9406564584124654E-324</v>
      </c>
      <c r="D149" s="159">
        <v>0</v>
      </c>
      <c r="E149" s="160">
        <v>1</v>
      </c>
      <c r="F149" s="158">
        <v>4.9406564584124654E-324</v>
      </c>
      <c r="G149" s="159">
        <v>0</v>
      </c>
      <c r="H149" s="161">
        <v>-11.11655</v>
      </c>
      <c r="I149" s="158">
        <v>-11.11655</v>
      </c>
      <c r="J149" s="159">
        <v>-11.11655</v>
      </c>
      <c r="K149" s="162" t="s">
        <v>118</v>
      </c>
    </row>
    <row r="150" spans="1:11" ht="14.4" customHeight="1" thickBot="1" x14ac:dyDescent="0.35">
      <c r="A150" s="175" t="s">
        <v>254</v>
      </c>
      <c r="B150" s="153">
        <v>4.9406564584124654E-324</v>
      </c>
      <c r="C150" s="153">
        <v>4.9406564584124654E-324</v>
      </c>
      <c r="D150" s="154">
        <v>0</v>
      </c>
      <c r="E150" s="155">
        <v>1</v>
      </c>
      <c r="F150" s="153">
        <v>4.9406564584124654E-324</v>
      </c>
      <c r="G150" s="154">
        <v>0</v>
      </c>
      <c r="H150" s="156">
        <v>-11.11655</v>
      </c>
      <c r="I150" s="153">
        <v>-11.11655</v>
      </c>
      <c r="J150" s="154">
        <v>-11.11655</v>
      </c>
      <c r="K150" s="163" t="s">
        <v>118</v>
      </c>
    </row>
    <row r="151" spans="1:11" ht="14.4" customHeight="1" thickBot="1" x14ac:dyDescent="0.35">
      <c r="A151" s="172" t="s">
        <v>255</v>
      </c>
      <c r="B151" s="153">
        <v>553.21265214127698</v>
      </c>
      <c r="C151" s="153">
        <v>552.16122634688099</v>
      </c>
      <c r="D151" s="154">
        <v>-1.0514257943950001</v>
      </c>
      <c r="E151" s="155">
        <v>0.998099418387</v>
      </c>
      <c r="F151" s="153">
        <v>1550.6141979414199</v>
      </c>
      <c r="G151" s="154">
        <v>904.52494879916196</v>
      </c>
      <c r="H151" s="156">
        <v>92.204189999999997</v>
      </c>
      <c r="I151" s="153">
        <v>948.26472000000001</v>
      </c>
      <c r="J151" s="154">
        <v>43.739771200836998</v>
      </c>
      <c r="K151" s="157">
        <v>0.61154136293700001</v>
      </c>
    </row>
    <row r="152" spans="1:11" ht="14.4" customHeight="1" thickBot="1" x14ac:dyDescent="0.35">
      <c r="A152" s="173" t="s">
        <v>256</v>
      </c>
      <c r="B152" s="153">
        <v>550.999952012721</v>
      </c>
      <c r="C152" s="153">
        <v>486.24022932797999</v>
      </c>
      <c r="D152" s="154">
        <v>-64.759722684739998</v>
      </c>
      <c r="E152" s="155">
        <v>0.88246873262199998</v>
      </c>
      <c r="F152" s="153">
        <v>1545.46811872784</v>
      </c>
      <c r="G152" s="154">
        <v>901.52306925790595</v>
      </c>
      <c r="H152" s="156">
        <v>94.435599999999994</v>
      </c>
      <c r="I152" s="153">
        <v>938.44651999999996</v>
      </c>
      <c r="J152" s="154">
        <v>36.923450742093998</v>
      </c>
      <c r="K152" s="157">
        <v>0.60722476809899995</v>
      </c>
    </row>
    <row r="153" spans="1:11" ht="14.4" customHeight="1" thickBot="1" x14ac:dyDescent="0.35">
      <c r="A153" s="174" t="s">
        <v>257</v>
      </c>
      <c r="B153" s="158">
        <v>4.9406564584124654E-324</v>
      </c>
      <c r="C153" s="158">
        <v>4.9406564584124654E-324</v>
      </c>
      <c r="D153" s="159">
        <v>0</v>
      </c>
      <c r="E153" s="160">
        <v>1</v>
      </c>
      <c r="F153" s="158">
        <v>4.9406564584124654E-324</v>
      </c>
      <c r="G153" s="159">
        <v>0</v>
      </c>
      <c r="H153" s="161">
        <v>4.9406564584124654E-324</v>
      </c>
      <c r="I153" s="158">
        <v>158.1925</v>
      </c>
      <c r="J153" s="159">
        <v>158.1925</v>
      </c>
      <c r="K153" s="162" t="s">
        <v>118</v>
      </c>
    </row>
    <row r="154" spans="1:11" ht="14.4" customHeight="1" thickBot="1" x14ac:dyDescent="0.35">
      <c r="A154" s="175" t="s">
        <v>258</v>
      </c>
      <c r="B154" s="153">
        <v>4.9406564584124654E-324</v>
      </c>
      <c r="C154" s="153">
        <v>4.9406564584124654E-324</v>
      </c>
      <c r="D154" s="154">
        <v>0</v>
      </c>
      <c r="E154" s="155">
        <v>1</v>
      </c>
      <c r="F154" s="153">
        <v>4.9406564584124654E-324</v>
      </c>
      <c r="G154" s="154">
        <v>0</v>
      </c>
      <c r="H154" s="156">
        <v>4.9406564584124654E-324</v>
      </c>
      <c r="I154" s="153">
        <v>158.1925</v>
      </c>
      <c r="J154" s="154">
        <v>158.1925</v>
      </c>
      <c r="K154" s="163" t="s">
        <v>118</v>
      </c>
    </row>
    <row r="155" spans="1:11" ht="14.4" customHeight="1" thickBot="1" x14ac:dyDescent="0.35">
      <c r="A155" s="174" t="s">
        <v>259</v>
      </c>
      <c r="B155" s="158">
        <v>550.999952012721</v>
      </c>
      <c r="C155" s="158">
        <v>486.24022932797999</v>
      </c>
      <c r="D155" s="159">
        <v>-64.759722684739998</v>
      </c>
      <c r="E155" s="160">
        <v>0.88246873262199998</v>
      </c>
      <c r="F155" s="158">
        <v>1545.46811872784</v>
      </c>
      <c r="G155" s="159">
        <v>901.52306925790595</v>
      </c>
      <c r="H155" s="161">
        <v>94.435599999999994</v>
      </c>
      <c r="I155" s="158">
        <v>780.25401999999997</v>
      </c>
      <c r="J155" s="159">
        <v>-121.269049257906</v>
      </c>
      <c r="K155" s="164">
        <v>0.50486581414700005</v>
      </c>
    </row>
    <row r="156" spans="1:11" ht="14.4" customHeight="1" thickBot="1" x14ac:dyDescent="0.35">
      <c r="A156" s="175" t="s">
        <v>260</v>
      </c>
      <c r="B156" s="153">
        <v>550.999952012721</v>
      </c>
      <c r="C156" s="153">
        <v>-1027.9679103111901</v>
      </c>
      <c r="D156" s="154">
        <v>-1578.9678623239099</v>
      </c>
      <c r="E156" s="155">
        <v>-1.8656406530630001</v>
      </c>
      <c r="F156" s="153">
        <v>1545.46811872784</v>
      </c>
      <c r="G156" s="154">
        <v>901.52306925790595</v>
      </c>
      <c r="H156" s="156">
        <v>4.9406564584124654E-324</v>
      </c>
      <c r="I156" s="153">
        <v>3.4584595208887258E-323</v>
      </c>
      <c r="J156" s="154">
        <v>-901.52306925790595</v>
      </c>
      <c r="K156" s="157">
        <v>0</v>
      </c>
    </row>
    <row r="157" spans="1:11" ht="14.4" customHeight="1" thickBot="1" x14ac:dyDescent="0.35">
      <c r="A157" s="175" t="s">
        <v>261</v>
      </c>
      <c r="B157" s="153">
        <v>4.9406564584124654E-324</v>
      </c>
      <c r="C157" s="153">
        <v>1052.9530007379201</v>
      </c>
      <c r="D157" s="154">
        <v>1052.9530007379201</v>
      </c>
      <c r="E157" s="165" t="s">
        <v>118</v>
      </c>
      <c r="F157" s="153">
        <v>0</v>
      </c>
      <c r="G157" s="154">
        <v>0</v>
      </c>
      <c r="H157" s="156">
        <v>62.145130000000002</v>
      </c>
      <c r="I157" s="153">
        <v>522.55264999999997</v>
      </c>
      <c r="J157" s="154">
        <v>522.55264999999997</v>
      </c>
      <c r="K157" s="163" t="s">
        <v>112</v>
      </c>
    </row>
    <row r="158" spans="1:11" ht="14.4" customHeight="1" thickBot="1" x14ac:dyDescent="0.35">
      <c r="A158" s="175" t="s">
        <v>262</v>
      </c>
      <c r="B158" s="153">
        <v>4.9406564584124654E-324</v>
      </c>
      <c r="C158" s="153">
        <v>196.71854198625601</v>
      </c>
      <c r="D158" s="154">
        <v>196.71854198625601</v>
      </c>
      <c r="E158" s="165" t="s">
        <v>118</v>
      </c>
      <c r="F158" s="153">
        <v>0</v>
      </c>
      <c r="G158" s="154">
        <v>0</v>
      </c>
      <c r="H158" s="156">
        <v>6.9320000000000004</v>
      </c>
      <c r="I158" s="153">
        <v>67.722999999999999</v>
      </c>
      <c r="J158" s="154">
        <v>67.722999999999999</v>
      </c>
      <c r="K158" s="163" t="s">
        <v>112</v>
      </c>
    </row>
    <row r="159" spans="1:11" ht="14.4" customHeight="1" thickBot="1" x14ac:dyDescent="0.35">
      <c r="A159" s="175" t="s">
        <v>263</v>
      </c>
      <c r="B159" s="153">
        <v>4.9406564584124654E-324</v>
      </c>
      <c r="C159" s="153">
        <v>180.23070349606601</v>
      </c>
      <c r="D159" s="154">
        <v>180.23070349606601</v>
      </c>
      <c r="E159" s="165" t="s">
        <v>118</v>
      </c>
      <c r="F159" s="153">
        <v>0</v>
      </c>
      <c r="G159" s="154">
        <v>0</v>
      </c>
      <c r="H159" s="156">
        <v>0.99099000000000004</v>
      </c>
      <c r="I159" s="153">
        <v>117.13188</v>
      </c>
      <c r="J159" s="154">
        <v>117.13188</v>
      </c>
      <c r="K159" s="163" t="s">
        <v>112</v>
      </c>
    </row>
    <row r="160" spans="1:11" ht="14.4" customHeight="1" thickBot="1" x14ac:dyDescent="0.35">
      <c r="A160" s="175" t="s">
        <v>264</v>
      </c>
      <c r="B160" s="153">
        <v>4.9406564584124654E-324</v>
      </c>
      <c r="C160" s="153">
        <v>84.305893418926999</v>
      </c>
      <c r="D160" s="154">
        <v>84.305893418926999</v>
      </c>
      <c r="E160" s="165" t="s">
        <v>118</v>
      </c>
      <c r="F160" s="153">
        <v>0</v>
      </c>
      <c r="G160" s="154">
        <v>0</v>
      </c>
      <c r="H160" s="156">
        <v>24.36748</v>
      </c>
      <c r="I160" s="153">
        <v>72.846490000000003</v>
      </c>
      <c r="J160" s="154">
        <v>72.846490000000003</v>
      </c>
      <c r="K160" s="163" t="s">
        <v>112</v>
      </c>
    </row>
    <row r="161" spans="1:11" ht="14.4" customHeight="1" thickBot="1" x14ac:dyDescent="0.35">
      <c r="A161" s="177" t="s">
        <v>265</v>
      </c>
      <c r="B161" s="158">
        <v>2.212700128556</v>
      </c>
      <c r="C161" s="158">
        <v>65.920997018901005</v>
      </c>
      <c r="D161" s="159">
        <v>63.708296890344997</v>
      </c>
      <c r="E161" s="160">
        <v>29.792106109700999</v>
      </c>
      <c r="F161" s="158">
        <v>5.1460792135820004</v>
      </c>
      <c r="G161" s="159">
        <v>3.0018795412560002</v>
      </c>
      <c r="H161" s="161">
        <v>-2.2314099999999999</v>
      </c>
      <c r="I161" s="158">
        <v>9.8181999999999992</v>
      </c>
      <c r="J161" s="159">
        <v>6.8163204587430002</v>
      </c>
      <c r="K161" s="164">
        <v>1.9078991194079999</v>
      </c>
    </row>
    <row r="162" spans="1:11" ht="14.4" customHeight="1" thickBot="1" x14ac:dyDescent="0.35">
      <c r="A162" s="174" t="s">
        <v>266</v>
      </c>
      <c r="B162" s="158">
        <v>4.9406564584124654E-324</v>
      </c>
      <c r="C162" s="158">
        <v>0.53999995055100003</v>
      </c>
      <c r="D162" s="159">
        <v>0.53999995055100003</v>
      </c>
      <c r="E162" s="166" t="s">
        <v>118</v>
      </c>
      <c r="F162" s="158">
        <v>0</v>
      </c>
      <c r="G162" s="159">
        <v>0</v>
      </c>
      <c r="H162" s="161">
        <v>4.9406564584124654E-324</v>
      </c>
      <c r="I162" s="158">
        <v>3.4584595208887258E-323</v>
      </c>
      <c r="J162" s="159">
        <v>3.4584595208887258E-323</v>
      </c>
      <c r="K162" s="162" t="s">
        <v>112</v>
      </c>
    </row>
    <row r="163" spans="1:11" ht="14.4" customHeight="1" thickBot="1" x14ac:dyDescent="0.35">
      <c r="A163" s="175" t="s">
        <v>267</v>
      </c>
      <c r="B163" s="153">
        <v>4.9406564584124654E-324</v>
      </c>
      <c r="C163" s="153">
        <v>0.53999995055100003</v>
      </c>
      <c r="D163" s="154">
        <v>0.53999995055100003</v>
      </c>
      <c r="E163" s="165" t="s">
        <v>118</v>
      </c>
      <c r="F163" s="153">
        <v>0</v>
      </c>
      <c r="G163" s="154">
        <v>0</v>
      </c>
      <c r="H163" s="156">
        <v>4.9406564584124654E-324</v>
      </c>
      <c r="I163" s="153">
        <v>3.4584595208887258E-323</v>
      </c>
      <c r="J163" s="154">
        <v>3.4584595208887258E-323</v>
      </c>
      <c r="K163" s="163" t="s">
        <v>112</v>
      </c>
    </row>
    <row r="164" spans="1:11" ht="14.4" customHeight="1" thickBot="1" x14ac:dyDescent="0.35">
      <c r="A164" s="174" t="s">
        <v>268</v>
      </c>
      <c r="B164" s="158">
        <v>4.9406564584124654E-324</v>
      </c>
      <c r="C164" s="158">
        <v>29.884997274383998</v>
      </c>
      <c r="D164" s="159">
        <v>29.884997274383998</v>
      </c>
      <c r="E164" s="166" t="s">
        <v>118</v>
      </c>
      <c r="F164" s="158">
        <v>0</v>
      </c>
      <c r="G164" s="159">
        <v>0</v>
      </c>
      <c r="H164" s="161">
        <v>-1.0000000000000001E-5</v>
      </c>
      <c r="I164" s="158">
        <v>4.0000000000000003E-5</v>
      </c>
      <c r="J164" s="159">
        <v>4.0000000000000003E-5</v>
      </c>
      <c r="K164" s="162" t="s">
        <v>112</v>
      </c>
    </row>
    <row r="165" spans="1:11" ht="14.4" customHeight="1" thickBot="1" x14ac:dyDescent="0.35">
      <c r="A165" s="175" t="s">
        <v>269</v>
      </c>
      <c r="B165" s="153">
        <v>4.9406564584124654E-324</v>
      </c>
      <c r="C165" s="153">
        <v>4.9406564584124654E-324</v>
      </c>
      <c r="D165" s="154">
        <v>0</v>
      </c>
      <c r="E165" s="155">
        <v>1</v>
      </c>
      <c r="F165" s="153">
        <v>4.9406564584124654E-324</v>
      </c>
      <c r="G165" s="154">
        <v>0</v>
      </c>
      <c r="H165" s="156">
        <v>-1.0000000000000001E-5</v>
      </c>
      <c r="I165" s="153">
        <v>4.0000000000000003E-5</v>
      </c>
      <c r="J165" s="154">
        <v>4.0000000000000003E-5</v>
      </c>
      <c r="K165" s="163" t="s">
        <v>118</v>
      </c>
    </row>
    <row r="166" spans="1:11" ht="14.4" customHeight="1" thickBot="1" x14ac:dyDescent="0.35">
      <c r="A166" s="175" t="s">
        <v>270</v>
      </c>
      <c r="B166" s="153">
        <v>4.9406564584124654E-324</v>
      </c>
      <c r="C166" s="153">
        <v>29.884997274383998</v>
      </c>
      <c r="D166" s="154">
        <v>29.884997274383998</v>
      </c>
      <c r="E166" s="165" t="s">
        <v>118</v>
      </c>
      <c r="F166" s="153">
        <v>0</v>
      </c>
      <c r="G166" s="154">
        <v>0</v>
      </c>
      <c r="H166" s="156">
        <v>4.9406564584124654E-324</v>
      </c>
      <c r="I166" s="153">
        <v>3.4584595208887258E-323</v>
      </c>
      <c r="J166" s="154">
        <v>3.4584595208887258E-323</v>
      </c>
      <c r="K166" s="163" t="s">
        <v>112</v>
      </c>
    </row>
    <row r="167" spans="1:11" ht="14.4" customHeight="1" thickBot="1" x14ac:dyDescent="0.35">
      <c r="A167" s="174" t="s">
        <v>271</v>
      </c>
      <c r="B167" s="158">
        <v>2.212700128556</v>
      </c>
      <c r="C167" s="158">
        <v>5.3999997939639997</v>
      </c>
      <c r="D167" s="159">
        <v>3.1872996654080001</v>
      </c>
      <c r="E167" s="160">
        <v>2.4404571248829998</v>
      </c>
      <c r="F167" s="158">
        <v>5.1460792135820004</v>
      </c>
      <c r="G167" s="159">
        <v>3.0018795412560002</v>
      </c>
      <c r="H167" s="161">
        <v>-2.2313999999999998</v>
      </c>
      <c r="I167" s="158">
        <v>9.8181600000000007</v>
      </c>
      <c r="J167" s="159">
        <v>6.8162804587429999</v>
      </c>
      <c r="K167" s="164">
        <v>1.9078913465</v>
      </c>
    </row>
    <row r="168" spans="1:11" ht="14.4" customHeight="1" thickBot="1" x14ac:dyDescent="0.35">
      <c r="A168" s="175" t="s">
        <v>272</v>
      </c>
      <c r="B168" s="153">
        <v>4.9406564584124654E-324</v>
      </c>
      <c r="C168" s="153">
        <v>-184.82554999999999</v>
      </c>
      <c r="D168" s="154">
        <v>-184.82554999999999</v>
      </c>
      <c r="E168" s="165" t="s">
        <v>118</v>
      </c>
      <c r="F168" s="153">
        <v>0</v>
      </c>
      <c r="G168" s="154">
        <v>0</v>
      </c>
      <c r="H168" s="156">
        <v>4.9406564584124654E-324</v>
      </c>
      <c r="I168" s="153">
        <v>3.4584595208887258E-323</v>
      </c>
      <c r="J168" s="154">
        <v>3.4584595208887258E-323</v>
      </c>
      <c r="K168" s="163" t="s">
        <v>112</v>
      </c>
    </row>
    <row r="169" spans="1:11" ht="14.4" customHeight="1" thickBot="1" x14ac:dyDescent="0.35">
      <c r="A169" s="175" t="s">
        <v>273</v>
      </c>
      <c r="B169" s="153">
        <v>4.9406564584124654E-324</v>
      </c>
      <c r="C169" s="153">
        <v>184.82554999999999</v>
      </c>
      <c r="D169" s="154">
        <v>184.82554999999999</v>
      </c>
      <c r="E169" s="165" t="s">
        <v>118</v>
      </c>
      <c r="F169" s="153">
        <v>0</v>
      </c>
      <c r="G169" s="154">
        <v>0</v>
      </c>
      <c r="H169" s="156">
        <v>4.9406564584124654E-324</v>
      </c>
      <c r="I169" s="153">
        <v>3.4584595208887258E-323</v>
      </c>
      <c r="J169" s="154">
        <v>3.4584595208887258E-323</v>
      </c>
      <c r="K169" s="163" t="s">
        <v>112</v>
      </c>
    </row>
    <row r="170" spans="1:11" ht="14.4" customHeight="1" thickBot="1" x14ac:dyDescent="0.35">
      <c r="A170" s="175" t="s">
        <v>274</v>
      </c>
      <c r="B170" s="153">
        <v>2.212700128556</v>
      </c>
      <c r="C170" s="153">
        <v>5.3999997939639997</v>
      </c>
      <c r="D170" s="154">
        <v>3.1872996654080001</v>
      </c>
      <c r="E170" s="155">
        <v>2.4404571248829998</v>
      </c>
      <c r="F170" s="153">
        <v>5.1460792135820004</v>
      </c>
      <c r="G170" s="154">
        <v>3.0018795412560002</v>
      </c>
      <c r="H170" s="156">
        <v>-2.2313999999999998</v>
      </c>
      <c r="I170" s="153">
        <v>9.8181600000000007</v>
      </c>
      <c r="J170" s="154">
        <v>6.8162804587429999</v>
      </c>
      <c r="K170" s="157">
        <v>1.9078913465</v>
      </c>
    </row>
    <row r="171" spans="1:11" ht="14.4" customHeight="1" thickBot="1" x14ac:dyDescent="0.35">
      <c r="A171" s="174" t="s">
        <v>275</v>
      </c>
      <c r="B171" s="158">
        <v>4.9406564584124654E-324</v>
      </c>
      <c r="C171" s="158">
        <v>30.096</v>
      </c>
      <c r="D171" s="159">
        <v>30.096</v>
      </c>
      <c r="E171" s="166" t="s">
        <v>118</v>
      </c>
      <c r="F171" s="158">
        <v>0</v>
      </c>
      <c r="G171" s="159">
        <v>0</v>
      </c>
      <c r="H171" s="161">
        <v>4.9406564584124654E-324</v>
      </c>
      <c r="I171" s="158">
        <v>3.4584595208887258E-323</v>
      </c>
      <c r="J171" s="159">
        <v>3.4584595208887258E-323</v>
      </c>
      <c r="K171" s="162" t="s">
        <v>112</v>
      </c>
    </row>
    <row r="172" spans="1:11" ht="14.4" customHeight="1" thickBot="1" x14ac:dyDescent="0.35">
      <c r="A172" s="175" t="s">
        <v>276</v>
      </c>
      <c r="B172" s="153">
        <v>4.9406564584124654E-324</v>
      </c>
      <c r="C172" s="153">
        <v>30.096</v>
      </c>
      <c r="D172" s="154">
        <v>30.096</v>
      </c>
      <c r="E172" s="165" t="s">
        <v>118</v>
      </c>
      <c r="F172" s="153">
        <v>0</v>
      </c>
      <c r="G172" s="154">
        <v>0</v>
      </c>
      <c r="H172" s="156">
        <v>4.9406564584124654E-324</v>
      </c>
      <c r="I172" s="153">
        <v>3.4584595208887258E-323</v>
      </c>
      <c r="J172" s="154">
        <v>3.4584595208887258E-323</v>
      </c>
      <c r="K172" s="163" t="s">
        <v>112</v>
      </c>
    </row>
    <row r="173" spans="1:11" ht="14.4" customHeight="1" thickBot="1" x14ac:dyDescent="0.35">
      <c r="A173" s="171" t="s">
        <v>277</v>
      </c>
      <c r="B173" s="153">
        <v>5831.99608071279</v>
      </c>
      <c r="C173" s="153">
        <v>3579.0708894428299</v>
      </c>
      <c r="D173" s="154">
        <v>-2252.9251912699601</v>
      </c>
      <c r="E173" s="155">
        <v>0.61369569524900003</v>
      </c>
      <c r="F173" s="153">
        <v>3951.7370652112099</v>
      </c>
      <c r="G173" s="154">
        <v>2305.1799547065398</v>
      </c>
      <c r="H173" s="156">
        <v>291.97935999999999</v>
      </c>
      <c r="I173" s="153">
        <v>1648.24125</v>
      </c>
      <c r="J173" s="154">
        <v>-656.93870470653701</v>
      </c>
      <c r="K173" s="157">
        <v>0.41709284367799998</v>
      </c>
    </row>
    <row r="174" spans="1:11" ht="14.4" customHeight="1" thickBot="1" x14ac:dyDescent="0.35">
      <c r="A174" s="176" t="s">
        <v>278</v>
      </c>
      <c r="B174" s="158">
        <v>5831.99608071279</v>
      </c>
      <c r="C174" s="158">
        <v>3579.0708894428299</v>
      </c>
      <c r="D174" s="159">
        <v>-2252.9251912699601</v>
      </c>
      <c r="E174" s="160">
        <v>0.61369569524900003</v>
      </c>
      <c r="F174" s="158">
        <v>3951.7370652112099</v>
      </c>
      <c r="G174" s="159">
        <v>2305.1799547065398</v>
      </c>
      <c r="H174" s="161">
        <v>291.97935999999999</v>
      </c>
      <c r="I174" s="158">
        <v>1648.24125</v>
      </c>
      <c r="J174" s="159">
        <v>-656.93870470653701</v>
      </c>
      <c r="K174" s="164">
        <v>0.41709284367799998</v>
      </c>
    </row>
    <row r="175" spans="1:11" ht="14.4" customHeight="1" thickBot="1" x14ac:dyDescent="0.35">
      <c r="A175" s="177" t="s">
        <v>56</v>
      </c>
      <c r="B175" s="158">
        <v>5831.99608071279</v>
      </c>
      <c r="C175" s="158">
        <v>3579.0708894428299</v>
      </c>
      <c r="D175" s="159">
        <v>-2252.9251912699601</v>
      </c>
      <c r="E175" s="160">
        <v>0.61369569524900003</v>
      </c>
      <c r="F175" s="158">
        <v>3951.7370652112099</v>
      </c>
      <c r="G175" s="159">
        <v>2305.1799547065398</v>
      </c>
      <c r="H175" s="161">
        <v>291.97935999999999</v>
      </c>
      <c r="I175" s="158">
        <v>1648.24125</v>
      </c>
      <c r="J175" s="159">
        <v>-656.93870470653701</v>
      </c>
      <c r="K175" s="164">
        <v>0.41709284367799998</v>
      </c>
    </row>
    <row r="176" spans="1:11" ht="14.4" customHeight="1" thickBot="1" x14ac:dyDescent="0.35">
      <c r="A176" s="174" t="s">
        <v>279</v>
      </c>
      <c r="B176" s="158">
        <v>44.999968832660997</v>
      </c>
      <c r="C176" s="158">
        <v>81.839994508540002</v>
      </c>
      <c r="D176" s="159">
        <v>36.840025675878998</v>
      </c>
      <c r="E176" s="160">
        <v>1.8186678042569999</v>
      </c>
      <c r="F176" s="158">
        <v>83.999999999997996</v>
      </c>
      <c r="G176" s="159">
        <v>48.999999999998998</v>
      </c>
      <c r="H176" s="161">
        <v>6.82</v>
      </c>
      <c r="I176" s="158">
        <v>47.74</v>
      </c>
      <c r="J176" s="159">
        <v>-1.2599999999989999</v>
      </c>
      <c r="K176" s="164">
        <v>0.56833333333299996</v>
      </c>
    </row>
    <row r="177" spans="1:11" ht="14.4" customHeight="1" thickBot="1" x14ac:dyDescent="0.35">
      <c r="A177" s="175" t="s">
        <v>280</v>
      </c>
      <c r="B177" s="153">
        <v>44.999968832660997</v>
      </c>
      <c r="C177" s="153">
        <v>81.839994508540002</v>
      </c>
      <c r="D177" s="154">
        <v>36.840025675878998</v>
      </c>
      <c r="E177" s="155">
        <v>1.8186678042569999</v>
      </c>
      <c r="F177" s="153">
        <v>83.999999999997996</v>
      </c>
      <c r="G177" s="154">
        <v>48.999999999998998</v>
      </c>
      <c r="H177" s="156">
        <v>6.82</v>
      </c>
      <c r="I177" s="153">
        <v>47.74</v>
      </c>
      <c r="J177" s="154">
        <v>-1.2599999999989999</v>
      </c>
      <c r="K177" s="157">
        <v>0.56833333333299996</v>
      </c>
    </row>
    <row r="178" spans="1:11" ht="14.4" customHeight="1" thickBot="1" x14ac:dyDescent="0.35">
      <c r="A178" s="174" t="s">
        <v>281</v>
      </c>
      <c r="B178" s="158">
        <v>133.99994719056301</v>
      </c>
      <c r="C178" s="158">
        <v>81.291994001909003</v>
      </c>
      <c r="D178" s="159">
        <v>-52.707953188653001</v>
      </c>
      <c r="E178" s="160">
        <v>0.60665691073899997</v>
      </c>
      <c r="F178" s="158">
        <v>115.308049287884</v>
      </c>
      <c r="G178" s="159">
        <v>67.263028751264997</v>
      </c>
      <c r="H178" s="161">
        <v>5.5</v>
      </c>
      <c r="I178" s="158">
        <v>29.375</v>
      </c>
      <c r="J178" s="159">
        <v>-37.888028751264997</v>
      </c>
      <c r="K178" s="164">
        <v>0.254752380093</v>
      </c>
    </row>
    <row r="179" spans="1:11" ht="14.4" customHeight="1" thickBot="1" x14ac:dyDescent="0.35">
      <c r="A179" s="175" t="s">
        <v>282</v>
      </c>
      <c r="B179" s="153">
        <v>133.99994719056301</v>
      </c>
      <c r="C179" s="153">
        <v>81.291994001909003</v>
      </c>
      <c r="D179" s="154">
        <v>-52.707953188653001</v>
      </c>
      <c r="E179" s="155">
        <v>0.60665691073899997</v>
      </c>
      <c r="F179" s="153">
        <v>115.308049287884</v>
      </c>
      <c r="G179" s="154">
        <v>67.263028751264997</v>
      </c>
      <c r="H179" s="156">
        <v>5.5</v>
      </c>
      <c r="I179" s="153">
        <v>29.375</v>
      </c>
      <c r="J179" s="154">
        <v>-37.888028751264997</v>
      </c>
      <c r="K179" s="157">
        <v>0.254752380093</v>
      </c>
    </row>
    <row r="180" spans="1:11" ht="14.4" customHeight="1" thickBot="1" x14ac:dyDescent="0.35">
      <c r="A180" s="174" t="s">
        <v>283</v>
      </c>
      <c r="B180" s="158">
        <v>2696.99813203749</v>
      </c>
      <c r="C180" s="158">
        <v>422.939066761204</v>
      </c>
      <c r="D180" s="159">
        <v>-2274.0590652762799</v>
      </c>
      <c r="E180" s="160">
        <v>0.156818450015</v>
      </c>
      <c r="F180" s="158">
        <v>552.429015923365</v>
      </c>
      <c r="G180" s="159">
        <v>322.25025928862999</v>
      </c>
      <c r="H180" s="161">
        <v>5.7272999999999996</v>
      </c>
      <c r="I180" s="158">
        <v>34.962499999999999</v>
      </c>
      <c r="J180" s="159">
        <v>-287.28775928863001</v>
      </c>
      <c r="K180" s="164">
        <v>6.3288674185999996E-2</v>
      </c>
    </row>
    <row r="181" spans="1:11" ht="14.4" customHeight="1" thickBot="1" x14ac:dyDescent="0.35">
      <c r="A181" s="175" t="s">
        <v>284</v>
      </c>
      <c r="B181" s="153">
        <v>2696.99813203749</v>
      </c>
      <c r="C181" s="153">
        <v>422.939066761204</v>
      </c>
      <c r="D181" s="154">
        <v>-2274.0590652762799</v>
      </c>
      <c r="E181" s="155">
        <v>0.156818450015</v>
      </c>
      <c r="F181" s="153">
        <v>552.429015923365</v>
      </c>
      <c r="G181" s="154">
        <v>322.25025928862999</v>
      </c>
      <c r="H181" s="156">
        <v>5.7272999999999996</v>
      </c>
      <c r="I181" s="153">
        <v>34.962499999999999</v>
      </c>
      <c r="J181" s="154">
        <v>-287.28775928863001</v>
      </c>
      <c r="K181" s="157">
        <v>6.3288674185999996E-2</v>
      </c>
    </row>
    <row r="182" spans="1:11" ht="14.4" customHeight="1" thickBot="1" x14ac:dyDescent="0.35">
      <c r="A182" s="174" t="s">
        <v>285</v>
      </c>
      <c r="B182" s="158">
        <v>400.999762264352</v>
      </c>
      <c r="C182" s="158">
        <v>357.47405642364498</v>
      </c>
      <c r="D182" s="159">
        <v>-43.525705840706998</v>
      </c>
      <c r="E182" s="160">
        <v>0.89145702831600004</v>
      </c>
      <c r="F182" s="158">
        <v>357.999999999995</v>
      </c>
      <c r="G182" s="159">
        <v>208.83333333333101</v>
      </c>
      <c r="H182" s="161">
        <v>15.31561</v>
      </c>
      <c r="I182" s="158">
        <v>191.69051999999999</v>
      </c>
      <c r="J182" s="159">
        <v>-17.14281333333</v>
      </c>
      <c r="K182" s="164">
        <v>0.53544837988799998</v>
      </c>
    </row>
    <row r="183" spans="1:11" ht="14.4" customHeight="1" thickBot="1" x14ac:dyDescent="0.35">
      <c r="A183" s="175" t="s">
        <v>286</v>
      </c>
      <c r="B183" s="153">
        <v>400.999762264352</v>
      </c>
      <c r="C183" s="153">
        <v>357.47405642364498</v>
      </c>
      <c r="D183" s="154">
        <v>-43.525705840706998</v>
      </c>
      <c r="E183" s="155">
        <v>0.89145702831600004</v>
      </c>
      <c r="F183" s="153">
        <v>357.999999999995</v>
      </c>
      <c r="G183" s="154">
        <v>208.83333333333101</v>
      </c>
      <c r="H183" s="156">
        <v>15.31561</v>
      </c>
      <c r="I183" s="153">
        <v>191.69051999999999</v>
      </c>
      <c r="J183" s="154">
        <v>-17.14281333333</v>
      </c>
      <c r="K183" s="157">
        <v>0.53544837988799998</v>
      </c>
    </row>
    <row r="184" spans="1:11" ht="14.4" customHeight="1" thickBot="1" x14ac:dyDescent="0.35">
      <c r="A184" s="174" t="s">
        <v>287</v>
      </c>
      <c r="B184" s="158">
        <v>2554.9982703877299</v>
      </c>
      <c r="C184" s="158">
        <v>2635.5257777475299</v>
      </c>
      <c r="D184" s="159">
        <v>80.527507359801007</v>
      </c>
      <c r="E184" s="160">
        <v>1.0315176367400001</v>
      </c>
      <c r="F184" s="158">
        <v>2841.99999999996</v>
      </c>
      <c r="G184" s="159">
        <v>1657.8333333333101</v>
      </c>
      <c r="H184" s="161">
        <v>258.61644999999999</v>
      </c>
      <c r="I184" s="158">
        <v>1344.4732300000001</v>
      </c>
      <c r="J184" s="159">
        <v>-313.360103333312</v>
      </c>
      <c r="K184" s="164">
        <v>0.473072916959</v>
      </c>
    </row>
    <row r="185" spans="1:11" ht="14.4" customHeight="1" thickBot="1" x14ac:dyDescent="0.35">
      <c r="A185" s="175" t="s">
        <v>288</v>
      </c>
      <c r="B185" s="153">
        <v>2554.9982703877299</v>
      </c>
      <c r="C185" s="153">
        <v>2635.5257777475299</v>
      </c>
      <c r="D185" s="154">
        <v>80.527507359801007</v>
      </c>
      <c r="E185" s="155">
        <v>1.0315176367400001</v>
      </c>
      <c r="F185" s="153">
        <v>2841.99999999996</v>
      </c>
      <c r="G185" s="154">
        <v>1657.8333333333101</v>
      </c>
      <c r="H185" s="156">
        <v>258.61644999999999</v>
      </c>
      <c r="I185" s="153">
        <v>1344.4732300000001</v>
      </c>
      <c r="J185" s="154">
        <v>-313.360103333312</v>
      </c>
      <c r="K185" s="157">
        <v>0.473072916959</v>
      </c>
    </row>
    <row r="186" spans="1:11" ht="14.4" customHeight="1" thickBot="1" x14ac:dyDescent="0.35">
      <c r="A186" s="178"/>
      <c r="B186" s="153">
        <v>-72180.957780313998</v>
      </c>
      <c r="C186" s="153">
        <v>4.9406564584124654E-324</v>
      </c>
      <c r="D186" s="154">
        <v>72180.957780313998</v>
      </c>
      <c r="E186" s="155">
        <v>0</v>
      </c>
      <c r="F186" s="153">
        <v>-67939.745245587896</v>
      </c>
      <c r="G186" s="154">
        <v>-39631.518059926297</v>
      </c>
      <c r="H186" s="156">
        <v>-5650.4547599999996</v>
      </c>
      <c r="I186" s="153">
        <v>-38139.545149999998</v>
      </c>
      <c r="J186" s="154">
        <v>1491.97290992629</v>
      </c>
      <c r="K186" s="157">
        <v>0.56137309629400001</v>
      </c>
    </row>
    <row r="187" spans="1:11" ht="14.4" customHeight="1" thickBot="1" x14ac:dyDescent="0.35">
      <c r="A187" s="179" t="s">
        <v>75</v>
      </c>
      <c r="B187" s="167">
        <v>-72180.957780313998</v>
      </c>
      <c r="C187" s="167">
        <v>-70858.419383095999</v>
      </c>
      <c r="D187" s="168">
        <v>1322.538397218</v>
      </c>
      <c r="E187" s="169">
        <v>-0.62948723597</v>
      </c>
      <c r="F187" s="167">
        <v>-67939.745245587896</v>
      </c>
      <c r="G187" s="168">
        <v>-39631.518059926297</v>
      </c>
      <c r="H187" s="167">
        <v>-5650.4547599999996</v>
      </c>
      <c r="I187" s="167">
        <v>-38139.545149999998</v>
      </c>
      <c r="J187" s="168">
        <v>1491.97290992629</v>
      </c>
      <c r="K187" s="170">
        <v>0.56137309629400001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9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145" t="s">
        <v>104</v>
      </c>
      <c r="B1" s="146"/>
      <c r="C1" s="146"/>
      <c r="D1" s="146"/>
      <c r="E1" s="146"/>
      <c r="F1" s="146"/>
      <c r="G1" s="120"/>
    </row>
    <row r="2" spans="1:8" ht="14.4" customHeight="1" thickBot="1" x14ac:dyDescent="0.35">
      <c r="A2" s="152" t="s">
        <v>111</v>
      </c>
      <c r="B2" s="83"/>
      <c r="C2" s="83"/>
      <c r="D2" s="83"/>
      <c r="E2" s="83"/>
      <c r="F2" s="83"/>
    </row>
    <row r="3" spans="1:8" ht="14.4" customHeight="1" thickBot="1" x14ac:dyDescent="0.35">
      <c r="A3" s="91" t="s">
        <v>0</v>
      </c>
      <c r="B3" s="92" t="s">
        <v>1</v>
      </c>
      <c r="C3" s="106" t="s">
        <v>2</v>
      </c>
      <c r="D3" s="107" t="s">
        <v>3</v>
      </c>
      <c r="E3" s="107" t="s">
        <v>4</v>
      </c>
      <c r="F3" s="107" t="s">
        <v>5</v>
      </c>
      <c r="G3" s="108" t="s">
        <v>109</v>
      </c>
    </row>
    <row r="4" spans="1:8" ht="14.4" customHeight="1" x14ac:dyDescent="0.3">
      <c r="A4" s="180" t="s">
        <v>289</v>
      </c>
      <c r="B4" s="181" t="s">
        <v>290</v>
      </c>
      <c r="C4" s="182" t="s">
        <v>291</v>
      </c>
      <c r="D4" s="182" t="s">
        <v>290</v>
      </c>
      <c r="E4" s="182" t="s">
        <v>290</v>
      </c>
      <c r="F4" s="183" t="s">
        <v>290</v>
      </c>
      <c r="G4" s="182" t="s">
        <v>290</v>
      </c>
      <c r="H4" s="182" t="s">
        <v>76</v>
      </c>
    </row>
    <row r="5" spans="1:8" ht="14.4" customHeight="1" x14ac:dyDescent="0.3">
      <c r="A5" s="180" t="s">
        <v>289</v>
      </c>
      <c r="B5" s="181" t="s">
        <v>292</v>
      </c>
      <c r="C5" s="182" t="s">
        <v>293</v>
      </c>
      <c r="D5" s="182">
        <v>431665.8356374079</v>
      </c>
      <c r="E5" s="182">
        <v>391752.83101010014</v>
      </c>
      <c r="F5" s="183">
        <v>0.907537263011859</v>
      </c>
      <c r="G5" s="182">
        <v>-39913.004627307761</v>
      </c>
      <c r="H5" s="182" t="s">
        <v>2</v>
      </c>
    </row>
    <row r="6" spans="1:8" ht="14.4" customHeight="1" x14ac:dyDescent="0.3">
      <c r="A6" s="180" t="s">
        <v>289</v>
      </c>
      <c r="B6" s="181" t="s">
        <v>294</v>
      </c>
      <c r="C6" s="182" t="s">
        <v>295</v>
      </c>
      <c r="D6" s="182">
        <v>0</v>
      </c>
      <c r="E6" s="182">
        <v>6159.8945552188998</v>
      </c>
      <c r="F6" s="183" t="e">
        <v>#DIV/0!</v>
      </c>
      <c r="G6" s="182">
        <v>6159.8945552188998</v>
      </c>
      <c r="H6" s="182" t="s">
        <v>2</v>
      </c>
    </row>
    <row r="7" spans="1:8" ht="14.4" customHeight="1" x14ac:dyDescent="0.3">
      <c r="A7" s="180" t="s">
        <v>289</v>
      </c>
      <c r="B7" s="181" t="s">
        <v>296</v>
      </c>
      <c r="C7" s="182" t="s">
        <v>297</v>
      </c>
      <c r="D7" s="182">
        <v>14000</v>
      </c>
      <c r="E7" s="182">
        <v>4233.6311552247917</v>
      </c>
      <c r="F7" s="183">
        <v>0.30240222537319938</v>
      </c>
      <c r="G7" s="182">
        <v>-9766.3688447752083</v>
      </c>
      <c r="H7" s="182" t="s">
        <v>2</v>
      </c>
    </row>
    <row r="8" spans="1:8" ht="14.4" customHeight="1" x14ac:dyDescent="0.3">
      <c r="A8" s="180" t="s">
        <v>289</v>
      </c>
      <c r="B8" s="181" t="s">
        <v>6</v>
      </c>
      <c r="C8" s="182" t="s">
        <v>291</v>
      </c>
      <c r="D8" s="182">
        <v>445665.8356374079</v>
      </c>
      <c r="E8" s="182">
        <v>402146.35672054387</v>
      </c>
      <c r="F8" s="183">
        <v>0.90234952864488516</v>
      </c>
      <c r="G8" s="182">
        <v>-43519.478916864027</v>
      </c>
      <c r="H8" s="182" t="s">
        <v>298</v>
      </c>
    </row>
    <row r="10" spans="1:8" ht="14.4" customHeight="1" x14ac:dyDescent="0.3">
      <c r="A10" s="180" t="s">
        <v>289</v>
      </c>
      <c r="B10" s="181" t="s">
        <v>290</v>
      </c>
      <c r="C10" s="182" t="s">
        <v>291</v>
      </c>
      <c r="D10" s="182" t="s">
        <v>290</v>
      </c>
      <c r="E10" s="182" t="s">
        <v>290</v>
      </c>
      <c r="F10" s="183" t="s">
        <v>290</v>
      </c>
      <c r="G10" s="182" t="s">
        <v>290</v>
      </c>
      <c r="H10" s="182" t="s">
        <v>76</v>
      </c>
    </row>
    <row r="11" spans="1:8" ht="14.4" customHeight="1" x14ac:dyDescent="0.3">
      <c r="A11" s="180" t="s">
        <v>299</v>
      </c>
      <c r="B11" s="181" t="s">
        <v>292</v>
      </c>
      <c r="C11" s="182" t="s">
        <v>293</v>
      </c>
      <c r="D11" s="182">
        <v>416782.04009317461</v>
      </c>
      <c r="E11" s="182">
        <v>379078.30645908491</v>
      </c>
      <c r="F11" s="183">
        <v>0.90953608839368227</v>
      </c>
      <c r="G11" s="182">
        <v>-37703.733634089702</v>
      </c>
      <c r="H11" s="182" t="s">
        <v>2</v>
      </c>
    </row>
    <row r="12" spans="1:8" ht="14.4" customHeight="1" x14ac:dyDescent="0.3">
      <c r="A12" s="180" t="s">
        <v>299</v>
      </c>
      <c r="B12" s="181" t="s">
        <v>294</v>
      </c>
      <c r="C12" s="182" t="s">
        <v>295</v>
      </c>
      <c r="D12" s="182">
        <v>0</v>
      </c>
      <c r="E12" s="182">
        <v>6159.8945552188998</v>
      </c>
      <c r="F12" s="183" t="e">
        <v>#DIV/0!</v>
      </c>
      <c r="G12" s="182">
        <v>6159.8945552188998</v>
      </c>
      <c r="H12" s="182" t="s">
        <v>2</v>
      </c>
    </row>
    <row r="13" spans="1:8" ht="14.4" customHeight="1" x14ac:dyDescent="0.3">
      <c r="A13" s="180" t="s">
        <v>299</v>
      </c>
      <c r="B13" s="181" t="s">
        <v>296</v>
      </c>
      <c r="C13" s="182" t="s">
        <v>297</v>
      </c>
      <c r="D13" s="182">
        <v>14000</v>
      </c>
      <c r="E13" s="182">
        <v>4233.6311552247917</v>
      </c>
      <c r="F13" s="183">
        <v>0.30240222537319938</v>
      </c>
      <c r="G13" s="182">
        <v>-9766.3688447752083</v>
      </c>
      <c r="H13" s="182" t="s">
        <v>2</v>
      </c>
    </row>
    <row r="14" spans="1:8" ht="14.4" customHeight="1" x14ac:dyDescent="0.3">
      <c r="A14" s="180" t="s">
        <v>299</v>
      </c>
      <c r="B14" s="181" t="s">
        <v>6</v>
      </c>
      <c r="C14" s="182" t="s">
        <v>300</v>
      </c>
      <c r="D14" s="182">
        <v>430782.04009317461</v>
      </c>
      <c r="E14" s="182">
        <v>389471.83216952864</v>
      </c>
      <c r="F14" s="183">
        <v>0.90410415458659577</v>
      </c>
      <c r="G14" s="182">
        <v>-41310.207923645969</v>
      </c>
      <c r="H14" s="182" t="s">
        <v>301</v>
      </c>
    </row>
    <row r="15" spans="1:8" ht="14.4" customHeight="1" x14ac:dyDescent="0.3">
      <c r="A15" s="180" t="s">
        <v>290</v>
      </c>
      <c r="B15" s="181" t="s">
        <v>290</v>
      </c>
      <c r="C15" s="182" t="s">
        <v>290</v>
      </c>
      <c r="D15" s="182" t="s">
        <v>290</v>
      </c>
      <c r="E15" s="182" t="s">
        <v>290</v>
      </c>
      <c r="F15" s="183" t="s">
        <v>290</v>
      </c>
      <c r="G15" s="182" t="s">
        <v>290</v>
      </c>
      <c r="H15" s="182" t="s">
        <v>302</v>
      </c>
    </row>
    <row r="16" spans="1:8" ht="14.4" customHeight="1" x14ac:dyDescent="0.3">
      <c r="A16" s="180" t="s">
        <v>303</v>
      </c>
      <c r="B16" s="181" t="s">
        <v>292</v>
      </c>
      <c r="C16" s="182" t="s">
        <v>293</v>
      </c>
      <c r="D16" s="182">
        <v>14883.795544233291</v>
      </c>
      <c r="E16" s="182">
        <v>12674.524551015225</v>
      </c>
      <c r="F16" s="183">
        <v>0.85156534926509087</v>
      </c>
      <c r="G16" s="182">
        <v>-2209.270993218066</v>
      </c>
      <c r="H16" s="182" t="s">
        <v>2</v>
      </c>
    </row>
    <row r="17" spans="1:8" ht="14.4" customHeight="1" x14ac:dyDescent="0.3">
      <c r="A17" s="180" t="s">
        <v>303</v>
      </c>
      <c r="B17" s="181" t="s">
        <v>6</v>
      </c>
      <c r="C17" s="182" t="s">
        <v>304</v>
      </c>
      <c r="D17" s="182">
        <v>14883.795544233291</v>
      </c>
      <c r="E17" s="182">
        <v>12674.524551015225</v>
      </c>
      <c r="F17" s="183">
        <v>0.85156534926509087</v>
      </c>
      <c r="G17" s="182">
        <v>-2209.270993218066</v>
      </c>
      <c r="H17" s="182" t="s">
        <v>301</v>
      </c>
    </row>
    <row r="18" spans="1:8" ht="14.4" customHeight="1" x14ac:dyDescent="0.3">
      <c r="A18" s="180" t="s">
        <v>290</v>
      </c>
      <c r="B18" s="181" t="s">
        <v>290</v>
      </c>
      <c r="C18" s="182" t="s">
        <v>290</v>
      </c>
      <c r="D18" s="182" t="s">
        <v>290</v>
      </c>
      <c r="E18" s="182" t="s">
        <v>290</v>
      </c>
      <c r="F18" s="183" t="s">
        <v>290</v>
      </c>
      <c r="G18" s="182" t="s">
        <v>290</v>
      </c>
      <c r="H18" s="182" t="s">
        <v>302</v>
      </c>
    </row>
    <row r="19" spans="1:8" ht="14.4" customHeight="1" x14ac:dyDescent="0.3">
      <c r="A19" s="180" t="s">
        <v>289</v>
      </c>
      <c r="B19" s="181" t="s">
        <v>6</v>
      </c>
      <c r="C19" s="182" t="s">
        <v>291</v>
      </c>
      <c r="D19" s="182">
        <v>445665.8356374079</v>
      </c>
      <c r="E19" s="182">
        <v>402146.35672054387</v>
      </c>
      <c r="F19" s="183">
        <v>0.90234952864488516</v>
      </c>
      <c r="G19" s="182">
        <v>-43519.478916864027</v>
      </c>
      <c r="H19" s="182" t="s">
        <v>298</v>
      </c>
    </row>
  </sheetData>
  <autoFilter ref="A3:G3"/>
  <mergeCells count="1">
    <mergeCell ref="A1:G1"/>
  </mergeCells>
  <conditionalFormatting sqref="F9 F20:F65536">
    <cfRule type="cellIs" dxfId="33" priority="15" stopIfTrue="1" operator="greaterThan">
      <formula>1</formula>
    </cfRule>
  </conditionalFormatting>
  <conditionalFormatting sqref="F4:F8">
    <cfRule type="cellIs" dxfId="32" priority="10" operator="greaterThan">
      <formula>1</formula>
    </cfRule>
  </conditionalFormatting>
  <conditionalFormatting sqref="B4:B8">
    <cfRule type="expression" dxfId="31" priority="14">
      <formula>AND(LEFT(H4,6)&lt;&gt;"mezera",H4&lt;&gt;"")</formula>
    </cfRule>
  </conditionalFormatting>
  <conditionalFormatting sqref="A4:A8">
    <cfRule type="expression" dxfId="30" priority="11">
      <formula>AND(H4&lt;&gt;"",H4&lt;&gt;"mezeraKL")</formula>
    </cfRule>
  </conditionalFormatting>
  <conditionalFormatting sqref="B4:G8">
    <cfRule type="expression" dxfId="29" priority="12">
      <formula>$H4="SumaNS"</formula>
    </cfRule>
    <cfRule type="expression" dxfId="28" priority="13">
      <formula>OR($H4="KL",$H4="SumaKL")</formula>
    </cfRule>
  </conditionalFormatting>
  <conditionalFormatting sqref="A4:G8">
    <cfRule type="expression" dxfId="27" priority="9">
      <formula>$H4&lt;&gt;""</formula>
    </cfRule>
  </conditionalFormatting>
  <conditionalFormatting sqref="G4:G8">
    <cfRule type="cellIs" dxfId="26" priority="8" operator="greaterThan">
      <formula>0</formula>
    </cfRule>
  </conditionalFormatting>
  <conditionalFormatting sqref="F10:F19">
    <cfRule type="cellIs" dxfId="25" priority="3" operator="greaterThan">
      <formula>1</formula>
    </cfRule>
  </conditionalFormatting>
  <conditionalFormatting sqref="B10:B19">
    <cfRule type="expression" dxfId="24" priority="7">
      <formula>AND(LEFT(H10,6)&lt;&gt;"mezera",H10&lt;&gt;"")</formula>
    </cfRule>
  </conditionalFormatting>
  <conditionalFormatting sqref="A10:A19">
    <cfRule type="expression" dxfId="23" priority="4">
      <formula>AND(H10&lt;&gt;"",H10&lt;&gt;"mezeraKL")</formula>
    </cfRule>
  </conditionalFormatting>
  <conditionalFormatting sqref="B10:G19">
    <cfRule type="expression" dxfId="22" priority="5">
      <formula>$H10="SumaNS"</formula>
    </cfRule>
    <cfRule type="expression" dxfId="21" priority="6">
      <formula>OR($H10="KL",$H10="SumaKL")</formula>
    </cfRule>
  </conditionalFormatting>
  <conditionalFormatting sqref="A10:G19">
    <cfRule type="expression" dxfId="20" priority="2">
      <formula>$H10&lt;&gt;""</formula>
    </cfRule>
  </conditionalFormatting>
  <conditionalFormatting sqref="G10:G19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x14ac:dyDescent="0.3"/>
  <cols>
    <col min="1" max="1" width="6.6640625" style="60" hidden="1" customWidth="1"/>
    <col min="2" max="2" width="28.33203125" style="60" hidden="1" customWidth="1"/>
    <col min="3" max="3" width="5.33203125" style="80" bestFit="1" customWidth="1"/>
    <col min="4" max="4" width="18.77734375" style="82" customWidth="1"/>
    <col min="5" max="5" width="9" style="80" bestFit="1" customWidth="1"/>
    <col min="6" max="6" width="18.77734375" style="82" customWidth="1"/>
    <col min="7" max="7" width="5" style="80" customWidth="1"/>
    <col min="8" max="8" width="12.44140625" style="80" hidden="1" customWidth="1"/>
    <col min="9" max="9" width="8.5546875" style="80" hidden="1" customWidth="1"/>
    <col min="10" max="10" width="25.77734375" style="80" customWidth="1"/>
    <col min="11" max="11" width="8.77734375" style="80" customWidth="1"/>
    <col min="12" max="13" width="7.77734375" style="84" customWidth="1"/>
    <col min="14" max="14" width="11.109375" style="84" customWidth="1"/>
    <col min="15" max="16384" width="8.88671875" style="60"/>
  </cols>
  <sheetData>
    <row r="1" spans="1:14" ht="18.600000000000001" customHeight="1" thickBot="1" x14ac:dyDescent="0.4">
      <c r="A1" s="151" t="s">
        <v>103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</row>
    <row r="2" spans="1:14" ht="14.4" customHeight="1" thickBot="1" x14ac:dyDescent="0.35">
      <c r="A2" s="152" t="s">
        <v>111</v>
      </c>
      <c r="B2" s="78"/>
      <c r="C2" s="109"/>
      <c r="D2" s="109"/>
      <c r="E2" s="109"/>
      <c r="F2" s="109"/>
      <c r="G2" s="109"/>
      <c r="H2" s="109"/>
      <c r="I2" s="109"/>
      <c r="J2" s="109"/>
      <c r="K2" s="109"/>
      <c r="L2" s="110"/>
      <c r="M2" s="110"/>
      <c r="N2" s="110"/>
    </row>
    <row r="3" spans="1:14" ht="14.4" customHeight="1" thickBot="1" x14ac:dyDescent="0.35">
      <c r="A3" s="78"/>
      <c r="B3" s="78"/>
      <c r="C3" s="147"/>
      <c r="D3" s="148"/>
      <c r="E3" s="148"/>
      <c r="F3" s="148"/>
      <c r="G3" s="148"/>
      <c r="H3" s="148"/>
      <c r="I3" s="148"/>
      <c r="J3" s="149" t="s">
        <v>98</v>
      </c>
      <c r="K3" s="150"/>
      <c r="L3" s="111">
        <f>IF(M3&lt;&gt;0,N3/M3,0)</f>
        <v>171.49098367613809</v>
      </c>
      <c r="M3" s="111">
        <f>SUBTOTAL(9,M5:M1048576)</f>
        <v>2345</v>
      </c>
      <c r="N3" s="112">
        <f>SUBTOTAL(9,N5:N1048576)</f>
        <v>402146.35672054382</v>
      </c>
    </row>
    <row r="4" spans="1:14" s="79" customFormat="1" ht="14.4" customHeight="1" thickBot="1" x14ac:dyDescent="0.35">
      <c r="A4" s="184" t="s">
        <v>7</v>
      </c>
      <c r="B4" s="185" t="s">
        <v>8</v>
      </c>
      <c r="C4" s="185" t="s">
        <v>0</v>
      </c>
      <c r="D4" s="185" t="s">
        <v>9</v>
      </c>
      <c r="E4" s="185" t="s">
        <v>10</v>
      </c>
      <c r="F4" s="185" t="s">
        <v>2</v>
      </c>
      <c r="G4" s="185" t="s">
        <v>11</v>
      </c>
      <c r="H4" s="185" t="s">
        <v>12</v>
      </c>
      <c r="I4" s="185" t="s">
        <v>13</v>
      </c>
      <c r="J4" s="186" t="s">
        <v>14</v>
      </c>
      <c r="K4" s="186" t="s">
        <v>15</v>
      </c>
      <c r="L4" s="187" t="s">
        <v>110</v>
      </c>
      <c r="M4" s="187" t="s">
        <v>16</v>
      </c>
      <c r="N4" s="188" t="s">
        <v>17</v>
      </c>
    </row>
    <row r="5" spans="1:14" ht="14.4" customHeight="1" x14ac:dyDescent="0.3">
      <c r="A5" s="189" t="s">
        <v>289</v>
      </c>
      <c r="B5" s="190" t="s">
        <v>291</v>
      </c>
      <c r="C5" s="191" t="s">
        <v>299</v>
      </c>
      <c r="D5" s="192" t="s">
        <v>300</v>
      </c>
      <c r="E5" s="191" t="s">
        <v>292</v>
      </c>
      <c r="F5" s="192" t="s">
        <v>293</v>
      </c>
      <c r="G5" s="191" t="s">
        <v>305</v>
      </c>
      <c r="H5" s="191">
        <v>100362</v>
      </c>
      <c r="I5" s="191">
        <v>362</v>
      </c>
      <c r="J5" s="191" t="s">
        <v>306</v>
      </c>
      <c r="K5" s="191" t="s">
        <v>307</v>
      </c>
      <c r="L5" s="193">
        <v>84.696831198030523</v>
      </c>
      <c r="M5" s="193">
        <v>15</v>
      </c>
      <c r="N5" s="194">
        <v>1272.6909871881833</v>
      </c>
    </row>
    <row r="6" spans="1:14" ht="14.4" customHeight="1" x14ac:dyDescent="0.3">
      <c r="A6" s="195" t="s">
        <v>289</v>
      </c>
      <c r="B6" s="196" t="s">
        <v>291</v>
      </c>
      <c r="C6" s="197" t="s">
        <v>299</v>
      </c>
      <c r="D6" s="198" t="s">
        <v>300</v>
      </c>
      <c r="E6" s="197" t="s">
        <v>292</v>
      </c>
      <c r="F6" s="198" t="s">
        <v>293</v>
      </c>
      <c r="G6" s="197" t="s">
        <v>305</v>
      </c>
      <c r="H6" s="197">
        <v>100477</v>
      </c>
      <c r="I6" s="197">
        <v>477</v>
      </c>
      <c r="J6" s="197" t="s">
        <v>308</v>
      </c>
      <c r="K6" s="197" t="s">
        <v>309</v>
      </c>
      <c r="L6" s="199">
        <v>466.04839359251201</v>
      </c>
      <c r="M6" s="199">
        <v>4</v>
      </c>
      <c r="N6" s="200">
        <v>1864.1935743700481</v>
      </c>
    </row>
    <row r="7" spans="1:14" ht="14.4" customHeight="1" x14ac:dyDescent="0.3">
      <c r="A7" s="195" t="s">
        <v>289</v>
      </c>
      <c r="B7" s="196" t="s">
        <v>291</v>
      </c>
      <c r="C7" s="197" t="s">
        <v>299</v>
      </c>
      <c r="D7" s="198" t="s">
        <v>300</v>
      </c>
      <c r="E7" s="197" t="s">
        <v>292</v>
      </c>
      <c r="F7" s="198" t="s">
        <v>293</v>
      </c>
      <c r="G7" s="197" t="s">
        <v>305</v>
      </c>
      <c r="H7" s="197">
        <v>100502</v>
      </c>
      <c r="I7" s="197">
        <v>502</v>
      </c>
      <c r="J7" s="197" t="s">
        <v>310</v>
      </c>
      <c r="K7" s="197" t="s">
        <v>311</v>
      </c>
      <c r="L7" s="199">
        <v>163.8112924315065</v>
      </c>
      <c r="M7" s="199">
        <v>50</v>
      </c>
      <c r="N7" s="200">
        <v>8188.5820367123115</v>
      </c>
    </row>
    <row r="8" spans="1:14" ht="14.4" customHeight="1" x14ac:dyDescent="0.3">
      <c r="A8" s="195" t="s">
        <v>289</v>
      </c>
      <c r="B8" s="196" t="s">
        <v>291</v>
      </c>
      <c r="C8" s="197" t="s">
        <v>299</v>
      </c>
      <c r="D8" s="198" t="s">
        <v>300</v>
      </c>
      <c r="E8" s="197" t="s">
        <v>292</v>
      </c>
      <c r="F8" s="198" t="s">
        <v>293</v>
      </c>
      <c r="G8" s="197" t="s">
        <v>305</v>
      </c>
      <c r="H8" s="197">
        <v>100802</v>
      </c>
      <c r="I8" s="197">
        <v>802</v>
      </c>
      <c r="J8" s="197" t="s">
        <v>312</v>
      </c>
      <c r="K8" s="197" t="s">
        <v>313</v>
      </c>
      <c r="L8" s="199">
        <v>60.34</v>
      </c>
      <c r="M8" s="199">
        <v>7</v>
      </c>
      <c r="N8" s="200">
        <v>422</v>
      </c>
    </row>
    <row r="9" spans="1:14" ht="14.4" customHeight="1" x14ac:dyDescent="0.3">
      <c r="A9" s="195" t="s">
        <v>289</v>
      </c>
      <c r="B9" s="196" t="s">
        <v>291</v>
      </c>
      <c r="C9" s="197" t="s">
        <v>299</v>
      </c>
      <c r="D9" s="198" t="s">
        <v>300</v>
      </c>
      <c r="E9" s="197" t="s">
        <v>292</v>
      </c>
      <c r="F9" s="198" t="s">
        <v>293</v>
      </c>
      <c r="G9" s="197" t="s">
        <v>305</v>
      </c>
      <c r="H9" s="197">
        <v>100876</v>
      </c>
      <c r="I9" s="197">
        <v>876</v>
      </c>
      <c r="J9" s="197" t="s">
        <v>312</v>
      </c>
      <c r="K9" s="197" t="s">
        <v>314</v>
      </c>
      <c r="L9" s="199">
        <v>65.230329012912705</v>
      </c>
      <c r="M9" s="199">
        <v>4</v>
      </c>
      <c r="N9" s="200">
        <v>260.92131605165082</v>
      </c>
    </row>
    <row r="10" spans="1:14" ht="14.4" customHeight="1" x14ac:dyDescent="0.3">
      <c r="A10" s="195" t="s">
        <v>289</v>
      </c>
      <c r="B10" s="196" t="s">
        <v>291</v>
      </c>
      <c r="C10" s="197" t="s">
        <v>299</v>
      </c>
      <c r="D10" s="198" t="s">
        <v>300</v>
      </c>
      <c r="E10" s="197" t="s">
        <v>292</v>
      </c>
      <c r="F10" s="198" t="s">
        <v>293</v>
      </c>
      <c r="G10" s="197" t="s">
        <v>305</v>
      </c>
      <c r="H10" s="197">
        <v>102439</v>
      </c>
      <c r="I10" s="197">
        <v>2439</v>
      </c>
      <c r="J10" s="197" t="s">
        <v>315</v>
      </c>
      <c r="K10" s="197" t="s">
        <v>316</v>
      </c>
      <c r="L10" s="199">
        <v>291.08227977368648</v>
      </c>
      <c r="M10" s="199">
        <v>34</v>
      </c>
      <c r="N10" s="200">
        <v>9898.1872992442932</v>
      </c>
    </row>
    <row r="11" spans="1:14" ht="14.4" customHeight="1" x14ac:dyDescent="0.3">
      <c r="A11" s="195" t="s">
        <v>289</v>
      </c>
      <c r="B11" s="196" t="s">
        <v>291</v>
      </c>
      <c r="C11" s="197" t="s">
        <v>299</v>
      </c>
      <c r="D11" s="198" t="s">
        <v>300</v>
      </c>
      <c r="E11" s="197" t="s">
        <v>292</v>
      </c>
      <c r="F11" s="198" t="s">
        <v>293</v>
      </c>
      <c r="G11" s="197" t="s">
        <v>305</v>
      </c>
      <c r="H11" s="197">
        <v>103388</v>
      </c>
      <c r="I11" s="197">
        <v>3388</v>
      </c>
      <c r="J11" s="197" t="s">
        <v>317</v>
      </c>
      <c r="K11" s="197" t="s">
        <v>318</v>
      </c>
      <c r="L11" s="199">
        <v>53.07</v>
      </c>
      <c r="M11" s="199">
        <v>2</v>
      </c>
      <c r="N11" s="200">
        <v>106.14</v>
      </c>
    </row>
    <row r="12" spans="1:14" ht="14.4" customHeight="1" x14ac:dyDescent="0.3">
      <c r="A12" s="195" t="s">
        <v>289</v>
      </c>
      <c r="B12" s="196" t="s">
        <v>291</v>
      </c>
      <c r="C12" s="197" t="s">
        <v>299</v>
      </c>
      <c r="D12" s="198" t="s">
        <v>300</v>
      </c>
      <c r="E12" s="197" t="s">
        <v>292</v>
      </c>
      <c r="F12" s="198" t="s">
        <v>293</v>
      </c>
      <c r="G12" s="197" t="s">
        <v>305</v>
      </c>
      <c r="H12" s="197">
        <v>109210</v>
      </c>
      <c r="I12" s="197">
        <v>9210</v>
      </c>
      <c r="J12" s="197" t="s">
        <v>319</v>
      </c>
      <c r="K12" s="197" t="s">
        <v>320</v>
      </c>
      <c r="L12" s="199">
        <v>307.56</v>
      </c>
      <c r="M12" s="199">
        <v>1</v>
      </c>
      <c r="N12" s="200">
        <v>307.56</v>
      </c>
    </row>
    <row r="13" spans="1:14" ht="14.4" customHeight="1" x14ac:dyDescent="0.3">
      <c r="A13" s="195" t="s">
        <v>289</v>
      </c>
      <c r="B13" s="196" t="s">
        <v>291</v>
      </c>
      <c r="C13" s="197" t="s">
        <v>299</v>
      </c>
      <c r="D13" s="198" t="s">
        <v>300</v>
      </c>
      <c r="E13" s="197" t="s">
        <v>292</v>
      </c>
      <c r="F13" s="198" t="s">
        <v>293</v>
      </c>
      <c r="G13" s="197" t="s">
        <v>305</v>
      </c>
      <c r="H13" s="197">
        <v>115879</v>
      </c>
      <c r="I13" s="197">
        <v>198313</v>
      </c>
      <c r="J13" s="197" t="s">
        <v>321</v>
      </c>
      <c r="K13" s="197"/>
      <c r="L13" s="199">
        <v>143.09327523674276</v>
      </c>
      <c r="M13" s="199">
        <v>12</v>
      </c>
      <c r="N13" s="200">
        <v>1717.1194037878838</v>
      </c>
    </row>
    <row r="14" spans="1:14" ht="14.4" customHeight="1" x14ac:dyDescent="0.3">
      <c r="A14" s="195" t="s">
        <v>289</v>
      </c>
      <c r="B14" s="196" t="s">
        <v>291</v>
      </c>
      <c r="C14" s="197" t="s">
        <v>299</v>
      </c>
      <c r="D14" s="198" t="s">
        <v>300</v>
      </c>
      <c r="E14" s="197" t="s">
        <v>292</v>
      </c>
      <c r="F14" s="198" t="s">
        <v>293</v>
      </c>
      <c r="G14" s="197" t="s">
        <v>305</v>
      </c>
      <c r="H14" s="197">
        <v>116319</v>
      </c>
      <c r="I14" s="197">
        <v>16319</v>
      </c>
      <c r="J14" s="197" t="s">
        <v>322</v>
      </c>
      <c r="K14" s="197" t="s">
        <v>323</v>
      </c>
      <c r="L14" s="199">
        <v>46.864999999999995</v>
      </c>
      <c r="M14" s="199">
        <v>4</v>
      </c>
      <c r="N14" s="200">
        <v>178.19</v>
      </c>
    </row>
    <row r="15" spans="1:14" ht="14.4" customHeight="1" x14ac:dyDescent="0.3">
      <c r="A15" s="195" t="s">
        <v>289</v>
      </c>
      <c r="B15" s="196" t="s">
        <v>291</v>
      </c>
      <c r="C15" s="197" t="s">
        <v>299</v>
      </c>
      <c r="D15" s="198" t="s">
        <v>300</v>
      </c>
      <c r="E15" s="197" t="s">
        <v>292</v>
      </c>
      <c r="F15" s="198" t="s">
        <v>293</v>
      </c>
      <c r="G15" s="197" t="s">
        <v>305</v>
      </c>
      <c r="H15" s="197">
        <v>116320</v>
      </c>
      <c r="I15" s="197">
        <v>16320</v>
      </c>
      <c r="J15" s="197" t="s">
        <v>322</v>
      </c>
      <c r="K15" s="197" t="s">
        <v>324</v>
      </c>
      <c r="L15" s="199">
        <v>121.60333333333334</v>
      </c>
      <c r="M15" s="199">
        <v>3</v>
      </c>
      <c r="N15" s="200">
        <v>364.81</v>
      </c>
    </row>
    <row r="16" spans="1:14" ht="14.4" customHeight="1" x14ac:dyDescent="0.3">
      <c r="A16" s="195" t="s">
        <v>289</v>
      </c>
      <c r="B16" s="196" t="s">
        <v>291</v>
      </c>
      <c r="C16" s="197" t="s">
        <v>299</v>
      </c>
      <c r="D16" s="198" t="s">
        <v>300</v>
      </c>
      <c r="E16" s="197" t="s">
        <v>292</v>
      </c>
      <c r="F16" s="198" t="s">
        <v>293</v>
      </c>
      <c r="G16" s="197" t="s">
        <v>305</v>
      </c>
      <c r="H16" s="197">
        <v>116322</v>
      </c>
      <c r="I16" s="197">
        <v>16322</v>
      </c>
      <c r="J16" s="197" t="s">
        <v>322</v>
      </c>
      <c r="K16" s="197" t="s">
        <v>325</v>
      </c>
      <c r="L16" s="199">
        <v>238.54</v>
      </c>
      <c r="M16" s="199">
        <v>2</v>
      </c>
      <c r="N16" s="200">
        <v>477.08</v>
      </c>
    </row>
    <row r="17" spans="1:14" ht="14.4" customHeight="1" x14ac:dyDescent="0.3">
      <c r="A17" s="195" t="s">
        <v>289</v>
      </c>
      <c r="B17" s="196" t="s">
        <v>291</v>
      </c>
      <c r="C17" s="197" t="s">
        <v>299</v>
      </c>
      <c r="D17" s="198" t="s">
        <v>300</v>
      </c>
      <c r="E17" s="197" t="s">
        <v>292</v>
      </c>
      <c r="F17" s="198" t="s">
        <v>293</v>
      </c>
      <c r="G17" s="197" t="s">
        <v>305</v>
      </c>
      <c r="H17" s="197">
        <v>116324</v>
      </c>
      <c r="I17" s="197">
        <v>16324</v>
      </c>
      <c r="J17" s="197" t="s">
        <v>326</v>
      </c>
      <c r="K17" s="197" t="s">
        <v>327</v>
      </c>
      <c r="L17" s="199">
        <v>48.285000000000004</v>
      </c>
      <c r="M17" s="199">
        <v>44</v>
      </c>
      <c r="N17" s="200">
        <v>2125.2599999999998</v>
      </c>
    </row>
    <row r="18" spans="1:14" ht="14.4" customHeight="1" x14ac:dyDescent="0.3">
      <c r="A18" s="195" t="s">
        <v>289</v>
      </c>
      <c r="B18" s="196" t="s">
        <v>291</v>
      </c>
      <c r="C18" s="197" t="s">
        <v>299</v>
      </c>
      <c r="D18" s="198" t="s">
        <v>300</v>
      </c>
      <c r="E18" s="197" t="s">
        <v>292</v>
      </c>
      <c r="F18" s="198" t="s">
        <v>293</v>
      </c>
      <c r="G18" s="197" t="s">
        <v>305</v>
      </c>
      <c r="H18" s="197">
        <v>117011</v>
      </c>
      <c r="I18" s="197">
        <v>17011</v>
      </c>
      <c r="J18" s="197" t="s">
        <v>328</v>
      </c>
      <c r="K18" s="197" t="s">
        <v>329</v>
      </c>
      <c r="L18" s="199">
        <v>109.05994105084349</v>
      </c>
      <c r="M18" s="199">
        <v>4</v>
      </c>
      <c r="N18" s="200">
        <v>436.23976420337397</v>
      </c>
    </row>
    <row r="19" spans="1:14" ht="14.4" customHeight="1" x14ac:dyDescent="0.3">
      <c r="A19" s="195" t="s">
        <v>289</v>
      </c>
      <c r="B19" s="196" t="s">
        <v>291</v>
      </c>
      <c r="C19" s="197" t="s">
        <v>299</v>
      </c>
      <c r="D19" s="198" t="s">
        <v>300</v>
      </c>
      <c r="E19" s="197" t="s">
        <v>292</v>
      </c>
      <c r="F19" s="198" t="s">
        <v>293</v>
      </c>
      <c r="G19" s="197" t="s">
        <v>305</v>
      </c>
      <c r="H19" s="197">
        <v>144611</v>
      </c>
      <c r="I19" s="197">
        <v>0</v>
      </c>
      <c r="J19" s="197" t="s">
        <v>330</v>
      </c>
      <c r="K19" s="197" t="s">
        <v>331</v>
      </c>
      <c r="L19" s="199">
        <v>86.66839941415644</v>
      </c>
      <c r="M19" s="199">
        <v>468</v>
      </c>
      <c r="N19" s="200">
        <v>40489.42854691558</v>
      </c>
    </row>
    <row r="20" spans="1:14" ht="14.4" customHeight="1" x14ac:dyDescent="0.3">
      <c r="A20" s="195" t="s">
        <v>289</v>
      </c>
      <c r="B20" s="196" t="s">
        <v>291</v>
      </c>
      <c r="C20" s="197" t="s">
        <v>299</v>
      </c>
      <c r="D20" s="198" t="s">
        <v>300</v>
      </c>
      <c r="E20" s="197" t="s">
        <v>292</v>
      </c>
      <c r="F20" s="198" t="s">
        <v>293</v>
      </c>
      <c r="G20" s="197" t="s">
        <v>305</v>
      </c>
      <c r="H20" s="197">
        <v>162320</v>
      </c>
      <c r="I20" s="197">
        <v>62320</v>
      </c>
      <c r="J20" s="197" t="s">
        <v>332</v>
      </c>
      <c r="K20" s="197" t="s">
        <v>333</v>
      </c>
      <c r="L20" s="199">
        <v>75.292423952403979</v>
      </c>
      <c r="M20" s="199">
        <v>46</v>
      </c>
      <c r="N20" s="200">
        <v>3463.785796172454</v>
      </c>
    </row>
    <row r="21" spans="1:14" ht="14.4" customHeight="1" x14ac:dyDescent="0.3">
      <c r="A21" s="195" t="s">
        <v>289</v>
      </c>
      <c r="B21" s="196" t="s">
        <v>291</v>
      </c>
      <c r="C21" s="197" t="s">
        <v>299</v>
      </c>
      <c r="D21" s="198" t="s">
        <v>300</v>
      </c>
      <c r="E21" s="197" t="s">
        <v>292</v>
      </c>
      <c r="F21" s="198" t="s">
        <v>293</v>
      </c>
      <c r="G21" s="197" t="s">
        <v>305</v>
      </c>
      <c r="H21" s="197">
        <v>166503</v>
      </c>
      <c r="I21" s="197">
        <v>66503</v>
      </c>
      <c r="J21" s="197" t="s">
        <v>334</v>
      </c>
      <c r="K21" s="197" t="s">
        <v>335</v>
      </c>
      <c r="L21" s="199">
        <v>49.215000000000003</v>
      </c>
      <c r="M21" s="199">
        <v>2</v>
      </c>
      <c r="N21" s="200">
        <v>98.43</v>
      </c>
    </row>
    <row r="22" spans="1:14" ht="14.4" customHeight="1" x14ac:dyDescent="0.3">
      <c r="A22" s="195" t="s">
        <v>289</v>
      </c>
      <c r="B22" s="196" t="s">
        <v>291</v>
      </c>
      <c r="C22" s="197" t="s">
        <v>299</v>
      </c>
      <c r="D22" s="198" t="s">
        <v>300</v>
      </c>
      <c r="E22" s="197" t="s">
        <v>292</v>
      </c>
      <c r="F22" s="198" t="s">
        <v>293</v>
      </c>
      <c r="G22" s="197" t="s">
        <v>305</v>
      </c>
      <c r="H22" s="197">
        <v>169789</v>
      </c>
      <c r="I22" s="197">
        <v>69789</v>
      </c>
      <c r="J22" s="197" t="s">
        <v>336</v>
      </c>
      <c r="K22" s="197" t="s">
        <v>337</v>
      </c>
      <c r="L22" s="199">
        <v>24.32443191549525</v>
      </c>
      <c r="M22" s="199">
        <v>20</v>
      </c>
      <c r="N22" s="200">
        <v>481.51091064792399</v>
      </c>
    </row>
    <row r="23" spans="1:14" ht="14.4" customHeight="1" x14ac:dyDescent="0.3">
      <c r="A23" s="195" t="s">
        <v>289</v>
      </c>
      <c r="B23" s="196" t="s">
        <v>291</v>
      </c>
      <c r="C23" s="197" t="s">
        <v>299</v>
      </c>
      <c r="D23" s="198" t="s">
        <v>300</v>
      </c>
      <c r="E23" s="197" t="s">
        <v>292</v>
      </c>
      <c r="F23" s="198" t="s">
        <v>293</v>
      </c>
      <c r="G23" s="197" t="s">
        <v>305</v>
      </c>
      <c r="H23" s="197">
        <v>193746</v>
      </c>
      <c r="I23" s="197">
        <v>93746</v>
      </c>
      <c r="J23" s="197" t="s">
        <v>338</v>
      </c>
      <c r="K23" s="197" t="s">
        <v>339</v>
      </c>
      <c r="L23" s="199">
        <v>392.88876364776098</v>
      </c>
      <c r="M23" s="199">
        <v>5</v>
      </c>
      <c r="N23" s="200">
        <v>1964.4438182388049</v>
      </c>
    </row>
    <row r="24" spans="1:14" ht="14.4" customHeight="1" x14ac:dyDescent="0.3">
      <c r="A24" s="195" t="s">
        <v>289</v>
      </c>
      <c r="B24" s="196" t="s">
        <v>291</v>
      </c>
      <c r="C24" s="197" t="s">
        <v>299</v>
      </c>
      <c r="D24" s="198" t="s">
        <v>300</v>
      </c>
      <c r="E24" s="197" t="s">
        <v>292</v>
      </c>
      <c r="F24" s="198" t="s">
        <v>293</v>
      </c>
      <c r="G24" s="197" t="s">
        <v>305</v>
      </c>
      <c r="H24" s="197">
        <v>198880</v>
      </c>
      <c r="I24" s="197">
        <v>98880</v>
      </c>
      <c r="J24" s="197" t="s">
        <v>340</v>
      </c>
      <c r="K24" s="197" t="s">
        <v>341</v>
      </c>
      <c r="L24" s="199">
        <v>210.34833333333322</v>
      </c>
      <c r="M24" s="199">
        <v>456</v>
      </c>
      <c r="N24" s="200">
        <v>95921.279999999999</v>
      </c>
    </row>
    <row r="25" spans="1:14" ht="14.4" customHeight="1" x14ac:dyDescent="0.3">
      <c r="A25" s="195" t="s">
        <v>289</v>
      </c>
      <c r="B25" s="196" t="s">
        <v>291</v>
      </c>
      <c r="C25" s="197" t="s">
        <v>299</v>
      </c>
      <c r="D25" s="198" t="s">
        <v>300</v>
      </c>
      <c r="E25" s="197" t="s">
        <v>292</v>
      </c>
      <c r="F25" s="198" t="s">
        <v>293</v>
      </c>
      <c r="G25" s="197" t="s">
        <v>305</v>
      </c>
      <c r="H25" s="197">
        <v>394712</v>
      </c>
      <c r="I25" s="197">
        <v>0</v>
      </c>
      <c r="J25" s="197" t="s">
        <v>342</v>
      </c>
      <c r="K25" s="197" t="s">
        <v>343</v>
      </c>
      <c r="L25" s="199">
        <v>23.7</v>
      </c>
      <c r="M25" s="199">
        <v>48</v>
      </c>
      <c r="N25" s="200">
        <v>1137.5999999999999</v>
      </c>
    </row>
    <row r="26" spans="1:14" ht="14.4" customHeight="1" x14ac:dyDescent="0.3">
      <c r="A26" s="195" t="s">
        <v>289</v>
      </c>
      <c r="B26" s="196" t="s">
        <v>291</v>
      </c>
      <c r="C26" s="197" t="s">
        <v>299</v>
      </c>
      <c r="D26" s="198" t="s">
        <v>300</v>
      </c>
      <c r="E26" s="197" t="s">
        <v>292</v>
      </c>
      <c r="F26" s="198" t="s">
        <v>293</v>
      </c>
      <c r="G26" s="197" t="s">
        <v>305</v>
      </c>
      <c r="H26" s="197">
        <v>395210</v>
      </c>
      <c r="I26" s="197">
        <v>0</v>
      </c>
      <c r="J26" s="197" t="s">
        <v>344</v>
      </c>
      <c r="K26" s="197"/>
      <c r="L26" s="199">
        <v>654.62998155192952</v>
      </c>
      <c r="M26" s="199">
        <v>26</v>
      </c>
      <c r="N26" s="200">
        <v>17087.119483454026</v>
      </c>
    </row>
    <row r="27" spans="1:14" ht="14.4" customHeight="1" x14ac:dyDescent="0.3">
      <c r="A27" s="195" t="s">
        <v>289</v>
      </c>
      <c r="B27" s="196" t="s">
        <v>291</v>
      </c>
      <c r="C27" s="197" t="s">
        <v>299</v>
      </c>
      <c r="D27" s="198" t="s">
        <v>300</v>
      </c>
      <c r="E27" s="197" t="s">
        <v>292</v>
      </c>
      <c r="F27" s="198" t="s">
        <v>293</v>
      </c>
      <c r="G27" s="197" t="s">
        <v>305</v>
      </c>
      <c r="H27" s="197">
        <v>395211</v>
      </c>
      <c r="I27" s="197">
        <v>0</v>
      </c>
      <c r="J27" s="197" t="s">
        <v>345</v>
      </c>
      <c r="K27" s="197"/>
      <c r="L27" s="199">
        <v>830.4</v>
      </c>
      <c r="M27" s="199">
        <v>3</v>
      </c>
      <c r="N27" s="200">
        <v>2491.1999999999998</v>
      </c>
    </row>
    <row r="28" spans="1:14" ht="14.4" customHeight="1" x14ac:dyDescent="0.3">
      <c r="A28" s="195" t="s">
        <v>289</v>
      </c>
      <c r="B28" s="196" t="s">
        <v>291</v>
      </c>
      <c r="C28" s="197" t="s">
        <v>299</v>
      </c>
      <c r="D28" s="198" t="s">
        <v>300</v>
      </c>
      <c r="E28" s="197" t="s">
        <v>292</v>
      </c>
      <c r="F28" s="198" t="s">
        <v>293</v>
      </c>
      <c r="G28" s="197" t="s">
        <v>305</v>
      </c>
      <c r="H28" s="197">
        <v>395850</v>
      </c>
      <c r="I28" s="197">
        <v>0</v>
      </c>
      <c r="J28" s="197" t="s">
        <v>346</v>
      </c>
      <c r="K28" s="197" t="s">
        <v>347</v>
      </c>
      <c r="L28" s="199">
        <v>56.924999999999997</v>
      </c>
      <c r="M28" s="199">
        <v>3</v>
      </c>
      <c r="N28" s="200">
        <v>170.77499999999998</v>
      </c>
    </row>
    <row r="29" spans="1:14" ht="14.4" customHeight="1" x14ac:dyDescent="0.3">
      <c r="A29" s="195" t="s">
        <v>289</v>
      </c>
      <c r="B29" s="196" t="s">
        <v>291</v>
      </c>
      <c r="C29" s="197" t="s">
        <v>299</v>
      </c>
      <c r="D29" s="198" t="s">
        <v>300</v>
      </c>
      <c r="E29" s="197" t="s">
        <v>292</v>
      </c>
      <c r="F29" s="198" t="s">
        <v>293</v>
      </c>
      <c r="G29" s="197" t="s">
        <v>305</v>
      </c>
      <c r="H29" s="197">
        <v>500989</v>
      </c>
      <c r="I29" s="197">
        <v>0</v>
      </c>
      <c r="J29" s="197" t="s">
        <v>348</v>
      </c>
      <c r="K29" s="197"/>
      <c r="L29" s="199">
        <v>48.994068986671749</v>
      </c>
      <c r="M29" s="199">
        <v>27</v>
      </c>
      <c r="N29" s="200">
        <v>1265.6303459026017</v>
      </c>
    </row>
    <row r="30" spans="1:14" ht="14.4" customHeight="1" x14ac:dyDescent="0.3">
      <c r="A30" s="195" t="s">
        <v>289</v>
      </c>
      <c r="B30" s="196" t="s">
        <v>291</v>
      </c>
      <c r="C30" s="197" t="s">
        <v>299</v>
      </c>
      <c r="D30" s="198" t="s">
        <v>300</v>
      </c>
      <c r="E30" s="197" t="s">
        <v>292</v>
      </c>
      <c r="F30" s="198" t="s">
        <v>293</v>
      </c>
      <c r="G30" s="197" t="s">
        <v>305</v>
      </c>
      <c r="H30" s="197">
        <v>501047</v>
      </c>
      <c r="I30" s="197">
        <v>0</v>
      </c>
      <c r="J30" s="197" t="s">
        <v>349</v>
      </c>
      <c r="K30" s="197"/>
      <c r="L30" s="199">
        <v>68.563346884784295</v>
      </c>
      <c r="M30" s="199">
        <v>12</v>
      </c>
      <c r="N30" s="200">
        <v>822.76016261741154</v>
      </c>
    </row>
    <row r="31" spans="1:14" ht="14.4" customHeight="1" x14ac:dyDescent="0.3">
      <c r="A31" s="195" t="s">
        <v>289</v>
      </c>
      <c r="B31" s="196" t="s">
        <v>291</v>
      </c>
      <c r="C31" s="197" t="s">
        <v>299</v>
      </c>
      <c r="D31" s="198" t="s">
        <v>300</v>
      </c>
      <c r="E31" s="197" t="s">
        <v>292</v>
      </c>
      <c r="F31" s="198" t="s">
        <v>293</v>
      </c>
      <c r="G31" s="197" t="s">
        <v>305</v>
      </c>
      <c r="H31" s="197">
        <v>501075</v>
      </c>
      <c r="I31" s="197">
        <v>0</v>
      </c>
      <c r="J31" s="197" t="s">
        <v>330</v>
      </c>
      <c r="K31" s="197" t="s">
        <v>350</v>
      </c>
      <c r="L31" s="199">
        <v>87.022915768428362</v>
      </c>
      <c r="M31" s="199">
        <v>580</v>
      </c>
      <c r="N31" s="200">
        <v>50844.788004422961</v>
      </c>
    </row>
    <row r="32" spans="1:14" ht="14.4" customHeight="1" x14ac:dyDescent="0.3">
      <c r="A32" s="195" t="s">
        <v>289</v>
      </c>
      <c r="B32" s="196" t="s">
        <v>291</v>
      </c>
      <c r="C32" s="197" t="s">
        <v>299</v>
      </c>
      <c r="D32" s="198" t="s">
        <v>300</v>
      </c>
      <c r="E32" s="197" t="s">
        <v>292</v>
      </c>
      <c r="F32" s="198" t="s">
        <v>293</v>
      </c>
      <c r="G32" s="197" t="s">
        <v>305</v>
      </c>
      <c r="H32" s="197">
        <v>790001</v>
      </c>
      <c r="I32" s="197">
        <v>0</v>
      </c>
      <c r="J32" s="197" t="s">
        <v>351</v>
      </c>
      <c r="K32" s="197" t="s">
        <v>352</v>
      </c>
      <c r="L32" s="199">
        <v>97.359977423476238</v>
      </c>
      <c r="M32" s="199">
        <v>15</v>
      </c>
      <c r="N32" s="200">
        <v>1456.8794324611995</v>
      </c>
    </row>
    <row r="33" spans="1:14" ht="14.4" customHeight="1" x14ac:dyDescent="0.3">
      <c r="A33" s="195" t="s">
        <v>289</v>
      </c>
      <c r="B33" s="196" t="s">
        <v>291</v>
      </c>
      <c r="C33" s="197" t="s">
        <v>299</v>
      </c>
      <c r="D33" s="198" t="s">
        <v>300</v>
      </c>
      <c r="E33" s="197" t="s">
        <v>292</v>
      </c>
      <c r="F33" s="198" t="s">
        <v>293</v>
      </c>
      <c r="G33" s="197" t="s">
        <v>305</v>
      </c>
      <c r="H33" s="197">
        <v>844078</v>
      </c>
      <c r="I33" s="197">
        <v>0</v>
      </c>
      <c r="J33" s="197" t="s">
        <v>353</v>
      </c>
      <c r="K33" s="197"/>
      <c r="L33" s="199">
        <v>61.229237493840955</v>
      </c>
      <c r="M33" s="199">
        <v>3</v>
      </c>
      <c r="N33" s="200">
        <v>183.68847609353</v>
      </c>
    </row>
    <row r="34" spans="1:14" ht="14.4" customHeight="1" x14ac:dyDescent="0.3">
      <c r="A34" s="195" t="s">
        <v>289</v>
      </c>
      <c r="B34" s="196" t="s">
        <v>291</v>
      </c>
      <c r="C34" s="197" t="s">
        <v>299</v>
      </c>
      <c r="D34" s="198" t="s">
        <v>300</v>
      </c>
      <c r="E34" s="197" t="s">
        <v>292</v>
      </c>
      <c r="F34" s="198" t="s">
        <v>293</v>
      </c>
      <c r="G34" s="197" t="s">
        <v>305</v>
      </c>
      <c r="H34" s="197">
        <v>850152</v>
      </c>
      <c r="I34" s="197">
        <v>153349</v>
      </c>
      <c r="J34" s="197" t="s">
        <v>354</v>
      </c>
      <c r="K34" s="197"/>
      <c r="L34" s="199">
        <v>2261.81</v>
      </c>
      <c r="M34" s="199">
        <v>1</v>
      </c>
      <c r="N34" s="200">
        <v>2261.81</v>
      </c>
    </row>
    <row r="35" spans="1:14" ht="14.4" customHeight="1" x14ac:dyDescent="0.3">
      <c r="A35" s="195" t="s">
        <v>289</v>
      </c>
      <c r="B35" s="196" t="s">
        <v>291</v>
      </c>
      <c r="C35" s="197" t="s">
        <v>299</v>
      </c>
      <c r="D35" s="198" t="s">
        <v>300</v>
      </c>
      <c r="E35" s="197" t="s">
        <v>292</v>
      </c>
      <c r="F35" s="198" t="s">
        <v>293</v>
      </c>
      <c r="G35" s="197" t="s">
        <v>305</v>
      </c>
      <c r="H35" s="197">
        <v>850153</v>
      </c>
      <c r="I35" s="197">
        <v>153350</v>
      </c>
      <c r="J35" s="197" t="s">
        <v>355</v>
      </c>
      <c r="K35" s="197"/>
      <c r="L35" s="199">
        <v>4524.84</v>
      </c>
      <c r="M35" s="199">
        <v>1</v>
      </c>
      <c r="N35" s="200">
        <v>4524.84</v>
      </c>
    </row>
    <row r="36" spans="1:14" ht="14.4" customHeight="1" x14ac:dyDescent="0.3">
      <c r="A36" s="195" t="s">
        <v>289</v>
      </c>
      <c r="B36" s="196" t="s">
        <v>291</v>
      </c>
      <c r="C36" s="197" t="s">
        <v>299</v>
      </c>
      <c r="D36" s="198" t="s">
        <v>300</v>
      </c>
      <c r="E36" s="197" t="s">
        <v>292</v>
      </c>
      <c r="F36" s="198" t="s">
        <v>293</v>
      </c>
      <c r="G36" s="197" t="s">
        <v>305</v>
      </c>
      <c r="H36" s="197">
        <v>900011</v>
      </c>
      <c r="I36" s="197">
        <v>0</v>
      </c>
      <c r="J36" s="197" t="s">
        <v>356</v>
      </c>
      <c r="K36" s="197"/>
      <c r="L36" s="199">
        <v>206.00090498242767</v>
      </c>
      <c r="M36" s="199">
        <v>11</v>
      </c>
      <c r="N36" s="200">
        <v>2254.288110577837</v>
      </c>
    </row>
    <row r="37" spans="1:14" ht="14.4" customHeight="1" x14ac:dyDescent="0.3">
      <c r="A37" s="195" t="s">
        <v>289</v>
      </c>
      <c r="B37" s="196" t="s">
        <v>291</v>
      </c>
      <c r="C37" s="197" t="s">
        <v>299</v>
      </c>
      <c r="D37" s="198" t="s">
        <v>300</v>
      </c>
      <c r="E37" s="197" t="s">
        <v>292</v>
      </c>
      <c r="F37" s="198" t="s">
        <v>293</v>
      </c>
      <c r="G37" s="197" t="s">
        <v>305</v>
      </c>
      <c r="H37" s="197">
        <v>900530</v>
      </c>
      <c r="I37" s="197">
        <v>0</v>
      </c>
      <c r="J37" s="197" t="s">
        <v>357</v>
      </c>
      <c r="K37" s="197"/>
      <c r="L37" s="199">
        <v>1005.8117172796743</v>
      </c>
      <c r="M37" s="199">
        <v>18</v>
      </c>
      <c r="N37" s="200">
        <v>18104.610911034139</v>
      </c>
    </row>
    <row r="38" spans="1:14" ht="14.4" customHeight="1" x14ac:dyDescent="0.3">
      <c r="A38" s="195" t="s">
        <v>289</v>
      </c>
      <c r="B38" s="196" t="s">
        <v>291</v>
      </c>
      <c r="C38" s="197" t="s">
        <v>299</v>
      </c>
      <c r="D38" s="198" t="s">
        <v>300</v>
      </c>
      <c r="E38" s="197" t="s">
        <v>292</v>
      </c>
      <c r="F38" s="198" t="s">
        <v>293</v>
      </c>
      <c r="G38" s="197" t="s">
        <v>305</v>
      </c>
      <c r="H38" s="197">
        <v>901084</v>
      </c>
      <c r="I38" s="197">
        <v>1000</v>
      </c>
      <c r="J38" s="197" t="s">
        <v>358</v>
      </c>
      <c r="K38" s="197" t="s">
        <v>359</v>
      </c>
      <c r="L38" s="199">
        <v>44.388775987228648</v>
      </c>
      <c r="M38" s="199">
        <v>11</v>
      </c>
      <c r="N38" s="200">
        <v>495.22782460342046</v>
      </c>
    </row>
    <row r="39" spans="1:14" ht="14.4" customHeight="1" x14ac:dyDescent="0.3">
      <c r="A39" s="195" t="s">
        <v>289</v>
      </c>
      <c r="B39" s="196" t="s">
        <v>291</v>
      </c>
      <c r="C39" s="197" t="s">
        <v>299</v>
      </c>
      <c r="D39" s="198" t="s">
        <v>300</v>
      </c>
      <c r="E39" s="197" t="s">
        <v>292</v>
      </c>
      <c r="F39" s="198" t="s">
        <v>293</v>
      </c>
      <c r="G39" s="197" t="s">
        <v>305</v>
      </c>
      <c r="H39" s="197">
        <v>901171</v>
      </c>
      <c r="I39" s="197">
        <v>0</v>
      </c>
      <c r="J39" s="197" t="s">
        <v>360</v>
      </c>
      <c r="K39" s="197" t="s">
        <v>361</v>
      </c>
      <c r="L39" s="199">
        <v>41.992443165055398</v>
      </c>
      <c r="M39" s="199">
        <v>5</v>
      </c>
      <c r="N39" s="200">
        <v>209.96221582527699</v>
      </c>
    </row>
    <row r="40" spans="1:14" ht="14.4" customHeight="1" x14ac:dyDescent="0.3">
      <c r="A40" s="195" t="s">
        <v>289</v>
      </c>
      <c r="B40" s="196" t="s">
        <v>291</v>
      </c>
      <c r="C40" s="197" t="s">
        <v>299</v>
      </c>
      <c r="D40" s="198" t="s">
        <v>300</v>
      </c>
      <c r="E40" s="197" t="s">
        <v>292</v>
      </c>
      <c r="F40" s="198" t="s">
        <v>293</v>
      </c>
      <c r="G40" s="197" t="s">
        <v>305</v>
      </c>
      <c r="H40" s="197">
        <v>901235</v>
      </c>
      <c r="I40" s="197">
        <v>0</v>
      </c>
      <c r="J40" s="197" t="s">
        <v>362</v>
      </c>
      <c r="K40" s="197" t="s">
        <v>363</v>
      </c>
      <c r="L40" s="199">
        <v>102.2380578592</v>
      </c>
      <c r="M40" s="199">
        <v>1</v>
      </c>
      <c r="N40" s="200">
        <v>102.2380578592</v>
      </c>
    </row>
    <row r="41" spans="1:14" ht="14.4" customHeight="1" x14ac:dyDescent="0.3">
      <c r="A41" s="195" t="s">
        <v>289</v>
      </c>
      <c r="B41" s="196" t="s">
        <v>291</v>
      </c>
      <c r="C41" s="197" t="s">
        <v>299</v>
      </c>
      <c r="D41" s="198" t="s">
        <v>300</v>
      </c>
      <c r="E41" s="197" t="s">
        <v>292</v>
      </c>
      <c r="F41" s="198" t="s">
        <v>293</v>
      </c>
      <c r="G41" s="197" t="s">
        <v>305</v>
      </c>
      <c r="H41" s="197">
        <v>905098</v>
      </c>
      <c r="I41" s="197">
        <v>23989</v>
      </c>
      <c r="J41" s="197" t="s">
        <v>364</v>
      </c>
      <c r="K41" s="197" t="s">
        <v>365</v>
      </c>
      <c r="L41" s="199">
        <v>527.85003224073012</v>
      </c>
      <c r="M41" s="199">
        <v>15</v>
      </c>
      <c r="N41" s="200">
        <v>7917.750538092987</v>
      </c>
    </row>
    <row r="42" spans="1:14" ht="14.4" customHeight="1" x14ac:dyDescent="0.3">
      <c r="A42" s="195" t="s">
        <v>289</v>
      </c>
      <c r="B42" s="196" t="s">
        <v>291</v>
      </c>
      <c r="C42" s="197" t="s">
        <v>299</v>
      </c>
      <c r="D42" s="198" t="s">
        <v>300</v>
      </c>
      <c r="E42" s="197" t="s">
        <v>292</v>
      </c>
      <c r="F42" s="198" t="s">
        <v>293</v>
      </c>
      <c r="G42" s="197" t="s">
        <v>305</v>
      </c>
      <c r="H42" s="197">
        <v>920200</v>
      </c>
      <c r="I42" s="197">
        <v>0</v>
      </c>
      <c r="J42" s="197" t="s">
        <v>366</v>
      </c>
      <c r="K42" s="197"/>
      <c r="L42" s="199">
        <v>265.12240925465926</v>
      </c>
      <c r="M42" s="199">
        <v>77</v>
      </c>
      <c r="N42" s="200">
        <v>20411.204282496346</v>
      </c>
    </row>
    <row r="43" spans="1:14" ht="14.4" customHeight="1" x14ac:dyDescent="0.3">
      <c r="A43" s="195" t="s">
        <v>289</v>
      </c>
      <c r="B43" s="196" t="s">
        <v>291</v>
      </c>
      <c r="C43" s="197" t="s">
        <v>299</v>
      </c>
      <c r="D43" s="198" t="s">
        <v>300</v>
      </c>
      <c r="E43" s="197" t="s">
        <v>292</v>
      </c>
      <c r="F43" s="198" t="s">
        <v>293</v>
      </c>
      <c r="G43" s="197" t="s">
        <v>305</v>
      </c>
      <c r="H43" s="197">
        <v>920273</v>
      </c>
      <c r="I43" s="197">
        <v>0</v>
      </c>
      <c r="J43" s="197" t="s">
        <v>367</v>
      </c>
      <c r="K43" s="197"/>
      <c r="L43" s="199">
        <v>555.5996649758298</v>
      </c>
      <c r="M43" s="199">
        <v>124</v>
      </c>
      <c r="N43" s="200">
        <v>69267.811352223638</v>
      </c>
    </row>
    <row r="44" spans="1:14" ht="14.4" customHeight="1" x14ac:dyDescent="0.3">
      <c r="A44" s="195" t="s">
        <v>289</v>
      </c>
      <c r="B44" s="196" t="s">
        <v>291</v>
      </c>
      <c r="C44" s="197" t="s">
        <v>299</v>
      </c>
      <c r="D44" s="198" t="s">
        <v>300</v>
      </c>
      <c r="E44" s="197" t="s">
        <v>292</v>
      </c>
      <c r="F44" s="198" t="s">
        <v>293</v>
      </c>
      <c r="G44" s="197" t="s">
        <v>305</v>
      </c>
      <c r="H44" s="197">
        <v>920304</v>
      </c>
      <c r="I44" s="197">
        <v>0</v>
      </c>
      <c r="J44" s="197" t="s">
        <v>368</v>
      </c>
      <c r="K44" s="197"/>
      <c r="L44" s="199">
        <v>210.03218006445701</v>
      </c>
      <c r="M44" s="199">
        <v>6</v>
      </c>
      <c r="N44" s="200">
        <v>1260.1930803867422</v>
      </c>
    </row>
    <row r="45" spans="1:14" ht="14.4" customHeight="1" x14ac:dyDescent="0.3">
      <c r="A45" s="195" t="s">
        <v>289</v>
      </c>
      <c r="B45" s="196" t="s">
        <v>291</v>
      </c>
      <c r="C45" s="197" t="s">
        <v>299</v>
      </c>
      <c r="D45" s="198" t="s">
        <v>300</v>
      </c>
      <c r="E45" s="197" t="s">
        <v>292</v>
      </c>
      <c r="F45" s="198" t="s">
        <v>293</v>
      </c>
      <c r="G45" s="197" t="s">
        <v>305</v>
      </c>
      <c r="H45" s="197">
        <v>921458</v>
      </c>
      <c r="I45" s="197">
        <v>0</v>
      </c>
      <c r="J45" s="197" t="s">
        <v>369</v>
      </c>
      <c r="K45" s="197"/>
      <c r="L45" s="199">
        <v>108.51700529652369</v>
      </c>
      <c r="M45" s="199">
        <v>60</v>
      </c>
      <c r="N45" s="200">
        <v>6403.3399189823467</v>
      </c>
    </row>
    <row r="46" spans="1:14" ht="14.4" customHeight="1" x14ac:dyDescent="0.3">
      <c r="A46" s="195" t="s">
        <v>289</v>
      </c>
      <c r="B46" s="196" t="s">
        <v>291</v>
      </c>
      <c r="C46" s="197" t="s">
        <v>299</v>
      </c>
      <c r="D46" s="198" t="s">
        <v>300</v>
      </c>
      <c r="E46" s="197" t="s">
        <v>292</v>
      </c>
      <c r="F46" s="198" t="s">
        <v>293</v>
      </c>
      <c r="G46" s="197" t="s">
        <v>305</v>
      </c>
      <c r="H46" s="197">
        <v>921539</v>
      </c>
      <c r="I46" s="197">
        <v>0</v>
      </c>
      <c r="J46" s="197" t="s">
        <v>370</v>
      </c>
      <c r="K46" s="197"/>
      <c r="L46" s="199">
        <v>366.73580851870997</v>
      </c>
      <c r="M46" s="199">
        <v>1</v>
      </c>
      <c r="N46" s="200">
        <v>366.73580851870997</v>
      </c>
    </row>
    <row r="47" spans="1:14" ht="14.4" customHeight="1" x14ac:dyDescent="0.3">
      <c r="A47" s="195" t="s">
        <v>289</v>
      </c>
      <c r="B47" s="196" t="s">
        <v>291</v>
      </c>
      <c r="C47" s="197" t="s">
        <v>299</v>
      </c>
      <c r="D47" s="198" t="s">
        <v>300</v>
      </c>
      <c r="E47" s="197" t="s">
        <v>294</v>
      </c>
      <c r="F47" s="198" t="s">
        <v>295</v>
      </c>
      <c r="G47" s="197" t="s">
        <v>305</v>
      </c>
      <c r="H47" s="197">
        <v>117038</v>
      </c>
      <c r="I47" s="197">
        <v>17038</v>
      </c>
      <c r="J47" s="197" t="s">
        <v>371</v>
      </c>
      <c r="K47" s="197" t="s">
        <v>372</v>
      </c>
      <c r="L47" s="199">
        <v>6159.8945552188998</v>
      </c>
      <c r="M47" s="199">
        <v>1</v>
      </c>
      <c r="N47" s="200">
        <v>6159.8945552188998</v>
      </c>
    </row>
    <row r="48" spans="1:14" ht="14.4" customHeight="1" x14ac:dyDescent="0.3">
      <c r="A48" s="195" t="s">
        <v>289</v>
      </c>
      <c r="B48" s="196" t="s">
        <v>291</v>
      </c>
      <c r="C48" s="197" t="s">
        <v>299</v>
      </c>
      <c r="D48" s="198" t="s">
        <v>300</v>
      </c>
      <c r="E48" s="197" t="s">
        <v>296</v>
      </c>
      <c r="F48" s="198" t="s">
        <v>297</v>
      </c>
      <c r="G48" s="197" t="s">
        <v>305</v>
      </c>
      <c r="H48" s="197">
        <v>101076</v>
      </c>
      <c r="I48" s="197">
        <v>1076</v>
      </c>
      <c r="J48" s="197" t="s">
        <v>373</v>
      </c>
      <c r="K48" s="197" t="s">
        <v>314</v>
      </c>
      <c r="L48" s="199">
        <v>64.097657957966405</v>
      </c>
      <c r="M48" s="199">
        <v>62</v>
      </c>
      <c r="N48" s="200">
        <v>3974.1360750821336</v>
      </c>
    </row>
    <row r="49" spans="1:14" ht="14.4" customHeight="1" x14ac:dyDescent="0.3">
      <c r="A49" s="195" t="s">
        <v>289</v>
      </c>
      <c r="B49" s="196" t="s">
        <v>291</v>
      </c>
      <c r="C49" s="197" t="s">
        <v>299</v>
      </c>
      <c r="D49" s="198" t="s">
        <v>300</v>
      </c>
      <c r="E49" s="197" t="s">
        <v>296</v>
      </c>
      <c r="F49" s="198" t="s">
        <v>297</v>
      </c>
      <c r="G49" s="197" t="s">
        <v>305</v>
      </c>
      <c r="H49" s="197">
        <v>114877</v>
      </c>
      <c r="I49" s="197">
        <v>14877</v>
      </c>
      <c r="J49" s="197" t="s">
        <v>374</v>
      </c>
      <c r="K49" s="197" t="s">
        <v>375</v>
      </c>
      <c r="L49" s="199">
        <v>259.49508014265803</v>
      </c>
      <c r="M49" s="199">
        <v>1</v>
      </c>
      <c r="N49" s="200">
        <v>259.49508014265803</v>
      </c>
    </row>
    <row r="50" spans="1:14" ht="14.4" customHeight="1" x14ac:dyDescent="0.3">
      <c r="A50" s="195" t="s">
        <v>289</v>
      </c>
      <c r="B50" s="196" t="s">
        <v>291</v>
      </c>
      <c r="C50" s="197" t="s">
        <v>303</v>
      </c>
      <c r="D50" s="198" t="s">
        <v>304</v>
      </c>
      <c r="E50" s="197" t="s">
        <v>292</v>
      </c>
      <c r="F50" s="198" t="s">
        <v>293</v>
      </c>
      <c r="G50" s="197" t="s">
        <v>305</v>
      </c>
      <c r="H50" s="197">
        <v>102439</v>
      </c>
      <c r="I50" s="197">
        <v>2439</v>
      </c>
      <c r="J50" s="197" t="s">
        <v>315</v>
      </c>
      <c r="K50" s="197" t="s">
        <v>316</v>
      </c>
      <c r="L50" s="199">
        <v>292.08026958421999</v>
      </c>
      <c r="M50" s="199">
        <v>3</v>
      </c>
      <c r="N50" s="200">
        <v>876.24080875265997</v>
      </c>
    </row>
    <row r="51" spans="1:14" ht="14.4" customHeight="1" x14ac:dyDescent="0.3">
      <c r="A51" s="195" t="s">
        <v>289</v>
      </c>
      <c r="B51" s="196" t="s">
        <v>291</v>
      </c>
      <c r="C51" s="197" t="s">
        <v>303</v>
      </c>
      <c r="D51" s="198" t="s">
        <v>304</v>
      </c>
      <c r="E51" s="197" t="s">
        <v>292</v>
      </c>
      <c r="F51" s="198" t="s">
        <v>293</v>
      </c>
      <c r="G51" s="197" t="s">
        <v>305</v>
      </c>
      <c r="H51" s="197">
        <v>115879</v>
      </c>
      <c r="I51" s="197">
        <v>198313</v>
      </c>
      <c r="J51" s="197" t="s">
        <v>321</v>
      </c>
      <c r="K51" s="197"/>
      <c r="L51" s="199">
        <v>142.78149999999999</v>
      </c>
      <c r="M51" s="199">
        <v>4</v>
      </c>
      <c r="N51" s="200">
        <v>571.12599999999998</v>
      </c>
    </row>
    <row r="52" spans="1:14" ht="14.4" customHeight="1" x14ac:dyDescent="0.3">
      <c r="A52" s="195" t="s">
        <v>289</v>
      </c>
      <c r="B52" s="196" t="s">
        <v>291</v>
      </c>
      <c r="C52" s="197" t="s">
        <v>303</v>
      </c>
      <c r="D52" s="198" t="s">
        <v>304</v>
      </c>
      <c r="E52" s="197" t="s">
        <v>292</v>
      </c>
      <c r="F52" s="198" t="s">
        <v>293</v>
      </c>
      <c r="G52" s="197" t="s">
        <v>305</v>
      </c>
      <c r="H52" s="197">
        <v>162320</v>
      </c>
      <c r="I52" s="197">
        <v>62320</v>
      </c>
      <c r="J52" s="197" t="s">
        <v>332</v>
      </c>
      <c r="K52" s="197" t="s">
        <v>333</v>
      </c>
      <c r="L52" s="199">
        <v>75.239999999999995</v>
      </c>
      <c r="M52" s="199">
        <v>6</v>
      </c>
      <c r="N52" s="200">
        <v>451.43999999999994</v>
      </c>
    </row>
    <row r="53" spans="1:14" ht="14.4" customHeight="1" x14ac:dyDescent="0.3">
      <c r="A53" s="195" t="s">
        <v>289</v>
      </c>
      <c r="B53" s="196" t="s">
        <v>291</v>
      </c>
      <c r="C53" s="197" t="s">
        <v>303</v>
      </c>
      <c r="D53" s="198" t="s">
        <v>304</v>
      </c>
      <c r="E53" s="197" t="s">
        <v>292</v>
      </c>
      <c r="F53" s="198" t="s">
        <v>293</v>
      </c>
      <c r="G53" s="197" t="s">
        <v>305</v>
      </c>
      <c r="H53" s="197">
        <v>198872</v>
      </c>
      <c r="I53" s="197">
        <v>98872</v>
      </c>
      <c r="J53" s="197" t="s">
        <v>340</v>
      </c>
      <c r="K53" s="197" t="s">
        <v>376</v>
      </c>
      <c r="L53" s="199">
        <v>327.06</v>
      </c>
      <c r="M53" s="199">
        <v>3</v>
      </c>
      <c r="N53" s="200">
        <v>981.18000000000006</v>
      </c>
    </row>
    <row r="54" spans="1:14" ht="14.4" customHeight="1" x14ac:dyDescent="0.3">
      <c r="A54" s="195" t="s">
        <v>289</v>
      </c>
      <c r="B54" s="196" t="s">
        <v>291</v>
      </c>
      <c r="C54" s="197" t="s">
        <v>303</v>
      </c>
      <c r="D54" s="198" t="s">
        <v>304</v>
      </c>
      <c r="E54" s="197" t="s">
        <v>292</v>
      </c>
      <c r="F54" s="198" t="s">
        <v>293</v>
      </c>
      <c r="G54" s="197" t="s">
        <v>305</v>
      </c>
      <c r="H54" s="197">
        <v>198880</v>
      </c>
      <c r="I54" s="197">
        <v>98880</v>
      </c>
      <c r="J54" s="197" t="s">
        <v>340</v>
      </c>
      <c r="K54" s="197" t="s">
        <v>341</v>
      </c>
      <c r="L54" s="199">
        <v>210.45</v>
      </c>
      <c r="M54" s="199">
        <v>21</v>
      </c>
      <c r="N54" s="200">
        <v>4419.45</v>
      </c>
    </row>
    <row r="55" spans="1:14" ht="14.4" customHeight="1" x14ac:dyDescent="0.3">
      <c r="A55" s="195" t="s">
        <v>289</v>
      </c>
      <c r="B55" s="196" t="s">
        <v>291</v>
      </c>
      <c r="C55" s="197" t="s">
        <v>303</v>
      </c>
      <c r="D55" s="198" t="s">
        <v>304</v>
      </c>
      <c r="E55" s="197" t="s">
        <v>292</v>
      </c>
      <c r="F55" s="198" t="s">
        <v>293</v>
      </c>
      <c r="G55" s="197" t="s">
        <v>305</v>
      </c>
      <c r="H55" s="197">
        <v>395210</v>
      </c>
      <c r="I55" s="197">
        <v>0</v>
      </c>
      <c r="J55" s="197" t="s">
        <v>344</v>
      </c>
      <c r="K55" s="197"/>
      <c r="L55" s="199">
        <v>621.26</v>
      </c>
      <c r="M55" s="199">
        <v>3</v>
      </c>
      <c r="N55" s="200">
        <v>1846.03</v>
      </c>
    </row>
    <row r="56" spans="1:14" ht="14.4" customHeight="1" x14ac:dyDescent="0.3">
      <c r="A56" s="195" t="s">
        <v>289</v>
      </c>
      <c r="B56" s="196" t="s">
        <v>291</v>
      </c>
      <c r="C56" s="197" t="s">
        <v>303</v>
      </c>
      <c r="D56" s="198" t="s">
        <v>304</v>
      </c>
      <c r="E56" s="197" t="s">
        <v>292</v>
      </c>
      <c r="F56" s="198" t="s">
        <v>293</v>
      </c>
      <c r="G56" s="197" t="s">
        <v>305</v>
      </c>
      <c r="H56" s="197">
        <v>900814</v>
      </c>
      <c r="I56" s="197">
        <v>0</v>
      </c>
      <c r="J56" s="197" t="s">
        <v>377</v>
      </c>
      <c r="K56" s="197"/>
      <c r="L56" s="199">
        <v>399.65388044066668</v>
      </c>
      <c r="M56" s="199">
        <v>4</v>
      </c>
      <c r="N56" s="200">
        <v>1515.4593146791581</v>
      </c>
    </row>
    <row r="57" spans="1:14" ht="14.4" customHeight="1" x14ac:dyDescent="0.3">
      <c r="A57" s="195" t="s">
        <v>289</v>
      </c>
      <c r="B57" s="196" t="s">
        <v>291</v>
      </c>
      <c r="C57" s="197" t="s">
        <v>303</v>
      </c>
      <c r="D57" s="198" t="s">
        <v>304</v>
      </c>
      <c r="E57" s="197" t="s">
        <v>292</v>
      </c>
      <c r="F57" s="198" t="s">
        <v>293</v>
      </c>
      <c r="G57" s="197" t="s">
        <v>305</v>
      </c>
      <c r="H57" s="197">
        <v>920200</v>
      </c>
      <c r="I57" s="197">
        <v>0</v>
      </c>
      <c r="J57" s="197" t="s">
        <v>366</v>
      </c>
      <c r="K57" s="197"/>
      <c r="L57" s="199">
        <v>264.48</v>
      </c>
      <c r="M57" s="199">
        <v>4</v>
      </c>
      <c r="N57" s="200">
        <v>1057.92</v>
      </c>
    </row>
    <row r="58" spans="1:14" ht="14.4" customHeight="1" x14ac:dyDescent="0.3">
      <c r="A58" s="195" t="s">
        <v>289</v>
      </c>
      <c r="B58" s="196" t="s">
        <v>291</v>
      </c>
      <c r="C58" s="197" t="s">
        <v>303</v>
      </c>
      <c r="D58" s="198" t="s">
        <v>304</v>
      </c>
      <c r="E58" s="197" t="s">
        <v>292</v>
      </c>
      <c r="F58" s="198" t="s">
        <v>293</v>
      </c>
      <c r="G58" s="197" t="s">
        <v>305</v>
      </c>
      <c r="H58" s="197">
        <v>920260</v>
      </c>
      <c r="I58" s="197">
        <v>0</v>
      </c>
      <c r="J58" s="197" t="s">
        <v>378</v>
      </c>
      <c r="K58" s="197"/>
      <c r="L58" s="199">
        <v>442.67355096261798</v>
      </c>
      <c r="M58" s="199">
        <v>1</v>
      </c>
      <c r="N58" s="200">
        <v>442.67355096261798</v>
      </c>
    </row>
    <row r="59" spans="1:14" ht="14.4" customHeight="1" thickBot="1" x14ac:dyDescent="0.35">
      <c r="A59" s="201" t="s">
        <v>289</v>
      </c>
      <c r="B59" s="202" t="s">
        <v>291</v>
      </c>
      <c r="C59" s="203" t="s">
        <v>303</v>
      </c>
      <c r="D59" s="204" t="s">
        <v>304</v>
      </c>
      <c r="E59" s="203" t="s">
        <v>292</v>
      </c>
      <c r="F59" s="204" t="s">
        <v>293</v>
      </c>
      <c r="G59" s="203" t="s">
        <v>305</v>
      </c>
      <c r="H59" s="203">
        <v>920273</v>
      </c>
      <c r="I59" s="203">
        <v>0</v>
      </c>
      <c r="J59" s="203" t="s">
        <v>367</v>
      </c>
      <c r="K59" s="203"/>
      <c r="L59" s="205">
        <v>513.00487662079001</v>
      </c>
      <c r="M59" s="205">
        <v>1</v>
      </c>
      <c r="N59" s="206">
        <v>513.00487662079001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39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145" t="s">
        <v>105</v>
      </c>
      <c r="B1" s="146"/>
      <c r="C1" s="146"/>
      <c r="D1" s="146"/>
      <c r="E1" s="146"/>
      <c r="F1" s="146"/>
      <c r="G1" s="120"/>
    </row>
    <row r="2" spans="1:8" ht="14.4" customHeight="1" thickBot="1" x14ac:dyDescent="0.35">
      <c r="A2" s="152" t="s">
        <v>111</v>
      </c>
      <c r="B2" s="83"/>
      <c r="C2" s="83"/>
      <c r="D2" s="83"/>
      <c r="E2" s="83"/>
      <c r="F2" s="83"/>
    </row>
    <row r="3" spans="1:8" ht="14.4" customHeight="1" thickBot="1" x14ac:dyDescent="0.35">
      <c r="A3" s="91" t="s">
        <v>0</v>
      </c>
      <c r="B3" s="92" t="s">
        <v>1</v>
      </c>
      <c r="C3" s="106" t="s">
        <v>2</v>
      </c>
      <c r="D3" s="107" t="s">
        <v>3</v>
      </c>
      <c r="E3" s="107" t="s">
        <v>4</v>
      </c>
      <c r="F3" s="107" t="s">
        <v>5</v>
      </c>
      <c r="G3" s="108" t="s">
        <v>109</v>
      </c>
    </row>
    <row r="4" spans="1:8" ht="14.4" customHeight="1" x14ac:dyDescent="0.3">
      <c r="A4" s="180" t="s">
        <v>289</v>
      </c>
      <c r="B4" s="181" t="s">
        <v>290</v>
      </c>
      <c r="C4" s="182" t="s">
        <v>291</v>
      </c>
      <c r="D4" s="182" t="s">
        <v>290</v>
      </c>
      <c r="E4" s="182" t="s">
        <v>290</v>
      </c>
      <c r="F4" s="183" t="s">
        <v>290</v>
      </c>
      <c r="G4" s="182" t="s">
        <v>290</v>
      </c>
      <c r="H4" s="182" t="s">
        <v>76</v>
      </c>
    </row>
    <row r="5" spans="1:8" ht="14.4" customHeight="1" x14ac:dyDescent="0.3">
      <c r="A5" s="180" t="s">
        <v>289</v>
      </c>
      <c r="B5" s="181" t="s">
        <v>379</v>
      </c>
      <c r="C5" s="182" t="s">
        <v>380</v>
      </c>
      <c r="D5" s="182">
        <v>902435.16753002547</v>
      </c>
      <c r="E5" s="182">
        <v>899720.75</v>
      </c>
      <c r="F5" s="183">
        <v>0.99699211907105212</v>
      </c>
      <c r="G5" s="182">
        <v>-2714.4175300254719</v>
      </c>
      <c r="H5" s="182" t="s">
        <v>2</v>
      </c>
    </row>
    <row r="6" spans="1:8" ht="14.4" customHeight="1" x14ac:dyDescent="0.3">
      <c r="A6" s="180" t="s">
        <v>289</v>
      </c>
      <c r="B6" s="181" t="s">
        <v>381</v>
      </c>
      <c r="C6" s="182" t="s">
        <v>382</v>
      </c>
      <c r="D6" s="182">
        <v>1575810.322891661</v>
      </c>
      <c r="E6" s="182">
        <v>1182688.2899999998</v>
      </c>
      <c r="F6" s="183">
        <v>0.75052706078846465</v>
      </c>
      <c r="G6" s="182">
        <v>-393122.03289166116</v>
      </c>
      <c r="H6" s="182" t="s">
        <v>2</v>
      </c>
    </row>
    <row r="7" spans="1:8" ht="14.4" customHeight="1" x14ac:dyDescent="0.3">
      <c r="A7" s="180" t="s">
        <v>289</v>
      </c>
      <c r="B7" s="181" t="s">
        <v>383</v>
      </c>
      <c r="C7" s="182" t="s">
        <v>384</v>
      </c>
      <c r="D7" s="182">
        <v>6070.9477365629573</v>
      </c>
      <c r="E7" s="182">
        <v>1851.7800000000002</v>
      </c>
      <c r="F7" s="183">
        <v>0.30502321554301143</v>
      </c>
      <c r="G7" s="182">
        <v>-4219.1677365629566</v>
      </c>
      <c r="H7" s="182" t="s">
        <v>2</v>
      </c>
    </row>
    <row r="8" spans="1:8" ht="14.4" customHeight="1" x14ac:dyDescent="0.3">
      <c r="A8" s="180" t="s">
        <v>289</v>
      </c>
      <c r="B8" s="181" t="s">
        <v>385</v>
      </c>
      <c r="C8" s="182" t="s">
        <v>386</v>
      </c>
      <c r="D8" s="182">
        <v>0</v>
      </c>
      <c r="E8" s="182">
        <v>5430419.2899999991</v>
      </c>
      <c r="F8" s="183" t="s">
        <v>290</v>
      </c>
      <c r="G8" s="182">
        <v>5430419.2899999991</v>
      </c>
      <c r="H8" s="182" t="s">
        <v>2</v>
      </c>
    </row>
    <row r="9" spans="1:8" ht="14.4" customHeight="1" x14ac:dyDescent="0.3">
      <c r="A9" s="180" t="s">
        <v>289</v>
      </c>
      <c r="B9" s="181" t="s">
        <v>387</v>
      </c>
      <c r="C9" s="182" t="s">
        <v>388</v>
      </c>
      <c r="D9" s="182">
        <v>0</v>
      </c>
      <c r="E9" s="182">
        <v>19182</v>
      </c>
      <c r="F9" s="183" t="s">
        <v>290</v>
      </c>
      <c r="G9" s="182">
        <v>19182</v>
      </c>
      <c r="H9" s="182" t="s">
        <v>2</v>
      </c>
    </row>
    <row r="10" spans="1:8" ht="14.4" customHeight="1" x14ac:dyDescent="0.3">
      <c r="A10" s="180" t="s">
        <v>289</v>
      </c>
      <c r="B10" s="181" t="s">
        <v>389</v>
      </c>
      <c r="C10" s="182" t="s">
        <v>390</v>
      </c>
      <c r="D10" s="182">
        <v>84788.403954991838</v>
      </c>
      <c r="E10" s="182">
        <v>26389.879999999997</v>
      </c>
      <c r="F10" s="183">
        <v>0.31124397640517582</v>
      </c>
      <c r="G10" s="182">
        <v>-58398.523954991841</v>
      </c>
      <c r="H10" s="182" t="s">
        <v>2</v>
      </c>
    </row>
    <row r="11" spans="1:8" ht="14.4" customHeight="1" x14ac:dyDescent="0.3">
      <c r="A11" s="180" t="s">
        <v>289</v>
      </c>
      <c r="B11" s="181" t="s">
        <v>391</v>
      </c>
      <c r="C11" s="182" t="s">
        <v>392</v>
      </c>
      <c r="D11" s="182">
        <v>2324667.9503733772</v>
      </c>
      <c r="E11" s="182">
        <v>2210296.1999999997</v>
      </c>
      <c r="F11" s="183">
        <v>0.95080082282073553</v>
      </c>
      <c r="G11" s="182">
        <v>-114371.75037337746</v>
      </c>
      <c r="H11" s="182" t="s">
        <v>2</v>
      </c>
    </row>
    <row r="12" spans="1:8" ht="14.4" customHeight="1" x14ac:dyDescent="0.3">
      <c r="A12" s="180" t="s">
        <v>289</v>
      </c>
      <c r="B12" s="181" t="s">
        <v>393</v>
      </c>
      <c r="C12" s="182" t="s">
        <v>394</v>
      </c>
      <c r="D12" s="182">
        <v>99764.37007940789</v>
      </c>
      <c r="E12" s="182">
        <v>43527.25</v>
      </c>
      <c r="F12" s="183">
        <v>0.4363005546504658</v>
      </c>
      <c r="G12" s="182">
        <v>-56237.12007940789</v>
      </c>
      <c r="H12" s="182" t="s">
        <v>2</v>
      </c>
    </row>
    <row r="13" spans="1:8" ht="14.4" customHeight="1" x14ac:dyDescent="0.3">
      <c r="A13" s="180" t="s">
        <v>289</v>
      </c>
      <c r="B13" s="181" t="s">
        <v>395</v>
      </c>
      <c r="C13" s="182" t="s">
        <v>396</v>
      </c>
      <c r="D13" s="182">
        <v>275435.33012183127</v>
      </c>
      <c r="E13" s="182">
        <v>324753.94999999995</v>
      </c>
      <c r="F13" s="183">
        <v>1.1790569853778523</v>
      </c>
      <c r="G13" s="182">
        <v>49318.619878168683</v>
      </c>
      <c r="H13" s="182" t="s">
        <v>2</v>
      </c>
    </row>
    <row r="14" spans="1:8" ht="14.4" customHeight="1" x14ac:dyDescent="0.3">
      <c r="A14" s="180" t="s">
        <v>289</v>
      </c>
      <c r="B14" s="181" t="s">
        <v>397</v>
      </c>
      <c r="C14" s="182" t="s">
        <v>398</v>
      </c>
      <c r="D14" s="182">
        <v>31365.211666492734</v>
      </c>
      <c r="E14" s="182">
        <v>8515.34</v>
      </c>
      <c r="F14" s="183">
        <v>0.27148995806385345</v>
      </c>
      <c r="G14" s="182">
        <v>-22849.871666492734</v>
      </c>
      <c r="H14" s="182" t="s">
        <v>2</v>
      </c>
    </row>
    <row r="15" spans="1:8" ht="14.4" customHeight="1" x14ac:dyDescent="0.3">
      <c r="A15" s="180" t="s">
        <v>289</v>
      </c>
      <c r="B15" s="181" t="s">
        <v>6</v>
      </c>
      <c r="C15" s="182" t="s">
        <v>291</v>
      </c>
      <c r="D15" s="182">
        <v>5354028.9111337336</v>
      </c>
      <c r="E15" s="182">
        <v>10147344.729999999</v>
      </c>
      <c r="F15" s="183">
        <v>1.895272681269714</v>
      </c>
      <c r="G15" s="182">
        <v>4793315.818866265</v>
      </c>
      <c r="H15" s="182" t="s">
        <v>298</v>
      </c>
    </row>
    <row r="17" spans="1:8" ht="14.4" customHeight="1" x14ac:dyDescent="0.3">
      <c r="A17" s="180" t="s">
        <v>289</v>
      </c>
      <c r="B17" s="181" t="s">
        <v>290</v>
      </c>
      <c r="C17" s="182" t="s">
        <v>291</v>
      </c>
      <c r="D17" s="182" t="s">
        <v>290</v>
      </c>
      <c r="E17" s="182" t="s">
        <v>290</v>
      </c>
      <c r="F17" s="183" t="s">
        <v>290</v>
      </c>
      <c r="G17" s="182" t="s">
        <v>290</v>
      </c>
      <c r="H17" s="182" t="s">
        <v>76</v>
      </c>
    </row>
    <row r="18" spans="1:8" ht="14.4" customHeight="1" x14ac:dyDescent="0.3">
      <c r="A18" s="180" t="s">
        <v>299</v>
      </c>
      <c r="B18" s="181" t="s">
        <v>379</v>
      </c>
      <c r="C18" s="182" t="s">
        <v>380</v>
      </c>
      <c r="D18" s="182">
        <v>680763.98316368752</v>
      </c>
      <c r="E18" s="182">
        <v>666681.4800000001</v>
      </c>
      <c r="F18" s="183">
        <v>0.97931367770333211</v>
      </c>
      <c r="G18" s="182">
        <v>-14082.503163687419</v>
      </c>
      <c r="H18" s="182" t="s">
        <v>2</v>
      </c>
    </row>
    <row r="19" spans="1:8" ht="14.4" customHeight="1" x14ac:dyDescent="0.3">
      <c r="A19" s="180" t="s">
        <v>299</v>
      </c>
      <c r="B19" s="181" t="s">
        <v>381</v>
      </c>
      <c r="C19" s="182" t="s">
        <v>382</v>
      </c>
      <c r="D19" s="182">
        <v>513605.16257131845</v>
      </c>
      <c r="E19" s="182">
        <v>611350.77000000014</v>
      </c>
      <c r="F19" s="183">
        <v>1.1903127432351479</v>
      </c>
      <c r="G19" s="182">
        <v>97745.607428681687</v>
      </c>
      <c r="H19" s="182" t="s">
        <v>2</v>
      </c>
    </row>
    <row r="20" spans="1:8" ht="14.4" customHeight="1" x14ac:dyDescent="0.3">
      <c r="A20" s="180" t="s">
        <v>299</v>
      </c>
      <c r="B20" s="181" t="s">
        <v>383</v>
      </c>
      <c r="C20" s="182" t="s">
        <v>384</v>
      </c>
      <c r="D20" s="182">
        <v>3635.2403060423039</v>
      </c>
      <c r="E20" s="182">
        <v>472.4</v>
      </c>
      <c r="F20" s="183">
        <v>0.12995014365757382</v>
      </c>
      <c r="G20" s="182">
        <v>-3162.8403060423038</v>
      </c>
      <c r="H20" s="182" t="s">
        <v>2</v>
      </c>
    </row>
    <row r="21" spans="1:8" ht="14.4" customHeight="1" x14ac:dyDescent="0.3">
      <c r="A21" s="180" t="s">
        <v>299</v>
      </c>
      <c r="B21" s="181" t="s">
        <v>385</v>
      </c>
      <c r="C21" s="182" t="s">
        <v>386</v>
      </c>
      <c r="D21" s="182">
        <v>0</v>
      </c>
      <c r="E21" s="182">
        <v>5430419.2899999991</v>
      </c>
      <c r="F21" s="183" t="s">
        <v>290</v>
      </c>
      <c r="G21" s="182">
        <v>5430419.2899999991</v>
      </c>
      <c r="H21" s="182" t="s">
        <v>2</v>
      </c>
    </row>
    <row r="22" spans="1:8" ht="14.4" customHeight="1" x14ac:dyDescent="0.3">
      <c r="A22" s="180" t="s">
        <v>299</v>
      </c>
      <c r="B22" s="181" t="s">
        <v>387</v>
      </c>
      <c r="C22" s="182" t="s">
        <v>388</v>
      </c>
      <c r="D22" s="182">
        <v>0</v>
      </c>
      <c r="E22" s="182">
        <v>9591</v>
      </c>
      <c r="F22" s="183" t="s">
        <v>290</v>
      </c>
      <c r="G22" s="182">
        <v>9591</v>
      </c>
      <c r="H22" s="182" t="s">
        <v>2</v>
      </c>
    </row>
    <row r="23" spans="1:8" ht="14.4" customHeight="1" x14ac:dyDescent="0.3">
      <c r="A23" s="180" t="s">
        <v>299</v>
      </c>
      <c r="B23" s="181" t="s">
        <v>389</v>
      </c>
      <c r="C23" s="182" t="s">
        <v>390</v>
      </c>
      <c r="D23" s="182">
        <v>82571.735822417919</v>
      </c>
      <c r="E23" s="182">
        <v>26389.879999999997</v>
      </c>
      <c r="F23" s="183">
        <v>0.31959943359741316</v>
      </c>
      <c r="G23" s="182">
        <v>-56181.855822417921</v>
      </c>
      <c r="H23" s="182" t="s">
        <v>2</v>
      </c>
    </row>
    <row r="24" spans="1:8" ht="14.4" customHeight="1" x14ac:dyDescent="0.3">
      <c r="A24" s="180" t="s">
        <v>299</v>
      </c>
      <c r="B24" s="181" t="s">
        <v>391</v>
      </c>
      <c r="C24" s="182" t="s">
        <v>392</v>
      </c>
      <c r="D24" s="182">
        <v>2100341.4764332878</v>
      </c>
      <c r="E24" s="182">
        <v>2029730.2199999997</v>
      </c>
      <c r="F24" s="183">
        <v>0.96638105887753201</v>
      </c>
      <c r="G24" s="182">
        <v>-70611.256433288101</v>
      </c>
      <c r="H24" s="182" t="s">
        <v>2</v>
      </c>
    </row>
    <row r="25" spans="1:8" ht="14.4" customHeight="1" x14ac:dyDescent="0.3">
      <c r="A25" s="180" t="s">
        <v>299</v>
      </c>
      <c r="B25" s="181" t="s">
        <v>393</v>
      </c>
      <c r="C25" s="182" t="s">
        <v>394</v>
      </c>
      <c r="D25" s="182">
        <v>84245.49023691559</v>
      </c>
      <c r="E25" s="182">
        <v>36436.649999999994</v>
      </c>
      <c r="F25" s="183">
        <v>0.43250564389301627</v>
      </c>
      <c r="G25" s="182">
        <v>-47808.840236915596</v>
      </c>
      <c r="H25" s="182" t="s">
        <v>2</v>
      </c>
    </row>
    <row r="26" spans="1:8" ht="14.4" customHeight="1" x14ac:dyDescent="0.3">
      <c r="A26" s="180" t="s">
        <v>299</v>
      </c>
      <c r="B26" s="181" t="s">
        <v>395</v>
      </c>
      <c r="C26" s="182" t="s">
        <v>396</v>
      </c>
      <c r="D26" s="182">
        <v>188980.78678013326</v>
      </c>
      <c r="E26" s="182">
        <v>188473.22999999995</v>
      </c>
      <c r="F26" s="183">
        <v>0.99731424136399738</v>
      </c>
      <c r="G26" s="182">
        <v>-507.55678013330908</v>
      </c>
      <c r="H26" s="182" t="s">
        <v>2</v>
      </c>
    </row>
    <row r="27" spans="1:8" ht="14.4" customHeight="1" x14ac:dyDescent="0.3">
      <c r="A27" s="180" t="s">
        <v>299</v>
      </c>
      <c r="B27" s="181" t="s">
        <v>6</v>
      </c>
      <c r="C27" s="182" t="s">
        <v>300</v>
      </c>
      <c r="D27" s="182">
        <v>3706477.8679533452</v>
      </c>
      <c r="E27" s="182">
        <v>8999544.9199999999</v>
      </c>
      <c r="F27" s="183">
        <v>2.4280584535014094</v>
      </c>
      <c r="G27" s="182">
        <v>5293067.0520466547</v>
      </c>
      <c r="H27" s="182" t="s">
        <v>301</v>
      </c>
    </row>
    <row r="28" spans="1:8" ht="14.4" customHeight="1" x14ac:dyDescent="0.3">
      <c r="A28" s="180" t="s">
        <v>290</v>
      </c>
      <c r="B28" s="181" t="s">
        <v>290</v>
      </c>
      <c r="C28" s="182" t="s">
        <v>290</v>
      </c>
      <c r="D28" s="182" t="s">
        <v>290</v>
      </c>
      <c r="E28" s="182" t="s">
        <v>290</v>
      </c>
      <c r="F28" s="183" t="s">
        <v>290</v>
      </c>
      <c r="G28" s="182" t="s">
        <v>290</v>
      </c>
      <c r="H28" s="182" t="s">
        <v>302</v>
      </c>
    </row>
    <row r="29" spans="1:8" ht="14.4" customHeight="1" x14ac:dyDescent="0.3">
      <c r="A29" s="180" t="s">
        <v>303</v>
      </c>
      <c r="B29" s="181" t="s">
        <v>379</v>
      </c>
      <c r="C29" s="182" t="s">
        <v>380</v>
      </c>
      <c r="D29" s="182">
        <v>221671.18436633798</v>
      </c>
      <c r="E29" s="182">
        <v>233039.27</v>
      </c>
      <c r="F29" s="183">
        <v>1.051283551654034</v>
      </c>
      <c r="G29" s="182">
        <v>11368.085633662005</v>
      </c>
      <c r="H29" s="182" t="s">
        <v>2</v>
      </c>
    </row>
    <row r="30" spans="1:8" ht="14.4" customHeight="1" x14ac:dyDescent="0.3">
      <c r="A30" s="180" t="s">
        <v>303</v>
      </c>
      <c r="B30" s="181" t="s">
        <v>381</v>
      </c>
      <c r="C30" s="182" t="s">
        <v>382</v>
      </c>
      <c r="D30" s="182">
        <v>1062205.1603203425</v>
      </c>
      <c r="E30" s="182">
        <v>571337.52</v>
      </c>
      <c r="F30" s="183">
        <v>0.53787868986410747</v>
      </c>
      <c r="G30" s="182">
        <v>-490867.6403203425</v>
      </c>
      <c r="H30" s="182" t="s">
        <v>2</v>
      </c>
    </row>
    <row r="31" spans="1:8" ht="14.4" customHeight="1" x14ac:dyDescent="0.3">
      <c r="A31" s="180" t="s">
        <v>303</v>
      </c>
      <c r="B31" s="181" t="s">
        <v>383</v>
      </c>
      <c r="C31" s="182" t="s">
        <v>384</v>
      </c>
      <c r="D31" s="182">
        <v>2435.7074305206529</v>
      </c>
      <c r="E31" s="182">
        <v>1379.38</v>
      </c>
      <c r="F31" s="183">
        <v>0.56631596336886247</v>
      </c>
      <c r="G31" s="182">
        <v>-1056.3274305206528</v>
      </c>
      <c r="H31" s="182" t="s">
        <v>2</v>
      </c>
    </row>
    <row r="32" spans="1:8" ht="14.4" customHeight="1" x14ac:dyDescent="0.3">
      <c r="A32" s="180" t="s">
        <v>303</v>
      </c>
      <c r="B32" s="181" t="s">
        <v>387</v>
      </c>
      <c r="C32" s="182" t="s">
        <v>388</v>
      </c>
      <c r="D32" s="182">
        <v>0</v>
      </c>
      <c r="E32" s="182">
        <v>9591</v>
      </c>
      <c r="F32" s="183" t="s">
        <v>290</v>
      </c>
      <c r="G32" s="182">
        <v>9591</v>
      </c>
      <c r="H32" s="182" t="s">
        <v>2</v>
      </c>
    </row>
    <row r="33" spans="1:8" ht="14.4" customHeight="1" x14ac:dyDescent="0.3">
      <c r="A33" s="180" t="s">
        <v>303</v>
      </c>
      <c r="B33" s="181" t="s">
        <v>391</v>
      </c>
      <c r="C33" s="182" t="s">
        <v>392</v>
      </c>
      <c r="D33" s="182">
        <v>224326.47394008949</v>
      </c>
      <c r="E33" s="182">
        <v>180565.98</v>
      </c>
      <c r="F33" s="183">
        <v>0.80492496863398955</v>
      </c>
      <c r="G33" s="182">
        <v>-43760.49394008948</v>
      </c>
      <c r="H33" s="182" t="s">
        <v>2</v>
      </c>
    </row>
    <row r="34" spans="1:8" ht="14.4" customHeight="1" x14ac:dyDescent="0.3">
      <c r="A34" s="180" t="s">
        <v>303</v>
      </c>
      <c r="B34" s="181" t="s">
        <v>393</v>
      </c>
      <c r="C34" s="182" t="s">
        <v>394</v>
      </c>
      <c r="D34" s="182">
        <v>15518.879842492308</v>
      </c>
      <c r="E34" s="182">
        <v>7090.6</v>
      </c>
      <c r="F34" s="183">
        <v>0.45690153361360525</v>
      </c>
      <c r="G34" s="182">
        <v>-8428.2798424923076</v>
      </c>
      <c r="H34" s="182" t="s">
        <v>2</v>
      </c>
    </row>
    <row r="35" spans="1:8" ht="14.4" customHeight="1" x14ac:dyDescent="0.3">
      <c r="A35" s="180" t="s">
        <v>303</v>
      </c>
      <c r="B35" s="181" t="s">
        <v>395</v>
      </c>
      <c r="C35" s="182" t="s">
        <v>396</v>
      </c>
      <c r="D35" s="182">
        <v>86454.543341697994</v>
      </c>
      <c r="E35" s="182">
        <v>136280.72000000003</v>
      </c>
      <c r="F35" s="183">
        <v>1.5763280301114067</v>
      </c>
      <c r="G35" s="182">
        <v>49826.176658302036</v>
      </c>
      <c r="H35" s="182" t="s">
        <v>2</v>
      </c>
    </row>
    <row r="36" spans="1:8" ht="14.4" customHeight="1" x14ac:dyDescent="0.3">
      <c r="A36" s="180" t="s">
        <v>303</v>
      </c>
      <c r="B36" s="181" t="s">
        <v>397</v>
      </c>
      <c r="C36" s="182" t="s">
        <v>398</v>
      </c>
      <c r="D36" s="182">
        <v>27180.859770072635</v>
      </c>
      <c r="E36" s="182">
        <v>8515.34</v>
      </c>
      <c r="F36" s="183">
        <v>0.31328442411434598</v>
      </c>
      <c r="G36" s="182">
        <v>-18665.519770072635</v>
      </c>
      <c r="H36" s="182" t="s">
        <v>2</v>
      </c>
    </row>
    <row r="37" spans="1:8" ht="14.4" customHeight="1" x14ac:dyDescent="0.3">
      <c r="A37" s="180" t="s">
        <v>303</v>
      </c>
      <c r="B37" s="181" t="s">
        <v>6</v>
      </c>
      <c r="C37" s="182" t="s">
        <v>304</v>
      </c>
      <c r="D37" s="182">
        <v>1647551.0431803905</v>
      </c>
      <c r="E37" s="182">
        <v>1147799.81</v>
      </c>
      <c r="F37" s="183">
        <v>0.69667025780537672</v>
      </c>
      <c r="G37" s="182">
        <v>-499751.23318039044</v>
      </c>
      <c r="H37" s="182" t="s">
        <v>301</v>
      </c>
    </row>
    <row r="38" spans="1:8" ht="14.4" customHeight="1" x14ac:dyDescent="0.3">
      <c r="A38" s="180" t="s">
        <v>290</v>
      </c>
      <c r="B38" s="181" t="s">
        <v>290</v>
      </c>
      <c r="C38" s="182" t="s">
        <v>290</v>
      </c>
      <c r="D38" s="182" t="s">
        <v>290</v>
      </c>
      <c r="E38" s="182" t="s">
        <v>290</v>
      </c>
      <c r="F38" s="183" t="s">
        <v>290</v>
      </c>
      <c r="G38" s="182" t="s">
        <v>290</v>
      </c>
      <c r="H38" s="182" t="s">
        <v>302</v>
      </c>
    </row>
    <row r="39" spans="1:8" ht="14.4" customHeight="1" x14ac:dyDescent="0.3">
      <c r="A39" s="180" t="s">
        <v>289</v>
      </c>
      <c r="B39" s="181" t="s">
        <v>6</v>
      </c>
      <c r="C39" s="182" t="s">
        <v>291</v>
      </c>
      <c r="D39" s="182">
        <v>5354028.9111337336</v>
      </c>
      <c r="E39" s="182">
        <v>10147344.73</v>
      </c>
      <c r="F39" s="183">
        <v>1.8952726812697143</v>
      </c>
      <c r="G39" s="182">
        <v>4793315.8188662669</v>
      </c>
      <c r="H39" s="182" t="s">
        <v>298</v>
      </c>
    </row>
  </sheetData>
  <autoFilter ref="A3:G3"/>
  <mergeCells count="1">
    <mergeCell ref="A1:G1"/>
  </mergeCells>
  <conditionalFormatting sqref="F16 F40:F65536">
    <cfRule type="cellIs" dxfId="18" priority="19" stopIfTrue="1" operator="greaterThan">
      <formula>1</formula>
    </cfRule>
  </conditionalFormatting>
  <conditionalFormatting sqref="G4:G15">
    <cfRule type="cellIs" dxfId="17" priority="12" operator="greaterThan">
      <formula>0</formula>
    </cfRule>
  </conditionalFormatting>
  <conditionalFormatting sqref="F4:F15">
    <cfRule type="cellIs" dxfId="16" priority="14" operator="greaterThan">
      <formula>1</formula>
    </cfRule>
  </conditionalFormatting>
  <conditionalFormatting sqref="B4:B15">
    <cfRule type="expression" dxfId="15" priority="18">
      <formula>AND(LEFT(H4,6)&lt;&gt;"mezera",H4&lt;&gt;"")</formula>
    </cfRule>
  </conditionalFormatting>
  <conditionalFormatting sqref="A4:A15">
    <cfRule type="expression" dxfId="14" priority="15">
      <formula>AND(H4&lt;&gt;"",H4&lt;&gt;"mezeraKL")</formula>
    </cfRule>
  </conditionalFormatting>
  <conditionalFormatting sqref="B4:G15">
    <cfRule type="expression" dxfId="13" priority="16">
      <formula>$H4="SumaNS"</formula>
    </cfRule>
    <cfRule type="expression" dxfId="12" priority="17">
      <formula>OR($H4="KL",$H4="SumaKL")</formula>
    </cfRule>
  </conditionalFormatting>
  <conditionalFormatting sqref="A4:G15">
    <cfRule type="expression" dxfId="11" priority="13">
      <formula>$H4&lt;&gt;""</formula>
    </cfRule>
  </conditionalFormatting>
  <conditionalFormatting sqref="F4:F15">
    <cfRule type="cellIs" dxfId="10" priority="9" operator="greaterThan">
      <formula>1</formula>
    </cfRule>
  </conditionalFormatting>
  <conditionalFormatting sqref="F4:F15">
    <cfRule type="expression" dxfId="9" priority="10">
      <formula>$H4="SumaNS"</formula>
    </cfRule>
    <cfRule type="expression" dxfId="8" priority="11">
      <formula>OR($H4="KL",$H4="SumaKL")</formula>
    </cfRule>
  </conditionalFormatting>
  <conditionalFormatting sqref="F4:F15">
    <cfRule type="expression" dxfId="7" priority="8">
      <formula>$H4&lt;&gt;""</formula>
    </cfRule>
  </conditionalFormatting>
  <conditionalFormatting sqref="G17:G39">
    <cfRule type="cellIs" dxfId="6" priority="1" operator="greaterThan">
      <formula>0</formula>
    </cfRule>
  </conditionalFormatting>
  <conditionalFormatting sqref="F17:F39">
    <cfRule type="cellIs" dxfId="5" priority="3" operator="greaterThan">
      <formula>1</formula>
    </cfRule>
  </conditionalFormatting>
  <conditionalFormatting sqref="B17:B39">
    <cfRule type="expression" dxfId="4" priority="7">
      <formula>AND(LEFT(H17,6)&lt;&gt;"mezera",H17&lt;&gt;"")</formula>
    </cfRule>
  </conditionalFormatting>
  <conditionalFormatting sqref="A17:A39">
    <cfRule type="expression" dxfId="3" priority="4">
      <formula>AND(H17&lt;&gt;"",H17&lt;&gt;"mezeraKL")</formula>
    </cfRule>
  </conditionalFormatting>
  <conditionalFormatting sqref="B17:G39">
    <cfRule type="expression" dxfId="2" priority="5">
      <formula>$H17="SumaNS"</formula>
    </cfRule>
    <cfRule type="expression" dxfId="1" priority="6">
      <formula>OR($H17="KL",$H17="SumaKL")</formula>
    </cfRule>
  </conditionalFormatting>
  <conditionalFormatting sqref="A17:G39">
    <cfRule type="expression" dxfId="0" priority="2">
      <formula>$H17&lt;&gt;""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36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x14ac:dyDescent="0.3"/>
  <cols>
    <col min="1" max="1" width="6.6640625" style="60" hidden="1" customWidth="1"/>
    <col min="2" max="2" width="28.33203125" style="60" hidden="1" customWidth="1"/>
    <col min="3" max="3" width="5.33203125" style="80" bestFit="1" customWidth="1"/>
    <col min="4" max="4" width="18.77734375" style="82" customWidth="1"/>
    <col min="5" max="5" width="9" style="80" bestFit="1" customWidth="1"/>
    <col min="6" max="6" width="18.77734375" style="82" customWidth="1"/>
    <col min="7" max="7" width="12.44140625" style="80" hidden="1" customWidth="1"/>
    <col min="8" max="8" width="25.77734375" style="80" customWidth="1"/>
    <col min="9" max="9" width="7.77734375" style="84" customWidth="1"/>
    <col min="10" max="10" width="8.88671875" style="84" customWidth="1"/>
    <col min="11" max="11" width="11.109375" style="84" customWidth="1"/>
    <col min="12" max="16384" width="8.88671875" style="60"/>
  </cols>
  <sheetData>
    <row r="1" spans="1:11" ht="18.600000000000001" customHeight="1" thickBot="1" x14ac:dyDescent="0.4">
      <c r="A1" s="151" t="s">
        <v>106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</row>
    <row r="2" spans="1:11" ht="14.4" customHeight="1" thickBot="1" x14ac:dyDescent="0.35">
      <c r="A2" s="152" t="s">
        <v>111</v>
      </c>
      <c r="B2" s="78"/>
      <c r="C2" s="109"/>
      <c r="D2" s="109"/>
      <c r="E2" s="109"/>
      <c r="F2" s="109"/>
      <c r="G2" s="109"/>
      <c r="H2" s="109"/>
      <c r="I2" s="110"/>
      <c r="J2" s="110"/>
      <c r="K2" s="110"/>
    </row>
    <row r="3" spans="1:11" ht="14.4" customHeight="1" thickBot="1" x14ac:dyDescent="0.35">
      <c r="A3" s="78"/>
      <c r="B3" s="78"/>
      <c r="C3" s="147"/>
      <c r="D3" s="148"/>
      <c r="E3" s="148"/>
      <c r="F3" s="148"/>
      <c r="G3" s="148"/>
      <c r="H3" s="113" t="s">
        <v>98</v>
      </c>
      <c r="I3" s="111">
        <f>IF(J3&lt;&gt;0,K3/J3,0)</f>
        <v>30.9490099215245</v>
      </c>
      <c r="J3" s="111">
        <f>SUBTOTAL(9,J5:J1048576)</f>
        <v>327873</v>
      </c>
      <c r="K3" s="112">
        <f>SUBTOTAL(9,K5:K1048576)</f>
        <v>10147344.730000002</v>
      </c>
    </row>
    <row r="4" spans="1:11" s="79" customFormat="1" ht="14.4" customHeight="1" thickBot="1" x14ac:dyDescent="0.35">
      <c r="A4" s="184" t="s">
        <v>7</v>
      </c>
      <c r="B4" s="185" t="s">
        <v>8</v>
      </c>
      <c r="C4" s="185" t="s">
        <v>0</v>
      </c>
      <c r="D4" s="185" t="s">
        <v>9</v>
      </c>
      <c r="E4" s="185" t="s">
        <v>10</v>
      </c>
      <c r="F4" s="185" t="s">
        <v>2</v>
      </c>
      <c r="G4" s="185" t="s">
        <v>77</v>
      </c>
      <c r="H4" s="186" t="s">
        <v>14</v>
      </c>
      <c r="I4" s="187" t="s">
        <v>110</v>
      </c>
      <c r="J4" s="187" t="s">
        <v>16</v>
      </c>
      <c r="K4" s="188" t="s">
        <v>17</v>
      </c>
    </row>
    <row r="5" spans="1:11" ht="14.4" customHeight="1" x14ac:dyDescent="0.3">
      <c r="A5" s="189" t="s">
        <v>289</v>
      </c>
      <c r="B5" s="190" t="s">
        <v>291</v>
      </c>
      <c r="C5" s="191" t="s">
        <v>299</v>
      </c>
      <c r="D5" s="192" t="s">
        <v>300</v>
      </c>
      <c r="E5" s="191" t="s">
        <v>379</v>
      </c>
      <c r="F5" s="192" t="s">
        <v>380</v>
      </c>
      <c r="G5" s="191" t="s">
        <v>399</v>
      </c>
      <c r="H5" s="191" t="s">
        <v>400</v>
      </c>
      <c r="I5" s="193">
        <v>183.34</v>
      </c>
      <c r="J5" s="193">
        <v>1</v>
      </c>
      <c r="K5" s="194">
        <v>183.34</v>
      </c>
    </row>
    <row r="6" spans="1:11" ht="14.4" customHeight="1" x14ac:dyDescent="0.3">
      <c r="A6" s="195" t="s">
        <v>289</v>
      </c>
      <c r="B6" s="196" t="s">
        <v>291</v>
      </c>
      <c r="C6" s="197" t="s">
        <v>299</v>
      </c>
      <c r="D6" s="198" t="s">
        <v>300</v>
      </c>
      <c r="E6" s="197" t="s">
        <v>379</v>
      </c>
      <c r="F6" s="198" t="s">
        <v>380</v>
      </c>
      <c r="G6" s="197" t="s">
        <v>401</v>
      </c>
      <c r="H6" s="197" t="s">
        <v>402</v>
      </c>
      <c r="I6" s="199">
        <v>87.59999999999998</v>
      </c>
      <c r="J6" s="199">
        <v>3</v>
      </c>
      <c r="K6" s="200">
        <v>262.79999999999995</v>
      </c>
    </row>
    <row r="7" spans="1:11" ht="14.4" customHeight="1" x14ac:dyDescent="0.3">
      <c r="A7" s="195" t="s">
        <v>289</v>
      </c>
      <c r="B7" s="196" t="s">
        <v>291</v>
      </c>
      <c r="C7" s="197" t="s">
        <v>299</v>
      </c>
      <c r="D7" s="198" t="s">
        <v>300</v>
      </c>
      <c r="E7" s="197" t="s">
        <v>379</v>
      </c>
      <c r="F7" s="198" t="s">
        <v>380</v>
      </c>
      <c r="G7" s="197" t="s">
        <v>403</v>
      </c>
      <c r="H7" s="197" t="s">
        <v>404</v>
      </c>
      <c r="I7" s="199">
        <v>2.8799999999999994</v>
      </c>
      <c r="J7" s="199">
        <v>5000</v>
      </c>
      <c r="K7" s="200">
        <v>14375</v>
      </c>
    </row>
    <row r="8" spans="1:11" ht="14.4" customHeight="1" x14ac:dyDescent="0.3">
      <c r="A8" s="195" t="s">
        <v>289</v>
      </c>
      <c r="B8" s="196" t="s">
        <v>291</v>
      </c>
      <c r="C8" s="197" t="s">
        <v>299</v>
      </c>
      <c r="D8" s="198" t="s">
        <v>300</v>
      </c>
      <c r="E8" s="197" t="s">
        <v>379</v>
      </c>
      <c r="F8" s="198" t="s">
        <v>380</v>
      </c>
      <c r="G8" s="197" t="s">
        <v>405</v>
      </c>
      <c r="H8" s="197" t="s">
        <v>406</v>
      </c>
      <c r="I8" s="199">
        <v>260.3</v>
      </c>
      <c r="J8" s="199">
        <v>3</v>
      </c>
      <c r="K8" s="200">
        <v>780.9</v>
      </c>
    </row>
    <row r="9" spans="1:11" ht="14.4" customHeight="1" x14ac:dyDescent="0.3">
      <c r="A9" s="195" t="s">
        <v>289</v>
      </c>
      <c r="B9" s="196" t="s">
        <v>291</v>
      </c>
      <c r="C9" s="197" t="s">
        <v>299</v>
      </c>
      <c r="D9" s="198" t="s">
        <v>300</v>
      </c>
      <c r="E9" s="197" t="s">
        <v>379</v>
      </c>
      <c r="F9" s="198" t="s">
        <v>380</v>
      </c>
      <c r="G9" s="197" t="s">
        <v>407</v>
      </c>
      <c r="H9" s="197" t="s">
        <v>408</v>
      </c>
      <c r="I9" s="199">
        <v>2.39</v>
      </c>
      <c r="J9" s="199">
        <v>120</v>
      </c>
      <c r="K9" s="200">
        <v>286.8</v>
      </c>
    </row>
    <row r="10" spans="1:11" ht="14.4" customHeight="1" x14ac:dyDescent="0.3">
      <c r="A10" s="195" t="s">
        <v>289</v>
      </c>
      <c r="B10" s="196" t="s">
        <v>291</v>
      </c>
      <c r="C10" s="197" t="s">
        <v>299</v>
      </c>
      <c r="D10" s="198" t="s">
        <v>300</v>
      </c>
      <c r="E10" s="197" t="s">
        <v>379</v>
      </c>
      <c r="F10" s="198" t="s">
        <v>380</v>
      </c>
      <c r="G10" s="197" t="s">
        <v>409</v>
      </c>
      <c r="H10" s="197" t="s">
        <v>410</v>
      </c>
      <c r="I10" s="199">
        <v>3.09</v>
      </c>
      <c r="J10" s="199">
        <v>200</v>
      </c>
      <c r="K10" s="200">
        <v>619.20000000000005</v>
      </c>
    </row>
    <row r="11" spans="1:11" ht="14.4" customHeight="1" x14ac:dyDescent="0.3">
      <c r="A11" s="195" t="s">
        <v>289</v>
      </c>
      <c r="B11" s="196" t="s">
        <v>291</v>
      </c>
      <c r="C11" s="197" t="s">
        <v>299</v>
      </c>
      <c r="D11" s="198" t="s">
        <v>300</v>
      </c>
      <c r="E11" s="197" t="s">
        <v>379</v>
      </c>
      <c r="F11" s="198" t="s">
        <v>380</v>
      </c>
      <c r="G11" s="197" t="s">
        <v>411</v>
      </c>
      <c r="H11" s="197" t="s">
        <v>412</v>
      </c>
      <c r="I11" s="199">
        <v>3.7757142857142858</v>
      </c>
      <c r="J11" s="199">
        <v>660</v>
      </c>
      <c r="K11" s="200">
        <v>2491.8000000000002</v>
      </c>
    </row>
    <row r="12" spans="1:11" ht="14.4" customHeight="1" x14ac:dyDescent="0.3">
      <c r="A12" s="195" t="s">
        <v>289</v>
      </c>
      <c r="B12" s="196" t="s">
        <v>291</v>
      </c>
      <c r="C12" s="197" t="s">
        <v>299</v>
      </c>
      <c r="D12" s="198" t="s">
        <v>300</v>
      </c>
      <c r="E12" s="197" t="s">
        <v>379</v>
      </c>
      <c r="F12" s="198" t="s">
        <v>380</v>
      </c>
      <c r="G12" s="197" t="s">
        <v>413</v>
      </c>
      <c r="H12" s="197" t="s">
        <v>414</v>
      </c>
      <c r="I12" s="199">
        <v>5.36</v>
      </c>
      <c r="J12" s="199">
        <v>24</v>
      </c>
      <c r="K12" s="200">
        <v>128.69999999999999</v>
      </c>
    </row>
    <row r="13" spans="1:11" ht="14.4" customHeight="1" x14ac:dyDescent="0.3">
      <c r="A13" s="195" t="s">
        <v>289</v>
      </c>
      <c r="B13" s="196" t="s">
        <v>291</v>
      </c>
      <c r="C13" s="197" t="s">
        <v>299</v>
      </c>
      <c r="D13" s="198" t="s">
        <v>300</v>
      </c>
      <c r="E13" s="197" t="s">
        <v>379</v>
      </c>
      <c r="F13" s="198" t="s">
        <v>380</v>
      </c>
      <c r="G13" s="197" t="s">
        <v>415</v>
      </c>
      <c r="H13" s="197" t="s">
        <v>416</v>
      </c>
      <c r="I13" s="199">
        <v>1.84</v>
      </c>
      <c r="J13" s="199">
        <v>1400</v>
      </c>
      <c r="K13" s="200">
        <v>2576</v>
      </c>
    </row>
    <row r="14" spans="1:11" ht="14.4" customHeight="1" x14ac:dyDescent="0.3">
      <c r="A14" s="195" t="s">
        <v>289</v>
      </c>
      <c r="B14" s="196" t="s">
        <v>291</v>
      </c>
      <c r="C14" s="197" t="s">
        <v>299</v>
      </c>
      <c r="D14" s="198" t="s">
        <v>300</v>
      </c>
      <c r="E14" s="197" t="s">
        <v>379</v>
      </c>
      <c r="F14" s="198" t="s">
        <v>380</v>
      </c>
      <c r="G14" s="197" t="s">
        <v>417</v>
      </c>
      <c r="H14" s="197" t="s">
        <v>418</v>
      </c>
      <c r="I14" s="199">
        <v>7.3216666666666663</v>
      </c>
      <c r="J14" s="199">
        <v>140</v>
      </c>
      <c r="K14" s="200">
        <v>1025.9000000000001</v>
      </c>
    </row>
    <row r="15" spans="1:11" ht="14.4" customHeight="1" x14ac:dyDescent="0.3">
      <c r="A15" s="195" t="s">
        <v>289</v>
      </c>
      <c r="B15" s="196" t="s">
        <v>291</v>
      </c>
      <c r="C15" s="197" t="s">
        <v>299</v>
      </c>
      <c r="D15" s="198" t="s">
        <v>300</v>
      </c>
      <c r="E15" s="197" t="s">
        <v>379</v>
      </c>
      <c r="F15" s="198" t="s">
        <v>380</v>
      </c>
      <c r="G15" s="197" t="s">
        <v>419</v>
      </c>
      <c r="H15" s="197" t="s">
        <v>420</v>
      </c>
      <c r="I15" s="199">
        <v>14.237142857142858</v>
      </c>
      <c r="J15" s="199">
        <v>1150</v>
      </c>
      <c r="K15" s="200">
        <v>16377.5</v>
      </c>
    </row>
    <row r="16" spans="1:11" ht="14.4" customHeight="1" x14ac:dyDescent="0.3">
      <c r="A16" s="195" t="s">
        <v>289</v>
      </c>
      <c r="B16" s="196" t="s">
        <v>291</v>
      </c>
      <c r="C16" s="197" t="s">
        <v>299</v>
      </c>
      <c r="D16" s="198" t="s">
        <v>300</v>
      </c>
      <c r="E16" s="197" t="s">
        <v>379</v>
      </c>
      <c r="F16" s="198" t="s">
        <v>380</v>
      </c>
      <c r="G16" s="197" t="s">
        <v>421</v>
      </c>
      <c r="H16" s="197" t="s">
        <v>422</v>
      </c>
      <c r="I16" s="199">
        <v>9.75</v>
      </c>
      <c r="J16" s="199">
        <v>20</v>
      </c>
      <c r="K16" s="200">
        <v>195</v>
      </c>
    </row>
    <row r="17" spans="1:11" ht="14.4" customHeight="1" x14ac:dyDescent="0.3">
      <c r="A17" s="195" t="s">
        <v>289</v>
      </c>
      <c r="B17" s="196" t="s">
        <v>291</v>
      </c>
      <c r="C17" s="197" t="s">
        <v>299</v>
      </c>
      <c r="D17" s="198" t="s">
        <v>300</v>
      </c>
      <c r="E17" s="197" t="s">
        <v>379</v>
      </c>
      <c r="F17" s="198" t="s">
        <v>380</v>
      </c>
      <c r="G17" s="197" t="s">
        <v>423</v>
      </c>
      <c r="H17" s="197" t="s">
        <v>424</v>
      </c>
      <c r="I17" s="199">
        <v>4.29</v>
      </c>
      <c r="J17" s="199">
        <v>20</v>
      </c>
      <c r="K17" s="200">
        <v>85.8</v>
      </c>
    </row>
    <row r="18" spans="1:11" ht="14.4" customHeight="1" x14ac:dyDescent="0.3">
      <c r="A18" s="195" t="s">
        <v>289</v>
      </c>
      <c r="B18" s="196" t="s">
        <v>291</v>
      </c>
      <c r="C18" s="197" t="s">
        <v>299</v>
      </c>
      <c r="D18" s="198" t="s">
        <v>300</v>
      </c>
      <c r="E18" s="197" t="s">
        <v>379</v>
      </c>
      <c r="F18" s="198" t="s">
        <v>380</v>
      </c>
      <c r="G18" s="197" t="s">
        <v>425</v>
      </c>
      <c r="H18" s="197" t="s">
        <v>426</v>
      </c>
      <c r="I18" s="199">
        <v>8.58</v>
      </c>
      <c r="J18" s="199">
        <v>70</v>
      </c>
      <c r="K18" s="200">
        <v>600.59999999999991</v>
      </c>
    </row>
    <row r="19" spans="1:11" ht="14.4" customHeight="1" x14ac:dyDescent="0.3">
      <c r="A19" s="195" t="s">
        <v>289</v>
      </c>
      <c r="B19" s="196" t="s">
        <v>291</v>
      </c>
      <c r="C19" s="197" t="s">
        <v>299</v>
      </c>
      <c r="D19" s="198" t="s">
        <v>300</v>
      </c>
      <c r="E19" s="197" t="s">
        <v>379</v>
      </c>
      <c r="F19" s="198" t="s">
        <v>380</v>
      </c>
      <c r="G19" s="197" t="s">
        <v>427</v>
      </c>
      <c r="H19" s="197" t="s">
        <v>428</v>
      </c>
      <c r="I19" s="199">
        <v>210.88</v>
      </c>
      <c r="J19" s="199">
        <v>1</v>
      </c>
      <c r="K19" s="200">
        <v>210.88</v>
      </c>
    </row>
    <row r="20" spans="1:11" ht="14.4" customHeight="1" x14ac:dyDescent="0.3">
      <c r="A20" s="195" t="s">
        <v>289</v>
      </c>
      <c r="B20" s="196" t="s">
        <v>291</v>
      </c>
      <c r="C20" s="197" t="s">
        <v>299</v>
      </c>
      <c r="D20" s="198" t="s">
        <v>300</v>
      </c>
      <c r="E20" s="197" t="s">
        <v>379</v>
      </c>
      <c r="F20" s="198" t="s">
        <v>380</v>
      </c>
      <c r="G20" s="197" t="s">
        <v>429</v>
      </c>
      <c r="H20" s="197" t="s">
        <v>430</v>
      </c>
      <c r="I20" s="199">
        <v>0.40000000000000008</v>
      </c>
      <c r="J20" s="199">
        <v>30000</v>
      </c>
      <c r="K20" s="200">
        <v>12000</v>
      </c>
    </row>
    <row r="21" spans="1:11" ht="14.4" customHeight="1" x14ac:dyDescent="0.3">
      <c r="A21" s="195" t="s">
        <v>289</v>
      </c>
      <c r="B21" s="196" t="s">
        <v>291</v>
      </c>
      <c r="C21" s="197" t="s">
        <v>299</v>
      </c>
      <c r="D21" s="198" t="s">
        <v>300</v>
      </c>
      <c r="E21" s="197" t="s">
        <v>379</v>
      </c>
      <c r="F21" s="198" t="s">
        <v>380</v>
      </c>
      <c r="G21" s="197" t="s">
        <v>431</v>
      </c>
      <c r="H21" s="197" t="s">
        <v>432</v>
      </c>
      <c r="I21" s="199">
        <v>27.067142857142859</v>
      </c>
      <c r="J21" s="199">
        <v>68</v>
      </c>
      <c r="K21" s="200">
        <v>1846.26</v>
      </c>
    </row>
    <row r="22" spans="1:11" ht="14.4" customHeight="1" x14ac:dyDescent="0.3">
      <c r="A22" s="195" t="s">
        <v>289</v>
      </c>
      <c r="B22" s="196" t="s">
        <v>291</v>
      </c>
      <c r="C22" s="197" t="s">
        <v>299</v>
      </c>
      <c r="D22" s="198" t="s">
        <v>300</v>
      </c>
      <c r="E22" s="197" t="s">
        <v>379</v>
      </c>
      <c r="F22" s="198" t="s">
        <v>380</v>
      </c>
      <c r="G22" s="197" t="s">
        <v>433</v>
      </c>
      <c r="H22" s="197" t="s">
        <v>434</v>
      </c>
      <c r="I22" s="199">
        <v>12.37</v>
      </c>
      <c r="J22" s="199">
        <v>20</v>
      </c>
      <c r="K22" s="200">
        <v>247.4</v>
      </c>
    </row>
    <row r="23" spans="1:11" ht="14.4" customHeight="1" x14ac:dyDescent="0.3">
      <c r="A23" s="195" t="s">
        <v>289</v>
      </c>
      <c r="B23" s="196" t="s">
        <v>291</v>
      </c>
      <c r="C23" s="197" t="s">
        <v>299</v>
      </c>
      <c r="D23" s="198" t="s">
        <v>300</v>
      </c>
      <c r="E23" s="197" t="s">
        <v>379</v>
      </c>
      <c r="F23" s="198" t="s">
        <v>380</v>
      </c>
      <c r="G23" s="197" t="s">
        <v>435</v>
      </c>
      <c r="H23" s="197" t="s">
        <v>436</v>
      </c>
      <c r="I23" s="199">
        <v>39.722499999999997</v>
      </c>
      <c r="J23" s="199">
        <v>42</v>
      </c>
      <c r="K23" s="200">
        <v>1668.3</v>
      </c>
    </row>
    <row r="24" spans="1:11" ht="14.4" customHeight="1" x14ac:dyDescent="0.3">
      <c r="A24" s="195" t="s">
        <v>289</v>
      </c>
      <c r="B24" s="196" t="s">
        <v>291</v>
      </c>
      <c r="C24" s="197" t="s">
        <v>299</v>
      </c>
      <c r="D24" s="198" t="s">
        <v>300</v>
      </c>
      <c r="E24" s="197" t="s">
        <v>379</v>
      </c>
      <c r="F24" s="198" t="s">
        <v>380</v>
      </c>
      <c r="G24" s="197" t="s">
        <v>437</v>
      </c>
      <c r="H24" s="197" t="s">
        <v>438</v>
      </c>
      <c r="I24" s="199">
        <v>1.42</v>
      </c>
      <c r="J24" s="199">
        <v>30</v>
      </c>
      <c r="K24" s="200">
        <v>42.6</v>
      </c>
    </row>
    <row r="25" spans="1:11" ht="14.4" customHeight="1" x14ac:dyDescent="0.3">
      <c r="A25" s="195" t="s">
        <v>289</v>
      </c>
      <c r="B25" s="196" t="s">
        <v>291</v>
      </c>
      <c r="C25" s="197" t="s">
        <v>299</v>
      </c>
      <c r="D25" s="198" t="s">
        <v>300</v>
      </c>
      <c r="E25" s="197" t="s">
        <v>379</v>
      </c>
      <c r="F25" s="198" t="s">
        <v>380</v>
      </c>
      <c r="G25" s="197" t="s">
        <v>439</v>
      </c>
      <c r="H25" s="197" t="s">
        <v>440</v>
      </c>
      <c r="I25" s="199">
        <v>30.182000000000006</v>
      </c>
      <c r="J25" s="199">
        <v>180</v>
      </c>
      <c r="K25" s="200">
        <v>5237.22</v>
      </c>
    </row>
    <row r="26" spans="1:11" ht="14.4" customHeight="1" x14ac:dyDescent="0.3">
      <c r="A26" s="195" t="s">
        <v>289</v>
      </c>
      <c r="B26" s="196" t="s">
        <v>291</v>
      </c>
      <c r="C26" s="197" t="s">
        <v>299</v>
      </c>
      <c r="D26" s="198" t="s">
        <v>300</v>
      </c>
      <c r="E26" s="197" t="s">
        <v>379</v>
      </c>
      <c r="F26" s="198" t="s">
        <v>380</v>
      </c>
      <c r="G26" s="197" t="s">
        <v>441</v>
      </c>
      <c r="H26" s="197" t="s">
        <v>442</v>
      </c>
      <c r="I26" s="199">
        <v>29.024000000000001</v>
      </c>
      <c r="J26" s="199">
        <v>3240</v>
      </c>
      <c r="K26" s="200">
        <v>91874.3</v>
      </c>
    </row>
    <row r="27" spans="1:11" ht="14.4" customHeight="1" x14ac:dyDescent="0.3">
      <c r="A27" s="195" t="s">
        <v>289</v>
      </c>
      <c r="B27" s="196" t="s">
        <v>291</v>
      </c>
      <c r="C27" s="197" t="s">
        <v>299</v>
      </c>
      <c r="D27" s="198" t="s">
        <v>300</v>
      </c>
      <c r="E27" s="197" t="s">
        <v>379</v>
      </c>
      <c r="F27" s="198" t="s">
        <v>380</v>
      </c>
      <c r="G27" s="197" t="s">
        <v>443</v>
      </c>
      <c r="H27" s="197" t="s">
        <v>444</v>
      </c>
      <c r="I27" s="199">
        <v>0.23</v>
      </c>
      <c r="J27" s="199">
        <v>1000</v>
      </c>
      <c r="K27" s="200">
        <v>230</v>
      </c>
    </row>
    <row r="28" spans="1:11" ht="14.4" customHeight="1" x14ac:dyDescent="0.3">
      <c r="A28" s="195" t="s">
        <v>289</v>
      </c>
      <c r="B28" s="196" t="s">
        <v>291</v>
      </c>
      <c r="C28" s="197" t="s">
        <v>299</v>
      </c>
      <c r="D28" s="198" t="s">
        <v>300</v>
      </c>
      <c r="E28" s="197" t="s">
        <v>379</v>
      </c>
      <c r="F28" s="198" t="s">
        <v>380</v>
      </c>
      <c r="G28" s="197" t="s">
        <v>445</v>
      </c>
      <c r="H28" s="197" t="s">
        <v>446</v>
      </c>
      <c r="I28" s="199">
        <v>61.29</v>
      </c>
      <c r="J28" s="199">
        <v>5</v>
      </c>
      <c r="K28" s="200">
        <v>306.45</v>
      </c>
    </row>
    <row r="29" spans="1:11" ht="14.4" customHeight="1" x14ac:dyDescent="0.3">
      <c r="A29" s="195" t="s">
        <v>289</v>
      </c>
      <c r="B29" s="196" t="s">
        <v>291</v>
      </c>
      <c r="C29" s="197" t="s">
        <v>299</v>
      </c>
      <c r="D29" s="198" t="s">
        <v>300</v>
      </c>
      <c r="E29" s="197" t="s">
        <v>379</v>
      </c>
      <c r="F29" s="198" t="s">
        <v>380</v>
      </c>
      <c r="G29" s="197" t="s">
        <v>447</v>
      </c>
      <c r="H29" s="197" t="s">
        <v>448</v>
      </c>
      <c r="I29" s="199">
        <v>78.233333333333334</v>
      </c>
      <c r="J29" s="199">
        <v>210</v>
      </c>
      <c r="K29" s="200">
        <v>16779.809999999998</v>
      </c>
    </row>
    <row r="30" spans="1:11" ht="14.4" customHeight="1" x14ac:dyDescent="0.3">
      <c r="A30" s="195" t="s">
        <v>289</v>
      </c>
      <c r="B30" s="196" t="s">
        <v>291</v>
      </c>
      <c r="C30" s="197" t="s">
        <v>299</v>
      </c>
      <c r="D30" s="198" t="s">
        <v>300</v>
      </c>
      <c r="E30" s="197" t="s">
        <v>379</v>
      </c>
      <c r="F30" s="198" t="s">
        <v>380</v>
      </c>
      <c r="G30" s="197" t="s">
        <v>449</v>
      </c>
      <c r="H30" s="197" t="s">
        <v>450</v>
      </c>
      <c r="I30" s="199">
        <v>12.315000000000001</v>
      </c>
      <c r="J30" s="199">
        <v>100</v>
      </c>
      <c r="K30" s="200">
        <v>1231.5</v>
      </c>
    </row>
    <row r="31" spans="1:11" ht="14.4" customHeight="1" x14ac:dyDescent="0.3">
      <c r="A31" s="195" t="s">
        <v>289</v>
      </c>
      <c r="B31" s="196" t="s">
        <v>291</v>
      </c>
      <c r="C31" s="197" t="s">
        <v>299</v>
      </c>
      <c r="D31" s="198" t="s">
        <v>300</v>
      </c>
      <c r="E31" s="197" t="s">
        <v>379</v>
      </c>
      <c r="F31" s="198" t="s">
        <v>380</v>
      </c>
      <c r="G31" s="197" t="s">
        <v>451</v>
      </c>
      <c r="H31" s="197" t="s">
        <v>452</v>
      </c>
      <c r="I31" s="199">
        <v>4.2512499999999998</v>
      </c>
      <c r="J31" s="199">
        <v>520</v>
      </c>
      <c r="K31" s="200">
        <v>2208.1999999999998</v>
      </c>
    </row>
    <row r="32" spans="1:11" ht="14.4" customHeight="1" x14ac:dyDescent="0.3">
      <c r="A32" s="195" t="s">
        <v>289</v>
      </c>
      <c r="B32" s="196" t="s">
        <v>291</v>
      </c>
      <c r="C32" s="197" t="s">
        <v>299</v>
      </c>
      <c r="D32" s="198" t="s">
        <v>300</v>
      </c>
      <c r="E32" s="197" t="s">
        <v>379</v>
      </c>
      <c r="F32" s="198" t="s">
        <v>380</v>
      </c>
      <c r="G32" s="197" t="s">
        <v>453</v>
      </c>
      <c r="H32" s="197" t="s">
        <v>454</v>
      </c>
      <c r="I32" s="199">
        <v>3.2100000000000004</v>
      </c>
      <c r="J32" s="199">
        <v>102000</v>
      </c>
      <c r="K32" s="200">
        <v>327817.8</v>
      </c>
    </row>
    <row r="33" spans="1:11" ht="14.4" customHeight="1" x14ac:dyDescent="0.3">
      <c r="A33" s="195" t="s">
        <v>289</v>
      </c>
      <c r="B33" s="196" t="s">
        <v>291</v>
      </c>
      <c r="C33" s="197" t="s">
        <v>299</v>
      </c>
      <c r="D33" s="198" t="s">
        <v>300</v>
      </c>
      <c r="E33" s="197" t="s">
        <v>379</v>
      </c>
      <c r="F33" s="198" t="s">
        <v>380</v>
      </c>
      <c r="G33" s="197" t="s">
        <v>455</v>
      </c>
      <c r="H33" s="197" t="s">
        <v>456</v>
      </c>
      <c r="I33" s="199">
        <v>21.062000000000001</v>
      </c>
      <c r="J33" s="199">
        <v>120</v>
      </c>
      <c r="K33" s="200">
        <v>2527.4700000000003</v>
      </c>
    </row>
    <row r="34" spans="1:11" ht="14.4" customHeight="1" x14ac:dyDescent="0.3">
      <c r="A34" s="195" t="s">
        <v>289</v>
      </c>
      <c r="B34" s="196" t="s">
        <v>291</v>
      </c>
      <c r="C34" s="197" t="s">
        <v>299</v>
      </c>
      <c r="D34" s="198" t="s">
        <v>300</v>
      </c>
      <c r="E34" s="197" t="s">
        <v>379</v>
      </c>
      <c r="F34" s="198" t="s">
        <v>380</v>
      </c>
      <c r="G34" s="197" t="s">
        <v>457</v>
      </c>
      <c r="H34" s="197" t="s">
        <v>458</v>
      </c>
      <c r="I34" s="199">
        <v>8.612857142857143</v>
      </c>
      <c r="J34" s="199">
        <v>540</v>
      </c>
      <c r="K34" s="200">
        <v>4649.76</v>
      </c>
    </row>
    <row r="35" spans="1:11" ht="14.4" customHeight="1" x14ac:dyDescent="0.3">
      <c r="A35" s="195" t="s">
        <v>289</v>
      </c>
      <c r="B35" s="196" t="s">
        <v>291</v>
      </c>
      <c r="C35" s="197" t="s">
        <v>299</v>
      </c>
      <c r="D35" s="198" t="s">
        <v>300</v>
      </c>
      <c r="E35" s="197" t="s">
        <v>379</v>
      </c>
      <c r="F35" s="198" t="s">
        <v>380</v>
      </c>
      <c r="G35" s="197" t="s">
        <v>459</v>
      </c>
      <c r="H35" s="197" t="s">
        <v>460</v>
      </c>
      <c r="I35" s="199">
        <v>357.46</v>
      </c>
      <c r="J35" s="199">
        <v>48</v>
      </c>
      <c r="K35" s="200">
        <v>17158</v>
      </c>
    </row>
    <row r="36" spans="1:11" ht="14.4" customHeight="1" x14ac:dyDescent="0.3">
      <c r="A36" s="195" t="s">
        <v>289</v>
      </c>
      <c r="B36" s="196" t="s">
        <v>291</v>
      </c>
      <c r="C36" s="197" t="s">
        <v>299</v>
      </c>
      <c r="D36" s="198" t="s">
        <v>300</v>
      </c>
      <c r="E36" s="197" t="s">
        <v>379</v>
      </c>
      <c r="F36" s="198" t="s">
        <v>380</v>
      </c>
      <c r="G36" s="197" t="s">
        <v>461</v>
      </c>
      <c r="H36" s="197" t="s">
        <v>462</v>
      </c>
      <c r="I36" s="199">
        <v>49.45000000000001</v>
      </c>
      <c r="J36" s="199">
        <v>60</v>
      </c>
      <c r="K36" s="200">
        <v>2967</v>
      </c>
    </row>
    <row r="37" spans="1:11" ht="14.4" customHeight="1" x14ac:dyDescent="0.3">
      <c r="A37" s="195" t="s">
        <v>289</v>
      </c>
      <c r="B37" s="196" t="s">
        <v>291</v>
      </c>
      <c r="C37" s="197" t="s">
        <v>299</v>
      </c>
      <c r="D37" s="198" t="s">
        <v>300</v>
      </c>
      <c r="E37" s="197" t="s">
        <v>379</v>
      </c>
      <c r="F37" s="198" t="s">
        <v>380</v>
      </c>
      <c r="G37" s="197" t="s">
        <v>463</v>
      </c>
      <c r="H37" s="197" t="s">
        <v>464</v>
      </c>
      <c r="I37" s="199">
        <v>9.7539999999999996</v>
      </c>
      <c r="J37" s="199">
        <v>600</v>
      </c>
      <c r="K37" s="200">
        <v>5853.2</v>
      </c>
    </row>
    <row r="38" spans="1:11" ht="14.4" customHeight="1" x14ac:dyDescent="0.3">
      <c r="A38" s="195" t="s">
        <v>289</v>
      </c>
      <c r="B38" s="196" t="s">
        <v>291</v>
      </c>
      <c r="C38" s="197" t="s">
        <v>299</v>
      </c>
      <c r="D38" s="198" t="s">
        <v>300</v>
      </c>
      <c r="E38" s="197" t="s">
        <v>379</v>
      </c>
      <c r="F38" s="198" t="s">
        <v>380</v>
      </c>
      <c r="G38" s="197" t="s">
        <v>465</v>
      </c>
      <c r="H38" s="197" t="s">
        <v>466</v>
      </c>
      <c r="I38" s="199">
        <v>9.9819999999999993</v>
      </c>
      <c r="J38" s="199">
        <v>130</v>
      </c>
      <c r="K38" s="200">
        <v>1297.6999999999998</v>
      </c>
    </row>
    <row r="39" spans="1:11" ht="14.4" customHeight="1" x14ac:dyDescent="0.3">
      <c r="A39" s="195" t="s">
        <v>289</v>
      </c>
      <c r="B39" s="196" t="s">
        <v>291</v>
      </c>
      <c r="C39" s="197" t="s">
        <v>299</v>
      </c>
      <c r="D39" s="198" t="s">
        <v>300</v>
      </c>
      <c r="E39" s="197" t="s">
        <v>379</v>
      </c>
      <c r="F39" s="198" t="s">
        <v>380</v>
      </c>
      <c r="G39" s="197" t="s">
        <v>467</v>
      </c>
      <c r="H39" s="197" t="s">
        <v>468</v>
      </c>
      <c r="I39" s="199">
        <v>19.82</v>
      </c>
      <c r="J39" s="199">
        <v>6</v>
      </c>
      <c r="K39" s="200">
        <v>118.92</v>
      </c>
    </row>
    <row r="40" spans="1:11" ht="14.4" customHeight="1" x14ac:dyDescent="0.3">
      <c r="A40" s="195" t="s">
        <v>289</v>
      </c>
      <c r="B40" s="196" t="s">
        <v>291</v>
      </c>
      <c r="C40" s="197" t="s">
        <v>299</v>
      </c>
      <c r="D40" s="198" t="s">
        <v>300</v>
      </c>
      <c r="E40" s="197" t="s">
        <v>379</v>
      </c>
      <c r="F40" s="198" t="s">
        <v>380</v>
      </c>
      <c r="G40" s="197" t="s">
        <v>469</v>
      </c>
      <c r="H40" s="197" t="s">
        <v>470</v>
      </c>
      <c r="I40" s="199">
        <v>98.392499999999998</v>
      </c>
      <c r="J40" s="199">
        <v>38</v>
      </c>
      <c r="K40" s="200">
        <v>3738.96</v>
      </c>
    </row>
    <row r="41" spans="1:11" ht="14.4" customHeight="1" x14ac:dyDescent="0.3">
      <c r="A41" s="195" t="s">
        <v>289</v>
      </c>
      <c r="B41" s="196" t="s">
        <v>291</v>
      </c>
      <c r="C41" s="197" t="s">
        <v>299</v>
      </c>
      <c r="D41" s="198" t="s">
        <v>300</v>
      </c>
      <c r="E41" s="197" t="s">
        <v>379</v>
      </c>
      <c r="F41" s="198" t="s">
        <v>380</v>
      </c>
      <c r="G41" s="197" t="s">
        <v>471</v>
      </c>
      <c r="H41" s="197" t="s">
        <v>472</v>
      </c>
      <c r="I41" s="199">
        <v>1.62</v>
      </c>
      <c r="J41" s="199">
        <v>7500</v>
      </c>
      <c r="K41" s="200">
        <v>12157.4</v>
      </c>
    </row>
    <row r="42" spans="1:11" ht="14.4" customHeight="1" x14ac:dyDescent="0.3">
      <c r="A42" s="195" t="s">
        <v>289</v>
      </c>
      <c r="B42" s="196" t="s">
        <v>291</v>
      </c>
      <c r="C42" s="197" t="s">
        <v>299</v>
      </c>
      <c r="D42" s="198" t="s">
        <v>300</v>
      </c>
      <c r="E42" s="197" t="s">
        <v>379</v>
      </c>
      <c r="F42" s="198" t="s">
        <v>380</v>
      </c>
      <c r="G42" s="197" t="s">
        <v>473</v>
      </c>
      <c r="H42" s="197" t="s">
        <v>474</v>
      </c>
      <c r="I42" s="199">
        <v>213.41166666666666</v>
      </c>
      <c r="J42" s="199">
        <v>39</v>
      </c>
      <c r="K42" s="200">
        <v>8324.9</v>
      </c>
    </row>
    <row r="43" spans="1:11" ht="14.4" customHeight="1" x14ac:dyDescent="0.3">
      <c r="A43" s="195" t="s">
        <v>289</v>
      </c>
      <c r="B43" s="196" t="s">
        <v>291</v>
      </c>
      <c r="C43" s="197" t="s">
        <v>299</v>
      </c>
      <c r="D43" s="198" t="s">
        <v>300</v>
      </c>
      <c r="E43" s="197" t="s">
        <v>379</v>
      </c>
      <c r="F43" s="198" t="s">
        <v>380</v>
      </c>
      <c r="G43" s="197" t="s">
        <v>475</v>
      </c>
      <c r="H43" s="197" t="s">
        <v>476</v>
      </c>
      <c r="I43" s="199">
        <v>7.29</v>
      </c>
      <c r="J43" s="199">
        <v>24</v>
      </c>
      <c r="K43" s="200">
        <v>174.95999999999998</v>
      </c>
    </row>
    <row r="44" spans="1:11" ht="14.4" customHeight="1" x14ac:dyDescent="0.3">
      <c r="A44" s="195" t="s">
        <v>289</v>
      </c>
      <c r="B44" s="196" t="s">
        <v>291</v>
      </c>
      <c r="C44" s="197" t="s">
        <v>299</v>
      </c>
      <c r="D44" s="198" t="s">
        <v>300</v>
      </c>
      <c r="E44" s="197" t="s">
        <v>379</v>
      </c>
      <c r="F44" s="198" t="s">
        <v>380</v>
      </c>
      <c r="G44" s="197" t="s">
        <v>477</v>
      </c>
      <c r="H44" s="197" t="s">
        <v>478</v>
      </c>
      <c r="I44" s="199">
        <v>0.85749999999999993</v>
      </c>
      <c r="J44" s="199">
        <v>1900</v>
      </c>
      <c r="K44" s="200">
        <v>1630</v>
      </c>
    </row>
    <row r="45" spans="1:11" ht="14.4" customHeight="1" x14ac:dyDescent="0.3">
      <c r="A45" s="195" t="s">
        <v>289</v>
      </c>
      <c r="B45" s="196" t="s">
        <v>291</v>
      </c>
      <c r="C45" s="197" t="s">
        <v>299</v>
      </c>
      <c r="D45" s="198" t="s">
        <v>300</v>
      </c>
      <c r="E45" s="197" t="s">
        <v>379</v>
      </c>
      <c r="F45" s="198" t="s">
        <v>380</v>
      </c>
      <c r="G45" s="197" t="s">
        <v>479</v>
      </c>
      <c r="H45" s="197" t="s">
        <v>480</v>
      </c>
      <c r="I45" s="199">
        <v>1.5149999999999999</v>
      </c>
      <c r="J45" s="199">
        <v>1100</v>
      </c>
      <c r="K45" s="200">
        <v>1666</v>
      </c>
    </row>
    <row r="46" spans="1:11" ht="14.4" customHeight="1" x14ac:dyDescent="0.3">
      <c r="A46" s="195" t="s">
        <v>289</v>
      </c>
      <c r="B46" s="196" t="s">
        <v>291</v>
      </c>
      <c r="C46" s="197" t="s">
        <v>299</v>
      </c>
      <c r="D46" s="198" t="s">
        <v>300</v>
      </c>
      <c r="E46" s="197" t="s">
        <v>379</v>
      </c>
      <c r="F46" s="198" t="s">
        <v>380</v>
      </c>
      <c r="G46" s="197" t="s">
        <v>481</v>
      </c>
      <c r="H46" s="197" t="s">
        <v>482</v>
      </c>
      <c r="I46" s="199">
        <v>2.0699999999999998</v>
      </c>
      <c r="J46" s="199">
        <v>1100</v>
      </c>
      <c r="K46" s="200">
        <v>2277</v>
      </c>
    </row>
    <row r="47" spans="1:11" ht="14.4" customHeight="1" x14ac:dyDescent="0.3">
      <c r="A47" s="195" t="s">
        <v>289</v>
      </c>
      <c r="B47" s="196" t="s">
        <v>291</v>
      </c>
      <c r="C47" s="197" t="s">
        <v>299</v>
      </c>
      <c r="D47" s="198" t="s">
        <v>300</v>
      </c>
      <c r="E47" s="197" t="s">
        <v>379</v>
      </c>
      <c r="F47" s="198" t="s">
        <v>380</v>
      </c>
      <c r="G47" s="197" t="s">
        <v>483</v>
      </c>
      <c r="H47" s="197" t="s">
        <v>484</v>
      </c>
      <c r="I47" s="199">
        <v>3.3633333333333333</v>
      </c>
      <c r="J47" s="199">
        <v>600</v>
      </c>
      <c r="K47" s="200">
        <v>2018</v>
      </c>
    </row>
    <row r="48" spans="1:11" ht="14.4" customHeight="1" x14ac:dyDescent="0.3">
      <c r="A48" s="195" t="s">
        <v>289</v>
      </c>
      <c r="B48" s="196" t="s">
        <v>291</v>
      </c>
      <c r="C48" s="197" t="s">
        <v>299</v>
      </c>
      <c r="D48" s="198" t="s">
        <v>300</v>
      </c>
      <c r="E48" s="197" t="s">
        <v>379</v>
      </c>
      <c r="F48" s="198" t="s">
        <v>380</v>
      </c>
      <c r="G48" s="197" t="s">
        <v>485</v>
      </c>
      <c r="H48" s="197" t="s">
        <v>486</v>
      </c>
      <c r="I48" s="199">
        <v>5.88</v>
      </c>
      <c r="J48" s="199">
        <v>200</v>
      </c>
      <c r="K48" s="200">
        <v>1176</v>
      </c>
    </row>
    <row r="49" spans="1:11" ht="14.4" customHeight="1" x14ac:dyDescent="0.3">
      <c r="A49" s="195" t="s">
        <v>289</v>
      </c>
      <c r="B49" s="196" t="s">
        <v>291</v>
      </c>
      <c r="C49" s="197" t="s">
        <v>299</v>
      </c>
      <c r="D49" s="198" t="s">
        <v>300</v>
      </c>
      <c r="E49" s="197" t="s">
        <v>379</v>
      </c>
      <c r="F49" s="198" t="s">
        <v>380</v>
      </c>
      <c r="G49" s="197" t="s">
        <v>487</v>
      </c>
      <c r="H49" s="197" t="s">
        <v>488</v>
      </c>
      <c r="I49" s="199">
        <v>517.5</v>
      </c>
      <c r="J49" s="199">
        <v>50</v>
      </c>
      <c r="K49" s="200">
        <v>25875</v>
      </c>
    </row>
    <row r="50" spans="1:11" ht="14.4" customHeight="1" x14ac:dyDescent="0.3">
      <c r="A50" s="195" t="s">
        <v>289</v>
      </c>
      <c r="B50" s="196" t="s">
        <v>291</v>
      </c>
      <c r="C50" s="197" t="s">
        <v>299</v>
      </c>
      <c r="D50" s="198" t="s">
        <v>300</v>
      </c>
      <c r="E50" s="197" t="s">
        <v>379</v>
      </c>
      <c r="F50" s="198" t="s">
        <v>380</v>
      </c>
      <c r="G50" s="197" t="s">
        <v>489</v>
      </c>
      <c r="H50" s="197" t="s">
        <v>490</v>
      </c>
      <c r="I50" s="199">
        <v>100.756</v>
      </c>
      <c r="J50" s="199">
        <v>85</v>
      </c>
      <c r="K50" s="200">
        <v>8530.5</v>
      </c>
    </row>
    <row r="51" spans="1:11" ht="14.4" customHeight="1" x14ac:dyDescent="0.3">
      <c r="A51" s="195" t="s">
        <v>289</v>
      </c>
      <c r="B51" s="196" t="s">
        <v>291</v>
      </c>
      <c r="C51" s="197" t="s">
        <v>299</v>
      </c>
      <c r="D51" s="198" t="s">
        <v>300</v>
      </c>
      <c r="E51" s="197" t="s">
        <v>379</v>
      </c>
      <c r="F51" s="198" t="s">
        <v>380</v>
      </c>
      <c r="G51" s="197" t="s">
        <v>491</v>
      </c>
      <c r="H51" s="197" t="s">
        <v>492</v>
      </c>
      <c r="I51" s="199">
        <v>60.11</v>
      </c>
      <c r="J51" s="199">
        <v>40</v>
      </c>
      <c r="K51" s="200">
        <v>2404.58</v>
      </c>
    </row>
    <row r="52" spans="1:11" ht="14.4" customHeight="1" x14ac:dyDescent="0.3">
      <c r="A52" s="195" t="s">
        <v>289</v>
      </c>
      <c r="B52" s="196" t="s">
        <v>291</v>
      </c>
      <c r="C52" s="197" t="s">
        <v>299</v>
      </c>
      <c r="D52" s="198" t="s">
        <v>300</v>
      </c>
      <c r="E52" s="197" t="s">
        <v>379</v>
      </c>
      <c r="F52" s="198" t="s">
        <v>380</v>
      </c>
      <c r="G52" s="197" t="s">
        <v>493</v>
      </c>
      <c r="H52" s="197" t="s">
        <v>494</v>
      </c>
      <c r="I52" s="199">
        <v>96.6</v>
      </c>
      <c r="J52" s="199">
        <v>10</v>
      </c>
      <c r="K52" s="200">
        <v>966</v>
      </c>
    </row>
    <row r="53" spans="1:11" ht="14.4" customHeight="1" x14ac:dyDescent="0.3">
      <c r="A53" s="195" t="s">
        <v>289</v>
      </c>
      <c r="B53" s="196" t="s">
        <v>291</v>
      </c>
      <c r="C53" s="197" t="s">
        <v>299</v>
      </c>
      <c r="D53" s="198" t="s">
        <v>300</v>
      </c>
      <c r="E53" s="197" t="s">
        <v>379</v>
      </c>
      <c r="F53" s="198" t="s">
        <v>380</v>
      </c>
      <c r="G53" s="197" t="s">
        <v>495</v>
      </c>
      <c r="H53" s="197" t="s">
        <v>496</v>
      </c>
      <c r="I53" s="199">
        <v>664.6</v>
      </c>
      <c r="J53" s="199">
        <v>48</v>
      </c>
      <c r="K53" s="200">
        <v>31901</v>
      </c>
    </row>
    <row r="54" spans="1:11" ht="14.4" customHeight="1" x14ac:dyDescent="0.3">
      <c r="A54" s="195" t="s">
        <v>289</v>
      </c>
      <c r="B54" s="196" t="s">
        <v>291</v>
      </c>
      <c r="C54" s="197" t="s">
        <v>299</v>
      </c>
      <c r="D54" s="198" t="s">
        <v>300</v>
      </c>
      <c r="E54" s="197" t="s">
        <v>379</v>
      </c>
      <c r="F54" s="198" t="s">
        <v>380</v>
      </c>
      <c r="G54" s="197" t="s">
        <v>497</v>
      </c>
      <c r="H54" s="197" t="s">
        <v>498</v>
      </c>
      <c r="I54" s="199">
        <v>138</v>
      </c>
      <c r="J54" s="199">
        <v>75</v>
      </c>
      <c r="K54" s="200">
        <v>10350</v>
      </c>
    </row>
    <row r="55" spans="1:11" ht="14.4" customHeight="1" x14ac:dyDescent="0.3">
      <c r="A55" s="195" t="s">
        <v>289</v>
      </c>
      <c r="B55" s="196" t="s">
        <v>291</v>
      </c>
      <c r="C55" s="197" t="s">
        <v>299</v>
      </c>
      <c r="D55" s="198" t="s">
        <v>300</v>
      </c>
      <c r="E55" s="197" t="s">
        <v>379</v>
      </c>
      <c r="F55" s="198" t="s">
        <v>380</v>
      </c>
      <c r="G55" s="197" t="s">
        <v>499</v>
      </c>
      <c r="H55" s="197" t="s">
        <v>500</v>
      </c>
      <c r="I55" s="199">
        <v>344.58</v>
      </c>
      <c r="J55" s="199">
        <v>50</v>
      </c>
      <c r="K55" s="200">
        <v>17229.07</v>
      </c>
    </row>
    <row r="56" spans="1:11" ht="14.4" customHeight="1" x14ac:dyDescent="0.3">
      <c r="A56" s="195" t="s">
        <v>289</v>
      </c>
      <c r="B56" s="196" t="s">
        <v>291</v>
      </c>
      <c r="C56" s="197" t="s">
        <v>299</v>
      </c>
      <c r="D56" s="198" t="s">
        <v>300</v>
      </c>
      <c r="E56" s="197" t="s">
        <v>381</v>
      </c>
      <c r="F56" s="198" t="s">
        <v>382</v>
      </c>
      <c r="G56" s="197" t="s">
        <v>501</v>
      </c>
      <c r="H56" s="197" t="s">
        <v>502</v>
      </c>
      <c r="I56" s="199">
        <v>11.066666666666668</v>
      </c>
      <c r="J56" s="199">
        <v>320</v>
      </c>
      <c r="K56" s="200">
        <v>3552</v>
      </c>
    </row>
    <row r="57" spans="1:11" ht="14.4" customHeight="1" x14ac:dyDescent="0.3">
      <c r="A57" s="195" t="s">
        <v>289</v>
      </c>
      <c r="B57" s="196" t="s">
        <v>291</v>
      </c>
      <c r="C57" s="197" t="s">
        <v>299</v>
      </c>
      <c r="D57" s="198" t="s">
        <v>300</v>
      </c>
      <c r="E57" s="197" t="s">
        <v>381</v>
      </c>
      <c r="F57" s="198" t="s">
        <v>382</v>
      </c>
      <c r="G57" s="197" t="s">
        <v>503</v>
      </c>
      <c r="H57" s="197" t="s">
        <v>504</v>
      </c>
      <c r="I57" s="199">
        <v>16.312000000000001</v>
      </c>
      <c r="J57" s="199">
        <v>280</v>
      </c>
      <c r="K57" s="200">
        <v>4574</v>
      </c>
    </row>
    <row r="58" spans="1:11" ht="14.4" customHeight="1" x14ac:dyDescent="0.3">
      <c r="A58" s="195" t="s">
        <v>289</v>
      </c>
      <c r="B58" s="196" t="s">
        <v>291</v>
      </c>
      <c r="C58" s="197" t="s">
        <v>299</v>
      </c>
      <c r="D58" s="198" t="s">
        <v>300</v>
      </c>
      <c r="E58" s="197" t="s">
        <v>381</v>
      </c>
      <c r="F58" s="198" t="s">
        <v>382</v>
      </c>
      <c r="G58" s="197" t="s">
        <v>505</v>
      </c>
      <c r="H58" s="197" t="s">
        <v>506</v>
      </c>
      <c r="I58" s="199">
        <v>2.7883333333333336</v>
      </c>
      <c r="J58" s="199">
        <v>1900</v>
      </c>
      <c r="K58" s="200">
        <v>5290</v>
      </c>
    </row>
    <row r="59" spans="1:11" ht="14.4" customHeight="1" x14ac:dyDescent="0.3">
      <c r="A59" s="195" t="s">
        <v>289</v>
      </c>
      <c r="B59" s="196" t="s">
        <v>291</v>
      </c>
      <c r="C59" s="197" t="s">
        <v>299</v>
      </c>
      <c r="D59" s="198" t="s">
        <v>300</v>
      </c>
      <c r="E59" s="197" t="s">
        <v>381</v>
      </c>
      <c r="F59" s="198" t="s">
        <v>382</v>
      </c>
      <c r="G59" s="197" t="s">
        <v>507</v>
      </c>
      <c r="H59" s="197" t="s">
        <v>508</v>
      </c>
      <c r="I59" s="199">
        <v>2.59</v>
      </c>
      <c r="J59" s="199">
        <v>100</v>
      </c>
      <c r="K59" s="200">
        <v>259</v>
      </c>
    </row>
    <row r="60" spans="1:11" ht="14.4" customHeight="1" x14ac:dyDescent="0.3">
      <c r="A60" s="195" t="s">
        <v>289</v>
      </c>
      <c r="B60" s="196" t="s">
        <v>291</v>
      </c>
      <c r="C60" s="197" t="s">
        <v>299</v>
      </c>
      <c r="D60" s="198" t="s">
        <v>300</v>
      </c>
      <c r="E60" s="197" t="s">
        <v>381</v>
      </c>
      <c r="F60" s="198" t="s">
        <v>382</v>
      </c>
      <c r="G60" s="197" t="s">
        <v>509</v>
      </c>
      <c r="H60" s="197" t="s">
        <v>510</v>
      </c>
      <c r="I60" s="199">
        <v>12.416</v>
      </c>
      <c r="J60" s="199">
        <v>700</v>
      </c>
      <c r="K60" s="200">
        <v>8697</v>
      </c>
    </row>
    <row r="61" spans="1:11" ht="14.4" customHeight="1" x14ac:dyDescent="0.3">
      <c r="A61" s="195" t="s">
        <v>289</v>
      </c>
      <c r="B61" s="196" t="s">
        <v>291</v>
      </c>
      <c r="C61" s="197" t="s">
        <v>299</v>
      </c>
      <c r="D61" s="198" t="s">
        <v>300</v>
      </c>
      <c r="E61" s="197" t="s">
        <v>381</v>
      </c>
      <c r="F61" s="198" t="s">
        <v>382</v>
      </c>
      <c r="G61" s="197" t="s">
        <v>511</v>
      </c>
      <c r="H61" s="197" t="s">
        <v>512</v>
      </c>
      <c r="I61" s="199">
        <v>12.528333333333334</v>
      </c>
      <c r="J61" s="199">
        <v>1000</v>
      </c>
      <c r="K61" s="200">
        <v>12578</v>
      </c>
    </row>
    <row r="62" spans="1:11" ht="14.4" customHeight="1" x14ac:dyDescent="0.3">
      <c r="A62" s="195" t="s">
        <v>289</v>
      </c>
      <c r="B62" s="196" t="s">
        <v>291</v>
      </c>
      <c r="C62" s="197" t="s">
        <v>299</v>
      </c>
      <c r="D62" s="198" t="s">
        <v>300</v>
      </c>
      <c r="E62" s="197" t="s">
        <v>381</v>
      </c>
      <c r="F62" s="198" t="s">
        <v>382</v>
      </c>
      <c r="G62" s="197" t="s">
        <v>513</v>
      </c>
      <c r="H62" s="197" t="s">
        <v>514</v>
      </c>
      <c r="I62" s="199">
        <v>12.690000000000001</v>
      </c>
      <c r="J62" s="199">
        <v>200</v>
      </c>
      <c r="K62" s="200">
        <v>2538</v>
      </c>
    </row>
    <row r="63" spans="1:11" ht="14.4" customHeight="1" x14ac:dyDescent="0.3">
      <c r="A63" s="195" t="s">
        <v>289</v>
      </c>
      <c r="B63" s="196" t="s">
        <v>291</v>
      </c>
      <c r="C63" s="197" t="s">
        <v>299</v>
      </c>
      <c r="D63" s="198" t="s">
        <v>300</v>
      </c>
      <c r="E63" s="197" t="s">
        <v>381</v>
      </c>
      <c r="F63" s="198" t="s">
        <v>382</v>
      </c>
      <c r="G63" s="197" t="s">
        <v>515</v>
      </c>
      <c r="H63" s="197" t="s">
        <v>516</v>
      </c>
      <c r="I63" s="199">
        <v>12.106666666666667</v>
      </c>
      <c r="J63" s="199">
        <v>400</v>
      </c>
      <c r="K63" s="200">
        <v>4865</v>
      </c>
    </row>
    <row r="64" spans="1:11" ht="14.4" customHeight="1" x14ac:dyDescent="0.3">
      <c r="A64" s="195" t="s">
        <v>289</v>
      </c>
      <c r="B64" s="196" t="s">
        <v>291</v>
      </c>
      <c r="C64" s="197" t="s">
        <v>299</v>
      </c>
      <c r="D64" s="198" t="s">
        <v>300</v>
      </c>
      <c r="E64" s="197" t="s">
        <v>381</v>
      </c>
      <c r="F64" s="198" t="s">
        <v>382</v>
      </c>
      <c r="G64" s="197" t="s">
        <v>517</v>
      </c>
      <c r="H64" s="197" t="s">
        <v>518</v>
      </c>
      <c r="I64" s="199">
        <v>0.91999999999999993</v>
      </c>
      <c r="J64" s="199">
        <v>900</v>
      </c>
      <c r="K64" s="200">
        <v>830</v>
      </c>
    </row>
    <row r="65" spans="1:11" ht="14.4" customHeight="1" x14ac:dyDescent="0.3">
      <c r="A65" s="195" t="s">
        <v>289</v>
      </c>
      <c r="B65" s="196" t="s">
        <v>291</v>
      </c>
      <c r="C65" s="197" t="s">
        <v>299</v>
      </c>
      <c r="D65" s="198" t="s">
        <v>300</v>
      </c>
      <c r="E65" s="197" t="s">
        <v>381</v>
      </c>
      <c r="F65" s="198" t="s">
        <v>382</v>
      </c>
      <c r="G65" s="197" t="s">
        <v>519</v>
      </c>
      <c r="H65" s="197" t="s">
        <v>520</v>
      </c>
      <c r="I65" s="199">
        <v>1.4233333333333331</v>
      </c>
      <c r="J65" s="199">
        <v>2200</v>
      </c>
      <c r="K65" s="200">
        <v>3137</v>
      </c>
    </row>
    <row r="66" spans="1:11" ht="14.4" customHeight="1" x14ac:dyDescent="0.3">
      <c r="A66" s="195" t="s">
        <v>289</v>
      </c>
      <c r="B66" s="196" t="s">
        <v>291</v>
      </c>
      <c r="C66" s="197" t="s">
        <v>299</v>
      </c>
      <c r="D66" s="198" t="s">
        <v>300</v>
      </c>
      <c r="E66" s="197" t="s">
        <v>381</v>
      </c>
      <c r="F66" s="198" t="s">
        <v>382</v>
      </c>
      <c r="G66" s="197" t="s">
        <v>521</v>
      </c>
      <c r="H66" s="197" t="s">
        <v>522</v>
      </c>
      <c r="I66" s="199">
        <v>0.41000000000000003</v>
      </c>
      <c r="J66" s="199">
        <v>700</v>
      </c>
      <c r="K66" s="200">
        <v>286</v>
      </c>
    </row>
    <row r="67" spans="1:11" ht="14.4" customHeight="1" x14ac:dyDescent="0.3">
      <c r="A67" s="195" t="s">
        <v>289</v>
      </c>
      <c r="B67" s="196" t="s">
        <v>291</v>
      </c>
      <c r="C67" s="197" t="s">
        <v>299</v>
      </c>
      <c r="D67" s="198" t="s">
        <v>300</v>
      </c>
      <c r="E67" s="197" t="s">
        <v>381</v>
      </c>
      <c r="F67" s="198" t="s">
        <v>382</v>
      </c>
      <c r="G67" s="197" t="s">
        <v>523</v>
      </c>
      <c r="H67" s="197" t="s">
        <v>524</v>
      </c>
      <c r="I67" s="199">
        <v>0.56499999999999995</v>
      </c>
      <c r="J67" s="199">
        <v>300</v>
      </c>
      <c r="K67" s="200">
        <v>168</v>
      </c>
    </row>
    <row r="68" spans="1:11" ht="14.4" customHeight="1" x14ac:dyDescent="0.3">
      <c r="A68" s="195" t="s">
        <v>289</v>
      </c>
      <c r="B68" s="196" t="s">
        <v>291</v>
      </c>
      <c r="C68" s="197" t="s">
        <v>299</v>
      </c>
      <c r="D68" s="198" t="s">
        <v>300</v>
      </c>
      <c r="E68" s="197" t="s">
        <v>381</v>
      </c>
      <c r="F68" s="198" t="s">
        <v>382</v>
      </c>
      <c r="G68" s="197" t="s">
        <v>525</v>
      </c>
      <c r="H68" s="197" t="s">
        <v>526</v>
      </c>
      <c r="I68" s="199">
        <v>1.8183333333333334</v>
      </c>
      <c r="J68" s="199">
        <v>320</v>
      </c>
      <c r="K68" s="200">
        <v>583</v>
      </c>
    </row>
    <row r="69" spans="1:11" ht="14.4" customHeight="1" x14ac:dyDescent="0.3">
      <c r="A69" s="195" t="s">
        <v>289</v>
      </c>
      <c r="B69" s="196" t="s">
        <v>291</v>
      </c>
      <c r="C69" s="197" t="s">
        <v>299</v>
      </c>
      <c r="D69" s="198" t="s">
        <v>300</v>
      </c>
      <c r="E69" s="197" t="s">
        <v>381</v>
      </c>
      <c r="F69" s="198" t="s">
        <v>382</v>
      </c>
      <c r="G69" s="197" t="s">
        <v>527</v>
      </c>
      <c r="H69" s="197" t="s">
        <v>528</v>
      </c>
      <c r="I69" s="199">
        <v>69.63</v>
      </c>
      <c r="J69" s="199">
        <v>24</v>
      </c>
      <c r="K69" s="200">
        <v>1671.12</v>
      </c>
    </row>
    <row r="70" spans="1:11" ht="14.4" customHeight="1" x14ac:dyDescent="0.3">
      <c r="A70" s="195" t="s">
        <v>289</v>
      </c>
      <c r="B70" s="196" t="s">
        <v>291</v>
      </c>
      <c r="C70" s="197" t="s">
        <v>299</v>
      </c>
      <c r="D70" s="198" t="s">
        <v>300</v>
      </c>
      <c r="E70" s="197" t="s">
        <v>381</v>
      </c>
      <c r="F70" s="198" t="s">
        <v>382</v>
      </c>
      <c r="G70" s="197" t="s">
        <v>529</v>
      </c>
      <c r="H70" s="197" t="s">
        <v>530</v>
      </c>
      <c r="I70" s="199">
        <v>63.43</v>
      </c>
      <c r="J70" s="199">
        <v>100</v>
      </c>
      <c r="K70" s="200">
        <v>6342.82</v>
      </c>
    </row>
    <row r="71" spans="1:11" ht="14.4" customHeight="1" x14ac:dyDescent="0.3">
      <c r="A71" s="195" t="s">
        <v>289</v>
      </c>
      <c r="B71" s="196" t="s">
        <v>291</v>
      </c>
      <c r="C71" s="197" t="s">
        <v>299</v>
      </c>
      <c r="D71" s="198" t="s">
        <v>300</v>
      </c>
      <c r="E71" s="197" t="s">
        <v>381</v>
      </c>
      <c r="F71" s="198" t="s">
        <v>382</v>
      </c>
      <c r="G71" s="197" t="s">
        <v>531</v>
      </c>
      <c r="H71" s="197" t="s">
        <v>532</v>
      </c>
      <c r="I71" s="199">
        <v>63.43</v>
      </c>
      <c r="J71" s="199">
        <v>150</v>
      </c>
      <c r="K71" s="200">
        <v>9514.23</v>
      </c>
    </row>
    <row r="72" spans="1:11" ht="14.4" customHeight="1" x14ac:dyDescent="0.3">
      <c r="A72" s="195" t="s">
        <v>289</v>
      </c>
      <c r="B72" s="196" t="s">
        <v>291</v>
      </c>
      <c r="C72" s="197" t="s">
        <v>299</v>
      </c>
      <c r="D72" s="198" t="s">
        <v>300</v>
      </c>
      <c r="E72" s="197" t="s">
        <v>381</v>
      </c>
      <c r="F72" s="198" t="s">
        <v>382</v>
      </c>
      <c r="G72" s="197" t="s">
        <v>533</v>
      </c>
      <c r="H72" s="197" t="s">
        <v>534</v>
      </c>
      <c r="I72" s="199">
        <v>6.2500000000000009</v>
      </c>
      <c r="J72" s="199">
        <v>530</v>
      </c>
      <c r="K72" s="200">
        <v>3372.7</v>
      </c>
    </row>
    <row r="73" spans="1:11" ht="14.4" customHeight="1" x14ac:dyDescent="0.3">
      <c r="A73" s="195" t="s">
        <v>289</v>
      </c>
      <c r="B73" s="196" t="s">
        <v>291</v>
      </c>
      <c r="C73" s="197" t="s">
        <v>299</v>
      </c>
      <c r="D73" s="198" t="s">
        <v>300</v>
      </c>
      <c r="E73" s="197" t="s">
        <v>381</v>
      </c>
      <c r="F73" s="198" t="s">
        <v>382</v>
      </c>
      <c r="G73" s="197" t="s">
        <v>535</v>
      </c>
      <c r="H73" s="197" t="s">
        <v>536</v>
      </c>
      <c r="I73" s="199">
        <v>82.207499999999996</v>
      </c>
      <c r="J73" s="199">
        <v>180</v>
      </c>
      <c r="K73" s="200">
        <v>14859.8</v>
      </c>
    </row>
    <row r="74" spans="1:11" ht="14.4" customHeight="1" x14ac:dyDescent="0.3">
      <c r="A74" s="195" t="s">
        <v>289</v>
      </c>
      <c r="B74" s="196" t="s">
        <v>291</v>
      </c>
      <c r="C74" s="197" t="s">
        <v>299</v>
      </c>
      <c r="D74" s="198" t="s">
        <v>300</v>
      </c>
      <c r="E74" s="197" t="s">
        <v>381</v>
      </c>
      <c r="F74" s="198" t="s">
        <v>382</v>
      </c>
      <c r="G74" s="197" t="s">
        <v>537</v>
      </c>
      <c r="H74" s="197" t="s">
        <v>538</v>
      </c>
      <c r="I74" s="199">
        <v>80.577500000000001</v>
      </c>
      <c r="J74" s="199">
        <v>360</v>
      </c>
      <c r="K74" s="200">
        <v>29008.400000000001</v>
      </c>
    </row>
    <row r="75" spans="1:11" ht="14.4" customHeight="1" x14ac:dyDescent="0.3">
      <c r="A75" s="195" t="s">
        <v>289</v>
      </c>
      <c r="B75" s="196" t="s">
        <v>291</v>
      </c>
      <c r="C75" s="197" t="s">
        <v>299</v>
      </c>
      <c r="D75" s="198" t="s">
        <v>300</v>
      </c>
      <c r="E75" s="197" t="s">
        <v>381</v>
      </c>
      <c r="F75" s="198" t="s">
        <v>382</v>
      </c>
      <c r="G75" s="197" t="s">
        <v>539</v>
      </c>
      <c r="H75" s="197" t="s">
        <v>540</v>
      </c>
      <c r="I75" s="199">
        <v>5.5116666666666667</v>
      </c>
      <c r="J75" s="199">
        <v>1360</v>
      </c>
      <c r="K75" s="200">
        <v>7551.4</v>
      </c>
    </row>
    <row r="76" spans="1:11" ht="14.4" customHeight="1" x14ac:dyDescent="0.3">
      <c r="A76" s="195" t="s">
        <v>289</v>
      </c>
      <c r="B76" s="196" t="s">
        <v>291</v>
      </c>
      <c r="C76" s="197" t="s">
        <v>299</v>
      </c>
      <c r="D76" s="198" t="s">
        <v>300</v>
      </c>
      <c r="E76" s="197" t="s">
        <v>381</v>
      </c>
      <c r="F76" s="198" t="s">
        <v>382</v>
      </c>
      <c r="G76" s="197" t="s">
        <v>541</v>
      </c>
      <c r="H76" s="197" t="s">
        <v>542</v>
      </c>
      <c r="I76" s="199">
        <v>177.63</v>
      </c>
      <c r="J76" s="199">
        <v>16</v>
      </c>
      <c r="K76" s="200">
        <v>2842.1</v>
      </c>
    </row>
    <row r="77" spans="1:11" ht="14.4" customHeight="1" x14ac:dyDescent="0.3">
      <c r="A77" s="195" t="s">
        <v>289</v>
      </c>
      <c r="B77" s="196" t="s">
        <v>291</v>
      </c>
      <c r="C77" s="197" t="s">
        <v>299</v>
      </c>
      <c r="D77" s="198" t="s">
        <v>300</v>
      </c>
      <c r="E77" s="197" t="s">
        <v>381</v>
      </c>
      <c r="F77" s="198" t="s">
        <v>382</v>
      </c>
      <c r="G77" s="197" t="s">
        <v>543</v>
      </c>
      <c r="H77" s="197" t="s">
        <v>544</v>
      </c>
      <c r="I77" s="199">
        <v>8.8699999999999992</v>
      </c>
      <c r="J77" s="199">
        <v>450</v>
      </c>
      <c r="K77" s="200">
        <v>3999.65</v>
      </c>
    </row>
    <row r="78" spans="1:11" ht="14.4" customHeight="1" x14ac:dyDescent="0.3">
      <c r="A78" s="195" t="s">
        <v>289</v>
      </c>
      <c r="B78" s="196" t="s">
        <v>291</v>
      </c>
      <c r="C78" s="197" t="s">
        <v>299</v>
      </c>
      <c r="D78" s="198" t="s">
        <v>300</v>
      </c>
      <c r="E78" s="197" t="s">
        <v>381</v>
      </c>
      <c r="F78" s="198" t="s">
        <v>382</v>
      </c>
      <c r="G78" s="197" t="s">
        <v>545</v>
      </c>
      <c r="H78" s="197" t="s">
        <v>546</v>
      </c>
      <c r="I78" s="199">
        <v>218.5</v>
      </c>
      <c r="J78" s="199">
        <v>10</v>
      </c>
      <c r="K78" s="200">
        <v>2185</v>
      </c>
    </row>
    <row r="79" spans="1:11" ht="14.4" customHeight="1" x14ac:dyDescent="0.3">
      <c r="A79" s="195" t="s">
        <v>289</v>
      </c>
      <c r="B79" s="196" t="s">
        <v>291</v>
      </c>
      <c r="C79" s="197" t="s">
        <v>299</v>
      </c>
      <c r="D79" s="198" t="s">
        <v>300</v>
      </c>
      <c r="E79" s="197" t="s">
        <v>381</v>
      </c>
      <c r="F79" s="198" t="s">
        <v>382</v>
      </c>
      <c r="G79" s="197" t="s">
        <v>547</v>
      </c>
      <c r="H79" s="197" t="s">
        <v>548</v>
      </c>
      <c r="I79" s="199">
        <v>4.235555555555556</v>
      </c>
      <c r="J79" s="199">
        <v>1750</v>
      </c>
      <c r="K79" s="200">
        <v>7410.5</v>
      </c>
    </row>
    <row r="80" spans="1:11" ht="14.4" customHeight="1" x14ac:dyDescent="0.3">
      <c r="A80" s="195" t="s">
        <v>289</v>
      </c>
      <c r="B80" s="196" t="s">
        <v>291</v>
      </c>
      <c r="C80" s="197" t="s">
        <v>299</v>
      </c>
      <c r="D80" s="198" t="s">
        <v>300</v>
      </c>
      <c r="E80" s="197" t="s">
        <v>381</v>
      </c>
      <c r="F80" s="198" t="s">
        <v>382</v>
      </c>
      <c r="G80" s="197" t="s">
        <v>549</v>
      </c>
      <c r="H80" s="197" t="s">
        <v>550</v>
      </c>
      <c r="I80" s="199">
        <v>48.875999999999998</v>
      </c>
      <c r="J80" s="199">
        <v>160</v>
      </c>
      <c r="K80" s="200">
        <v>7750.95</v>
      </c>
    </row>
    <row r="81" spans="1:11" ht="14.4" customHeight="1" x14ac:dyDescent="0.3">
      <c r="A81" s="195" t="s">
        <v>289</v>
      </c>
      <c r="B81" s="196" t="s">
        <v>291</v>
      </c>
      <c r="C81" s="197" t="s">
        <v>299</v>
      </c>
      <c r="D81" s="198" t="s">
        <v>300</v>
      </c>
      <c r="E81" s="197" t="s">
        <v>381</v>
      </c>
      <c r="F81" s="198" t="s">
        <v>382</v>
      </c>
      <c r="G81" s="197" t="s">
        <v>551</v>
      </c>
      <c r="H81" s="197" t="s">
        <v>552</v>
      </c>
      <c r="I81" s="199">
        <v>36.49</v>
      </c>
      <c r="J81" s="199">
        <v>5</v>
      </c>
      <c r="K81" s="200">
        <v>182.45</v>
      </c>
    </row>
    <row r="82" spans="1:11" ht="14.4" customHeight="1" x14ac:dyDescent="0.3">
      <c r="A82" s="195" t="s">
        <v>289</v>
      </c>
      <c r="B82" s="196" t="s">
        <v>291</v>
      </c>
      <c r="C82" s="197" t="s">
        <v>299</v>
      </c>
      <c r="D82" s="198" t="s">
        <v>300</v>
      </c>
      <c r="E82" s="197" t="s">
        <v>381</v>
      </c>
      <c r="F82" s="198" t="s">
        <v>382</v>
      </c>
      <c r="G82" s="197" t="s">
        <v>553</v>
      </c>
      <c r="H82" s="197" t="s">
        <v>554</v>
      </c>
      <c r="I82" s="199">
        <v>11.13</v>
      </c>
      <c r="J82" s="199">
        <v>450</v>
      </c>
      <c r="K82" s="200">
        <v>5009.3999999999996</v>
      </c>
    </row>
    <row r="83" spans="1:11" ht="14.4" customHeight="1" x14ac:dyDescent="0.3">
      <c r="A83" s="195" t="s">
        <v>289</v>
      </c>
      <c r="B83" s="196" t="s">
        <v>291</v>
      </c>
      <c r="C83" s="197" t="s">
        <v>299</v>
      </c>
      <c r="D83" s="198" t="s">
        <v>300</v>
      </c>
      <c r="E83" s="197" t="s">
        <v>381</v>
      </c>
      <c r="F83" s="198" t="s">
        <v>382</v>
      </c>
      <c r="G83" s="197" t="s">
        <v>555</v>
      </c>
      <c r="H83" s="197" t="s">
        <v>556</v>
      </c>
      <c r="I83" s="199">
        <v>2.8880000000000003</v>
      </c>
      <c r="J83" s="199">
        <v>800</v>
      </c>
      <c r="K83" s="200">
        <v>2316</v>
      </c>
    </row>
    <row r="84" spans="1:11" ht="14.4" customHeight="1" x14ac:dyDescent="0.3">
      <c r="A84" s="195" t="s">
        <v>289</v>
      </c>
      <c r="B84" s="196" t="s">
        <v>291</v>
      </c>
      <c r="C84" s="197" t="s">
        <v>299</v>
      </c>
      <c r="D84" s="198" t="s">
        <v>300</v>
      </c>
      <c r="E84" s="197" t="s">
        <v>381</v>
      </c>
      <c r="F84" s="198" t="s">
        <v>382</v>
      </c>
      <c r="G84" s="197" t="s">
        <v>557</v>
      </c>
      <c r="H84" s="197" t="s">
        <v>558</v>
      </c>
      <c r="I84" s="199">
        <v>2.8679999999999999</v>
      </c>
      <c r="J84" s="199">
        <v>600</v>
      </c>
      <c r="K84" s="200">
        <v>1708</v>
      </c>
    </row>
    <row r="85" spans="1:11" ht="14.4" customHeight="1" x14ac:dyDescent="0.3">
      <c r="A85" s="195" t="s">
        <v>289</v>
      </c>
      <c r="B85" s="196" t="s">
        <v>291</v>
      </c>
      <c r="C85" s="197" t="s">
        <v>299</v>
      </c>
      <c r="D85" s="198" t="s">
        <v>300</v>
      </c>
      <c r="E85" s="197" t="s">
        <v>381</v>
      </c>
      <c r="F85" s="198" t="s">
        <v>382</v>
      </c>
      <c r="G85" s="197" t="s">
        <v>559</v>
      </c>
      <c r="H85" s="197" t="s">
        <v>560</v>
      </c>
      <c r="I85" s="199">
        <v>2.7842857142857143</v>
      </c>
      <c r="J85" s="199">
        <v>1200</v>
      </c>
      <c r="K85" s="200">
        <v>3352</v>
      </c>
    </row>
    <row r="86" spans="1:11" ht="14.4" customHeight="1" x14ac:dyDescent="0.3">
      <c r="A86" s="195" t="s">
        <v>289</v>
      </c>
      <c r="B86" s="196" t="s">
        <v>291</v>
      </c>
      <c r="C86" s="197" t="s">
        <v>299</v>
      </c>
      <c r="D86" s="198" t="s">
        <v>300</v>
      </c>
      <c r="E86" s="197" t="s">
        <v>381</v>
      </c>
      <c r="F86" s="198" t="s">
        <v>382</v>
      </c>
      <c r="G86" s="197" t="s">
        <v>561</v>
      </c>
      <c r="H86" s="197" t="s">
        <v>562</v>
      </c>
      <c r="I86" s="199">
        <v>2.8814285714285712</v>
      </c>
      <c r="J86" s="199">
        <v>1600</v>
      </c>
      <c r="K86" s="200">
        <v>4614</v>
      </c>
    </row>
    <row r="87" spans="1:11" ht="14.4" customHeight="1" x14ac:dyDescent="0.3">
      <c r="A87" s="195" t="s">
        <v>289</v>
      </c>
      <c r="B87" s="196" t="s">
        <v>291</v>
      </c>
      <c r="C87" s="197" t="s">
        <v>299</v>
      </c>
      <c r="D87" s="198" t="s">
        <v>300</v>
      </c>
      <c r="E87" s="197" t="s">
        <v>381</v>
      </c>
      <c r="F87" s="198" t="s">
        <v>382</v>
      </c>
      <c r="G87" s="197" t="s">
        <v>563</v>
      </c>
      <c r="H87" s="197" t="s">
        <v>564</v>
      </c>
      <c r="I87" s="199">
        <v>37.15</v>
      </c>
      <c r="J87" s="199">
        <v>240</v>
      </c>
      <c r="K87" s="200">
        <v>8915.32</v>
      </c>
    </row>
    <row r="88" spans="1:11" ht="14.4" customHeight="1" x14ac:dyDescent="0.3">
      <c r="A88" s="195" t="s">
        <v>289</v>
      </c>
      <c r="B88" s="196" t="s">
        <v>291</v>
      </c>
      <c r="C88" s="197" t="s">
        <v>299</v>
      </c>
      <c r="D88" s="198" t="s">
        <v>300</v>
      </c>
      <c r="E88" s="197" t="s">
        <v>381</v>
      </c>
      <c r="F88" s="198" t="s">
        <v>382</v>
      </c>
      <c r="G88" s="197" t="s">
        <v>565</v>
      </c>
      <c r="H88" s="197" t="s">
        <v>566</v>
      </c>
      <c r="I88" s="199">
        <v>267.41000000000003</v>
      </c>
      <c r="J88" s="199">
        <v>40</v>
      </c>
      <c r="K88" s="200">
        <v>10696.4</v>
      </c>
    </row>
    <row r="89" spans="1:11" ht="14.4" customHeight="1" x14ac:dyDescent="0.3">
      <c r="A89" s="195" t="s">
        <v>289</v>
      </c>
      <c r="B89" s="196" t="s">
        <v>291</v>
      </c>
      <c r="C89" s="197" t="s">
        <v>299</v>
      </c>
      <c r="D89" s="198" t="s">
        <v>300</v>
      </c>
      <c r="E89" s="197" t="s">
        <v>381</v>
      </c>
      <c r="F89" s="198" t="s">
        <v>382</v>
      </c>
      <c r="G89" s="197" t="s">
        <v>567</v>
      </c>
      <c r="H89" s="197" t="s">
        <v>568</v>
      </c>
      <c r="I89" s="199">
        <v>4.04</v>
      </c>
      <c r="J89" s="199">
        <v>120</v>
      </c>
      <c r="K89" s="200">
        <v>484.83</v>
      </c>
    </row>
    <row r="90" spans="1:11" ht="14.4" customHeight="1" x14ac:dyDescent="0.3">
      <c r="A90" s="195" t="s">
        <v>289</v>
      </c>
      <c r="B90" s="196" t="s">
        <v>291</v>
      </c>
      <c r="C90" s="197" t="s">
        <v>299</v>
      </c>
      <c r="D90" s="198" t="s">
        <v>300</v>
      </c>
      <c r="E90" s="197" t="s">
        <v>381</v>
      </c>
      <c r="F90" s="198" t="s">
        <v>382</v>
      </c>
      <c r="G90" s="197" t="s">
        <v>569</v>
      </c>
      <c r="H90" s="197" t="s">
        <v>570</v>
      </c>
      <c r="I90" s="199">
        <v>91.706000000000003</v>
      </c>
      <c r="J90" s="199">
        <v>90</v>
      </c>
      <c r="K90" s="200">
        <v>8253.7599999999984</v>
      </c>
    </row>
    <row r="91" spans="1:11" ht="14.4" customHeight="1" x14ac:dyDescent="0.3">
      <c r="A91" s="195" t="s">
        <v>289</v>
      </c>
      <c r="B91" s="196" t="s">
        <v>291</v>
      </c>
      <c r="C91" s="197" t="s">
        <v>299</v>
      </c>
      <c r="D91" s="198" t="s">
        <v>300</v>
      </c>
      <c r="E91" s="197" t="s">
        <v>381</v>
      </c>
      <c r="F91" s="198" t="s">
        <v>382</v>
      </c>
      <c r="G91" s="197" t="s">
        <v>571</v>
      </c>
      <c r="H91" s="197" t="s">
        <v>572</v>
      </c>
      <c r="I91" s="199">
        <v>12.108571428571429</v>
      </c>
      <c r="J91" s="199">
        <v>612</v>
      </c>
      <c r="K91" s="200">
        <v>7411.2</v>
      </c>
    </row>
    <row r="92" spans="1:11" ht="14.4" customHeight="1" x14ac:dyDescent="0.3">
      <c r="A92" s="195" t="s">
        <v>289</v>
      </c>
      <c r="B92" s="196" t="s">
        <v>291</v>
      </c>
      <c r="C92" s="197" t="s">
        <v>299</v>
      </c>
      <c r="D92" s="198" t="s">
        <v>300</v>
      </c>
      <c r="E92" s="197" t="s">
        <v>381</v>
      </c>
      <c r="F92" s="198" t="s">
        <v>382</v>
      </c>
      <c r="G92" s="197" t="s">
        <v>573</v>
      </c>
      <c r="H92" s="197" t="s">
        <v>574</v>
      </c>
      <c r="I92" s="199">
        <v>2432.1</v>
      </c>
      <c r="J92" s="199">
        <v>20</v>
      </c>
      <c r="K92" s="200">
        <v>48642</v>
      </c>
    </row>
    <row r="93" spans="1:11" ht="14.4" customHeight="1" x14ac:dyDescent="0.3">
      <c r="A93" s="195" t="s">
        <v>289</v>
      </c>
      <c r="B93" s="196" t="s">
        <v>291</v>
      </c>
      <c r="C93" s="197" t="s">
        <v>299</v>
      </c>
      <c r="D93" s="198" t="s">
        <v>300</v>
      </c>
      <c r="E93" s="197" t="s">
        <v>381</v>
      </c>
      <c r="F93" s="198" t="s">
        <v>382</v>
      </c>
      <c r="G93" s="197" t="s">
        <v>575</v>
      </c>
      <c r="H93" s="197" t="s">
        <v>576</v>
      </c>
      <c r="I93" s="199">
        <v>20.986666666666665</v>
      </c>
      <c r="J93" s="199">
        <v>2900</v>
      </c>
      <c r="K93" s="200">
        <v>60152</v>
      </c>
    </row>
    <row r="94" spans="1:11" ht="14.4" customHeight="1" x14ac:dyDescent="0.3">
      <c r="A94" s="195" t="s">
        <v>289</v>
      </c>
      <c r="B94" s="196" t="s">
        <v>291</v>
      </c>
      <c r="C94" s="197" t="s">
        <v>299</v>
      </c>
      <c r="D94" s="198" t="s">
        <v>300</v>
      </c>
      <c r="E94" s="197" t="s">
        <v>381</v>
      </c>
      <c r="F94" s="198" t="s">
        <v>382</v>
      </c>
      <c r="G94" s="197" t="s">
        <v>577</v>
      </c>
      <c r="H94" s="197" t="s">
        <v>578</v>
      </c>
      <c r="I94" s="199">
        <v>56.387999999999998</v>
      </c>
      <c r="J94" s="199">
        <v>570</v>
      </c>
      <c r="K94" s="200">
        <v>32140.3</v>
      </c>
    </row>
    <row r="95" spans="1:11" ht="14.4" customHeight="1" x14ac:dyDescent="0.3">
      <c r="A95" s="195" t="s">
        <v>289</v>
      </c>
      <c r="B95" s="196" t="s">
        <v>291</v>
      </c>
      <c r="C95" s="197" t="s">
        <v>299</v>
      </c>
      <c r="D95" s="198" t="s">
        <v>300</v>
      </c>
      <c r="E95" s="197" t="s">
        <v>381</v>
      </c>
      <c r="F95" s="198" t="s">
        <v>382</v>
      </c>
      <c r="G95" s="197" t="s">
        <v>579</v>
      </c>
      <c r="H95" s="197" t="s">
        <v>580</v>
      </c>
      <c r="I95" s="199">
        <v>13.197499999999998</v>
      </c>
      <c r="J95" s="199">
        <v>70</v>
      </c>
      <c r="K95" s="200">
        <v>923.8</v>
      </c>
    </row>
    <row r="96" spans="1:11" ht="14.4" customHeight="1" x14ac:dyDescent="0.3">
      <c r="A96" s="195" t="s">
        <v>289</v>
      </c>
      <c r="B96" s="196" t="s">
        <v>291</v>
      </c>
      <c r="C96" s="197" t="s">
        <v>299</v>
      </c>
      <c r="D96" s="198" t="s">
        <v>300</v>
      </c>
      <c r="E96" s="197" t="s">
        <v>381</v>
      </c>
      <c r="F96" s="198" t="s">
        <v>382</v>
      </c>
      <c r="G96" s="197" t="s">
        <v>581</v>
      </c>
      <c r="H96" s="197" t="s">
        <v>582</v>
      </c>
      <c r="I96" s="199">
        <v>25.59</v>
      </c>
      <c r="J96" s="199">
        <v>100</v>
      </c>
      <c r="K96" s="200">
        <v>2559</v>
      </c>
    </row>
    <row r="97" spans="1:11" ht="14.4" customHeight="1" x14ac:dyDescent="0.3">
      <c r="A97" s="195" t="s">
        <v>289</v>
      </c>
      <c r="B97" s="196" t="s">
        <v>291</v>
      </c>
      <c r="C97" s="197" t="s">
        <v>299</v>
      </c>
      <c r="D97" s="198" t="s">
        <v>300</v>
      </c>
      <c r="E97" s="197" t="s">
        <v>381</v>
      </c>
      <c r="F97" s="198" t="s">
        <v>382</v>
      </c>
      <c r="G97" s="197" t="s">
        <v>583</v>
      </c>
      <c r="H97" s="197" t="s">
        <v>584</v>
      </c>
      <c r="I97" s="199">
        <v>13.069999999999999</v>
      </c>
      <c r="J97" s="199">
        <v>90</v>
      </c>
      <c r="K97" s="200">
        <v>1177.5999999999999</v>
      </c>
    </row>
    <row r="98" spans="1:11" ht="14.4" customHeight="1" x14ac:dyDescent="0.3">
      <c r="A98" s="195" t="s">
        <v>289</v>
      </c>
      <c r="B98" s="196" t="s">
        <v>291</v>
      </c>
      <c r="C98" s="197" t="s">
        <v>299</v>
      </c>
      <c r="D98" s="198" t="s">
        <v>300</v>
      </c>
      <c r="E98" s="197" t="s">
        <v>381</v>
      </c>
      <c r="F98" s="198" t="s">
        <v>382</v>
      </c>
      <c r="G98" s="197" t="s">
        <v>585</v>
      </c>
      <c r="H98" s="197" t="s">
        <v>586</v>
      </c>
      <c r="I98" s="199">
        <v>53.963333333333338</v>
      </c>
      <c r="J98" s="199">
        <v>170</v>
      </c>
      <c r="K98" s="200">
        <v>9173.9500000000007</v>
      </c>
    </row>
    <row r="99" spans="1:11" ht="14.4" customHeight="1" x14ac:dyDescent="0.3">
      <c r="A99" s="195" t="s">
        <v>289</v>
      </c>
      <c r="B99" s="196" t="s">
        <v>291</v>
      </c>
      <c r="C99" s="197" t="s">
        <v>299</v>
      </c>
      <c r="D99" s="198" t="s">
        <v>300</v>
      </c>
      <c r="E99" s="197" t="s">
        <v>381</v>
      </c>
      <c r="F99" s="198" t="s">
        <v>382</v>
      </c>
      <c r="G99" s="197" t="s">
        <v>587</v>
      </c>
      <c r="H99" s="197" t="s">
        <v>588</v>
      </c>
      <c r="I99" s="199">
        <v>21.191666666666666</v>
      </c>
      <c r="J99" s="199">
        <v>550</v>
      </c>
      <c r="K99" s="200">
        <v>11663.300000000001</v>
      </c>
    </row>
    <row r="100" spans="1:11" ht="14.4" customHeight="1" x14ac:dyDescent="0.3">
      <c r="A100" s="195" t="s">
        <v>289</v>
      </c>
      <c r="B100" s="196" t="s">
        <v>291</v>
      </c>
      <c r="C100" s="197" t="s">
        <v>299</v>
      </c>
      <c r="D100" s="198" t="s">
        <v>300</v>
      </c>
      <c r="E100" s="197" t="s">
        <v>381</v>
      </c>
      <c r="F100" s="198" t="s">
        <v>382</v>
      </c>
      <c r="G100" s="197" t="s">
        <v>589</v>
      </c>
      <c r="H100" s="197" t="s">
        <v>590</v>
      </c>
      <c r="I100" s="199">
        <v>6.43</v>
      </c>
      <c r="J100" s="199">
        <v>50</v>
      </c>
      <c r="K100" s="200">
        <v>321.5</v>
      </c>
    </row>
    <row r="101" spans="1:11" ht="14.4" customHeight="1" x14ac:dyDescent="0.3">
      <c r="A101" s="195" t="s">
        <v>289</v>
      </c>
      <c r="B101" s="196" t="s">
        <v>291</v>
      </c>
      <c r="C101" s="197" t="s">
        <v>299</v>
      </c>
      <c r="D101" s="198" t="s">
        <v>300</v>
      </c>
      <c r="E101" s="197" t="s">
        <v>381</v>
      </c>
      <c r="F101" s="198" t="s">
        <v>382</v>
      </c>
      <c r="G101" s="197" t="s">
        <v>591</v>
      </c>
      <c r="H101" s="197" t="s">
        <v>592</v>
      </c>
      <c r="I101" s="199">
        <v>6.31</v>
      </c>
      <c r="J101" s="199">
        <v>20</v>
      </c>
      <c r="K101" s="200">
        <v>126.2</v>
      </c>
    </row>
    <row r="102" spans="1:11" ht="14.4" customHeight="1" x14ac:dyDescent="0.3">
      <c r="A102" s="195" t="s">
        <v>289</v>
      </c>
      <c r="B102" s="196" t="s">
        <v>291</v>
      </c>
      <c r="C102" s="197" t="s">
        <v>299</v>
      </c>
      <c r="D102" s="198" t="s">
        <v>300</v>
      </c>
      <c r="E102" s="197" t="s">
        <v>381</v>
      </c>
      <c r="F102" s="198" t="s">
        <v>382</v>
      </c>
      <c r="G102" s="197" t="s">
        <v>593</v>
      </c>
      <c r="H102" s="197" t="s">
        <v>594</v>
      </c>
      <c r="I102" s="199">
        <v>4351.6400000000003</v>
      </c>
      <c r="J102" s="199">
        <v>8</v>
      </c>
      <c r="K102" s="200">
        <v>34813.15</v>
      </c>
    </row>
    <row r="103" spans="1:11" ht="14.4" customHeight="1" x14ac:dyDescent="0.3">
      <c r="A103" s="195" t="s">
        <v>289</v>
      </c>
      <c r="B103" s="196" t="s">
        <v>291</v>
      </c>
      <c r="C103" s="197" t="s">
        <v>299</v>
      </c>
      <c r="D103" s="198" t="s">
        <v>300</v>
      </c>
      <c r="E103" s="197" t="s">
        <v>381</v>
      </c>
      <c r="F103" s="198" t="s">
        <v>382</v>
      </c>
      <c r="G103" s="197" t="s">
        <v>595</v>
      </c>
      <c r="H103" s="197" t="s">
        <v>596</v>
      </c>
      <c r="I103" s="199">
        <v>181.5</v>
      </c>
      <c r="J103" s="199">
        <v>30</v>
      </c>
      <c r="K103" s="200">
        <v>5445</v>
      </c>
    </row>
    <row r="104" spans="1:11" ht="14.4" customHeight="1" x14ac:dyDescent="0.3">
      <c r="A104" s="195" t="s">
        <v>289</v>
      </c>
      <c r="B104" s="196" t="s">
        <v>291</v>
      </c>
      <c r="C104" s="197" t="s">
        <v>299</v>
      </c>
      <c r="D104" s="198" t="s">
        <v>300</v>
      </c>
      <c r="E104" s="197" t="s">
        <v>381</v>
      </c>
      <c r="F104" s="198" t="s">
        <v>382</v>
      </c>
      <c r="G104" s="197" t="s">
        <v>597</v>
      </c>
      <c r="H104" s="197" t="s">
        <v>598</v>
      </c>
      <c r="I104" s="199">
        <v>190.07</v>
      </c>
      <c r="J104" s="199">
        <v>40</v>
      </c>
      <c r="K104" s="200">
        <v>7602.65</v>
      </c>
    </row>
    <row r="105" spans="1:11" ht="14.4" customHeight="1" x14ac:dyDescent="0.3">
      <c r="A105" s="195" t="s">
        <v>289</v>
      </c>
      <c r="B105" s="196" t="s">
        <v>291</v>
      </c>
      <c r="C105" s="197" t="s">
        <v>299</v>
      </c>
      <c r="D105" s="198" t="s">
        <v>300</v>
      </c>
      <c r="E105" s="197" t="s">
        <v>381</v>
      </c>
      <c r="F105" s="198" t="s">
        <v>382</v>
      </c>
      <c r="G105" s="197" t="s">
        <v>599</v>
      </c>
      <c r="H105" s="197" t="s">
        <v>600</v>
      </c>
      <c r="I105" s="199">
        <v>300.33999999999997</v>
      </c>
      <c r="J105" s="199">
        <v>20</v>
      </c>
      <c r="K105" s="200">
        <v>6006.84</v>
      </c>
    </row>
    <row r="106" spans="1:11" ht="14.4" customHeight="1" x14ac:dyDescent="0.3">
      <c r="A106" s="195" t="s">
        <v>289</v>
      </c>
      <c r="B106" s="196" t="s">
        <v>291</v>
      </c>
      <c r="C106" s="197" t="s">
        <v>299</v>
      </c>
      <c r="D106" s="198" t="s">
        <v>300</v>
      </c>
      <c r="E106" s="197" t="s">
        <v>381</v>
      </c>
      <c r="F106" s="198" t="s">
        <v>382</v>
      </c>
      <c r="G106" s="197" t="s">
        <v>601</v>
      </c>
      <c r="H106" s="197" t="s">
        <v>602</v>
      </c>
      <c r="I106" s="199">
        <v>3307.33</v>
      </c>
      <c r="J106" s="199">
        <v>6</v>
      </c>
      <c r="K106" s="200">
        <v>19844</v>
      </c>
    </row>
    <row r="107" spans="1:11" ht="14.4" customHeight="1" x14ac:dyDescent="0.3">
      <c r="A107" s="195" t="s">
        <v>289</v>
      </c>
      <c r="B107" s="196" t="s">
        <v>291</v>
      </c>
      <c r="C107" s="197" t="s">
        <v>299</v>
      </c>
      <c r="D107" s="198" t="s">
        <v>300</v>
      </c>
      <c r="E107" s="197" t="s">
        <v>381</v>
      </c>
      <c r="F107" s="198" t="s">
        <v>382</v>
      </c>
      <c r="G107" s="197" t="s">
        <v>603</v>
      </c>
      <c r="H107" s="197" t="s">
        <v>604</v>
      </c>
      <c r="I107" s="199">
        <v>13.795</v>
      </c>
      <c r="J107" s="199">
        <v>175</v>
      </c>
      <c r="K107" s="200">
        <v>2414.1999999999998</v>
      </c>
    </row>
    <row r="108" spans="1:11" ht="14.4" customHeight="1" x14ac:dyDescent="0.3">
      <c r="A108" s="195" t="s">
        <v>289</v>
      </c>
      <c r="B108" s="196" t="s">
        <v>291</v>
      </c>
      <c r="C108" s="197" t="s">
        <v>299</v>
      </c>
      <c r="D108" s="198" t="s">
        <v>300</v>
      </c>
      <c r="E108" s="197" t="s">
        <v>381</v>
      </c>
      <c r="F108" s="198" t="s">
        <v>382</v>
      </c>
      <c r="G108" s="197" t="s">
        <v>605</v>
      </c>
      <c r="H108" s="197" t="s">
        <v>606</v>
      </c>
      <c r="I108" s="199">
        <v>2.2633333333333332</v>
      </c>
      <c r="J108" s="199">
        <v>700</v>
      </c>
      <c r="K108" s="200">
        <v>1583</v>
      </c>
    </row>
    <row r="109" spans="1:11" ht="14.4" customHeight="1" x14ac:dyDescent="0.3">
      <c r="A109" s="195" t="s">
        <v>289</v>
      </c>
      <c r="B109" s="196" t="s">
        <v>291</v>
      </c>
      <c r="C109" s="197" t="s">
        <v>299</v>
      </c>
      <c r="D109" s="198" t="s">
        <v>300</v>
      </c>
      <c r="E109" s="197" t="s">
        <v>381</v>
      </c>
      <c r="F109" s="198" t="s">
        <v>382</v>
      </c>
      <c r="G109" s="197" t="s">
        <v>607</v>
      </c>
      <c r="H109" s="197" t="s">
        <v>608</v>
      </c>
      <c r="I109" s="199">
        <v>601.38</v>
      </c>
      <c r="J109" s="199">
        <v>4</v>
      </c>
      <c r="K109" s="200">
        <v>2405.5</v>
      </c>
    </row>
    <row r="110" spans="1:11" ht="14.4" customHeight="1" x14ac:dyDescent="0.3">
      <c r="A110" s="195" t="s">
        <v>289</v>
      </c>
      <c r="B110" s="196" t="s">
        <v>291</v>
      </c>
      <c r="C110" s="197" t="s">
        <v>299</v>
      </c>
      <c r="D110" s="198" t="s">
        <v>300</v>
      </c>
      <c r="E110" s="197" t="s">
        <v>381</v>
      </c>
      <c r="F110" s="198" t="s">
        <v>382</v>
      </c>
      <c r="G110" s="197" t="s">
        <v>609</v>
      </c>
      <c r="H110" s="197" t="s">
        <v>610</v>
      </c>
      <c r="I110" s="199">
        <v>43.55</v>
      </c>
      <c r="J110" s="199">
        <v>40</v>
      </c>
      <c r="K110" s="200">
        <v>1742</v>
      </c>
    </row>
    <row r="111" spans="1:11" ht="14.4" customHeight="1" x14ac:dyDescent="0.3">
      <c r="A111" s="195" t="s">
        <v>289</v>
      </c>
      <c r="B111" s="196" t="s">
        <v>291</v>
      </c>
      <c r="C111" s="197" t="s">
        <v>299</v>
      </c>
      <c r="D111" s="198" t="s">
        <v>300</v>
      </c>
      <c r="E111" s="197" t="s">
        <v>381</v>
      </c>
      <c r="F111" s="198" t="s">
        <v>382</v>
      </c>
      <c r="G111" s="197" t="s">
        <v>611</v>
      </c>
      <c r="H111" s="197" t="s">
        <v>612</v>
      </c>
      <c r="I111" s="199">
        <v>89.545000000000002</v>
      </c>
      <c r="J111" s="199">
        <v>60</v>
      </c>
      <c r="K111" s="200">
        <v>5418.5</v>
      </c>
    </row>
    <row r="112" spans="1:11" ht="14.4" customHeight="1" x14ac:dyDescent="0.3">
      <c r="A112" s="195" t="s">
        <v>289</v>
      </c>
      <c r="B112" s="196" t="s">
        <v>291</v>
      </c>
      <c r="C112" s="197" t="s">
        <v>299</v>
      </c>
      <c r="D112" s="198" t="s">
        <v>300</v>
      </c>
      <c r="E112" s="197" t="s">
        <v>381</v>
      </c>
      <c r="F112" s="198" t="s">
        <v>382</v>
      </c>
      <c r="G112" s="197" t="s">
        <v>613</v>
      </c>
      <c r="H112" s="197" t="s">
        <v>614</v>
      </c>
      <c r="I112" s="199">
        <v>12.1</v>
      </c>
      <c r="J112" s="199">
        <v>50</v>
      </c>
      <c r="K112" s="200">
        <v>605</v>
      </c>
    </row>
    <row r="113" spans="1:11" ht="14.4" customHeight="1" x14ac:dyDescent="0.3">
      <c r="A113" s="195" t="s">
        <v>289</v>
      </c>
      <c r="B113" s="196" t="s">
        <v>291</v>
      </c>
      <c r="C113" s="197" t="s">
        <v>299</v>
      </c>
      <c r="D113" s="198" t="s">
        <v>300</v>
      </c>
      <c r="E113" s="197" t="s">
        <v>381</v>
      </c>
      <c r="F113" s="198" t="s">
        <v>382</v>
      </c>
      <c r="G113" s="197" t="s">
        <v>615</v>
      </c>
      <c r="H113" s="197" t="s">
        <v>616</v>
      </c>
      <c r="I113" s="199">
        <v>26.62</v>
      </c>
      <c r="J113" s="199">
        <v>50</v>
      </c>
      <c r="K113" s="200">
        <v>1331</v>
      </c>
    </row>
    <row r="114" spans="1:11" ht="14.4" customHeight="1" x14ac:dyDescent="0.3">
      <c r="A114" s="195" t="s">
        <v>289</v>
      </c>
      <c r="B114" s="196" t="s">
        <v>291</v>
      </c>
      <c r="C114" s="197" t="s">
        <v>299</v>
      </c>
      <c r="D114" s="198" t="s">
        <v>300</v>
      </c>
      <c r="E114" s="197" t="s">
        <v>381</v>
      </c>
      <c r="F114" s="198" t="s">
        <v>382</v>
      </c>
      <c r="G114" s="197" t="s">
        <v>617</v>
      </c>
      <c r="H114" s="197" t="s">
        <v>618</v>
      </c>
      <c r="I114" s="199">
        <v>18.226666666666667</v>
      </c>
      <c r="J114" s="199">
        <v>200</v>
      </c>
      <c r="K114" s="200">
        <v>3646.26</v>
      </c>
    </row>
    <row r="115" spans="1:11" ht="14.4" customHeight="1" x14ac:dyDescent="0.3">
      <c r="A115" s="195" t="s">
        <v>289</v>
      </c>
      <c r="B115" s="196" t="s">
        <v>291</v>
      </c>
      <c r="C115" s="197" t="s">
        <v>299</v>
      </c>
      <c r="D115" s="198" t="s">
        <v>300</v>
      </c>
      <c r="E115" s="197" t="s">
        <v>381</v>
      </c>
      <c r="F115" s="198" t="s">
        <v>382</v>
      </c>
      <c r="G115" s="197" t="s">
        <v>619</v>
      </c>
      <c r="H115" s="197" t="s">
        <v>620</v>
      </c>
      <c r="I115" s="199">
        <v>52.945</v>
      </c>
      <c r="J115" s="199">
        <v>60</v>
      </c>
      <c r="K115" s="200">
        <v>3109.7599999999998</v>
      </c>
    </row>
    <row r="116" spans="1:11" ht="14.4" customHeight="1" x14ac:dyDescent="0.3">
      <c r="A116" s="195" t="s">
        <v>289</v>
      </c>
      <c r="B116" s="196" t="s">
        <v>291</v>
      </c>
      <c r="C116" s="197" t="s">
        <v>299</v>
      </c>
      <c r="D116" s="198" t="s">
        <v>300</v>
      </c>
      <c r="E116" s="197" t="s">
        <v>381</v>
      </c>
      <c r="F116" s="198" t="s">
        <v>382</v>
      </c>
      <c r="G116" s="197" t="s">
        <v>621</v>
      </c>
      <c r="H116" s="197" t="s">
        <v>622</v>
      </c>
      <c r="I116" s="199">
        <v>571.73</v>
      </c>
      <c r="J116" s="199">
        <v>8</v>
      </c>
      <c r="K116" s="200">
        <v>4573.8</v>
      </c>
    </row>
    <row r="117" spans="1:11" ht="14.4" customHeight="1" x14ac:dyDescent="0.3">
      <c r="A117" s="195" t="s">
        <v>289</v>
      </c>
      <c r="B117" s="196" t="s">
        <v>291</v>
      </c>
      <c r="C117" s="197" t="s">
        <v>299</v>
      </c>
      <c r="D117" s="198" t="s">
        <v>300</v>
      </c>
      <c r="E117" s="197" t="s">
        <v>381</v>
      </c>
      <c r="F117" s="198" t="s">
        <v>382</v>
      </c>
      <c r="G117" s="197" t="s">
        <v>623</v>
      </c>
      <c r="H117" s="197" t="s">
        <v>624</v>
      </c>
      <c r="I117" s="199">
        <v>3.38</v>
      </c>
      <c r="J117" s="199">
        <v>100</v>
      </c>
      <c r="K117" s="200">
        <v>338</v>
      </c>
    </row>
    <row r="118" spans="1:11" ht="14.4" customHeight="1" x14ac:dyDescent="0.3">
      <c r="A118" s="195" t="s">
        <v>289</v>
      </c>
      <c r="B118" s="196" t="s">
        <v>291</v>
      </c>
      <c r="C118" s="197" t="s">
        <v>299</v>
      </c>
      <c r="D118" s="198" t="s">
        <v>300</v>
      </c>
      <c r="E118" s="197" t="s">
        <v>381</v>
      </c>
      <c r="F118" s="198" t="s">
        <v>382</v>
      </c>
      <c r="G118" s="197" t="s">
        <v>625</v>
      </c>
      <c r="H118" s="197" t="s">
        <v>626</v>
      </c>
      <c r="I118" s="199">
        <v>1593.21</v>
      </c>
      <c r="J118" s="199">
        <v>9</v>
      </c>
      <c r="K118" s="200">
        <v>14338.869999999999</v>
      </c>
    </row>
    <row r="119" spans="1:11" ht="14.4" customHeight="1" x14ac:dyDescent="0.3">
      <c r="A119" s="195" t="s">
        <v>289</v>
      </c>
      <c r="B119" s="196" t="s">
        <v>291</v>
      </c>
      <c r="C119" s="197" t="s">
        <v>299</v>
      </c>
      <c r="D119" s="198" t="s">
        <v>300</v>
      </c>
      <c r="E119" s="197" t="s">
        <v>381</v>
      </c>
      <c r="F119" s="198" t="s">
        <v>382</v>
      </c>
      <c r="G119" s="197" t="s">
        <v>627</v>
      </c>
      <c r="H119" s="197" t="s">
        <v>628</v>
      </c>
      <c r="I119" s="199">
        <v>14469.54</v>
      </c>
      <c r="J119" s="199">
        <v>3</v>
      </c>
      <c r="K119" s="200">
        <v>43408.62</v>
      </c>
    </row>
    <row r="120" spans="1:11" ht="14.4" customHeight="1" x14ac:dyDescent="0.3">
      <c r="A120" s="195" t="s">
        <v>289</v>
      </c>
      <c r="B120" s="196" t="s">
        <v>291</v>
      </c>
      <c r="C120" s="197" t="s">
        <v>299</v>
      </c>
      <c r="D120" s="198" t="s">
        <v>300</v>
      </c>
      <c r="E120" s="197" t="s">
        <v>381</v>
      </c>
      <c r="F120" s="198" t="s">
        <v>382</v>
      </c>
      <c r="G120" s="197" t="s">
        <v>629</v>
      </c>
      <c r="H120" s="197" t="s">
        <v>630</v>
      </c>
      <c r="I120" s="199">
        <v>1522.42</v>
      </c>
      <c r="J120" s="199">
        <v>8</v>
      </c>
      <c r="K120" s="200">
        <v>12179.38</v>
      </c>
    </row>
    <row r="121" spans="1:11" ht="14.4" customHeight="1" x14ac:dyDescent="0.3">
      <c r="A121" s="195" t="s">
        <v>289</v>
      </c>
      <c r="B121" s="196" t="s">
        <v>291</v>
      </c>
      <c r="C121" s="197" t="s">
        <v>299</v>
      </c>
      <c r="D121" s="198" t="s">
        <v>300</v>
      </c>
      <c r="E121" s="197" t="s">
        <v>381</v>
      </c>
      <c r="F121" s="198" t="s">
        <v>382</v>
      </c>
      <c r="G121" s="197" t="s">
        <v>631</v>
      </c>
      <c r="H121" s="197" t="s">
        <v>632</v>
      </c>
      <c r="I121" s="199">
        <v>1522.42</v>
      </c>
      <c r="J121" s="199">
        <v>8</v>
      </c>
      <c r="K121" s="200">
        <v>12179.38</v>
      </c>
    </row>
    <row r="122" spans="1:11" ht="14.4" customHeight="1" x14ac:dyDescent="0.3">
      <c r="A122" s="195" t="s">
        <v>289</v>
      </c>
      <c r="B122" s="196" t="s">
        <v>291</v>
      </c>
      <c r="C122" s="197" t="s">
        <v>299</v>
      </c>
      <c r="D122" s="198" t="s">
        <v>300</v>
      </c>
      <c r="E122" s="197" t="s">
        <v>381</v>
      </c>
      <c r="F122" s="198" t="s">
        <v>382</v>
      </c>
      <c r="G122" s="197" t="s">
        <v>633</v>
      </c>
      <c r="H122" s="197" t="s">
        <v>634</v>
      </c>
      <c r="I122" s="199">
        <v>1502.82</v>
      </c>
      <c r="J122" s="199">
        <v>8</v>
      </c>
      <c r="K122" s="200">
        <v>12022.56</v>
      </c>
    </row>
    <row r="123" spans="1:11" ht="14.4" customHeight="1" x14ac:dyDescent="0.3">
      <c r="A123" s="195" t="s">
        <v>289</v>
      </c>
      <c r="B123" s="196" t="s">
        <v>291</v>
      </c>
      <c r="C123" s="197" t="s">
        <v>299</v>
      </c>
      <c r="D123" s="198" t="s">
        <v>300</v>
      </c>
      <c r="E123" s="197" t="s">
        <v>381</v>
      </c>
      <c r="F123" s="198" t="s">
        <v>382</v>
      </c>
      <c r="G123" s="197" t="s">
        <v>635</v>
      </c>
      <c r="H123" s="197" t="s">
        <v>636</v>
      </c>
      <c r="I123" s="199">
        <v>6.79</v>
      </c>
      <c r="J123" s="199">
        <v>210</v>
      </c>
      <c r="K123" s="200">
        <v>1429.3600000000001</v>
      </c>
    </row>
    <row r="124" spans="1:11" ht="14.4" customHeight="1" x14ac:dyDescent="0.3">
      <c r="A124" s="195" t="s">
        <v>289</v>
      </c>
      <c r="B124" s="196" t="s">
        <v>291</v>
      </c>
      <c r="C124" s="197" t="s">
        <v>299</v>
      </c>
      <c r="D124" s="198" t="s">
        <v>300</v>
      </c>
      <c r="E124" s="197" t="s">
        <v>381</v>
      </c>
      <c r="F124" s="198" t="s">
        <v>382</v>
      </c>
      <c r="G124" s="197" t="s">
        <v>637</v>
      </c>
      <c r="H124" s="197" t="s">
        <v>638</v>
      </c>
      <c r="I124" s="199">
        <v>59.704999999999998</v>
      </c>
      <c r="J124" s="199">
        <v>60</v>
      </c>
      <c r="K124" s="200">
        <v>3514.7</v>
      </c>
    </row>
    <row r="125" spans="1:11" ht="14.4" customHeight="1" x14ac:dyDescent="0.3">
      <c r="A125" s="195" t="s">
        <v>289</v>
      </c>
      <c r="B125" s="196" t="s">
        <v>291</v>
      </c>
      <c r="C125" s="197" t="s">
        <v>299</v>
      </c>
      <c r="D125" s="198" t="s">
        <v>300</v>
      </c>
      <c r="E125" s="197" t="s">
        <v>381</v>
      </c>
      <c r="F125" s="198" t="s">
        <v>382</v>
      </c>
      <c r="G125" s="197" t="s">
        <v>639</v>
      </c>
      <c r="H125" s="197" t="s">
        <v>640</v>
      </c>
      <c r="I125" s="199">
        <v>12.73</v>
      </c>
      <c r="J125" s="199">
        <v>100</v>
      </c>
      <c r="K125" s="200">
        <v>1272.92</v>
      </c>
    </row>
    <row r="126" spans="1:11" ht="14.4" customHeight="1" x14ac:dyDescent="0.3">
      <c r="A126" s="195" t="s">
        <v>289</v>
      </c>
      <c r="B126" s="196" t="s">
        <v>291</v>
      </c>
      <c r="C126" s="197" t="s">
        <v>299</v>
      </c>
      <c r="D126" s="198" t="s">
        <v>300</v>
      </c>
      <c r="E126" s="197" t="s">
        <v>381</v>
      </c>
      <c r="F126" s="198" t="s">
        <v>382</v>
      </c>
      <c r="G126" s="197" t="s">
        <v>641</v>
      </c>
      <c r="H126" s="197" t="s">
        <v>642</v>
      </c>
      <c r="I126" s="199">
        <v>871.5</v>
      </c>
      <c r="J126" s="199">
        <v>1</v>
      </c>
      <c r="K126" s="200">
        <v>871.5</v>
      </c>
    </row>
    <row r="127" spans="1:11" ht="14.4" customHeight="1" x14ac:dyDescent="0.3">
      <c r="A127" s="195" t="s">
        <v>289</v>
      </c>
      <c r="B127" s="196" t="s">
        <v>291</v>
      </c>
      <c r="C127" s="197" t="s">
        <v>299</v>
      </c>
      <c r="D127" s="198" t="s">
        <v>300</v>
      </c>
      <c r="E127" s="197" t="s">
        <v>381</v>
      </c>
      <c r="F127" s="198" t="s">
        <v>382</v>
      </c>
      <c r="G127" s="197" t="s">
        <v>643</v>
      </c>
      <c r="H127" s="197" t="s">
        <v>644</v>
      </c>
      <c r="I127" s="199">
        <v>139.15</v>
      </c>
      <c r="J127" s="199">
        <v>20</v>
      </c>
      <c r="K127" s="200">
        <v>2783</v>
      </c>
    </row>
    <row r="128" spans="1:11" ht="14.4" customHeight="1" x14ac:dyDescent="0.3">
      <c r="A128" s="195" t="s">
        <v>289</v>
      </c>
      <c r="B128" s="196" t="s">
        <v>291</v>
      </c>
      <c r="C128" s="197" t="s">
        <v>299</v>
      </c>
      <c r="D128" s="198" t="s">
        <v>300</v>
      </c>
      <c r="E128" s="197" t="s">
        <v>381</v>
      </c>
      <c r="F128" s="198" t="s">
        <v>382</v>
      </c>
      <c r="G128" s="197" t="s">
        <v>645</v>
      </c>
      <c r="H128" s="197" t="s">
        <v>646</v>
      </c>
      <c r="I128" s="199">
        <v>139.15</v>
      </c>
      <c r="J128" s="199">
        <v>20</v>
      </c>
      <c r="K128" s="200">
        <v>2783</v>
      </c>
    </row>
    <row r="129" spans="1:11" ht="14.4" customHeight="1" x14ac:dyDescent="0.3">
      <c r="A129" s="195" t="s">
        <v>289</v>
      </c>
      <c r="B129" s="196" t="s">
        <v>291</v>
      </c>
      <c r="C129" s="197" t="s">
        <v>299</v>
      </c>
      <c r="D129" s="198" t="s">
        <v>300</v>
      </c>
      <c r="E129" s="197" t="s">
        <v>381</v>
      </c>
      <c r="F129" s="198" t="s">
        <v>382</v>
      </c>
      <c r="G129" s="197" t="s">
        <v>647</v>
      </c>
      <c r="H129" s="197" t="s">
        <v>648</v>
      </c>
      <c r="I129" s="199">
        <v>71.39</v>
      </c>
      <c r="J129" s="199">
        <v>10</v>
      </c>
      <c r="K129" s="200">
        <v>713.9</v>
      </c>
    </row>
    <row r="130" spans="1:11" ht="14.4" customHeight="1" x14ac:dyDescent="0.3">
      <c r="A130" s="195" t="s">
        <v>289</v>
      </c>
      <c r="B130" s="196" t="s">
        <v>291</v>
      </c>
      <c r="C130" s="197" t="s">
        <v>299</v>
      </c>
      <c r="D130" s="198" t="s">
        <v>300</v>
      </c>
      <c r="E130" s="197" t="s">
        <v>381</v>
      </c>
      <c r="F130" s="198" t="s">
        <v>382</v>
      </c>
      <c r="G130" s="197" t="s">
        <v>649</v>
      </c>
      <c r="H130" s="197" t="s">
        <v>650</v>
      </c>
      <c r="I130" s="199">
        <v>71.39</v>
      </c>
      <c r="J130" s="199">
        <v>30</v>
      </c>
      <c r="K130" s="200">
        <v>2141.6999999999998</v>
      </c>
    </row>
    <row r="131" spans="1:11" ht="14.4" customHeight="1" x14ac:dyDescent="0.3">
      <c r="A131" s="195" t="s">
        <v>289</v>
      </c>
      <c r="B131" s="196" t="s">
        <v>291</v>
      </c>
      <c r="C131" s="197" t="s">
        <v>299</v>
      </c>
      <c r="D131" s="198" t="s">
        <v>300</v>
      </c>
      <c r="E131" s="197" t="s">
        <v>381</v>
      </c>
      <c r="F131" s="198" t="s">
        <v>382</v>
      </c>
      <c r="G131" s="197" t="s">
        <v>651</v>
      </c>
      <c r="H131" s="197" t="s">
        <v>652</v>
      </c>
      <c r="I131" s="199">
        <v>399.3</v>
      </c>
      <c r="J131" s="199">
        <v>6</v>
      </c>
      <c r="K131" s="200">
        <v>2395.8000000000002</v>
      </c>
    </row>
    <row r="132" spans="1:11" ht="14.4" customHeight="1" x14ac:dyDescent="0.3">
      <c r="A132" s="195" t="s">
        <v>289</v>
      </c>
      <c r="B132" s="196" t="s">
        <v>291</v>
      </c>
      <c r="C132" s="197" t="s">
        <v>299</v>
      </c>
      <c r="D132" s="198" t="s">
        <v>300</v>
      </c>
      <c r="E132" s="197" t="s">
        <v>381</v>
      </c>
      <c r="F132" s="198" t="s">
        <v>382</v>
      </c>
      <c r="G132" s="197" t="s">
        <v>653</v>
      </c>
      <c r="H132" s="197" t="s">
        <v>654</v>
      </c>
      <c r="I132" s="199">
        <v>2467.67</v>
      </c>
      <c r="J132" s="199">
        <v>10</v>
      </c>
      <c r="K132" s="200">
        <v>24676.74</v>
      </c>
    </row>
    <row r="133" spans="1:11" ht="14.4" customHeight="1" x14ac:dyDescent="0.3">
      <c r="A133" s="195" t="s">
        <v>289</v>
      </c>
      <c r="B133" s="196" t="s">
        <v>291</v>
      </c>
      <c r="C133" s="197" t="s">
        <v>299</v>
      </c>
      <c r="D133" s="198" t="s">
        <v>300</v>
      </c>
      <c r="E133" s="197" t="s">
        <v>381</v>
      </c>
      <c r="F133" s="198" t="s">
        <v>382</v>
      </c>
      <c r="G133" s="197" t="s">
        <v>655</v>
      </c>
      <c r="H133" s="197" t="s">
        <v>656</v>
      </c>
      <c r="I133" s="199">
        <v>28.05</v>
      </c>
      <c r="J133" s="199">
        <v>225</v>
      </c>
      <c r="K133" s="200">
        <v>6311.2999999999993</v>
      </c>
    </row>
    <row r="134" spans="1:11" ht="14.4" customHeight="1" x14ac:dyDescent="0.3">
      <c r="A134" s="195" t="s">
        <v>289</v>
      </c>
      <c r="B134" s="196" t="s">
        <v>291</v>
      </c>
      <c r="C134" s="197" t="s">
        <v>299</v>
      </c>
      <c r="D134" s="198" t="s">
        <v>300</v>
      </c>
      <c r="E134" s="197" t="s">
        <v>381</v>
      </c>
      <c r="F134" s="198" t="s">
        <v>382</v>
      </c>
      <c r="G134" s="197" t="s">
        <v>657</v>
      </c>
      <c r="H134" s="197" t="s">
        <v>658</v>
      </c>
      <c r="I134" s="199">
        <v>31.34</v>
      </c>
      <c r="J134" s="199">
        <v>120</v>
      </c>
      <c r="K134" s="200">
        <v>3760.7</v>
      </c>
    </row>
    <row r="135" spans="1:11" ht="14.4" customHeight="1" x14ac:dyDescent="0.3">
      <c r="A135" s="195" t="s">
        <v>289</v>
      </c>
      <c r="B135" s="196" t="s">
        <v>291</v>
      </c>
      <c r="C135" s="197" t="s">
        <v>299</v>
      </c>
      <c r="D135" s="198" t="s">
        <v>300</v>
      </c>
      <c r="E135" s="197" t="s">
        <v>383</v>
      </c>
      <c r="F135" s="198" t="s">
        <v>384</v>
      </c>
      <c r="G135" s="197" t="s">
        <v>659</v>
      </c>
      <c r="H135" s="197" t="s">
        <v>660</v>
      </c>
      <c r="I135" s="199">
        <v>472.4</v>
      </c>
      <c r="J135" s="199">
        <v>1</v>
      </c>
      <c r="K135" s="200">
        <v>472.4</v>
      </c>
    </row>
    <row r="136" spans="1:11" ht="14.4" customHeight="1" x14ac:dyDescent="0.3">
      <c r="A136" s="195" t="s">
        <v>289</v>
      </c>
      <c r="B136" s="196" t="s">
        <v>291</v>
      </c>
      <c r="C136" s="197" t="s">
        <v>299</v>
      </c>
      <c r="D136" s="198" t="s">
        <v>300</v>
      </c>
      <c r="E136" s="197" t="s">
        <v>385</v>
      </c>
      <c r="F136" s="198" t="s">
        <v>386</v>
      </c>
      <c r="G136" s="197" t="s">
        <v>661</v>
      </c>
      <c r="H136" s="197" t="s">
        <v>662</v>
      </c>
      <c r="I136" s="199">
        <v>825.18333333333339</v>
      </c>
      <c r="J136" s="199">
        <v>144</v>
      </c>
      <c r="K136" s="200">
        <v>134365.17000000001</v>
      </c>
    </row>
    <row r="137" spans="1:11" ht="14.4" customHeight="1" x14ac:dyDescent="0.3">
      <c r="A137" s="195" t="s">
        <v>289</v>
      </c>
      <c r="B137" s="196" t="s">
        <v>291</v>
      </c>
      <c r="C137" s="197" t="s">
        <v>299</v>
      </c>
      <c r="D137" s="198" t="s">
        <v>300</v>
      </c>
      <c r="E137" s="197" t="s">
        <v>385</v>
      </c>
      <c r="F137" s="198" t="s">
        <v>386</v>
      </c>
      <c r="G137" s="197" t="s">
        <v>663</v>
      </c>
      <c r="H137" s="197" t="s">
        <v>664</v>
      </c>
      <c r="I137" s="199">
        <v>1485.8616666666667</v>
      </c>
      <c r="J137" s="199">
        <v>360</v>
      </c>
      <c r="K137" s="200">
        <v>604780.49</v>
      </c>
    </row>
    <row r="138" spans="1:11" ht="14.4" customHeight="1" x14ac:dyDescent="0.3">
      <c r="A138" s="195" t="s">
        <v>289</v>
      </c>
      <c r="B138" s="196" t="s">
        <v>291</v>
      </c>
      <c r="C138" s="197" t="s">
        <v>299</v>
      </c>
      <c r="D138" s="198" t="s">
        <v>300</v>
      </c>
      <c r="E138" s="197" t="s">
        <v>385</v>
      </c>
      <c r="F138" s="198" t="s">
        <v>386</v>
      </c>
      <c r="G138" s="197" t="s">
        <v>665</v>
      </c>
      <c r="H138" s="197" t="s">
        <v>666</v>
      </c>
      <c r="I138" s="199">
        <v>68046</v>
      </c>
      <c r="J138" s="199">
        <v>8</v>
      </c>
      <c r="K138" s="200">
        <v>658685.28</v>
      </c>
    </row>
    <row r="139" spans="1:11" ht="14.4" customHeight="1" x14ac:dyDescent="0.3">
      <c r="A139" s="195" t="s">
        <v>289</v>
      </c>
      <c r="B139" s="196" t="s">
        <v>291</v>
      </c>
      <c r="C139" s="197" t="s">
        <v>299</v>
      </c>
      <c r="D139" s="198" t="s">
        <v>300</v>
      </c>
      <c r="E139" s="197" t="s">
        <v>385</v>
      </c>
      <c r="F139" s="198" t="s">
        <v>386</v>
      </c>
      <c r="G139" s="197" t="s">
        <v>667</v>
      </c>
      <c r="H139" s="197" t="s">
        <v>668</v>
      </c>
      <c r="I139" s="199">
        <v>72761.30333333333</v>
      </c>
      <c r="J139" s="199">
        <v>11</v>
      </c>
      <c r="K139" s="200">
        <v>904749.91999999993</v>
      </c>
    </row>
    <row r="140" spans="1:11" ht="14.4" customHeight="1" x14ac:dyDescent="0.3">
      <c r="A140" s="195" t="s">
        <v>289</v>
      </c>
      <c r="B140" s="196" t="s">
        <v>291</v>
      </c>
      <c r="C140" s="197" t="s">
        <v>299</v>
      </c>
      <c r="D140" s="198" t="s">
        <v>300</v>
      </c>
      <c r="E140" s="197" t="s">
        <v>385</v>
      </c>
      <c r="F140" s="198" t="s">
        <v>386</v>
      </c>
      <c r="G140" s="197" t="s">
        <v>669</v>
      </c>
      <c r="H140" s="197" t="s">
        <v>670</v>
      </c>
      <c r="I140" s="199">
        <v>667.28800000000001</v>
      </c>
      <c r="J140" s="199">
        <v>120</v>
      </c>
      <c r="K140" s="200">
        <v>89401.09</v>
      </c>
    </row>
    <row r="141" spans="1:11" ht="14.4" customHeight="1" x14ac:dyDescent="0.3">
      <c r="A141" s="195" t="s">
        <v>289</v>
      </c>
      <c r="B141" s="196" t="s">
        <v>291</v>
      </c>
      <c r="C141" s="197" t="s">
        <v>299</v>
      </c>
      <c r="D141" s="198" t="s">
        <v>300</v>
      </c>
      <c r="E141" s="197" t="s">
        <v>385</v>
      </c>
      <c r="F141" s="198" t="s">
        <v>386</v>
      </c>
      <c r="G141" s="197" t="s">
        <v>671</v>
      </c>
      <c r="H141" s="197" t="s">
        <v>672</v>
      </c>
      <c r="I141" s="199">
        <v>834.95</v>
      </c>
      <c r="J141" s="199">
        <v>100</v>
      </c>
      <c r="K141" s="200">
        <v>93189.360000000015</v>
      </c>
    </row>
    <row r="142" spans="1:11" ht="14.4" customHeight="1" x14ac:dyDescent="0.3">
      <c r="A142" s="195" t="s">
        <v>289</v>
      </c>
      <c r="B142" s="196" t="s">
        <v>291</v>
      </c>
      <c r="C142" s="197" t="s">
        <v>299</v>
      </c>
      <c r="D142" s="198" t="s">
        <v>300</v>
      </c>
      <c r="E142" s="197" t="s">
        <v>385</v>
      </c>
      <c r="F142" s="198" t="s">
        <v>386</v>
      </c>
      <c r="G142" s="197" t="s">
        <v>673</v>
      </c>
      <c r="H142" s="197" t="s">
        <v>674</v>
      </c>
      <c r="I142" s="199">
        <v>972.95833333333337</v>
      </c>
      <c r="J142" s="199">
        <v>120</v>
      </c>
      <c r="K142" s="200">
        <v>132022.96</v>
      </c>
    </row>
    <row r="143" spans="1:11" ht="14.4" customHeight="1" x14ac:dyDescent="0.3">
      <c r="A143" s="195" t="s">
        <v>289</v>
      </c>
      <c r="B143" s="196" t="s">
        <v>291</v>
      </c>
      <c r="C143" s="197" t="s">
        <v>299</v>
      </c>
      <c r="D143" s="198" t="s">
        <v>300</v>
      </c>
      <c r="E143" s="197" t="s">
        <v>385</v>
      </c>
      <c r="F143" s="198" t="s">
        <v>386</v>
      </c>
      <c r="G143" s="197" t="s">
        <v>675</v>
      </c>
      <c r="H143" s="197" t="s">
        <v>676</v>
      </c>
      <c r="I143" s="199">
        <v>102841.57400000001</v>
      </c>
      <c r="J143" s="199">
        <v>12</v>
      </c>
      <c r="K143" s="200">
        <v>1433391.18</v>
      </c>
    </row>
    <row r="144" spans="1:11" ht="14.4" customHeight="1" x14ac:dyDescent="0.3">
      <c r="A144" s="195" t="s">
        <v>289</v>
      </c>
      <c r="B144" s="196" t="s">
        <v>291</v>
      </c>
      <c r="C144" s="197" t="s">
        <v>299</v>
      </c>
      <c r="D144" s="198" t="s">
        <v>300</v>
      </c>
      <c r="E144" s="197" t="s">
        <v>385</v>
      </c>
      <c r="F144" s="198" t="s">
        <v>386</v>
      </c>
      <c r="G144" s="197" t="s">
        <v>677</v>
      </c>
      <c r="H144" s="197" t="s">
        <v>678</v>
      </c>
      <c r="I144" s="199">
        <v>89297.963333333333</v>
      </c>
      <c r="J144" s="199">
        <v>12</v>
      </c>
      <c r="K144" s="200">
        <v>1211874.0499999998</v>
      </c>
    </row>
    <row r="145" spans="1:11" ht="14.4" customHeight="1" x14ac:dyDescent="0.3">
      <c r="A145" s="195" t="s">
        <v>289</v>
      </c>
      <c r="B145" s="196" t="s">
        <v>291</v>
      </c>
      <c r="C145" s="197" t="s">
        <v>299</v>
      </c>
      <c r="D145" s="198" t="s">
        <v>300</v>
      </c>
      <c r="E145" s="197" t="s">
        <v>385</v>
      </c>
      <c r="F145" s="198" t="s">
        <v>386</v>
      </c>
      <c r="G145" s="197" t="s">
        <v>679</v>
      </c>
      <c r="H145" s="197" t="s">
        <v>680</v>
      </c>
      <c r="I145" s="199">
        <v>691.5</v>
      </c>
      <c r="J145" s="199">
        <v>50</v>
      </c>
      <c r="K145" s="200">
        <v>34575</v>
      </c>
    </row>
    <row r="146" spans="1:11" ht="14.4" customHeight="1" x14ac:dyDescent="0.3">
      <c r="A146" s="195" t="s">
        <v>289</v>
      </c>
      <c r="B146" s="196" t="s">
        <v>291</v>
      </c>
      <c r="C146" s="197" t="s">
        <v>299</v>
      </c>
      <c r="D146" s="198" t="s">
        <v>300</v>
      </c>
      <c r="E146" s="197" t="s">
        <v>385</v>
      </c>
      <c r="F146" s="198" t="s">
        <v>386</v>
      </c>
      <c r="G146" s="197" t="s">
        <v>681</v>
      </c>
      <c r="H146" s="197" t="s">
        <v>682</v>
      </c>
      <c r="I146" s="199">
        <v>17243.52</v>
      </c>
      <c r="J146" s="199">
        <v>3</v>
      </c>
      <c r="K146" s="200">
        <v>62593.979999999996</v>
      </c>
    </row>
    <row r="147" spans="1:11" ht="14.4" customHeight="1" x14ac:dyDescent="0.3">
      <c r="A147" s="195" t="s">
        <v>289</v>
      </c>
      <c r="B147" s="196" t="s">
        <v>291</v>
      </c>
      <c r="C147" s="197" t="s">
        <v>299</v>
      </c>
      <c r="D147" s="198" t="s">
        <v>300</v>
      </c>
      <c r="E147" s="197" t="s">
        <v>385</v>
      </c>
      <c r="F147" s="198" t="s">
        <v>386</v>
      </c>
      <c r="G147" s="197" t="s">
        <v>683</v>
      </c>
      <c r="H147" s="197" t="s">
        <v>684</v>
      </c>
      <c r="I147" s="199">
        <v>29252.400000000001</v>
      </c>
      <c r="J147" s="199">
        <v>2</v>
      </c>
      <c r="K147" s="200">
        <v>70790.81</v>
      </c>
    </row>
    <row r="148" spans="1:11" ht="14.4" customHeight="1" x14ac:dyDescent="0.3">
      <c r="A148" s="195" t="s">
        <v>289</v>
      </c>
      <c r="B148" s="196" t="s">
        <v>291</v>
      </c>
      <c r="C148" s="197" t="s">
        <v>299</v>
      </c>
      <c r="D148" s="198" t="s">
        <v>300</v>
      </c>
      <c r="E148" s="197" t="s">
        <v>387</v>
      </c>
      <c r="F148" s="198" t="s">
        <v>388</v>
      </c>
      <c r="G148" s="197" t="s">
        <v>685</v>
      </c>
      <c r="H148" s="197" t="s">
        <v>686</v>
      </c>
      <c r="I148" s="199">
        <v>9591</v>
      </c>
      <c r="J148" s="199">
        <v>1</v>
      </c>
      <c r="K148" s="200">
        <v>9591</v>
      </c>
    </row>
    <row r="149" spans="1:11" ht="14.4" customHeight="1" x14ac:dyDescent="0.3">
      <c r="A149" s="195" t="s">
        <v>289</v>
      </c>
      <c r="B149" s="196" t="s">
        <v>291</v>
      </c>
      <c r="C149" s="197" t="s">
        <v>299</v>
      </c>
      <c r="D149" s="198" t="s">
        <v>300</v>
      </c>
      <c r="E149" s="197" t="s">
        <v>389</v>
      </c>
      <c r="F149" s="198" t="s">
        <v>390</v>
      </c>
      <c r="G149" s="197" t="s">
        <v>687</v>
      </c>
      <c r="H149" s="197" t="s">
        <v>688</v>
      </c>
      <c r="I149" s="199">
        <v>8.17</v>
      </c>
      <c r="J149" s="199">
        <v>40</v>
      </c>
      <c r="K149" s="200">
        <v>326.8</v>
      </c>
    </row>
    <row r="150" spans="1:11" ht="14.4" customHeight="1" x14ac:dyDescent="0.3">
      <c r="A150" s="195" t="s">
        <v>289</v>
      </c>
      <c r="B150" s="196" t="s">
        <v>291</v>
      </c>
      <c r="C150" s="197" t="s">
        <v>299</v>
      </c>
      <c r="D150" s="198" t="s">
        <v>300</v>
      </c>
      <c r="E150" s="197" t="s">
        <v>389</v>
      </c>
      <c r="F150" s="198" t="s">
        <v>390</v>
      </c>
      <c r="G150" s="197" t="s">
        <v>689</v>
      </c>
      <c r="H150" s="197" t="s">
        <v>690</v>
      </c>
      <c r="I150" s="199">
        <v>46.40857142857142</v>
      </c>
      <c r="J150" s="199">
        <v>420</v>
      </c>
      <c r="K150" s="200">
        <v>19509.379999999997</v>
      </c>
    </row>
    <row r="151" spans="1:11" ht="14.4" customHeight="1" x14ac:dyDescent="0.3">
      <c r="A151" s="195" t="s">
        <v>289</v>
      </c>
      <c r="B151" s="196" t="s">
        <v>291</v>
      </c>
      <c r="C151" s="197" t="s">
        <v>299</v>
      </c>
      <c r="D151" s="198" t="s">
        <v>300</v>
      </c>
      <c r="E151" s="197" t="s">
        <v>389</v>
      </c>
      <c r="F151" s="198" t="s">
        <v>390</v>
      </c>
      <c r="G151" s="197" t="s">
        <v>691</v>
      </c>
      <c r="H151" s="197" t="s">
        <v>692</v>
      </c>
      <c r="I151" s="199">
        <v>43.8</v>
      </c>
      <c r="J151" s="199">
        <v>100</v>
      </c>
      <c r="K151" s="200">
        <v>4380.2</v>
      </c>
    </row>
    <row r="152" spans="1:11" ht="14.4" customHeight="1" x14ac:dyDescent="0.3">
      <c r="A152" s="195" t="s">
        <v>289</v>
      </c>
      <c r="B152" s="196" t="s">
        <v>291</v>
      </c>
      <c r="C152" s="197" t="s">
        <v>299</v>
      </c>
      <c r="D152" s="198" t="s">
        <v>300</v>
      </c>
      <c r="E152" s="197" t="s">
        <v>389</v>
      </c>
      <c r="F152" s="198" t="s">
        <v>390</v>
      </c>
      <c r="G152" s="197" t="s">
        <v>693</v>
      </c>
      <c r="H152" s="197" t="s">
        <v>694</v>
      </c>
      <c r="I152" s="199">
        <v>2173.5</v>
      </c>
      <c r="J152" s="199">
        <v>1</v>
      </c>
      <c r="K152" s="200">
        <v>2173.5</v>
      </c>
    </row>
    <row r="153" spans="1:11" ht="14.4" customHeight="1" x14ac:dyDescent="0.3">
      <c r="A153" s="195" t="s">
        <v>289</v>
      </c>
      <c r="B153" s="196" t="s">
        <v>291</v>
      </c>
      <c r="C153" s="197" t="s">
        <v>299</v>
      </c>
      <c r="D153" s="198" t="s">
        <v>300</v>
      </c>
      <c r="E153" s="197" t="s">
        <v>391</v>
      </c>
      <c r="F153" s="198" t="s">
        <v>392</v>
      </c>
      <c r="G153" s="197" t="s">
        <v>695</v>
      </c>
      <c r="H153" s="197" t="s">
        <v>696</v>
      </c>
      <c r="I153" s="199">
        <v>209.66000000000003</v>
      </c>
      <c r="J153" s="199">
        <v>204</v>
      </c>
      <c r="K153" s="200">
        <v>41896.449999999997</v>
      </c>
    </row>
    <row r="154" spans="1:11" ht="14.4" customHeight="1" x14ac:dyDescent="0.3">
      <c r="A154" s="195" t="s">
        <v>289</v>
      </c>
      <c r="B154" s="196" t="s">
        <v>291</v>
      </c>
      <c r="C154" s="197" t="s">
        <v>299</v>
      </c>
      <c r="D154" s="198" t="s">
        <v>300</v>
      </c>
      <c r="E154" s="197" t="s">
        <v>391</v>
      </c>
      <c r="F154" s="198" t="s">
        <v>392</v>
      </c>
      <c r="G154" s="197" t="s">
        <v>697</v>
      </c>
      <c r="H154" s="197" t="s">
        <v>698</v>
      </c>
      <c r="I154" s="199">
        <v>153.13999999999999</v>
      </c>
      <c r="J154" s="199">
        <v>240</v>
      </c>
      <c r="K154" s="200">
        <v>35819.06</v>
      </c>
    </row>
    <row r="155" spans="1:11" ht="14.4" customHeight="1" x14ac:dyDescent="0.3">
      <c r="A155" s="195" t="s">
        <v>289</v>
      </c>
      <c r="B155" s="196" t="s">
        <v>291</v>
      </c>
      <c r="C155" s="197" t="s">
        <v>299</v>
      </c>
      <c r="D155" s="198" t="s">
        <v>300</v>
      </c>
      <c r="E155" s="197" t="s">
        <v>391</v>
      </c>
      <c r="F155" s="198" t="s">
        <v>392</v>
      </c>
      <c r="G155" s="197" t="s">
        <v>699</v>
      </c>
      <c r="H155" s="197" t="s">
        <v>700</v>
      </c>
      <c r="I155" s="199">
        <v>268.44333333333338</v>
      </c>
      <c r="J155" s="199">
        <v>696</v>
      </c>
      <c r="K155" s="200">
        <v>185224.58000000002</v>
      </c>
    </row>
    <row r="156" spans="1:11" ht="14.4" customHeight="1" x14ac:dyDescent="0.3">
      <c r="A156" s="195" t="s">
        <v>289</v>
      </c>
      <c r="B156" s="196" t="s">
        <v>291</v>
      </c>
      <c r="C156" s="197" t="s">
        <v>299</v>
      </c>
      <c r="D156" s="198" t="s">
        <v>300</v>
      </c>
      <c r="E156" s="197" t="s">
        <v>391</v>
      </c>
      <c r="F156" s="198" t="s">
        <v>392</v>
      </c>
      <c r="G156" s="197" t="s">
        <v>701</v>
      </c>
      <c r="H156" s="197" t="s">
        <v>702</v>
      </c>
      <c r="I156" s="199">
        <v>60.550000000000004</v>
      </c>
      <c r="J156" s="199">
        <v>324</v>
      </c>
      <c r="K156" s="200">
        <v>19366.920000000002</v>
      </c>
    </row>
    <row r="157" spans="1:11" ht="14.4" customHeight="1" x14ac:dyDescent="0.3">
      <c r="A157" s="195" t="s">
        <v>289</v>
      </c>
      <c r="B157" s="196" t="s">
        <v>291</v>
      </c>
      <c r="C157" s="197" t="s">
        <v>299</v>
      </c>
      <c r="D157" s="198" t="s">
        <v>300</v>
      </c>
      <c r="E157" s="197" t="s">
        <v>391</v>
      </c>
      <c r="F157" s="198" t="s">
        <v>392</v>
      </c>
      <c r="G157" s="197" t="s">
        <v>703</v>
      </c>
      <c r="H157" s="197" t="s">
        <v>704</v>
      </c>
      <c r="I157" s="199">
        <v>44.53</v>
      </c>
      <c r="J157" s="199">
        <v>540</v>
      </c>
      <c r="K157" s="200">
        <v>24045.119999999999</v>
      </c>
    </row>
    <row r="158" spans="1:11" ht="14.4" customHeight="1" x14ac:dyDescent="0.3">
      <c r="A158" s="195" t="s">
        <v>289</v>
      </c>
      <c r="B158" s="196" t="s">
        <v>291</v>
      </c>
      <c r="C158" s="197" t="s">
        <v>299</v>
      </c>
      <c r="D158" s="198" t="s">
        <v>300</v>
      </c>
      <c r="E158" s="197" t="s">
        <v>391</v>
      </c>
      <c r="F158" s="198" t="s">
        <v>392</v>
      </c>
      <c r="G158" s="197" t="s">
        <v>705</v>
      </c>
      <c r="H158" s="197" t="s">
        <v>706</v>
      </c>
      <c r="I158" s="199">
        <v>116.57</v>
      </c>
      <c r="J158" s="199">
        <v>288</v>
      </c>
      <c r="K158" s="200">
        <v>33572.639999999999</v>
      </c>
    </row>
    <row r="159" spans="1:11" ht="14.4" customHeight="1" x14ac:dyDescent="0.3">
      <c r="A159" s="195" t="s">
        <v>289</v>
      </c>
      <c r="B159" s="196" t="s">
        <v>291</v>
      </c>
      <c r="C159" s="197" t="s">
        <v>299</v>
      </c>
      <c r="D159" s="198" t="s">
        <v>300</v>
      </c>
      <c r="E159" s="197" t="s">
        <v>391</v>
      </c>
      <c r="F159" s="198" t="s">
        <v>392</v>
      </c>
      <c r="G159" s="197" t="s">
        <v>707</v>
      </c>
      <c r="H159" s="197" t="s">
        <v>708</v>
      </c>
      <c r="I159" s="199">
        <v>36.467500000000001</v>
      </c>
      <c r="J159" s="199">
        <v>900</v>
      </c>
      <c r="K159" s="200">
        <v>32395.5</v>
      </c>
    </row>
    <row r="160" spans="1:11" ht="14.4" customHeight="1" x14ac:dyDescent="0.3">
      <c r="A160" s="195" t="s">
        <v>289</v>
      </c>
      <c r="B160" s="196" t="s">
        <v>291</v>
      </c>
      <c r="C160" s="197" t="s">
        <v>299</v>
      </c>
      <c r="D160" s="198" t="s">
        <v>300</v>
      </c>
      <c r="E160" s="197" t="s">
        <v>391</v>
      </c>
      <c r="F160" s="198" t="s">
        <v>392</v>
      </c>
      <c r="G160" s="197" t="s">
        <v>709</v>
      </c>
      <c r="H160" s="197" t="s">
        <v>710</v>
      </c>
      <c r="I160" s="199">
        <v>36.54</v>
      </c>
      <c r="J160" s="199">
        <v>108</v>
      </c>
      <c r="K160" s="200">
        <v>3846.0099999999998</v>
      </c>
    </row>
    <row r="161" spans="1:11" ht="14.4" customHeight="1" x14ac:dyDescent="0.3">
      <c r="A161" s="195" t="s">
        <v>289</v>
      </c>
      <c r="B161" s="196" t="s">
        <v>291</v>
      </c>
      <c r="C161" s="197" t="s">
        <v>299</v>
      </c>
      <c r="D161" s="198" t="s">
        <v>300</v>
      </c>
      <c r="E161" s="197" t="s">
        <v>391</v>
      </c>
      <c r="F161" s="198" t="s">
        <v>392</v>
      </c>
      <c r="G161" s="197" t="s">
        <v>711</v>
      </c>
      <c r="H161" s="197" t="s">
        <v>712</v>
      </c>
      <c r="I161" s="199">
        <v>414.29</v>
      </c>
      <c r="J161" s="199">
        <v>36</v>
      </c>
      <c r="K161" s="200">
        <v>14914.349999999999</v>
      </c>
    </row>
    <row r="162" spans="1:11" ht="14.4" customHeight="1" x14ac:dyDescent="0.3">
      <c r="A162" s="195" t="s">
        <v>289</v>
      </c>
      <c r="B162" s="196" t="s">
        <v>291</v>
      </c>
      <c r="C162" s="197" t="s">
        <v>299</v>
      </c>
      <c r="D162" s="198" t="s">
        <v>300</v>
      </c>
      <c r="E162" s="197" t="s">
        <v>391</v>
      </c>
      <c r="F162" s="198" t="s">
        <v>392</v>
      </c>
      <c r="G162" s="197" t="s">
        <v>713</v>
      </c>
      <c r="H162" s="197" t="s">
        <v>714</v>
      </c>
      <c r="I162" s="199">
        <v>108.37</v>
      </c>
      <c r="J162" s="199">
        <v>36</v>
      </c>
      <c r="K162" s="200">
        <v>3901.47</v>
      </c>
    </row>
    <row r="163" spans="1:11" ht="14.4" customHeight="1" x14ac:dyDescent="0.3">
      <c r="A163" s="195" t="s">
        <v>289</v>
      </c>
      <c r="B163" s="196" t="s">
        <v>291</v>
      </c>
      <c r="C163" s="197" t="s">
        <v>299</v>
      </c>
      <c r="D163" s="198" t="s">
        <v>300</v>
      </c>
      <c r="E163" s="197" t="s">
        <v>391</v>
      </c>
      <c r="F163" s="198" t="s">
        <v>392</v>
      </c>
      <c r="G163" s="197" t="s">
        <v>715</v>
      </c>
      <c r="H163" s="197" t="s">
        <v>716</v>
      </c>
      <c r="I163" s="199">
        <v>50.49285714285714</v>
      </c>
      <c r="J163" s="199">
        <v>1980</v>
      </c>
      <c r="K163" s="200">
        <v>99232.09</v>
      </c>
    </row>
    <row r="164" spans="1:11" ht="14.4" customHeight="1" x14ac:dyDescent="0.3">
      <c r="A164" s="195" t="s">
        <v>289</v>
      </c>
      <c r="B164" s="196" t="s">
        <v>291</v>
      </c>
      <c r="C164" s="197" t="s">
        <v>299</v>
      </c>
      <c r="D164" s="198" t="s">
        <v>300</v>
      </c>
      <c r="E164" s="197" t="s">
        <v>391</v>
      </c>
      <c r="F164" s="198" t="s">
        <v>392</v>
      </c>
      <c r="G164" s="197" t="s">
        <v>717</v>
      </c>
      <c r="H164" s="197" t="s">
        <v>718</v>
      </c>
      <c r="I164" s="199">
        <v>50.12</v>
      </c>
      <c r="J164" s="199">
        <v>864</v>
      </c>
      <c r="K164" s="200">
        <v>43301.09</v>
      </c>
    </row>
    <row r="165" spans="1:11" ht="14.4" customHeight="1" x14ac:dyDescent="0.3">
      <c r="A165" s="195" t="s">
        <v>289</v>
      </c>
      <c r="B165" s="196" t="s">
        <v>291</v>
      </c>
      <c r="C165" s="197" t="s">
        <v>299</v>
      </c>
      <c r="D165" s="198" t="s">
        <v>300</v>
      </c>
      <c r="E165" s="197" t="s">
        <v>391</v>
      </c>
      <c r="F165" s="198" t="s">
        <v>392</v>
      </c>
      <c r="G165" s="197" t="s">
        <v>719</v>
      </c>
      <c r="H165" s="197" t="s">
        <v>720</v>
      </c>
      <c r="I165" s="199">
        <v>50.12</v>
      </c>
      <c r="J165" s="199">
        <v>324</v>
      </c>
      <c r="K165" s="200">
        <v>16237.91</v>
      </c>
    </row>
    <row r="166" spans="1:11" ht="14.4" customHeight="1" x14ac:dyDescent="0.3">
      <c r="A166" s="195" t="s">
        <v>289</v>
      </c>
      <c r="B166" s="196" t="s">
        <v>291</v>
      </c>
      <c r="C166" s="197" t="s">
        <v>299</v>
      </c>
      <c r="D166" s="198" t="s">
        <v>300</v>
      </c>
      <c r="E166" s="197" t="s">
        <v>391</v>
      </c>
      <c r="F166" s="198" t="s">
        <v>392</v>
      </c>
      <c r="G166" s="197" t="s">
        <v>721</v>
      </c>
      <c r="H166" s="197" t="s">
        <v>722</v>
      </c>
      <c r="I166" s="199">
        <v>35.14</v>
      </c>
      <c r="J166" s="199">
        <v>1980</v>
      </c>
      <c r="K166" s="200">
        <v>69061.680000000008</v>
      </c>
    </row>
    <row r="167" spans="1:11" ht="14.4" customHeight="1" x14ac:dyDescent="0.3">
      <c r="A167" s="195" t="s">
        <v>289</v>
      </c>
      <c r="B167" s="196" t="s">
        <v>291</v>
      </c>
      <c r="C167" s="197" t="s">
        <v>299</v>
      </c>
      <c r="D167" s="198" t="s">
        <v>300</v>
      </c>
      <c r="E167" s="197" t="s">
        <v>391</v>
      </c>
      <c r="F167" s="198" t="s">
        <v>392</v>
      </c>
      <c r="G167" s="197" t="s">
        <v>723</v>
      </c>
      <c r="H167" s="197" t="s">
        <v>724</v>
      </c>
      <c r="I167" s="199">
        <v>86.25</v>
      </c>
      <c r="J167" s="199">
        <v>792</v>
      </c>
      <c r="K167" s="200">
        <v>68310</v>
      </c>
    </row>
    <row r="168" spans="1:11" ht="14.4" customHeight="1" x14ac:dyDescent="0.3">
      <c r="A168" s="195" t="s">
        <v>289</v>
      </c>
      <c r="B168" s="196" t="s">
        <v>291</v>
      </c>
      <c r="C168" s="197" t="s">
        <v>299</v>
      </c>
      <c r="D168" s="198" t="s">
        <v>300</v>
      </c>
      <c r="E168" s="197" t="s">
        <v>391</v>
      </c>
      <c r="F168" s="198" t="s">
        <v>392</v>
      </c>
      <c r="G168" s="197" t="s">
        <v>725</v>
      </c>
      <c r="H168" s="197" t="s">
        <v>726</v>
      </c>
      <c r="I168" s="199">
        <v>50.555</v>
      </c>
      <c r="J168" s="199">
        <v>1188</v>
      </c>
      <c r="K168" s="200">
        <v>59538.989999999991</v>
      </c>
    </row>
    <row r="169" spans="1:11" ht="14.4" customHeight="1" x14ac:dyDescent="0.3">
      <c r="A169" s="195" t="s">
        <v>289</v>
      </c>
      <c r="B169" s="196" t="s">
        <v>291</v>
      </c>
      <c r="C169" s="197" t="s">
        <v>299</v>
      </c>
      <c r="D169" s="198" t="s">
        <v>300</v>
      </c>
      <c r="E169" s="197" t="s">
        <v>391</v>
      </c>
      <c r="F169" s="198" t="s">
        <v>392</v>
      </c>
      <c r="G169" s="197" t="s">
        <v>727</v>
      </c>
      <c r="H169" s="197" t="s">
        <v>728</v>
      </c>
      <c r="I169" s="199">
        <v>42.669999999999995</v>
      </c>
      <c r="J169" s="199">
        <v>204</v>
      </c>
      <c r="K169" s="200">
        <v>8703.66</v>
      </c>
    </row>
    <row r="170" spans="1:11" ht="14.4" customHeight="1" x14ac:dyDescent="0.3">
      <c r="A170" s="195" t="s">
        <v>289</v>
      </c>
      <c r="B170" s="196" t="s">
        <v>291</v>
      </c>
      <c r="C170" s="197" t="s">
        <v>299</v>
      </c>
      <c r="D170" s="198" t="s">
        <v>300</v>
      </c>
      <c r="E170" s="197" t="s">
        <v>391</v>
      </c>
      <c r="F170" s="198" t="s">
        <v>392</v>
      </c>
      <c r="G170" s="197" t="s">
        <v>729</v>
      </c>
      <c r="H170" s="197" t="s">
        <v>730</v>
      </c>
      <c r="I170" s="199">
        <v>36.19</v>
      </c>
      <c r="J170" s="199">
        <v>720</v>
      </c>
      <c r="K170" s="200">
        <v>26057.040000000001</v>
      </c>
    </row>
    <row r="171" spans="1:11" ht="14.4" customHeight="1" x14ac:dyDescent="0.3">
      <c r="A171" s="195" t="s">
        <v>289</v>
      </c>
      <c r="B171" s="196" t="s">
        <v>291</v>
      </c>
      <c r="C171" s="197" t="s">
        <v>299</v>
      </c>
      <c r="D171" s="198" t="s">
        <v>300</v>
      </c>
      <c r="E171" s="197" t="s">
        <v>391</v>
      </c>
      <c r="F171" s="198" t="s">
        <v>392</v>
      </c>
      <c r="G171" s="197" t="s">
        <v>731</v>
      </c>
      <c r="H171" s="197" t="s">
        <v>732</v>
      </c>
      <c r="I171" s="199">
        <v>153.66999999999999</v>
      </c>
      <c r="J171" s="199">
        <v>144</v>
      </c>
      <c r="K171" s="200">
        <v>22128.3</v>
      </c>
    </row>
    <row r="172" spans="1:11" ht="14.4" customHeight="1" x14ac:dyDescent="0.3">
      <c r="A172" s="195" t="s">
        <v>289</v>
      </c>
      <c r="B172" s="196" t="s">
        <v>291</v>
      </c>
      <c r="C172" s="197" t="s">
        <v>299</v>
      </c>
      <c r="D172" s="198" t="s">
        <v>300</v>
      </c>
      <c r="E172" s="197" t="s">
        <v>391</v>
      </c>
      <c r="F172" s="198" t="s">
        <v>392</v>
      </c>
      <c r="G172" s="197" t="s">
        <v>733</v>
      </c>
      <c r="H172" s="197" t="s">
        <v>734</v>
      </c>
      <c r="I172" s="199">
        <v>44.02</v>
      </c>
      <c r="J172" s="199">
        <v>540</v>
      </c>
      <c r="K172" s="200">
        <v>23768.78</v>
      </c>
    </row>
    <row r="173" spans="1:11" ht="14.4" customHeight="1" x14ac:dyDescent="0.3">
      <c r="A173" s="195" t="s">
        <v>289</v>
      </c>
      <c r="B173" s="196" t="s">
        <v>291</v>
      </c>
      <c r="C173" s="197" t="s">
        <v>299</v>
      </c>
      <c r="D173" s="198" t="s">
        <v>300</v>
      </c>
      <c r="E173" s="197" t="s">
        <v>391</v>
      </c>
      <c r="F173" s="198" t="s">
        <v>392</v>
      </c>
      <c r="G173" s="197" t="s">
        <v>735</v>
      </c>
      <c r="H173" s="197" t="s">
        <v>736</v>
      </c>
      <c r="I173" s="199">
        <v>45.605000000000004</v>
      </c>
      <c r="J173" s="199">
        <v>720</v>
      </c>
      <c r="K173" s="200">
        <v>32837.1</v>
      </c>
    </row>
    <row r="174" spans="1:11" ht="14.4" customHeight="1" x14ac:dyDescent="0.3">
      <c r="A174" s="195" t="s">
        <v>289</v>
      </c>
      <c r="B174" s="196" t="s">
        <v>291</v>
      </c>
      <c r="C174" s="197" t="s">
        <v>299</v>
      </c>
      <c r="D174" s="198" t="s">
        <v>300</v>
      </c>
      <c r="E174" s="197" t="s">
        <v>391</v>
      </c>
      <c r="F174" s="198" t="s">
        <v>392</v>
      </c>
      <c r="G174" s="197" t="s">
        <v>737</v>
      </c>
      <c r="H174" s="197" t="s">
        <v>738</v>
      </c>
      <c r="I174" s="199">
        <v>245.97</v>
      </c>
      <c r="J174" s="199">
        <v>48</v>
      </c>
      <c r="K174" s="200">
        <v>11806.5</v>
      </c>
    </row>
    <row r="175" spans="1:11" ht="14.4" customHeight="1" x14ac:dyDescent="0.3">
      <c r="A175" s="195" t="s">
        <v>289</v>
      </c>
      <c r="B175" s="196" t="s">
        <v>291</v>
      </c>
      <c r="C175" s="197" t="s">
        <v>299</v>
      </c>
      <c r="D175" s="198" t="s">
        <v>300</v>
      </c>
      <c r="E175" s="197" t="s">
        <v>391</v>
      </c>
      <c r="F175" s="198" t="s">
        <v>392</v>
      </c>
      <c r="G175" s="197" t="s">
        <v>739</v>
      </c>
      <c r="H175" s="197" t="s">
        <v>740</v>
      </c>
      <c r="I175" s="199">
        <v>34.713333333333331</v>
      </c>
      <c r="J175" s="199">
        <v>324</v>
      </c>
      <c r="K175" s="200">
        <v>11054.92</v>
      </c>
    </row>
    <row r="176" spans="1:11" ht="14.4" customHeight="1" x14ac:dyDescent="0.3">
      <c r="A176" s="195" t="s">
        <v>289</v>
      </c>
      <c r="B176" s="196" t="s">
        <v>291</v>
      </c>
      <c r="C176" s="197" t="s">
        <v>299</v>
      </c>
      <c r="D176" s="198" t="s">
        <v>300</v>
      </c>
      <c r="E176" s="197" t="s">
        <v>391</v>
      </c>
      <c r="F176" s="198" t="s">
        <v>392</v>
      </c>
      <c r="G176" s="197" t="s">
        <v>741</v>
      </c>
      <c r="H176" s="197" t="s">
        <v>742</v>
      </c>
      <c r="I176" s="199">
        <v>219.11</v>
      </c>
      <c r="J176" s="199">
        <v>216</v>
      </c>
      <c r="K176" s="200">
        <v>46717.840000000004</v>
      </c>
    </row>
    <row r="177" spans="1:11" ht="14.4" customHeight="1" x14ac:dyDescent="0.3">
      <c r="A177" s="195" t="s">
        <v>289</v>
      </c>
      <c r="B177" s="196" t="s">
        <v>291</v>
      </c>
      <c r="C177" s="197" t="s">
        <v>299</v>
      </c>
      <c r="D177" s="198" t="s">
        <v>300</v>
      </c>
      <c r="E177" s="197" t="s">
        <v>391</v>
      </c>
      <c r="F177" s="198" t="s">
        <v>392</v>
      </c>
      <c r="G177" s="197" t="s">
        <v>743</v>
      </c>
      <c r="H177" s="197" t="s">
        <v>744</v>
      </c>
      <c r="I177" s="199">
        <v>31.687999999999999</v>
      </c>
      <c r="J177" s="199">
        <v>3600</v>
      </c>
      <c r="K177" s="200">
        <v>112905.72</v>
      </c>
    </row>
    <row r="178" spans="1:11" ht="14.4" customHeight="1" x14ac:dyDescent="0.3">
      <c r="A178" s="195" t="s">
        <v>289</v>
      </c>
      <c r="B178" s="196" t="s">
        <v>291</v>
      </c>
      <c r="C178" s="197" t="s">
        <v>299</v>
      </c>
      <c r="D178" s="198" t="s">
        <v>300</v>
      </c>
      <c r="E178" s="197" t="s">
        <v>391</v>
      </c>
      <c r="F178" s="198" t="s">
        <v>392</v>
      </c>
      <c r="G178" s="197" t="s">
        <v>745</v>
      </c>
      <c r="H178" s="197" t="s">
        <v>746</v>
      </c>
      <c r="I178" s="199">
        <v>99.35</v>
      </c>
      <c r="J178" s="199">
        <v>288</v>
      </c>
      <c r="K178" s="200">
        <v>28612.65</v>
      </c>
    </row>
    <row r="179" spans="1:11" ht="14.4" customHeight="1" x14ac:dyDescent="0.3">
      <c r="A179" s="195" t="s">
        <v>289</v>
      </c>
      <c r="B179" s="196" t="s">
        <v>291</v>
      </c>
      <c r="C179" s="197" t="s">
        <v>299</v>
      </c>
      <c r="D179" s="198" t="s">
        <v>300</v>
      </c>
      <c r="E179" s="197" t="s">
        <v>391</v>
      </c>
      <c r="F179" s="198" t="s">
        <v>392</v>
      </c>
      <c r="G179" s="197" t="s">
        <v>747</v>
      </c>
      <c r="H179" s="197" t="s">
        <v>748</v>
      </c>
      <c r="I179" s="199">
        <v>30.545714285714286</v>
      </c>
      <c r="J179" s="199">
        <v>5040</v>
      </c>
      <c r="K179" s="200">
        <v>152804.99</v>
      </c>
    </row>
    <row r="180" spans="1:11" ht="14.4" customHeight="1" x14ac:dyDescent="0.3">
      <c r="A180" s="195" t="s">
        <v>289</v>
      </c>
      <c r="B180" s="196" t="s">
        <v>291</v>
      </c>
      <c r="C180" s="197" t="s">
        <v>299</v>
      </c>
      <c r="D180" s="198" t="s">
        <v>300</v>
      </c>
      <c r="E180" s="197" t="s">
        <v>391</v>
      </c>
      <c r="F180" s="198" t="s">
        <v>392</v>
      </c>
      <c r="G180" s="197" t="s">
        <v>749</v>
      </c>
      <c r="H180" s="197" t="s">
        <v>750</v>
      </c>
      <c r="I180" s="199">
        <v>32.409999999999997</v>
      </c>
      <c r="J180" s="199">
        <v>840</v>
      </c>
      <c r="K180" s="200">
        <v>27223.489999999998</v>
      </c>
    </row>
    <row r="181" spans="1:11" ht="14.4" customHeight="1" x14ac:dyDescent="0.3">
      <c r="A181" s="195" t="s">
        <v>289</v>
      </c>
      <c r="B181" s="196" t="s">
        <v>291</v>
      </c>
      <c r="C181" s="197" t="s">
        <v>299</v>
      </c>
      <c r="D181" s="198" t="s">
        <v>300</v>
      </c>
      <c r="E181" s="197" t="s">
        <v>391</v>
      </c>
      <c r="F181" s="198" t="s">
        <v>392</v>
      </c>
      <c r="G181" s="197" t="s">
        <v>751</v>
      </c>
      <c r="H181" s="197" t="s">
        <v>752</v>
      </c>
      <c r="I181" s="199">
        <v>151.28</v>
      </c>
      <c r="J181" s="199">
        <v>120</v>
      </c>
      <c r="K181" s="200">
        <v>18153.68</v>
      </c>
    </row>
    <row r="182" spans="1:11" ht="14.4" customHeight="1" x14ac:dyDescent="0.3">
      <c r="A182" s="195" t="s">
        <v>289</v>
      </c>
      <c r="B182" s="196" t="s">
        <v>291</v>
      </c>
      <c r="C182" s="197" t="s">
        <v>299</v>
      </c>
      <c r="D182" s="198" t="s">
        <v>300</v>
      </c>
      <c r="E182" s="197" t="s">
        <v>391</v>
      </c>
      <c r="F182" s="198" t="s">
        <v>392</v>
      </c>
      <c r="G182" s="197" t="s">
        <v>753</v>
      </c>
      <c r="H182" s="197" t="s">
        <v>754</v>
      </c>
      <c r="I182" s="199">
        <v>72.83</v>
      </c>
      <c r="J182" s="199">
        <v>72</v>
      </c>
      <c r="K182" s="200">
        <v>5244</v>
      </c>
    </row>
    <row r="183" spans="1:11" ht="14.4" customHeight="1" x14ac:dyDescent="0.3">
      <c r="A183" s="195" t="s">
        <v>289</v>
      </c>
      <c r="B183" s="196" t="s">
        <v>291</v>
      </c>
      <c r="C183" s="197" t="s">
        <v>299</v>
      </c>
      <c r="D183" s="198" t="s">
        <v>300</v>
      </c>
      <c r="E183" s="197" t="s">
        <v>391</v>
      </c>
      <c r="F183" s="198" t="s">
        <v>392</v>
      </c>
      <c r="G183" s="197" t="s">
        <v>755</v>
      </c>
      <c r="H183" s="197" t="s">
        <v>756</v>
      </c>
      <c r="I183" s="199">
        <v>80.5</v>
      </c>
      <c r="J183" s="199">
        <v>72</v>
      </c>
      <c r="K183" s="200">
        <v>5796</v>
      </c>
    </row>
    <row r="184" spans="1:11" ht="14.4" customHeight="1" x14ac:dyDescent="0.3">
      <c r="A184" s="195" t="s">
        <v>289</v>
      </c>
      <c r="B184" s="196" t="s">
        <v>291</v>
      </c>
      <c r="C184" s="197" t="s">
        <v>299</v>
      </c>
      <c r="D184" s="198" t="s">
        <v>300</v>
      </c>
      <c r="E184" s="197" t="s">
        <v>391</v>
      </c>
      <c r="F184" s="198" t="s">
        <v>392</v>
      </c>
      <c r="G184" s="197" t="s">
        <v>757</v>
      </c>
      <c r="H184" s="197" t="s">
        <v>758</v>
      </c>
      <c r="I184" s="199">
        <v>200.01</v>
      </c>
      <c r="J184" s="199">
        <v>192</v>
      </c>
      <c r="K184" s="200">
        <v>38402.28</v>
      </c>
    </row>
    <row r="185" spans="1:11" ht="14.4" customHeight="1" x14ac:dyDescent="0.3">
      <c r="A185" s="195" t="s">
        <v>289</v>
      </c>
      <c r="B185" s="196" t="s">
        <v>291</v>
      </c>
      <c r="C185" s="197" t="s">
        <v>299</v>
      </c>
      <c r="D185" s="198" t="s">
        <v>300</v>
      </c>
      <c r="E185" s="197" t="s">
        <v>391</v>
      </c>
      <c r="F185" s="198" t="s">
        <v>392</v>
      </c>
      <c r="G185" s="197" t="s">
        <v>759</v>
      </c>
      <c r="H185" s="197" t="s">
        <v>760</v>
      </c>
      <c r="I185" s="199">
        <v>192.76666666666668</v>
      </c>
      <c r="J185" s="199">
        <v>120</v>
      </c>
      <c r="K185" s="200">
        <v>22736.43</v>
      </c>
    </row>
    <row r="186" spans="1:11" ht="14.4" customHeight="1" x14ac:dyDescent="0.3">
      <c r="A186" s="195" t="s">
        <v>289</v>
      </c>
      <c r="B186" s="196" t="s">
        <v>291</v>
      </c>
      <c r="C186" s="197" t="s">
        <v>299</v>
      </c>
      <c r="D186" s="198" t="s">
        <v>300</v>
      </c>
      <c r="E186" s="197" t="s">
        <v>391</v>
      </c>
      <c r="F186" s="198" t="s">
        <v>392</v>
      </c>
      <c r="G186" s="197" t="s">
        <v>761</v>
      </c>
      <c r="H186" s="197" t="s">
        <v>762</v>
      </c>
      <c r="I186" s="199">
        <v>76.343333333333348</v>
      </c>
      <c r="J186" s="199">
        <v>540</v>
      </c>
      <c r="K186" s="200">
        <v>40520.25</v>
      </c>
    </row>
    <row r="187" spans="1:11" ht="14.4" customHeight="1" x14ac:dyDescent="0.3">
      <c r="A187" s="195" t="s">
        <v>289</v>
      </c>
      <c r="B187" s="196" t="s">
        <v>291</v>
      </c>
      <c r="C187" s="197" t="s">
        <v>299</v>
      </c>
      <c r="D187" s="198" t="s">
        <v>300</v>
      </c>
      <c r="E187" s="197" t="s">
        <v>391</v>
      </c>
      <c r="F187" s="198" t="s">
        <v>392</v>
      </c>
      <c r="G187" s="197" t="s">
        <v>763</v>
      </c>
      <c r="H187" s="197" t="s">
        <v>764</v>
      </c>
      <c r="I187" s="199">
        <v>113.85</v>
      </c>
      <c r="J187" s="199">
        <v>36</v>
      </c>
      <c r="K187" s="200">
        <v>4098.6000000000004</v>
      </c>
    </row>
    <row r="188" spans="1:11" ht="14.4" customHeight="1" x14ac:dyDescent="0.3">
      <c r="A188" s="195" t="s">
        <v>289</v>
      </c>
      <c r="B188" s="196" t="s">
        <v>291</v>
      </c>
      <c r="C188" s="197" t="s">
        <v>299</v>
      </c>
      <c r="D188" s="198" t="s">
        <v>300</v>
      </c>
      <c r="E188" s="197" t="s">
        <v>391</v>
      </c>
      <c r="F188" s="198" t="s">
        <v>392</v>
      </c>
      <c r="G188" s="197" t="s">
        <v>765</v>
      </c>
      <c r="H188" s="197" t="s">
        <v>766</v>
      </c>
      <c r="I188" s="199">
        <v>46.169999999999995</v>
      </c>
      <c r="J188" s="199">
        <v>360</v>
      </c>
      <c r="K188" s="200">
        <v>16336.440000000004</v>
      </c>
    </row>
    <row r="189" spans="1:11" ht="14.4" customHeight="1" x14ac:dyDescent="0.3">
      <c r="A189" s="195" t="s">
        <v>289</v>
      </c>
      <c r="B189" s="196" t="s">
        <v>291</v>
      </c>
      <c r="C189" s="197" t="s">
        <v>299</v>
      </c>
      <c r="D189" s="198" t="s">
        <v>300</v>
      </c>
      <c r="E189" s="197" t="s">
        <v>391</v>
      </c>
      <c r="F189" s="198" t="s">
        <v>392</v>
      </c>
      <c r="G189" s="197" t="s">
        <v>767</v>
      </c>
      <c r="H189" s="197" t="s">
        <v>768</v>
      </c>
      <c r="I189" s="199">
        <v>263.54000000000002</v>
      </c>
      <c r="J189" s="199">
        <v>36</v>
      </c>
      <c r="K189" s="200">
        <v>9487.4</v>
      </c>
    </row>
    <row r="190" spans="1:11" ht="14.4" customHeight="1" x14ac:dyDescent="0.3">
      <c r="A190" s="195" t="s">
        <v>289</v>
      </c>
      <c r="B190" s="196" t="s">
        <v>291</v>
      </c>
      <c r="C190" s="197" t="s">
        <v>299</v>
      </c>
      <c r="D190" s="198" t="s">
        <v>300</v>
      </c>
      <c r="E190" s="197" t="s">
        <v>391</v>
      </c>
      <c r="F190" s="198" t="s">
        <v>392</v>
      </c>
      <c r="G190" s="197" t="s">
        <v>769</v>
      </c>
      <c r="H190" s="197" t="s">
        <v>770</v>
      </c>
      <c r="I190" s="199">
        <v>718.3</v>
      </c>
      <c r="J190" s="199">
        <v>24</v>
      </c>
      <c r="K190" s="200">
        <v>17239.29</v>
      </c>
    </row>
    <row r="191" spans="1:11" ht="14.4" customHeight="1" x14ac:dyDescent="0.3">
      <c r="A191" s="195" t="s">
        <v>289</v>
      </c>
      <c r="B191" s="196" t="s">
        <v>291</v>
      </c>
      <c r="C191" s="197" t="s">
        <v>299</v>
      </c>
      <c r="D191" s="198" t="s">
        <v>300</v>
      </c>
      <c r="E191" s="197" t="s">
        <v>391</v>
      </c>
      <c r="F191" s="198" t="s">
        <v>392</v>
      </c>
      <c r="G191" s="197" t="s">
        <v>771</v>
      </c>
      <c r="H191" s="197" t="s">
        <v>772</v>
      </c>
      <c r="I191" s="199">
        <v>97.83</v>
      </c>
      <c r="J191" s="199">
        <v>48</v>
      </c>
      <c r="K191" s="200">
        <v>4695.96</v>
      </c>
    </row>
    <row r="192" spans="1:11" ht="14.4" customHeight="1" x14ac:dyDescent="0.3">
      <c r="A192" s="195" t="s">
        <v>289</v>
      </c>
      <c r="B192" s="196" t="s">
        <v>291</v>
      </c>
      <c r="C192" s="197" t="s">
        <v>299</v>
      </c>
      <c r="D192" s="198" t="s">
        <v>300</v>
      </c>
      <c r="E192" s="197" t="s">
        <v>391</v>
      </c>
      <c r="F192" s="198" t="s">
        <v>392</v>
      </c>
      <c r="G192" s="197" t="s">
        <v>773</v>
      </c>
      <c r="H192" s="197" t="s">
        <v>774</v>
      </c>
      <c r="I192" s="199">
        <v>36.605000000000004</v>
      </c>
      <c r="J192" s="199">
        <v>180</v>
      </c>
      <c r="K192" s="200">
        <v>6421.46</v>
      </c>
    </row>
    <row r="193" spans="1:11" ht="14.4" customHeight="1" x14ac:dyDescent="0.3">
      <c r="A193" s="195" t="s">
        <v>289</v>
      </c>
      <c r="B193" s="196" t="s">
        <v>291</v>
      </c>
      <c r="C193" s="197" t="s">
        <v>299</v>
      </c>
      <c r="D193" s="198" t="s">
        <v>300</v>
      </c>
      <c r="E193" s="197" t="s">
        <v>391</v>
      </c>
      <c r="F193" s="198" t="s">
        <v>392</v>
      </c>
      <c r="G193" s="197" t="s">
        <v>775</v>
      </c>
      <c r="H193" s="197" t="s">
        <v>776</v>
      </c>
      <c r="I193" s="199">
        <v>50.114999999999995</v>
      </c>
      <c r="J193" s="199">
        <v>360</v>
      </c>
      <c r="K193" s="200">
        <v>18042.120000000003</v>
      </c>
    </row>
    <row r="194" spans="1:11" ht="14.4" customHeight="1" x14ac:dyDescent="0.3">
      <c r="A194" s="195" t="s">
        <v>289</v>
      </c>
      <c r="B194" s="196" t="s">
        <v>291</v>
      </c>
      <c r="C194" s="197" t="s">
        <v>299</v>
      </c>
      <c r="D194" s="198" t="s">
        <v>300</v>
      </c>
      <c r="E194" s="197" t="s">
        <v>391</v>
      </c>
      <c r="F194" s="198" t="s">
        <v>392</v>
      </c>
      <c r="G194" s="197" t="s">
        <v>777</v>
      </c>
      <c r="H194" s="197" t="s">
        <v>778</v>
      </c>
      <c r="I194" s="199">
        <v>364.17666666666668</v>
      </c>
      <c r="J194" s="199">
        <v>456</v>
      </c>
      <c r="K194" s="200">
        <v>163225.20000000001</v>
      </c>
    </row>
    <row r="195" spans="1:11" ht="14.4" customHeight="1" x14ac:dyDescent="0.3">
      <c r="A195" s="195" t="s">
        <v>289</v>
      </c>
      <c r="B195" s="196" t="s">
        <v>291</v>
      </c>
      <c r="C195" s="197" t="s">
        <v>299</v>
      </c>
      <c r="D195" s="198" t="s">
        <v>300</v>
      </c>
      <c r="E195" s="197" t="s">
        <v>391</v>
      </c>
      <c r="F195" s="198" t="s">
        <v>392</v>
      </c>
      <c r="G195" s="197" t="s">
        <v>779</v>
      </c>
      <c r="H195" s="197" t="s">
        <v>780</v>
      </c>
      <c r="I195" s="199">
        <v>408.99</v>
      </c>
      <c r="J195" s="199">
        <v>156</v>
      </c>
      <c r="K195" s="200">
        <v>63802.87</v>
      </c>
    </row>
    <row r="196" spans="1:11" ht="14.4" customHeight="1" x14ac:dyDescent="0.3">
      <c r="A196" s="195" t="s">
        <v>289</v>
      </c>
      <c r="B196" s="196" t="s">
        <v>291</v>
      </c>
      <c r="C196" s="197" t="s">
        <v>299</v>
      </c>
      <c r="D196" s="198" t="s">
        <v>300</v>
      </c>
      <c r="E196" s="197" t="s">
        <v>391</v>
      </c>
      <c r="F196" s="198" t="s">
        <v>392</v>
      </c>
      <c r="G196" s="197" t="s">
        <v>781</v>
      </c>
      <c r="H196" s="197" t="s">
        <v>782</v>
      </c>
      <c r="I196" s="199">
        <v>178.74666666666667</v>
      </c>
      <c r="J196" s="199">
        <v>108</v>
      </c>
      <c r="K196" s="200">
        <v>18974.77</v>
      </c>
    </row>
    <row r="197" spans="1:11" ht="14.4" customHeight="1" x14ac:dyDescent="0.3">
      <c r="A197" s="195" t="s">
        <v>289</v>
      </c>
      <c r="B197" s="196" t="s">
        <v>291</v>
      </c>
      <c r="C197" s="197" t="s">
        <v>299</v>
      </c>
      <c r="D197" s="198" t="s">
        <v>300</v>
      </c>
      <c r="E197" s="197" t="s">
        <v>391</v>
      </c>
      <c r="F197" s="198" t="s">
        <v>392</v>
      </c>
      <c r="G197" s="197" t="s">
        <v>783</v>
      </c>
      <c r="H197" s="197" t="s">
        <v>784</v>
      </c>
      <c r="I197" s="199">
        <v>144.148</v>
      </c>
      <c r="J197" s="199">
        <v>180</v>
      </c>
      <c r="K197" s="200">
        <v>25416.15</v>
      </c>
    </row>
    <row r="198" spans="1:11" ht="14.4" customHeight="1" x14ac:dyDescent="0.3">
      <c r="A198" s="195" t="s">
        <v>289</v>
      </c>
      <c r="B198" s="196" t="s">
        <v>291</v>
      </c>
      <c r="C198" s="197" t="s">
        <v>299</v>
      </c>
      <c r="D198" s="198" t="s">
        <v>300</v>
      </c>
      <c r="E198" s="197" t="s">
        <v>391</v>
      </c>
      <c r="F198" s="198" t="s">
        <v>392</v>
      </c>
      <c r="G198" s="197" t="s">
        <v>785</v>
      </c>
      <c r="H198" s="197" t="s">
        <v>786</v>
      </c>
      <c r="I198" s="199">
        <v>381.14</v>
      </c>
      <c r="J198" s="199">
        <v>108</v>
      </c>
      <c r="K198" s="200">
        <v>40116.6</v>
      </c>
    </row>
    <row r="199" spans="1:11" ht="14.4" customHeight="1" x14ac:dyDescent="0.3">
      <c r="A199" s="195" t="s">
        <v>289</v>
      </c>
      <c r="B199" s="196" t="s">
        <v>291</v>
      </c>
      <c r="C199" s="197" t="s">
        <v>299</v>
      </c>
      <c r="D199" s="198" t="s">
        <v>300</v>
      </c>
      <c r="E199" s="197" t="s">
        <v>391</v>
      </c>
      <c r="F199" s="198" t="s">
        <v>392</v>
      </c>
      <c r="G199" s="197" t="s">
        <v>787</v>
      </c>
      <c r="H199" s="197" t="s">
        <v>788</v>
      </c>
      <c r="I199" s="199">
        <v>268.12333333333339</v>
      </c>
      <c r="J199" s="199">
        <v>108</v>
      </c>
      <c r="K199" s="200">
        <v>28462.199999999997</v>
      </c>
    </row>
    <row r="200" spans="1:11" ht="14.4" customHeight="1" x14ac:dyDescent="0.3">
      <c r="A200" s="195" t="s">
        <v>289</v>
      </c>
      <c r="B200" s="196" t="s">
        <v>291</v>
      </c>
      <c r="C200" s="197" t="s">
        <v>299</v>
      </c>
      <c r="D200" s="198" t="s">
        <v>300</v>
      </c>
      <c r="E200" s="197" t="s">
        <v>391</v>
      </c>
      <c r="F200" s="198" t="s">
        <v>392</v>
      </c>
      <c r="G200" s="197" t="s">
        <v>789</v>
      </c>
      <c r="H200" s="197" t="s">
        <v>790</v>
      </c>
      <c r="I200" s="199">
        <v>77.02</v>
      </c>
      <c r="J200" s="199">
        <v>252</v>
      </c>
      <c r="K200" s="200">
        <v>19407.919999999998</v>
      </c>
    </row>
    <row r="201" spans="1:11" ht="14.4" customHeight="1" x14ac:dyDescent="0.3">
      <c r="A201" s="195" t="s">
        <v>289</v>
      </c>
      <c r="B201" s="196" t="s">
        <v>291</v>
      </c>
      <c r="C201" s="197" t="s">
        <v>299</v>
      </c>
      <c r="D201" s="198" t="s">
        <v>300</v>
      </c>
      <c r="E201" s="197" t="s">
        <v>391</v>
      </c>
      <c r="F201" s="198" t="s">
        <v>392</v>
      </c>
      <c r="G201" s="197" t="s">
        <v>791</v>
      </c>
      <c r="H201" s="197" t="s">
        <v>792</v>
      </c>
      <c r="I201" s="199">
        <v>60.43</v>
      </c>
      <c r="J201" s="199">
        <v>72</v>
      </c>
      <c r="K201" s="200">
        <v>4351.1400000000003</v>
      </c>
    </row>
    <row r="202" spans="1:11" ht="14.4" customHeight="1" x14ac:dyDescent="0.3">
      <c r="A202" s="195" t="s">
        <v>289</v>
      </c>
      <c r="B202" s="196" t="s">
        <v>291</v>
      </c>
      <c r="C202" s="197" t="s">
        <v>299</v>
      </c>
      <c r="D202" s="198" t="s">
        <v>300</v>
      </c>
      <c r="E202" s="197" t="s">
        <v>391</v>
      </c>
      <c r="F202" s="198" t="s">
        <v>392</v>
      </c>
      <c r="G202" s="197" t="s">
        <v>793</v>
      </c>
      <c r="H202" s="197" t="s">
        <v>794</v>
      </c>
      <c r="I202" s="199">
        <v>54.314999999999998</v>
      </c>
      <c r="J202" s="199">
        <v>144</v>
      </c>
      <c r="K202" s="200">
        <v>7622.5599999999995</v>
      </c>
    </row>
    <row r="203" spans="1:11" ht="14.4" customHeight="1" x14ac:dyDescent="0.3">
      <c r="A203" s="195" t="s">
        <v>289</v>
      </c>
      <c r="B203" s="196" t="s">
        <v>291</v>
      </c>
      <c r="C203" s="197" t="s">
        <v>299</v>
      </c>
      <c r="D203" s="198" t="s">
        <v>300</v>
      </c>
      <c r="E203" s="197" t="s">
        <v>391</v>
      </c>
      <c r="F203" s="198" t="s">
        <v>392</v>
      </c>
      <c r="G203" s="197" t="s">
        <v>795</v>
      </c>
      <c r="H203" s="197" t="s">
        <v>796</v>
      </c>
      <c r="I203" s="199">
        <v>42.67</v>
      </c>
      <c r="J203" s="199">
        <v>60</v>
      </c>
      <c r="K203" s="200">
        <v>2559.9</v>
      </c>
    </row>
    <row r="204" spans="1:11" ht="14.4" customHeight="1" x14ac:dyDescent="0.3">
      <c r="A204" s="195" t="s">
        <v>289</v>
      </c>
      <c r="B204" s="196" t="s">
        <v>291</v>
      </c>
      <c r="C204" s="197" t="s">
        <v>299</v>
      </c>
      <c r="D204" s="198" t="s">
        <v>300</v>
      </c>
      <c r="E204" s="197" t="s">
        <v>391</v>
      </c>
      <c r="F204" s="198" t="s">
        <v>392</v>
      </c>
      <c r="G204" s="197" t="s">
        <v>797</v>
      </c>
      <c r="H204" s="197" t="s">
        <v>798</v>
      </c>
      <c r="I204" s="199">
        <v>50.116666666666667</v>
      </c>
      <c r="J204" s="199">
        <v>396</v>
      </c>
      <c r="K204" s="200">
        <v>19846.32</v>
      </c>
    </row>
    <row r="205" spans="1:11" ht="14.4" customHeight="1" x14ac:dyDescent="0.3">
      <c r="A205" s="195" t="s">
        <v>289</v>
      </c>
      <c r="B205" s="196" t="s">
        <v>291</v>
      </c>
      <c r="C205" s="197" t="s">
        <v>299</v>
      </c>
      <c r="D205" s="198" t="s">
        <v>300</v>
      </c>
      <c r="E205" s="197" t="s">
        <v>391</v>
      </c>
      <c r="F205" s="198" t="s">
        <v>392</v>
      </c>
      <c r="G205" s="197" t="s">
        <v>799</v>
      </c>
      <c r="H205" s="197" t="s">
        <v>800</v>
      </c>
      <c r="I205" s="199">
        <v>1276.5</v>
      </c>
      <c r="J205" s="199">
        <v>12</v>
      </c>
      <c r="K205" s="200">
        <v>15317.99</v>
      </c>
    </row>
    <row r="206" spans="1:11" ht="14.4" customHeight="1" x14ac:dyDescent="0.3">
      <c r="A206" s="195" t="s">
        <v>289</v>
      </c>
      <c r="B206" s="196" t="s">
        <v>291</v>
      </c>
      <c r="C206" s="197" t="s">
        <v>299</v>
      </c>
      <c r="D206" s="198" t="s">
        <v>300</v>
      </c>
      <c r="E206" s="197" t="s">
        <v>391</v>
      </c>
      <c r="F206" s="198" t="s">
        <v>392</v>
      </c>
      <c r="G206" s="197" t="s">
        <v>801</v>
      </c>
      <c r="H206" s="197" t="s">
        <v>802</v>
      </c>
      <c r="I206" s="199">
        <v>46.06</v>
      </c>
      <c r="J206" s="199">
        <v>180</v>
      </c>
      <c r="K206" s="200">
        <v>8291.5</v>
      </c>
    </row>
    <row r="207" spans="1:11" ht="14.4" customHeight="1" x14ac:dyDescent="0.3">
      <c r="A207" s="195" t="s">
        <v>289</v>
      </c>
      <c r="B207" s="196" t="s">
        <v>291</v>
      </c>
      <c r="C207" s="197" t="s">
        <v>299</v>
      </c>
      <c r="D207" s="198" t="s">
        <v>300</v>
      </c>
      <c r="E207" s="197" t="s">
        <v>391</v>
      </c>
      <c r="F207" s="198" t="s">
        <v>392</v>
      </c>
      <c r="G207" s="197" t="s">
        <v>803</v>
      </c>
      <c r="H207" s="197" t="s">
        <v>804</v>
      </c>
      <c r="I207" s="199">
        <v>110.5</v>
      </c>
      <c r="J207" s="199">
        <v>36</v>
      </c>
      <c r="K207" s="200">
        <v>3978.06</v>
      </c>
    </row>
    <row r="208" spans="1:11" ht="14.4" customHeight="1" x14ac:dyDescent="0.3">
      <c r="A208" s="195" t="s">
        <v>289</v>
      </c>
      <c r="B208" s="196" t="s">
        <v>291</v>
      </c>
      <c r="C208" s="197" t="s">
        <v>299</v>
      </c>
      <c r="D208" s="198" t="s">
        <v>300</v>
      </c>
      <c r="E208" s="197" t="s">
        <v>391</v>
      </c>
      <c r="F208" s="198" t="s">
        <v>392</v>
      </c>
      <c r="G208" s="197" t="s">
        <v>805</v>
      </c>
      <c r="H208" s="197" t="s">
        <v>806</v>
      </c>
      <c r="I208" s="199">
        <v>200.84</v>
      </c>
      <c r="J208" s="199">
        <v>36</v>
      </c>
      <c r="K208" s="200">
        <v>7230.38</v>
      </c>
    </row>
    <row r="209" spans="1:11" ht="14.4" customHeight="1" x14ac:dyDescent="0.3">
      <c r="A209" s="195" t="s">
        <v>289</v>
      </c>
      <c r="B209" s="196" t="s">
        <v>291</v>
      </c>
      <c r="C209" s="197" t="s">
        <v>299</v>
      </c>
      <c r="D209" s="198" t="s">
        <v>300</v>
      </c>
      <c r="E209" s="197" t="s">
        <v>391</v>
      </c>
      <c r="F209" s="198" t="s">
        <v>392</v>
      </c>
      <c r="G209" s="197" t="s">
        <v>807</v>
      </c>
      <c r="H209" s="197" t="s">
        <v>808</v>
      </c>
      <c r="I209" s="199">
        <v>393.27</v>
      </c>
      <c r="J209" s="199">
        <v>24</v>
      </c>
      <c r="K209" s="200">
        <v>9438.56</v>
      </c>
    </row>
    <row r="210" spans="1:11" ht="14.4" customHeight="1" x14ac:dyDescent="0.3">
      <c r="A210" s="195" t="s">
        <v>289</v>
      </c>
      <c r="B210" s="196" t="s">
        <v>291</v>
      </c>
      <c r="C210" s="197" t="s">
        <v>299</v>
      </c>
      <c r="D210" s="198" t="s">
        <v>300</v>
      </c>
      <c r="E210" s="197" t="s">
        <v>391</v>
      </c>
      <c r="F210" s="198" t="s">
        <v>392</v>
      </c>
      <c r="G210" s="197" t="s">
        <v>809</v>
      </c>
      <c r="H210" s="197" t="s">
        <v>810</v>
      </c>
      <c r="I210" s="199">
        <v>31.36</v>
      </c>
      <c r="J210" s="199">
        <v>1560</v>
      </c>
      <c r="K210" s="200">
        <v>48926.879999999997</v>
      </c>
    </row>
    <row r="211" spans="1:11" ht="14.4" customHeight="1" x14ac:dyDescent="0.3">
      <c r="A211" s="195" t="s">
        <v>289</v>
      </c>
      <c r="B211" s="196" t="s">
        <v>291</v>
      </c>
      <c r="C211" s="197" t="s">
        <v>299</v>
      </c>
      <c r="D211" s="198" t="s">
        <v>300</v>
      </c>
      <c r="E211" s="197" t="s">
        <v>391</v>
      </c>
      <c r="F211" s="198" t="s">
        <v>392</v>
      </c>
      <c r="G211" s="197" t="s">
        <v>811</v>
      </c>
      <c r="H211" s="197" t="s">
        <v>812</v>
      </c>
      <c r="I211" s="199">
        <v>196.47</v>
      </c>
      <c r="J211" s="199">
        <v>36</v>
      </c>
      <c r="K211" s="200">
        <v>7072.81</v>
      </c>
    </row>
    <row r="212" spans="1:11" ht="14.4" customHeight="1" x14ac:dyDescent="0.3">
      <c r="A212" s="195" t="s">
        <v>289</v>
      </c>
      <c r="B212" s="196" t="s">
        <v>291</v>
      </c>
      <c r="C212" s="197" t="s">
        <v>299</v>
      </c>
      <c r="D212" s="198" t="s">
        <v>300</v>
      </c>
      <c r="E212" s="197" t="s">
        <v>391</v>
      </c>
      <c r="F212" s="198" t="s">
        <v>392</v>
      </c>
      <c r="G212" s="197" t="s">
        <v>813</v>
      </c>
      <c r="H212" s="197" t="s">
        <v>814</v>
      </c>
      <c r="I212" s="199">
        <v>79.760000000000005</v>
      </c>
      <c r="J212" s="199">
        <v>144</v>
      </c>
      <c r="K212" s="200">
        <v>11486.02</v>
      </c>
    </row>
    <row r="213" spans="1:11" ht="14.4" customHeight="1" x14ac:dyDescent="0.3">
      <c r="A213" s="195" t="s">
        <v>289</v>
      </c>
      <c r="B213" s="196" t="s">
        <v>291</v>
      </c>
      <c r="C213" s="197" t="s">
        <v>299</v>
      </c>
      <c r="D213" s="198" t="s">
        <v>300</v>
      </c>
      <c r="E213" s="197" t="s">
        <v>391</v>
      </c>
      <c r="F213" s="198" t="s">
        <v>392</v>
      </c>
      <c r="G213" s="197" t="s">
        <v>815</v>
      </c>
      <c r="H213" s="197" t="s">
        <v>816</v>
      </c>
      <c r="I213" s="199">
        <v>161.16999999999999</v>
      </c>
      <c r="J213" s="199">
        <v>360</v>
      </c>
      <c r="K213" s="200">
        <v>58021.229999999996</v>
      </c>
    </row>
    <row r="214" spans="1:11" ht="14.4" customHeight="1" x14ac:dyDescent="0.3">
      <c r="A214" s="195" t="s">
        <v>289</v>
      </c>
      <c r="B214" s="196" t="s">
        <v>291</v>
      </c>
      <c r="C214" s="197" t="s">
        <v>299</v>
      </c>
      <c r="D214" s="198" t="s">
        <v>300</v>
      </c>
      <c r="E214" s="197" t="s">
        <v>391</v>
      </c>
      <c r="F214" s="198" t="s">
        <v>392</v>
      </c>
      <c r="G214" s="197" t="s">
        <v>817</v>
      </c>
      <c r="H214" s="197" t="s">
        <v>818</v>
      </c>
      <c r="I214" s="199">
        <v>103.4</v>
      </c>
      <c r="J214" s="199">
        <v>36</v>
      </c>
      <c r="K214" s="200">
        <v>3722.4</v>
      </c>
    </row>
    <row r="215" spans="1:11" ht="14.4" customHeight="1" x14ac:dyDescent="0.3">
      <c r="A215" s="195" t="s">
        <v>289</v>
      </c>
      <c r="B215" s="196" t="s">
        <v>291</v>
      </c>
      <c r="C215" s="197" t="s">
        <v>299</v>
      </c>
      <c r="D215" s="198" t="s">
        <v>300</v>
      </c>
      <c r="E215" s="197" t="s">
        <v>393</v>
      </c>
      <c r="F215" s="198" t="s">
        <v>394</v>
      </c>
      <c r="G215" s="197" t="s">
        <v>819</v>
      </c>
      <c r="H215" s="197" t="s">
        <v>820</v>
      </c>
      <c r="I215" s="199">
        <v>0.28000000000000003</v>
      </c>
      <c r="J215" s="199">
        <v>100</v>
      </c>
      <c r="K215" s="200">
        <v>28</v>
      </c>
    </row>
    <row r="216" spans="1:11" ht="14.4" customHeight="1" x14ac:dyDescent="0.3">
      <c r="A216" s="195" t="s">
        <v>289</v>
      </c>
      <c r="B216" s="196" t="s">
        <v>291</v>
      </c>
      <c r="C216" s="197" t="s">
        <v>299</v>
      </c>
      <c r="D216" s="198" t="s">
        <v>300</v>
      </c>
      <c r="E216" s="197" t="s">
        <v>393</v>
      </c>
      <c r="F216" s="198" t="s">
        <v>394</v>
      </c>
      <c r="G216" s="197" t="s">
        <v>821</v>
      </c>
      <c r="H216" s="197" t="s">
        <v>822</v>
      </c>
      <c r="I216" s="199">
        <v>0.29799999999999999</v>
      </c>
      <c r="J216" s="199">
        <v>600</v>
      </c>
      <c r="K216" s="200">
        <v>179</v>
      </c>
    </row>
    <row r="217" spans="1:11" ht="14.4" customHeight="1" x14ac:dyDescent="0.3">
      <c r="A217" s="195" t="s">
        <v>289</v>
      </c>
      <c r="B217" s="196" t="s">
        <v>291</v>
      </c>
      <c r="C217" s="197" t="s">
        <v>299</v>
      </c>
      <c r="D217" s="198" t="s">
        <v>300</v>
      </c>
      <c r="E217" s="197" t="s">
        <v>393</v>
      </c>
      <c r="F217" s="198" t="s">
        <v>394</v>
      </c>
      <c r="G217" s="197" t="s">
        <v>823</v>
      </c>
      <c r="H217" s="197" t="s">
        <v>824</v>
      </c>
      <c r="I217" s="199">
        <v>0.3</v>
      </c>
      <c r="J217" s="199">
        <v>900</v>
      </c>
      <c r="K217" s="200">
        <v>271</v>
      </c>
    </row>
    <row r="218" spans="1:11" ht="14.4" customHeight="1" x14ac:dyDescent="0.3">
      <c r="A218" s="195" t="s">
        <v>289</v>
      </c>
      <c r="B218" s="196" t="s">
        <v>291</v>
      </c>
      <c r="C218" s="197" t="s">
        <v>299</v>
      </c>
      <c r="D218" s="198" t="s">
        <v>300</v>
      </c>
      <c r="E218" s="197" t="s">
        <v>393</v>
      </c>
      <c r="F218" s="198" t="s">
        <v>394</v>
      </c>
      <c r="G218" s="197" t="s">
        <v>825</v>
      </c>
      <c r="H218" s="197" t="s">
        <v>826</v>
      </c>
      <c r="I218" s="199">
        <v>0.3</v>
      </c>
      <c r="J218" s="199">
        <v>100</v>
      </c>
      <c r="K218" s="200">
        <v>30</v>
      </c>
    </row>
    <row r="219" spans="1:11" ht="14.4" customHeight="1" x14ac:dyDescent="0.3">
      <c r="A219" s="195" t="s">
        <v>289</v>
      </c>
      <c r="B219" s="196" t="s">
        <v>291</v>
      </c>
      <c r="C219" s="197" t="s">
        <v>299</v>
      </c>
      <c r="D219" s="198" t="s">
        <v>300</v>
      </c>
      <c r="E219" s="197" t="s">
        <v>393</v>
      </c>
      <c r="F219" s="198" t="s">
        <v>394</v>
      </c>
      <c r="G219" s="197" t="s">
        <v>827</v>
      </c>
      <c r="H219" s="197" t="s">
        <v>828</v>
      </c>
      <c r="I219" s="199">
        <v>0.47749999999999998</v>
      </c>
      <c r="J219" s="199">
        <v>400</v>
      </c>
      <c r="K219" s="200">
        <v>191</v>
      </c>
    </row>
    <row r="220" spans="1:11" ht="14.4" customHeight="1" x14ac:dyDescent="0.3">
      <c r="A220" s="195" t="s">
        <v>289</v>
      </c>
      <c r="B220" s="196" t="s">
        <v>291</v>
      </c>
      <c r="C220" s="197" t="s">
        <v>299</v>
      </c>
      <c r="D220" s="198" t="s">
        <v>300</v>
      </c>
      <c r="E220" s="197" t="s">
        <v>393</v>
      </c>
      <c r="F220" s="198" t="s">
        <v>394</v>
      </c>
      <c r="G220" s="197" t="s">
        <v>829</v>
      </c>
      <c r="H220" s="197" t="s">
        <v>830</v>
      </c>
      <c r="I220" s="199">
        <v>10.983333333333334</v>
      </c>
      <c r="J220" s="199">
        <v>80</v>
      </c>
      <c r="K220" s="200">
        <v>878.64</v>
      </c>
    </row>
    <row r="221" spans="1:11" ht="14.4" customHeight="1" x14ac:dyDescent="0.3">
      <c r="A221" s="195" t="s">
        <v>289</v>
      </c>
      <c r="B221" s="196" t="s">
        <v>291</v>
      </c>
      <c r="C221" s="197" t="s">
        <v>299</v>
      </c>
      <c r="D221" s="198" t="s">
        <v>300</v>
      </c>
      <c r="E221" s="197" t="s">
        <v>393</v>
      </c>
      <c r="F221" s="198" t="s">
        <v>394</v>
      </c>
      <c r="G221" s="197" t="s">
        <v>831</v>
      </c>
      <c r="H221" s="197" t="s">
        <v>832</v>
      </c>
      <c r="I221" s="199">
        <v>10.99</v>
      </c>
      <c r="J221" s="199">
        <v>140</v>
      </c>
      <c r="K221" s="200">
        <v>1538.2399999999998</v>
      </c>
    </row>
    <row r="222" spans="1:11" ht="14.4" customHeight="1" x14ac:dyDescent="0.3">
      <c r="A222" s="195" t="s">
        <v>289</v>
      </c>
      <c r="B222" s="196" t="s">
        <v>291</v>
      </c>
      <c r="C222" s="197" t="s">
        <v>299</v>
      </c>
      <c r="D222" s="198" t="s">
        <v>300</v>
      </c>
      <c r="E222" s="197" t="s">
        <v>393</v>
      </c>
      <c r="F222" s="198" t="s">
        <v>394</v>
      </c>
      <c r="G222" s="197" t="s">
        <v>833</v>
      </c>
      <c r="H222" s="197" t="s">
        <v>834</v>
      </c>
      <c r="I222" s="199">
        <v>10.453333333333333</v>
      </c>
      <c r="J222" s="199">
        <v>80</v>
      </c>
      <c r="K222" s="200">
        <v>836.53</v>
      </c>
    </row>
    <row r="223" spans="1:11" ht="14.4" customHeight="1" x14ac:dyDescent="0.3">
      <c r="A223" s="195" t="s">
        <v>289</v>
      </c>
      <c r="B223" s="196" t="s">
        <v>291</v>
      </c>
      <c r="C223" s="197" t="s">
        <v>299</v>
      </c>
      <c r="D223" s="198" t="s">
        <v>300</v>
      </c>
      <c r="E223" s="197" t="s">
        <v>393</v>
      </c>
      <c r="F223" s="198" t="s">
        <v>394</v>
      </c>
      <c r="G223" s="197" t="s">
        <v>835</v>
      </c>
      <c r="H223" s="197" t="s">
        <v>836</v>
      </c>
      <c r="I223" s="199">
        <v>10.984999999999999</v>
      </c>
      <c r="J223" s="199">
        <v>80</v>
      </c>
      <c r="K223" s="200">
        <v>878.84</v>
      </c>
    </row>
    <row r="224" spans="1:11" ht="14.4" customHeight="1" x14ac:dyDescent="0.3">
      <c r="A224" s="195" t="s">
        <v>289</v>
      </c>
      <c r="B224" s="196" t="s">
        <v>291</v>
      </c>
      <c r="C224" s="197" t="s">
        <v>299</v>
      </c>
      <c r="D224" s="198" t="s">
        <v>300</v>
      </c>
      <c r="E224" s="197" t="s">
        <v>393</v>
      </c>
      <c r="F224" s="198" t="s">
        <v>394</v>
      </c>
      <c r="G224" s="197" t="s">
        <v>837</v>
      </c>
      <c r="H224" s="197" t="s">
        <v>838</v>
      </c>
      <c r="I224" s="199">
        <v>10.980000000000002</v>
      </c>
      <c r="J224" s="199">
        <v>80</v>
      </c>
      <c r="K224" s="200">
        <v>878.43</v>
      </c>
    </row>
    <row r="225" spans="1:11" ht="14.4" customHeight="1" x14ac:dyDescent="0.3">
      <c r="A225" s="195" t="s">
        <v>289</v>
      </c>
      <c r="B225" s="196" t="s">
        <v>291</v>
      </c>
      <c r="C225" s="197" t="s">
        <v>299</v>
      </c>
      <c r="D225" s="198" t="s">
        <v>300</v>
      </c>
      <c r="E225" s="197" t="s">
        <v>393</v>
      </c>
      <c r="F225" s="198" t="s">
        <v>394</v>
      </c>
      <c r="G225" s="197" t="s">
        <v>839</v>
      </c>
      <c r="H225" s="197" t="s">
        <v>840</v>
      </c>
      <c r="I225" s="199">
        <v>10.45</v>
      </c>
      <c r="J225" s="199">
        <v>180</v>
      </c>
      <c r="K225" s="200">
        <v>1881.5200000000002</v>
      </c>
    </row>
    <row r="226" spans="1:11" ht="14.4" customHeight="1" x14ac:dyDescent="0.3">
      <c r="A226" s="195" t="s">
        <v>289</v>
      </c>
      <c r="B226" s="196" t="s">
        <v>291</v>
      </c>
      <c r="C226" s="197" t="s">
        <v>299</v>
      </c>
      <c r="D226" s="198" t="s">
        <v>300</v>
      </c>
      <c r="E226" s="197" t="s">
        <v>393</v>
      </c>
      <c r="F226" s="198" t="s">
        <v>394</v>
      </c>
      <c r="G226" s="197" t="s">
        <v>841</v>
      </c>
      <c r="H226" s="197" t="s">
        <v>842</v>
      </c>
      <c r="I226" s="199">
        <v>10.99</v>
      </c>
      <c r="J226" s="199">
        <v>130</v>
      </c>
      <c r="K226" s="200">
        <v>1428.37</v>
      </c>
    </row>
    <row r="227" spans="1:11" ht="14.4" customHeight="1" x14ac:dyDescent="0.3">
      <c r="A227" s="195" t="s">
        <v>289</v>
      </c>
      <c r="B227" s="196" t="s">
        <v>291</v>
      </c>
      <c r="C227" s="197" t="s">
        <v>299</v>
      </c>
      <c r="D227" s="198" t="s">
        <v>300</v>
      </c>
      <c r="E227" s="197" t="s">
        <v>393</v>
      </c>
      <c r="F227" s="198" t="s">
        <v>394</v>
      </c>
      <c r="G227" s="197" t="s">
        <v>843</v>
      </c>
      <c r="H227" s="197" t="s">
        <v>844</v>
      </c>
      <c r="I227" s="199">
        <v>10.45</v>
      </c>
      <c r="J227" s="199">
        <v>80</v>
      </c>
      <c r="K227" s="200">
        <v>836.23</v>
      </c>
    </row>
    <row r="228" spans="1:11" ht="14.4" customHeight="1" x14ac:dyDescent="0.3">
      <c r="A228" s="195" t="s">
        <v>289</v>
      </c>
      <c r="B228" s="196" t="s">
        <v>291</v>
      </c>
      <c r="C228" s="197" t="s">
        <v>299</v>
      </c>
      <c r="D228" s="198" t="s">
        <v>300</v>
      </c>
      <c r="E228" s="197" t="s">
        <v>393</v>
      </c>
      <c r="F228" s="198" t="s">
        <v>394</v>
      </c>
      <c r="G228" s="197" t="s">
        <v>845</v>
      </c>
      <c r="H228" s="197" t="s">
        <v>846</v>
      </c>
      <c r="I228" s="199">
        <v>0.29714285714285715</v>
      </c>
      <c r="J228" s="199">
        <v>1200</v>
      </c>
      <c r="K228" s="200">
        <v>358</v>
      </c>
    </row>
    <row r="229" spans="1:11" ht="14.4" customHeight="1" x14ac:dyDescent="0.3">
      <c r="A229" s="195" t="s">
        <v>289</v>
      </c>
      <c r="B229" s="196" t="s">
        <v>291</v>
      </c>
      <c r="C229" s="197" t="s">
        <v>299</v>
      </c>
      <c r="D229" s="198" t="s">
        <v>300</v>
      </c>
      <c r="E229" s="197" t="s">
        <v>393</v>
      </c>
      <c r="F229" s="198" t="s">
        <v>394</v>
      </c>
      <c r="G229" s="197" t="s">
        <v>847</v>
      </c>
      <c r="H229" s="197" t="s">
        <v>848</v>
      </c>
      <c r="I229" s="199">
        <v>10.99</v>
      </c>
      <c r="J229" s="199">
        <v>60</v>
      </c>
      <c r="K229" s="200">
        <v>659.2</v>
      </c>
    </row>
    <row r="230" spans="1:11" ht="14.4" customHeight="1" x14ac:dyDescent="0.3">
      <c r="A230" s="195" t="s">
        <v>289</v>
      </c>
      <c r="B230" s="196" t="s">
        <v>291</v>
      </c>
      <c r="C230" s="197" t="s">
        <v>299</v>
      </c>
      <c r="D230" s="198" t="s">
        <v>300</v>
      </c>
      <c r="E230" s="197" t="s">
        <v>393</v>
      </c>
      <c r="F230" s="198" t="s">
        <v>394</v>
      </c>
      <c r="G230" s="197" t="s">
        <v>849</v>
      </c>
      <c r="H230" s="197" t="s">
        <v>850</v>
      </c>
      <c r="I230" s="199">
        <v>786.5</v>
      </c>
      <c r="J230" s="199">
        <v>25</v>
      </c>
      <c r="K230" s="200">
        <v>19662.5</v>
      </c>
    </row>
    <row r="231" spans="1:11" ht="14.4" customHeight="1" x14ac:dyDescent="0.3">
      <c r="A231" s="195" t="s">
        <v>289</v>
      </c>
      <c r="B231" s="196" t="s">
        <v>291</v>
      </c>
      <c r="C231" s="197" t="s">
        <v>299</v>
      </c>
      <c r="D231" s="198" t="s">
        <v>300</v>
      </c>
      <c r="E231" s="197" t="s">
        <v>393</v>
      </c>
      <c r="F231" s="198" t="s">
        <v>394</v>
      </c>
      <c r="G231" s="197" t="s">
        <v>851</v>
      </c>
      <c r="H231" s="197" t="s">
        <v>852</v>
      </c>
      <c r="I231" s="199">
        <v>6.55</v>
      </c>
      <c r="J231" s="199">
        <v>100</v>
      </c>
      <c r="K231" s="200">
        <v>654.6</v>
      </c>
    </row>
    <row r="232" spans="1:11" ht="14.4" customHeight="1" x14ac:dyDescent="0.3">
      <c r="A232" s="195" t="s">
        <v>289</v>
      </c>
      <c r="B232" s="196" t="s">
        <v>291</v>
      </c>
      <c r="C232" s="197" t="s">
        <v>299</v>
      </c>
      <c r="D232" s="198" t="s">
        <v>300</v>
      </c>
      <c r="E232" s="197" t="s">
        <v>393</v>
      </c>
      <c r="F232" s="198" t="s">
        <v>394</v>
      </c>
      <c r="G232" s="197" t="s">
        <v>853</v>
      </c>
      <c r="H232" s="197" t="s">
        <v>854</v>
      </c>
      <c r="I232" s="199">
        <v>6.55</v>
      </c>
      <c r="J232" s="199">
        <v>100</v>
      </c>
      <c r="K232" s="200">
        <v>654.6</v>
      </c>
    </row>
    <row r="233" spans="1:11" ht="14.4" customHeight="1" x14ac:dyDescent="0.3">
      <c r="A233" s="195" t="s">
        <v>289</v>
      </c>
      <c r="B233" s="196" t="s">
        <v>291</v>
      </c>
      <c r="C233" s="197" t="s">
        <v>299</v>
      </c>
      <c r="D233" s="198" t="s">
        <v>300</v>
      </c>
      <c r="E233" s="197" t="s">
        <v>393</v>
      </c>
      <c r="F233" s="198" t="s">
        <v>394</v>
      </c>
      <c r="G233" s="197" t="s">
        <v>855</v>
      </c>
      <c r="H233" s="197" t="s">
        <v>856</v>
      </c>
      <c r="I233" s="199">
        <v>25.51</v>
      </c>
      <c r="J233" s="199">
        <v>60</v>
      </c>
      <c r="K233" s="200">
        <v>1530.65</v>
      </c>
    </row>
    <row r="234" spans="1:11" ht="14.4" customHeight="1" x14ac:dyDescent="0.3">
      <c r="A234" s="195" t="s">
        <v>289</v>
      </c>
      <c r="B234" s="196" t="s">
        <v>291</v>
      </c>
      <c r="C234" s="197" t="s">
        <v>299</v>
      </c>
      <c r="D234" s="198" t="s">
        <v>300</v>
      </c>
      <c r="E234" s="197" t="s">
        <v>393</v>
      </c>
      <c r="F234" s="198" t="s">
        <v>394</v>
      </c>
      <c r="G234" s="197" t="s">
        <v>857</v>
      </c>
      <c r="H234" s="197" t="s">
        <v>858</v>
      </c>
      <c r="I234" s="199">
        <v>25.51</v>
      </c>
      <c r="J234" s="199">
        <v>60</v>
      </c>
      <c r="K234" s="200">
        <v>1530.65</v>
      </c>
    </row>
    <row r="235" spans="1:11" ht="14.4" customHeight="1" x14ac:dyDescent="0.3">
      <c r="A235" s="195" t="s">
        <v>289</v>
      </c>
      <c r="B235" s="196" t="s">
        <v>291</v>
      </c>
      <c r="C235" s="197" t="s">
        <v>299</v>
      </c>
      <c r="D235" s="198" t="s">
        <v>300</v>
      </c>
      <c r="E235" s="197" t="s">
        <v>393</v>
      </c>
      <c r="F235" s="198" t="s">
        <v>394</v>
      </c>
      <c r="G235" s="197" t="s">
        <v>859</v>
      </c>
      <c r="H235" s="197" t="s">
        <v>860</v>
      </c>
      <c r="I235" s="199">
        <v>25.51</v>
      </c>
      <c r="J235" s="199">
        <v>60</v>
      </c>
      <c r="K235" s="200">
        <v>1530.65</v>
      </c>
    </row>
    <row r="236" spans="1:11" ht="14.4" customHeight="1" x14ac:dyDescent="0.3">
      <c r="A236" s="195" t="s">
        <v>289</v>
      </c>
      <c r="B236" s="196" t="s">
        <v>291</v>
      </c>
      <c r="C236" s="197" t="s">
        <v>299</v>
      </c>
      <c r="D236" s="198" t="s">
        <v>300</v>
      </c>
      <c r="E236" s="197" t="s">
        <v>395</v>
      </c>
      <c r="F236" s="198" t="s">
        <v>396</v>
      </c>
      <c r="G236" s="197" t="s">
        <v>861</v>
      </c>
      <c r="H236" s="197" t="s">
        <v>862</v>
      </c>
      <c r="I236" s="199">
        <v>0.73333333333333339</v>
      </c>
      <c r="J236" s="199">
        <v>1800</v>
      </c>
      <c r="K236" s="200">
        <v>1320</v>
      </c>
    </row>
    <row r="237" spans="1:11" ht="14.4" customHeight="1" x14ac:dyDescent="0.3">
      <c r="A237" s="195" t="s">
        <v>289</v>
      </c>
      <c r="B237" s="196" t="s">
        <v>291</v>
      </c>
      <c r="C237" s="197" t="s">
        <v>299</v>
      </c>
      <c r="D237" s="198" t="s">
        <v>300</v>
      </c>
      <c r="E237" s="197" t="s">
        <v>395</v>
      </c>
      <c r="F237" s="198" t="s">
        <v>396</v>
      </c>
      <c r="G237" s="197" t="s">
        <v>863</v>
      </c>
      <c r="H237" s="197" t="s">
        <v>864</v>
      </c>
      <c r="I237" s="199">
        <v>16.21</v>
      </c>
      <c r="J237" s="199">
        <v>600</v>
      </c>
      <c r="K237" s="200">
        <v>9728.4</v>
      </c>
    </row>
    <row r="238" spans="1:11" ht="14.4" customHeight="1" x14ac:dyDescent="0.3">
      <c r="A238" s="195" t="s">
        <v>289</v>
      </c>
      <c r="B238" s="196" t="s">
        <v>291</v>
      </c>
      <c r="C238" s="197" t="s">
        <v>299</v>
      </c>
      <c r="D238" s="198" t="s">
        <v>300</v>
      </c>
      <c r="E238" s="197" t="s">
        <v>395</v>
      </c>
      <c r="F238" s="198" t="s">
        <v>396</v>
      </c>
      <c r="G238" s="197" t="s">
        <v>865</v>
      </c>
      <c r="H238" s="197" t="s">
        <v>866</v>
      </c>
      <c r="I238" s="199">
        <v>7.333333333333333</v>
      </c>
      <c r="J238" s="199">
        <v>500</v>
      </c>
      <c r="K238" s="200">
        <v>3650</v>
      </c>
    </row>
    <row r="239" spans="1:11" ht="14.4" customHeight="1" x14ac:dyDescent="0.3">
      <c r="A239" s="195" t="s">
        <v>289</v>
      </c>
      <c r="B239" s="196" t="s">
        <v>291</v>
      </c>
      <c r="C239" s="197" t="s">
        <v>299</v>
      </c>
      <c r="D239" s="198" t="s">
        <v>300</v>
      </c>
      <c r="E239" s="197" t="s">
        <v>395</v>
      </c>
      <c r="F239" s="198" t="s">
        <v>396</v>
      </c>
      <c r="G239" s="197" t="s">
        <v>867</v>
      </c>
      <c r="H239" s="197" t="s">
        <v>868</v>
      </c>
      <c r="I239" s="199">
        <v>7.3133333333333335</v>
      </c>
      <c r="J239" s="199">
        <v>450</v>
      </c>
      <c r="K239" s="200">
        <v>3284.5</v>
      </c>
    </row>
    <row r="240" spans="1:11" ht="14.4" customHeight="1" x14ac:dyDescent="0.3">
      <c r="A240" s="195" t="s">
        <v>289</v>
      </c>
      <c r="B240" s="196" t="s">
        <v>291</v>
      </c>
      <c r="C240" s="197" t="s">
        <v>299</v>
      </c>
      <c r="D240" s="198" t="s">
        <v>300</v>
      </c>
      <c r="E240" s="197" t="s">
        <v>395</v>
      </c>
      <c r="F240" s="198" t="s">
        <v>396</v>
      </c>
      <c r="G240" s="197" t="s">
        <v>869</v>
      </c>
      <c r="H240" s="197" t="s">
        <v>870</v>
      </c>
      <c r="I240" s="199">
        <v>20.69</v>
      </c>
      <c r="J240" s="199">
        <v>50</v>
      </c>
      <c r="K240" s="200">
        <v>1034.5</v>
      </c>
    </row>
    <row r="241" spans="1:11" ht="14.4" customHeight="1" x14ac:dyDescent="0.3">
      <c r="A241" s="195" t="s">
        <v>289</v>
      </c>
      <c r="B241" s="196" t="s">
        <v>291</v>
      </c>
      <c r="C241" s="197" t="s">
        <v>299</v>
      </c>
      <c r="D241" s="198" t="s">
        <v>300</v>
      </c>
      <c r="E241" s="197" t="s">
        <v>395</v>
      </c>
      <c r="F241" s="198" t="s">
        <v>396</v>
      </c>
      <c r="G241" s="197" t="s">
        <v>871</v>
      </c>
      <c r="H241" s="197" t="s">
        <v>872</v>
      </c>
      <c r="I241" s="199">
        <v>16.21</v>
      </c>
      <c r="J241" s="199">
        <v>400</v>
      </c>
      <c r="K241" s="200">
        <v>6485.6</v>
      </c>
    </row>
    <row r="242" spans="1:11" ht="14.4" customHeight="1" x14ac:dyDescent="0.3">
      <c r="A242" s="195" t="s">
        <v>289</v>
      </c>
      <c r="B242" s="196" t="s">
        <v>291</v>
      </c>
      <c r="C242" s="197" t="s">
        <v>299</v>
      </c>
      <c r="D242" s="198" t="s">
        <v>300</v>
      </c>
      <c r="E242" s="197" t="s">
        <v>395</v>
      </c>
      <c r="F242" s="198" t="s">
        <v>396</v>
      </c>
      <c r="G242" s="197" t="s">
        <v>873</v>
      </c>
      <c r="H242" s="197" t="s">
        <v>874</v>
      </c>
      <c r="I242" s="199">
        <v>10.976666666666667</v>
      </c>
      <c r="J242" s="199">
        <v>1140</v>
      </c>
      <c r="K242" s="200">
        <v>12511.8</v>
      </c>
    </row>
    <row r="243" spans="1:11" ht="14.4" customHeight="1" x14ac:dyDescent="0.3">
      <c r="A243" s="195" t="s">
        <v>289</v>
      </c>
      <c r="B243" s="196" t="s">
        <v>291</v>
      </c>
      <c r="C243" s="197" t="s">
        <v>299</v>
      </c>
      <c r="D243" s="198" t="s">
        <v>300</v>
      </c>
      <c r="E243" s="197" t="s">
        <v>395</v>
      </c>
      <c r="F243" s="198" t="s">
        <v>396</v>
      </c>
      <c r="G243" s="197" t="s">
        <v>875</v>
      </c>
      <c r="H243" s="197" t="s">
        <v>876</v>
      </c>
      <c r="I243" s="199">
        <v>10.735999999999999</v>
      </c>
      <c r="J243" s="199">
        <v>1840</v>
      </c>
      <c r="K243" s="200">
        <v>19944.8</v>
      </c>
    </row>
    <row r="244" spans="1:11" ht="14.4" customHeight="1" x14ac:dyDescent="0.3">
      <c r="A244" s="195" t="s">
        <v>289</v>
      </c>
      <c r="B244" s="196" t="s">
        <v>291</v>
      </c>
      <c r="C244" s="197" t="s">
        <v>299</v>
      </c>
      <c r="D244" s="198" t="s">
        <v>300</v>
      </c>
      <c r="E244" s="197" t="s">
        <v>395</v>
      </c>
      <c r="F244" s="198" t="s">
        <v>396</v>
      </c>
      <c r="G244" s="197" t="s">
        <v>877</v>
      </c>
      <c r="H244" s="197" t="s">
        <v>878</v>
      </c>
      <c r="I244" s="199">
        <v>10.899999999999999</v>
      </c>
      <c r="J244" s="199">
        <v>1600</v>
      </c>
      <c r="K244" s="200">
        <v>17563.2</v>
      </c>
    </row>
    <row r="245" spans="1:11" ht="14.4" customHeight="1" x14ac:dyDescent="0.3">
      <c r="A245" s="195" t="s">
        <v>289</v>
      </c>
      <c r="B245" s="196" t="s">
        <v>291</v>
      </c>
      <c r="C245" s="197" t="s">
        <v>299</v>
      </c>
      <c r="D245" s="198" t="s">
        <v>300</v>
      </c>
      <c r="E245" s="197" t="s">
        <v>395</v>
      </c>
      <c r="F245" s="198" t="s">
        <v>396</v>
      </c>
      <c r="G245" s="197" t="s">
        <v>879</v>
      </c>
      <c r="H245" s="197" t="s">
        <v>880</v>
      </c>
      <c r="I245" s="199">
        <v>10.963333333333333</v>
      </c>
      <c r="J245" s="199">
        <v>2820</v>
      </c>
      <c r="K245" s="200">
        <v>31005.599999999999</v>
      </c>
    </row>
    <row r="246" spans="1:11" ht="14.4" customHeight="1" x14ac:dyDescent="0.3">
      <c r="A246" s="195" t="s">
        <v>289</v>
      </c>
      <c r="B246" s="196" t="s">
        <v>291</v>
      </c>
      <c r="C246" s="197" t="s">
        <v>299</v>
      </c>
      <c r="D246" s="198" t="s">
        <v>300</v>
      </c>
      <c r="E246" s="197" t="s">
        <v>395</v>
      </c>
      <c r="F246" s="198" t="s">
        <v>396</v>
      </c>
      <c r="G246" s="197" t="s">
        <v>881</v>
      </c>
      <c r="H246" s="197" t="s">
        <v>882</v>
      </c>
      <c r="I246" s="199">
        <v>10.716666666666667</v>
      </c>
      <c r="J246" s="199">
        <v>960</v>
      </c>
      <c r="K246" s="200">
        <v>10358.4</v>
      </c>
    </row>
    <row r="247" spans="1:11" ht="14.4" customHeight="1" x14ac:dyDescent="0.3">
      <c r="A247" s="195" t="s">
        <v>289</v>
      </c>
      <c r="B247" s="196" t="s">
        <v>291</v>
      </c>
      <c r="C247" s="197" t="s">
        <v>299</v>
      </c>
      <c r="D247" s="198" t="s">
        <v>300</v>
      </c>
      <c r="E247" s="197" t="s">
        <v>395</v>
      </c>
      <c r="F247" s="198" t="s">
        <v>396</v>
      </c>
      <c r="G247" s="197" t="s">
        <v>883</v>
      </c>
      <c r="H247" s="197" t="s">
        <v>884</v>
      </c>
      <c r="I247" s="199">
        <v>10.681999999999999</v>
      </c>
      <c r="J247" s="199">
        <v>1640</v>
      </c>
      <c r="K247" s="200">
        <v>17635.2</v>
      </c>
    </row>
    <row r="248" spans="1:11" ht="14.4" customHeight="1" x14ac:dyDescent="0.3">
      <c r="A248" s="195" t="s">
        <v>289</v>
      </c>
      <c r="B248" s="196" t="s">
        <v>291</v>
      </c>
      <c r="C248" s="197" t="s">
        <v>299</v>
      </c>
      <c r="D248" s="198" t="s">
        <v>300</v>
      </c>
      <c r="E248" s="197" t="s">
        <v>395</v>
      </c>
      <c r="F248" s="198" t="s">
        <v>396</v>
      </c>
      <c r="G248" s="197" t="s">
        <v>885</v>
      </c>
      <c r="H248" s="197" t="s">
        <v>886</v>
      </c>
      <c r="I248" s="199">
        <v>0.78875000000000006</v>
      </c>
      <c r="J248" s="199">
        <v>30000</v>
      </c>
      <c r="K248" s="200">
        <v>23690</v>
      </c>
    </row>
    <row r="249" spans="1:11" ht="14.4" customHeight="1" x14ac:dyDescent="0.3">
      <c r="A249" s="195" t="s">
        <v>289</v>
      </c>
      <c r="B249" s="196" t="s">
        <v>291</v>
      </c>
      <c r="C249" s="197" t="s">
        <v>299</v>
      </c>
      <c r="D249" s="198" t="s">
        <v>300</v>
      </c>
      <c r="E249" s="197" t="s">
        <v>395</v>
      </c>
      <c r="F249" s="198" t="s">
        <v>396</v>
      </c>
      <c r="G249" s="197" t="s">
        <v>887</v>
      </c>
      <c r="H249" s="197" t="s">
        <v>888</v>
      </c>
      <c r="I249" s="199">
        <v>10.55</v>
      </c>
      <c r="J249" s="199">
        <v>200</v>
      </c>
      <c r="K249" s="200">
        <v>2110.2399999999998</v>
      </c>
    </row>
    <row r="250" spans="1:11" ht="14.4" customHeight="1" x14ac:dyDescent="0.3">
      <c r="A250" s="195" t="s">
        <v>289</v>
      </c>
      <c r="B250" s="196" t="s">
        <v>291</v>
      </c>
      <c r="C250" s="197" t="s">
        <v>299</v>
      </c>
      <c r="D250" s="198" t="s">
        <v>300</v>
      </c>
      <c r="E250" s="197" t="s">
        <v>395</v>
      </c>
      <c r="F250" s="198" t="s">
        <v>396</v>
      </c>
      <c r="G250" s="197" t="s">
        <v>889</v>
      </c>
      <c r="H250" s="197" t="s">
        <v>890</v>
      </c>
      <c r="I250" s="199">
        <v>10.55</v>
      </c>
      <c r="J250" s="199">
        <v>200</v>
      </c>
      <c r="K250" s="200">
        <v>2110.2399999999998</v>
      </c>
    </row>
    <row r="251" spans="1:11" ht="14.4" customHeight="1" x14ac:dyDescent="0.3">
      <c r="A251" s="195" t="s">
        <v>289</v>
      </c>
      <c r="B251" s="196" t="s">
        <v>291</v>
      </c>
      <c r="C251" s="197" t="s">
        <v>299</v>
      </c>
      <c r="D251" s="198" t="s">
        <v>300</v>
      </c>
      <c r="E251" s="197" t="s">
        <v>395</v>
      </c>
      <c r="F251" s="198" t="s">
        <v>396</v>
      </c>
      <c r="G251" s="197" t="s">
        <v>891</v>
      </c>
      <c r="H251" s="197" t="s">
        <v>892</v>
      </c>
      <c r="I251" s="199">
        <v>16.21</v>
      </c>
      <c r="J251" s="199">
        <v>425</v>
      </c>
      <c r="K251" s="200">
        <v>6890.9500000000007</v>
      </c>
    </row>
    <row r="252" spans="1:11" ht="14.4" customHeight="1" x14ac:dyDescent="0.3">
      <c r="A252" s="195" t="s">
        <v>289</v>
      </c>
      <c r="B252" s="196" t="s">
        <v>291</v>
      </c>
      <c r="C252" s="197" t="s">
        <v>299</v>
      </c>
      <c r="D252" s="198" t="s">
        <v>300</v>
      </c>
      <c r="E252" s="197" t="s">
        <v>395</v>
      </c>
      <c r="F252" s="198" t="s">
        <v>396</v>
      </c>
      <c r="G252" s="197" t="s">
        <v>893</v>
      </c>
      <c r="H252" s="197" t="s">
        <v>894</v>
      </c>
      <c r="I252" s="199">
        <v>16.21</v>
      </c>
      <c r="J252" s="199">
        <v>500</v>
      </c>
      <c r="K252" s="200">
        <v>8107</v>
      </c>
    </row>
    <row r="253" spans="1:11" ht="14.4" customHeight="1" x14ac:dyDescent="0.3">
      <c r="A253" s="195" t="s">
        <v>289</v>
      </c>
      <c r="B253" s="196" t="s">
        <v>291</v>
      </c>
      <c r="C253" s="197" t="s">
        <v>299</v>
      </c>
      <c r="D253" s="198" t="s">
        <v>300</v>
      </c>
      <c r="E253" s="197" t="s">
        <v>395</v>
      </c>
      <c r="F253" s="198" t="s">
        <v>396</v>
      </c>
      <c r="G253" s="197" t="s">
        <v>895</v>
      </c>
      <c r="H253" s="197" t="s">
        <v>896</v>
      </c>
      <c r="I253" s="199">
        <v>16.21</v>
      </c>
      <c r="J253" s="199">
        <v>200</v>
      </c>
      <c r="K253" s="200">
        <v>3242.8</v>
      </c>
    </row>
    <row r="254" spans="1:11" ht="14.4" customHeight="1" x14ac:dyDescent="0.3">
      <c r="A254" s="195" t="s">
        <v>289</v>
      </c>
      <c r="B254" s="196" t="s">
        <v>291</v>
      </c>
      <c r="C254" s="197" t="s">
        <v>299</v>
      </c>
      <c r="D254" s="198" t="s">
        <v>300</v>
      </c>
      <c r="E254" s="197" t="s">
        <v>395</v>
      </c>
      <c r="F254" s="198" t="s">
        <v>396</v>
      </c>
      <c r="G254" s="197" t="s">
        <v>897</v>
      </c>
      <c r="H254" s="197" t="s">
        <v>898</v>
      </c>
      <c r="I254" s="199">
        <v>19.27</v>
      </c>
      <c r="J254" s="199">
        <v>50</v>
      </c>
      <c r="K254" s="200">
        <v>963.5</v>
      </c>
    </row>
    <row r="255" spans="1:11" ht="14.4" customHeight="1" x14ac:dyDescent="0.3">
      <c r="A255" s="195" t="s">
        <v>289</v>
      </c>
      <c r="B255" s="196" t="s">
        <v>291</v>
      </c>
      <c r="C255" s="197" t="s">
        <v>299</v>
      </c>
      <c r="D255" s="198" t="s">
        <v>300</v>
      </c>
      <c r="E255" s="197" t="s">
        <v>395</v>
      </c>
      <c r="F255" s="198" t="s">
        <v>396</v>
      </c>
      <c r="G255" s="197" t="s">
        <v>899</v>
      </c>
      <c r="H255" s="197" t="s">
        <v>900</v>
      </c>
      <c r="I255" s="199">
        <v>11.01</v>
      </c>
      <c r="J255" s="199">
        <v>400</v>
      </c>
      <c r="K255" s="200">
        <v>4404.3999999999996</v>
      </c>
    </row>
    <row r="256" spans="1:11" ht="14.4" customHeight="1" x14ac:dyDescent="0.3">
      <c r="A256" s="195" t="s">
        <v>289</v>
      </c>
      <c r="B256" s="196" t="s">
        <v>291</v>
      </c>
      <c r="C256" s="197" t="s">
        <v>299</v>
      </c>
      <c r="D256" s="198" t="s">
        <v>300</v>
      </c>
      <c r="E256" s="197" t="s">
        <v>395</v>
      </c>
      <c r="F256" s="198" t="s">
        <v>396</v>
      </c>
      <c r="G256" s="197" t="s">
        <v>901</v>
      </c>
      <c r="H256" s="197" t="s">
        <v>902</v>
      </c>
      <c r="I256" s="199">
        <v>16.21</v>
      </c>
      <c r="J256" s="199">
        <v>150</v>
      </c>
      <c r="K256" s="200">
        <v>2432.1</v>
      </c>
    </row>
    <row r="257" spans="1:11" ht="14.4" customHeight="1" x14ac:dyDescent="0.3">
      <c r="A257" s="195" t="s">
        <v>289</v>
      </c>
      <c r="B257" s="196" t="s">
        <v>291</v>
      </c>
      <c r="C257" s="197" t="s">
        <v>303</v>
      </c>
      <c r="D257" s="198" t="s">
        <v>304</v>
      </c>
      <c r="E257" s="197" t="s">
        <v>379</v>
      </c>
      <c r="F257" s="198" t="s">
        <v>380</v>
      </c>
      <c r="G257" s="197" t="s">
        <v>407</v>
      </c>
      <c r="H257" s="197" t="s">
        <v>408</v>
      </c>
      <c r="I257" s="199">
        <v>2.39</v>
      </c>
      <c r="J257" s="199">
        <v>60</v>
      </c>
      <c r="K257" s="200">
        <v>143.4</v>
      </c>
    </row>
    <row r="258" spans="1:11" ht="14.4" customHeight="1" x14ac:dyDescent="0.3">
      <c r="A258" s="195" t="s">
        <v>289</v>
      </c>
      <c r="B258" s="196" t="s">
        <v>291</v>
      </c>
      <c r="C258" s="197" t="s">
        <v>303</v>
      </c>
      <c r="D258" s="198" t="s">
        <v>304</v>
      </c>
      <c r="E258" s="197" t="s">
        <v>379</v>
      </c>
      <c r="F258" s="198" t="s">
        <v>380</v>
      </c>
      <c r="G258" s="197" t="s">
        <v>903</v>
      </c>
      <c r="H258" s="197" t="s">
        <v>904</v>
      </c>
      <c r="I258" s="199">
        <v>5.89</v>
      </c>
      <c r="J258" s="199">
        <v>50</v>
      </c>
      <c r="K258" s="200">
        <v>294.5</v>
      </c>
    </row>
    <row r="259" spans="1:11" ht="14.4" customHeight="1" x14ac:dyDescent="0.3">
      <c r="A259" s="195" t="s">
        <v>289</v>
      </c>
      <c r="B259" s="196" t="s">
        <v>291</v>
      </c>
      <c r="C259" s="197" t="s">
        <v>303</v>
      </c>
      <c r="D259" s="198" t="s">
        <v>304</v>
      </c>
      <c r="E259" s="197" t="s">
        <v>379</v>
      </c>
      <c r="F259" s="198" t="s">
        <v>380</v>
      </c>
      <c r="G259" s="197" t="s">
        <v>439</v>
      </c>
      <c r="H259" s="197" t="s">
        <v>440</v>
      </c>
      <c r="I259" s="199">
        <v>39.94</v>
      </c>
      <c r="J259" s="199">
        <v>60</v>
      </c>
      <c r="K259" s="200">
        <v>2396.48</v>
      </c>
    </row>
    <row r="260" spans="1:11" ht="14.4" customHeight="1" x14ac:dyDescent="0.3">
      <c r="A260" s="195" t="s">
        <v>289</v>
      </c>
      <c r="B260" s="196" t="s">
        <v>291</v>
      </c>
      <c r="C260" s="197" t="s">
        <v>303</v>
      </c>
      <c r="D260" s="198" t="s">
        <v>304</v>
      </c>
      <c r="E260" s="197" t="s">
        <v>379</v>
      </c>
      <c r="F260" s="198" t="s">
        <v>380</v>
      </c>
      <c r="G260" s="197" t="s">
        <v>441</v>
      </c>
      <c r="H260" s="197" t="s">
        <v>442</v>
      </c>
      <c r="I260" s="199">
        <v>30.74</v>
      </c>
      <c r="J260" s="199">
        <v>1440</v>
      </c>
      <c r="K260" s="200">
        <v>44264.5</v>
      </c>
    </row>
    <row r="261" spans="1:11" ht="14.4" customHeight="1" x14ac:dyDescent="0.3">
      <c r="A261" s="195" t="s">
        <v>289</v>
      </c>
      <c r="B261" s="196" t="s">
        <v>291</v>
      </c>
      <c r="C261" s="197" t="s">
        <v>303</v>
      </c>
      <c r="D261" s="198" t="s">
        <v>304</v>
      </c>
      <c r="E261" s="197" t="s">
        <v>379</v>
      </c>
      <c r="F261" s="198" t="s">
        <v>380</v>
      </c>
      <c r="G261" s="197" t="s">
        <v>443</v>
      </c>
      <c r="H261" s="197" t="s">
        <v>444</v>
      </c>
      <c r="I261" s="199">
        <v>0.22</v>
      </c>
      <c r="J261" s="199">
        <v>2000</v>
      </c>
      <c r="K261" s="200">
        <v>440</v>
      </c>
    </row>
    <row r="262" spans="1:11" ht="14.4" customHeight="1" x14ac:dyDescent="0.3">
      <c r="A262" s="195" t="s">
        <v>289</v>
      </c>
      <c r="B262" s="196" t="s">
        <v>291</v>
      </c>
      <c r="C262" s="197" t="s">
        <v>303</v>
      </c>
      <c r="D262" s="198" t="s">
        <v>304</v>
      </c>
      <c r="E262" s="197" t="s">
        <v>379</v>
      </c>
      <c r="F262" s="198" t="s">
        <v>380</v>
      </c>
      <c r="G262" s="197" t="s">
        <v>453</v>
      </c>
      <c r="H262" s="197" t="s">
        <v>454</v>
      </c>
      <c r="I262" s="199">
        <v>3.21</v>
      </c>
      <c r="J262" s="199">
        <v>6000</v>
      </c>
      <c r="K262" s="200">
        <v>19289.400000000001</v>
      </c>
    </row>
    <row r="263" spans="1:11" ht="14.4" customHeight="1" x14ac:dyDescent="0.3">
      <c r="A263" s="195" t="s">
        <v>289</v>
      </c>
      <c r="B263" s="196" t="s">
        <v>291</v>
      </c>
      <c r="C263" s="197" t="s">
        <v>303</v>
      </c>
      <c r="D263" s="198" t="s">
        <v>304</v>
      </c>
      <c r="E263" s="197" t="s">
        <v>379</v>
      </c>
      <c r="F263" s="198" t="s">
        <v>380</v>
      </c>
      <c r="G263" s="197" t="s">
        <v>459</v>
      </c>
      <c r="H263" s="197" t="s">
        <v>460</v>
      </c>
      <c r="I263" s="199">
        <v>357.46</v>
      </c>
      <c r="J263" s="199">
        <v>108</v>
      </c>
      <c r="K263" s="200">
        <v>38605.5</v>
      </c>
    </row>
    <row r="264" spans="1:11" ht="14.4" customHeight="1" x14ac:dyDescent="0.3">
      <c r="A264" s="195" t="s">
        <v>289</v>
      </c>
      <c r="B264" s="196" t="s">
        <v>291</v>
      </c>
      <c r="C264" s="197" t="s">
        <v>303</v>
      </c>
      <c r="D264" s="198" t="s">
        <v>304</v>
      </c>
      <c r="E264" s="197" t="s">
        <v>379</v>
      </c>
      <c r="F264" s="198" t="s">
        <v>380</v>
      </c>
      <c r="G264" s="197" t="s">
        <v>905</v>
      </c>
      <c r="H264" s="197" t="s">
        <v>906</v>
      </c>
      <c r="I264" s="199">
        <v>0.56000000000000005</v>
      </c>
      <c r="J264" s="199">
        <v>300</v>
      </c>
      <c r="K264" s="200">
        <v>168</v>
      </c>
    </row>
    <row r="265" spans="1:11" ht="14.4" customHeight="1" x14ac:dyDescent="0.3">
      <c r="A265" s="195" t="s">
        <v>289</v>
      </c>
      <c r="B265" s="196" t="s">
        <v>291</v>
      </c>
      <c r="C265" s="197" t="s">
        <v>303</v>
      </c>
      <c r="D265" s="198" t="s">
        <v>304</v>
      </c>
      <c r="E265" s="197" t="s">
        <v>379</v>
      </c>
      <c r="F265" s="198" t="s">
        <v>380</v>
      </c>
      <c r="G265" s="197" t="s">
        <v>471</v>
      </c>
      <c r="H265" s="197" t="s">
        <v>472</v>
      </c>
      <c r="I265" s="199">
        <v>1.62</v>
      </c>
      <c r="J265" s="199">
        <v>3750</v>
      </c>
      <c r="K265" s="200">
        <v>6078.2999999999993</v>
      </c>
    </row>
    <row r="266" spans="1:11" ht="14.4" customHeight="1" x14ac:dyDescent="0.3">
      <c r="A266" s="195" t="s">
        <v>289</v>
      </c>
      <c r="B266" s="196" t="s">
        <v>291</v>
      </c>
      <c r="C266" s="197" t="s">
        <v>303</v>
      </c>
      <c r="D266" s="198" t="s">
        <v>304</v>
      </c>
      <c r="E266" s="197" t="s">
        <v>379</v>
      </c>
      <c r="F266" s="198" t="s">
        <v>380</v>
      </c>
      <c r="G266" s="197" t="s">
        <v>477</v>
      </c>
      <c r="H266" s="197" t="s">
        <v>478</v>
      </c>
      <c r="I266" s="199">
        <v>0.86</v>
      </c>
      <c r="J266" s="199">
        <v>200</v>
      </c>
      <c r="K266" s="200">
        <v>172</v>
      </c>
    </row>
    <row r="267" spans="1:11" ht="14.4" customHeight="1" x14ac:dyDescent="0.3">
      <c r="A267" s="195" t="s">
        <v>289</v>
      </c>
      <c r="B267" s="196" t="s">
        <v>291</v>
      </c>
      <c r="C267" s="197" t="s">
        <v>303</v>
      </c>
      <c r="D267" s="198" t="s">
        <v>304</v>
      </c>
      <c r="E267" s="197" t="s">
        <v>379</v>
      </c>
      <c r="F267" s="198" t="s">
        <v>380</v>
      </c>
      <c r="G267" s="197" t="s">
        <v>487</v>
      </c>
      <c r="H267" s="197" t="s">
        <v>488</v>
      </c>
      <c r="I267" s="199">
        <v>517.5</v>
      </c>
      <c r="J267" s="199">
        <v>20</v>
      </c>
      <c r="K267" s="200">
        <v>10350</v>
      </c>
    </row>
    <row r="268" spans="1:11" ht="14.4" customHeight="1" x14ac:dyDescent="0.3">
      <c r="A268" s="195" t="s">
        <v>289</v>
      </c>
      <c r="B268" s="196" t="s">
        <v>291</v>
      </c>
      <c r="C268" s="197" t="s">
        <v>303</v>
      </c>
      <c r="D268" s="198" t="s">
        <v>304</v>
      </c>
      <c r="E268" s="197" t="s">
        <v>379</v>
      </c>
      <c r="F268" s="198" t="s">
        <v>380</v>
      </c>
      <c r="G268" s="197" t="s">
        <v>907</v>
      </c>
      <c r="H268" s="197" t="s">
        <v>908</v>
      </c>
      <c r="I268" s="199">
        <v>262.68</v>
      </c>
      <c r="J268" s="199">
        <v>120</v>
      </c>
      <c r="K268" s="200">
        <v>31521.5</v>
      </c>
    </row>
    <row r="269" spans="1:11" ht="14.4" customHeight="1" x14ac:dyDescent="0.3">
      <c r="A269" s="195" t="s">
        <v>289</v>
      </c>
      <c r="B269" s="196" t="s">
        <v>291</v>
      </c>
      <c r="C269" s="197" t="s">
        <v>303</v>
      </c>
      <c r="D269" s="198" t="s">
        <v>304</v>
      </c>
      <c r="E269" s="197" t="s">
        <v>379</v>
      </c>
      <c r="F269" s="198" t="s">
        <v>380</v>
      </c>
      <c r="G269" s="197" t="s">
        <v>909</v>
      </c>
      <c r="H269" s="197" t="s">
        <v>910</v>
      </c>
      <c r="I269" s="199">
        <v>0.28000000000000003</v>
      </c>
      <c r="J269" s="199">
        <v>24000</v>
      </c>
      <c r="K269" s="200">
        <v>6762</v>
      </c>
    </row>
    <row r="270" spans="1:11" ht="14.4" customHeight="1" x14ac:dyDescent="0.3">
      <c r="A270" s="195" t="s">
        <v>289</v>
      </c>
      <c r="B270" s="196" t="s">
        <v>291</v>
      </c>
      <c r="C270" s="197" t="s">
        <v>303</v>
      </c>
      <c r="D270" s="198" t="s">
        <v>304</v>
      </c>
      <c r="E270" s="197" t="s">
        <v>379</v>
      </c>
      <c r="F270" s="198" t="s">
        <v>380</v>
      </c>
      <c r="G270" s="197" t="s">
        <v>495</v>
      </c>
      <c r="H270" s="197" t="s">
        <v>496</v>
      </c>
      <c r="I270" s="199">
        <v>664.6</v>
      </c>
      <c r="J270" s="199">
        <v>72</v>
      </c>
      <c r="K270" s="200">
        <v>47851.5</v>
      </c>
    </row>
    <row r="271" spans="1:11" ht="14.4" customHeight="1" x14ac:dyDescent="0.3">
      <c r="A271" s="195" t="s">
        <v>289</v>
      </c>
      <c r="B271" s="196" t="s">
        <v>291</v>
      </c>
      <c r="C271" s="197" t="s">
        <v>303</v>
      </c>
      <c r="D271" s="198" t="s">
        <v>304</v>
      </c>
      <c r="E271" s="197" t="s">
        <v>379</v>
      </c>
      <c r="F271" s="198" t="s">
        <v>380</v>
      </c>
      <c r="G271" s="197" t="s">
        <v>911</v>
      </c>
      <c r="H271" s="197" t="s">
        <v>912</v>
      </c>
      <c r="I271" s="199">
        <v>53.77</v>
      </c>
      <c r="J271" s="199">
        <v>24</v>
      </c>
      <c r="K271" s="200">
        <v>1290.58</v>
      </c>
    </row>
    <row r="272" spans="1:11" ht="14.4" customHeight="1" x14ac:dyDescent="0.3">
      <c r="A272" s="195" t="s">
        <v>289</v>
      </c>
      <c r="B272" s="196" t="s">
        <v>291</v>
      </c>
      <c r="C272" s="197" t="s">
        <v>303</v>
      </c>
      <c r="D272" s="198" t="s">
        <v>304</v>
      </c>
      <c r="E272" s="197" t="s">
        <v>379</v>
      </c>
      <c r="F272" s="198" t="s">
        <v>380</v>
      </c>
      <c r="G272" s="197" t="s">
        <v>913</v>
      </c>
      <c r="H272" s="197" t="s">
        <v>914</v>
      </c>
      <c r="I272" s="199">
        <v>58.6</v>
      </c>
      <c r="J272" s="199">
        <v>10</v>
      </c>
      <c r="K272" s="200">
        <v>586</v>
      </c>
    </row>
    <row r="273" spans="1:11" ht="14.4" customHeight="1" x14ac:dyDescent="0.3">
      <c r="A273" s="195" t="s">
        <v>289</v>
      </c>
      <c r="B273" s="196" t="s">
        <v>291</v>
      </c>
      <c r="C273" s="197" t="s">
        <v>303</v>
      </c>
      <c r="D273" s="198" t="s">
        <v>304</v>
      </c>
      <c r="E273" s="197" t="s">
        <v>379</v>
      </c>
      <c r="F273" s="198" t="s">
        <v>380</v>
      </c>
      <c r="G273" s="197" t="s">
        <v>915</v>
      </c>
      <c r="H273" s="197" t="s">
        <v>916</v>
      </c>
      <c r="I273" s="199">
        <v>38.119999999999997</v>
      </c>
      <c r="J273" s="199">
        <v>20</v>
      </c>
      <c r="K273" s="200">
        <v>762.36</v>
      </c>
    </row>
    <row r="274" spans="1:11" ht="14.4" customHeight="1" x14ac:dyDescent="0.3">
      <c r="A274" s="195" t="s">
        <v>289</v>
      </c>
      <c r="B274" s="196" t="s">
        <v>291</v>
      </c>
      <c r="C274" s="197" t="s">
        <v>303</v>
      </c>
      <c r="D274" s="198" t="s">
        <v>304</v>
      </c>
      <c r="E274" s="197" t="s">
        <v>379</v>
      </c>
      <c r="F274" s="198" t="s">
        <v>380</v>
      </c>
      <c r="G274" s="197" t="s">
        <v>497</v>
      </c>
      <c r="H274" s="197" t="s">
        <v>498</v>
      </c>
      <c r="I274" s="199">
        <v>138</v>
      </c>
      <c r="J274" s="199">
        <v>60</v>
      </c>
      <c r="K274" s="200">
        <v>8280</v>
      </c>
    </row>
    <row r="275" spans="1:11" ht="14.4" customHeight="1" x14ac:dyDescent="0.3">
      <c r="A275" s="195" t="s">
        <v>289</v>
      </c>
      <c r="B275" s="196" t="s">
        <v>291</v>
      </c>
      <c r="C275" s="197" t="s">
        <v>303</v>
      </c>
      <c r="D275" s="198" t="s">
        <v>304</v>
      </c>
      <c r="E275" s="197" t="s">
        <v>379</v>
      </c>
      <c r="F275" s="198" t="s">
        <v>380</v>
      </c>
      <c r="G275" s="197" t="s">
        <v>499</v>
      </c>
      <c r="H275" s="197" t="s">
        <v>500</v>
      </c>
      <c r="I275" s="199">
        <v>344.58</v>
      </c>
      <c r="J275" s="199">
        <v>40</v>
      </c>
      <c r="K275" s="200">
        <v>13783.25</v>
      </c>
    </row>
    <row r="276" spans="1:11" ht="14.4" customHeight="1" x14ac:dyDescent="0.3">
      <c r="A276" s="195" t="s">
        <v>289</v>
      </c>
      <c r="B276" s="196" t="s">
        <v>291</v>
      </c>
      <c r="C276" s="197" t="s">
        <v>303</v>
      </c>
      <c r="D276" s="198" t="s">
        <v>304</v>
      </c>
      <c r="E276" s="197" t="s">
        <v>381</v>
      </c>
      <c r="F276" s="198" t="s">
        <v>382</v>
      </c>
      <c r="G276" s="197" t="s">
        <v>501</v>
      </c>
      <c r="H276" s="197" t="s">
        <v>502</v>
      </c>
      <c r="I276" s="199">
        <v>11</v>
      </c>
      <c r="J276" s="199">
        <v>40</v>
      </c>
      <c r="K276" s="200">
        <v>440</v>
      </c>
    </row>
    <row r="277" spans="1:11" ht="14.4" customHeight="1" x14ac:dyDescent="0.3">
      <c r="A277" s="195" t="s">
        <v>289</v>
      </c>
      <c r="B277" s="196" t="s">
        <v>291</v>
      </c>
      <c r="C277" s="197" t="s">
        <v>303</v>
      </c>
      <c r="D277" s="198" t="s">
        <v>304</v>
      </c>
      <c r="E277" s="197" t="s">
        <v>381</v>
      </c>
      <c r="F277" s="198" t="s">
        <v>382</v>
      </c>
      <c r="G277" s="197" t="s">
        <v>505</v>
      </c>
      <c r="H277" s="197" t="s">
        <v>506</v>
      </c>
      <c r="I277" s="199">
        <v>2.74</v>
      </c>
      <c r="J277" s="199">
        <v>400</v>
      </c>
      <c r="K277" s="200">
        <v>1096</v>
      </c>
    </row>
    <row r="278" spans="1:11" ht="14.4" customHeight="1" x14ac:dyDescent="0.3">
      <c r="A278" s="195" t="s">
        <v>289</v>
      </c>
      <c r="B278" s="196" t="s">
        <v>291</v>
      </c>
      <c r="C278" s="197" t="s">
        <v>303</v>
      </c>
      <c r="D278" s="198" t="s">
        <v>304</v>
      </c>
      <c r="E278" s="197" t="s">
        <v>381</v>
      </c>
      <c r="F278" s="198" t="s">
        <v>382</v>
      </c>
      <c r="G278" s="197" t="s">
        <v>509</v>
      </c>
      <c r="H278" s="197" t="s">
        <v>510</v>
      </c>
      <c r="I278" s="199">
        <v>11.99</v>
      </c>
      <c r="J278" s="199">
        <v>100</v>
      </c>
      <c r="K278" s="200">
        <v>1199</v>
      </c>
    </row>
    <row r="279" spans="1:11" ht="14.4" customHeight="1" x14ac:dyDescent="0.3">
      <c r="A279" s="195" t="s">
        <v>289</v>
      </c>
      <c r="B279" s="196" t="s">
        <v>291</v>
      </c>
      <c r="C279" s="197" t="s">
        <v>303</v>
      </c>
      <c r="D279" s="198" t="s">
        <v>304</v>
      </c>
      <c r="E279" s="197" t="s">
        <v>381</v>
      </c>
      <c r="F279" s="198" t="s">
        <v>382</v>
      </c>
      <c r="G279" s="197" t="s">
        <v>511</v>
      </c>
      <c r="H279" s="197" t="s">
        <v>512</v>
      </c>
      <c r="I279" s="199">
        <v>11.99</v>
      </c>
      <c r="J279" s="199">
        <v>100</v>
      </c>
      <c r="K279" s="200">
        <v>1199</v>
      </c>
    </row>
    <row r="280" spans="1:11" ht="14.4" customHeight="1" x14ac:dyDescent="0.3">
      <c r="A280" s="195" t="s">
        <v>289</v>
      </c>
      <c r="B280" s="196" t="s">
        <v>291</v>
      </c>
      <c r="C280" s="197" t="s">
        <v>303</v>
      </c>
      <c r="D280" s="198" t="s">
        <v>304</v>
      </c>
      <c r="E280" s="197" t="s">
        <v>381</v>
      </c>
      <c r="F280" s="198" t="s">
        <v>382</v>
      </c>
      <c r="G280" s="197" t="s">
        <v>917</v>
      </c>
      <c r="H280" s="197" t="s">
        <v>918</v>
      </c>
      <c r="I280" s="199">
        <v>12.48</v>
      </c>
      <c r="J280" s="199">
        <v>100</v>
      </c>
      <c r="K280" s="200">
        <v>1248</v>
      </c>
    </row>
    <row r="281" spans="1:11" ht="14.4" customHeight="1" x14ac:dyDescent="0.3">
      <c r="A281" s="195" t="s">
        <v>289</v>
      </c>
      <c r="B281" s="196" t="s">
        <v>291</v>
      </c>
      <c r="C281" s="197" t="s">
        <v>303</v>
      </c>
      <c r="D281" s="198" t="s">
        <v>304</v>
      </c>
      <c r="E281" s="197" t="s">
        <v>381</v>
      </c>
      <c r="F281" s="198" t="s">
        <v>382</v>
      </c>
      <c r="G281" s="197" t="s">
        <v>519</v>
      </c>
      <c r="H281" s="197" t="s">
        <v>520</v>
      </c>
      <c r="I281" s="199">
        <v>1.44</v>
      </c>
      <c r="J281" s="199">
        <v>300</v>
      </c>
      <c r="K281" s="200">
        <v>432</v>
      </c>
    </row>
    <row r="282" spans="1:11" ht="14.4" customHeight="1" x14ac:dyDescent="0.3">
      <c r="A282" s="195" t="s">
        <v>289</v>
      </c>
      <c r="B282" s="196" t="s">
        <v>291</v>
      </c>
      <c r="C282" s="197" t="s">
        <v>303</v>
      </c>
      <c r="D282" s="198" t="s">
        <v>304</v>
      </c>
      <c r="E282" s="197" t="s">
        <v>381</v>
      </c>
      <c r="F282" s="198" t="s">
        <v>382</v>
      </c>
      <c r="G282" s="197" t="s">
        <v>919</v>
      </c>
      <c r="H282" s="197" t="s">
        <v>920</v>
      </c>
      <c r="I282" s="199">
        <v>3.1</v>
      </c>
      <c r="J282" s="199">
        <v>50</v>
      </c>
      <c r="K282" s="200">
        <v>155</v>
      </c>
    </row>
    <row r="283" spans="1:11" ht="14.4" customHeight="1" x14ac:dyDescent="0.3">
      <c r="A283" s="195" t="s">
        <v>289</v>
      </c>
      <c r="B283" s="196" t="s">
        <v>291</v>
      </c>
      <c r="C283" s="197" t="s">
        <v>303</v>
      </c>
      <c r="D283" s="198" t="s">
        <v>304</v>
      </c>
      <c r="E283" s="197" t="s">
        <v>381</v>
      </c>
      <c r="F283" s="198" t="s">
        <v>382</v>
      </c>
      <c r="G283" s="197" t="s">
        <v>539</v>
      </c>
      <c r="H283" s="197" t="s">
        <v>540</v>
      </c>
      <c r="I283" s="199">
        <v>5.54</v>
      </c>
      <c r="J283" s="199">
        <v>300</v>
      </c>
      <c r="K283" s="200">
        <v>1661</v>
      </c>
    </row>
    <row r="284" spans="1:11" ht="14.4" customHeight="1" x14ac:dyDescent="0.3">
      <c r="A284" s="195" t="s">
        <v>289</v>
      </c>
      <c r="B284" s="196" t="s">
        <v>291</v>
      </c>
      <c r="C284" s="197" t="s">
        <v>303</v>
      </c>
      <c r="D284" s="198" t="s">
        <v>304</v>
      </c>
      <c r="E284" s="197" t="s">
        <v>381</v>
      </c>
      <c r="F284" s="198" t="s">
        <v>382</v>
      </c>
      <c r="G284" s="197" t="s">
        <v>543</v>
      </c>
      <c r="H284" s="197" t="s">
        <v>544</v>
      </c>
      <c r="I284" s="199">
        <v>8.8049999999999997</v>
      </c>
      <c r="J284" s="199">
        <v>150</v>
      </c>
      <c r="K284" s="200">
        <v>1314</v>
      </c>
    </row>
    <row r="285" spans="1:11" ht="14.4" customHeight="1" x14ac:dyDescent="0.3">
      <c r="A285" s="195" t="s">
        <v>289</v>
      </c>
      <c r="B285" s="196" t="s">
        <v>291</v>
      </c>
      <c r="C285" s="197" t="s">
        <v>303</v>
      </c>
      <c r="D285" s="198" t="s">
        <v>304</v>
      </c>
      <c r="E285" s="197" t="s">
        <v>381</v>
      </c>
      <c r="F285" s="198" t="s">
        <v>382</v>
      </c>
      <c r="G285" s="197" t="s">
        <v>921</v>
      </c>
      <c r="H285" s="197" t="s">
        <v>922</v>
      </c>
      <c r="I285" s="199">
        <v>19.97</v>
      </c>
      <c r="J285" s="199">
        <v>50</v>
      </c>
      <c r="K285" s="200">
        <v>998.25</v>
      </c>
    </row>
    <row r="286" spans="1:11" ht="14.4" customHeight="1" x14ac:dyDescent="0.3">
      <c r="A286" s="195" t="s">
        <v>289</v>
      </c>
      <c r="B286" s="196" t="s">
        <v>291</v>
      </c>
      <c r="C286" s="197" t="s">
        <v>303</v>
      </c>
      <c r="D286" s="198" t="s">
        <v>304</v>
      </c>
      <c r="E286" s="197" t="s">
        <v>381</v>
      </c>
      <c r="F286" s="198" t="s">
        <v>382</v>
      </c>
      <c r="G286" s="197" t="s">
        <v>549</v>
      </c>
      <c r="H286" s="197" t="s">
        <v>550</v>
      </c>
      <c r="I286" s="199">
        <v>49.37</v>
      </c>
      <c r="J286" s="199">
        <v>60</v>
      </c>
      <c r="K286" s="200">
        <v>2962.08</v>
      </c>
    </row>
    <row r="287" spans="1:11" ht="14.4" customHeight="1" x14ac:dyDescent="0.3">
      <c r="A287" s="195" t="s">
        <v>289</v>
      </c>
      <c r="B287" s="196" t="s">
        <v>291</v>
      </c>
      <c r="C287" s="197" t="s">
        <v>303</v>
      </c>
      <c r="D287" s="198" t="s">
        <v>304</v>
      </c>
      <c r="E287" s="197" t="s">
        <v>381</v>
      </c>
      <c r="F287" s="198" t="s">
        <v>382</v>
      </c>
      <c r="G287" s="197" t="s">
        <v>923</v>
      </c>
      <c r="H287" s="197" t="s">
        <v>924</v>
      </c>
      <c r="I287" s="199">
        <v>3494.48</v>
      </c>
      <c r="J287" s="199">
        <v>10</v>
      </c>
      <c r="K287" s="200">
        <v>34944.800000000003</v>
      </c>
    </row>
    <row r="288" spans="1:11" ht="14.4" customHeight="1" x14ac:dyDescent="0.3">
      <c r="A288" s="195" t="s">
        <v>289</v>
      </c>
      <c r="B288" s="196" t="s">
        <v>291</v>
      </c>
      <c r="C288" s="197" t="s">
        <v>303</v>
      </c>
      <c r="D288" s="198" t="s">
        <v>304</v>
      </c>
      <c r="E288" s="197" t="s">
        <v>381</v>
      </c>
      <c r="F288" s="198" t="s">
        <v>382</v>
      </c>
      <c r="G288" s="197" t="s">
        <v>553</v>
      </c>
      <c r="H288" s="197" t="s">
        <v>554</v>
      </c>
      <c r="I288" s="199">
        <v>11.13</v>
      </c>
      <c r="J288" s="199">
        <v>50</v>
      </c>
      <c r="K288" s="200">
        <v>556.6</v>
      </c>
    </row>
    <row r="289" spans="1:11" ht="14.4" customHeight="1" x14ac:dyDescent="0.3">
      <c r="A289" s="195" t="s">
        <v>289</v>
      </c>
      <c r="B289" s="196" t="s">
        <v>291</v>
      </c>
      <c r="C289" s="197" t="s">
        <v>303</v>
      </c>
      <c r="D289" s="198" t="s">
        <v>304</v>
      </c>
      <c r="E289" s="197" t="s">
        <v>381</v>
      </c>
      <c r="F289" s="198" t="s">
        <v>382</v>
      </c>
      <c r="G289" s="197" t="s">
        <v>557</v>
      </c>
      <c r="H289" s="197" t="s">
        <v>558</v>
      </c>
      <c r="I289" s="199">
        <v>2.8966666666666665</v>
      </c>
      <c r="J289" s="199">
        <v>450</v>
      </c>
      <c r="K289" s="200">
        <v>1303</v>
      </c>
    </row>
    <row r="290" spans="1:11" ht="14.4" customHeight="1" x14ac:dyDescent="0.3">
      <c r="A290" s="195" t="s">
        <v>289</v>
      </c>
      <c r="B290" s="196" t="s">
        <v>291</v>
      </c>
      <c r="C290" s="197" t="s">
        <v>303</v>
      </c>
      <c r="D290" s="198" t="s">
        <v>304</v>
      </c>
      <c r="E290" s="197" t="s">
        <v>381</v>
      </c>
      <c r="F290" s="198" t="s">
        <v>382</v>
      </c>
      <c r="G290" s="197" t="s">
        <v>561</v>
      </c>
      <c r="H290" s="197" t="s">
        <v>562</v>
      </c>
      <c r="I290" s="199">
        <v>2.83</v>
      </c>
      <c r="J290" s="199">
        <v>400</v>
      </c>
      <c r="K290" s="200">
        <v>1132</v>
      </c>
    </row>
    <row r="291" spans="1:11" ht="14.4" customHeight="1" x14ac:dyDescent="0.3">
      <c r="A291" s="195" t="s">
        <v>289</v>
      </c>
      <c r="B291" s="196" t="s">
        <v>291</v>
      </c>
      <c r="C291" s="197" t="s">
        <v>303</v>
      </c>
      <c r="D291" s="198" t="s">
        <v>304</v>
      </c>
      <c r="E291" s="197" t="s">
        <v>381</v>
      </c>
      <c r="F291" s="198" t="s">
        <v>382</v>
      </c>
      <c r="G291" s="197" t="s">
        <v>563</v>
      </c>
      <c r="H291" s="197" t="s">
        <v>564</v>
      </c>
      <c r="I291" s="199">
        <v>37.15</v>
      </c>
      <c r="J291" s="199">
        <v>120</v>
      </c>
      <c r="K291" s="200">
        <v>4457.6000000000004</v>
      </c>
    </row>
    <row r="292" spans="1:11" ht="14.4" customHeight="1" x14ac:dyDescent="0.3">
      <c r="A292" s="195" t="s">
        <v>289</v>
      </c>
      <c r="B292" s="196" t="s">
        <v>291</v>
      </c>
      <c r="C292" s="197" t="s">
        <v>303</v>
      </c>
      <c r="D292" s="198" t="s">
        <v>304</v>
      </c>
      <c r="E292" s="197" t="s">
        <v>381</v>
      </c>
      <c r="F292" s="198" t="s">
        <v>382</v>
      </c>
      <c r="G292" s="197" t="s">
        <v>569</v>
      </c>
      <c r="H292" s="197" t="s">
        <v>570</v>
      </c>
      <c r="I292" s="199">
        <v>91.71</v>
      </c>
      <c r="J292" s="199">
        <v>6</v>
      </c>
      <c r="K292" s="200">
        <v>550.29</v>
      </c>
    </row>
    <row r="293" spans="1:11" ht="14.4" customHeight="1" x14ac:dyDescent="0.3">
      <c r="A293" s="195" t="s">
        <v>289</v>
      </c>
      <c r="B293" s="196" t="s">
        <v>291</v>
      </c>
      <c r="C293" s="197" t="s">
        <v>303</v>
      </c>
      <c r="D293" s="198" t="s">
        <v>304</v>
      </c>
      <c r="E293" s="197" t="s">
        <v>381</v>
      </c>
      <c r="F293" s="198" t="s">
        <v>382</v>
      </c>
      <c r="G293" s="197" t="s">
        <v>925</v>
      </c>
      <c r="H293" s="197" t="s">
        <v>926</v>
      </c>
      <c r="I293" s="199">
        <v>456.5</v>
      </c>
      <c r="J293" s="199">
        <v>10</v>
      </c>
      <c r="K293" s="200">
        <v>4565</v>
      </c>
    </row>
    <row r="294" spans="1:11" ht="14.4" customHeight="1" x14ac:dyDescent="0.3">
      <c r="A294" s="195" t="s">
        <v>289</v>
      </c>
      <c r="B294" s="196" t="s">
        <v>291</v>
      </c>
      <c r="C294" s="197" t="s">
        <v>303</v>
      </c>
      <c r="D294" s="198" t="s">
        <v>304</v>
      </c>
      <c r="E294" s="197" t="s">
        <v>381</v>
      </c>
      <c r="F294" s="198" t="s">
        <v>382</v>
      </c>
      <c r="G294" s="197" t="s">
        <v>575</v>
      </c>
      <c r="H294" s="197" t="s">
        <v>576</v>
      </c>
      <c r="I294" s="199">
        <v>21.82</v>
      </c>
      <c r="J294" s="199">
        <v>300</v>
      </c>
      <c r="K294" s="200">
        <v>6545</v>
      </c>
    </row>
    <row r="295" spans="1:11" ht="14.4" customHeight="1" x14ac:dyDescent="0.3">
      <c r="A295" s="195" t="s">
        <v>289</v>
      </c>
      <c r="B295" s="196" t="s">
        <v>291</v>
      </c>
      <c r="C295" s="197" t="s">
        <v>303</v>
      </c>
      <c r="D295" s="198" t="s">
        <v>304</v>
      </c>
      <c r="E295" s="197" t="s">
        <v>381</v>
      </c>
      <c r="F295" s="198" t="s">
        <v>382</v>
      </c>
      <c r="G295" s="197" t="s">
        <v>585</v>
      </c>
      <c r="H295" s="197" t="s">
        <v>586</v>
      </c>
      <c r="I295" s="199">
        <v>53.97</v>
      </c>
      <c r="J295" s="199">
        <v>70</v>
      </c>
      <c r="K295" s="200">
        <v>3777.75</v>
      </c>
    </row>
    <row r="296" spans="1:11" ht="14.4" customHeight="1" x14ac:dyDescent="0.3">
      <c r="A296" s="195" t="s">
        <v>289</v>
      </c>
      <c r="B296" s="196" t="s">
        <v>291</v>
      </c>
      <c r="C296" s="197" t="s">
        <v>303</v>
      </c>
      <c r="D296" s="198" t="s">
        <v>304</v>
      </c>
      <c r="E296" s="197" t="s">
        <v>381</v>
      </c>
      <c r="F296" s="198" t="s">
        <v>382</v>
      </c>
      <c r="G296" s="197" t="s">
        <v>587</v>
      </c>
      <c r="H296" s="197" t="s">
        <v>588</v>
      </c>
      <c r="I296" s="199">
        <v>21.14</v>
      </c>
      <c r="J296" s="199">
        <v>60</v>
      </c>
      <c r="K296" s="200">
        <v>1268.4000000000001</v>
      </c>
    </row>
    <row r="297" spans="1:11" ht="14.4" customHeight="1" x14ac:dyDescent="0.3">
      <c r="A297" s="195" t="s">
        <v>289</v>
      </c>
      <c r="B297" s="196" t="s">
        <v>291</v>
      </c>
      <c r="C297" s="197" t="s">
        <v>303</v>
      </c>
      <c r="D297" s="198" t="s">
        <v>304</v>
      </c>
      <c r="E297" s="197" t="s">
        <v>381</v>
      </c>
      <c r="F297" s="198" t="s">
        <v>382</v>
      </c>
      <c r="G297" s="197" t="s">
        <v>927</v>
      </c>
      <c r="H297" s="197" t="s">
        <v>928</v>
      </c>
      <c r="I297" s="199">
        <v>4660.92</v>
      </c>
      <c r="J297" s="199">
        <v>6</v>
      </c>
      <c r="K297" s="200">
        <v>27965.52</v>
      </c>
    </row>
    <row r="298" spans="1:11" ht="14.4" customHeight="1" x14ac:dyDescent="0.3">
      <c r="A298" s="195" t="s">
        <v>289</v>
      </c>
      <c r="B298" s="196" t="s">
        <v>291</v>
      </c>
      <c r="C298" s="197" t="s">
        <v>303</v>
      </c>
      <c r="D298" s="198" t="s">
        <v>304</v>
      </c>
      <c r="E298" s="197" t="s">
        <v>381</v>
      </c>
      <c r="F298" s="198" t="s">
        <v>382</v>
      </c>
      <c r="G298" s="197" t="s">
        <v>929</v>
      </c>
      <c r="H298" s="197" t="s">
        <v>930</v>
      </c>
      <c r="I298" s="199">
        <v>2941.51</v>
      </c>
      <c r="J298" s="199">
        <v>10</v>
      </c>
      <c r="K298" s="200">
        <v>29415.1</v>
      </c>
    </row>
    <row r="299" spans="1:11" ht="14.4" customHeight="1" x14ac:dyDescent="0.3">
      <c r="A299" s="195" t="s">
        <v>289</v>
      </c>
      <c r="B299" s="196" t="s">
        <v>291</v>
      </c>
      <c r="C299" s="197" t="s">
        <v>303</v>
      </c>
      <c r="D299" s="198" t="s">
        <v>304</v>
      </c>
      <c r="E299" s="197" t="s">
        <v>381</v>
      </c>
      <c r="F299" s="198" t="s">
        <v>382</v>
      </c>
      <c r="G299" s="197" t="s">
        <v>593</v>
      </c>
      <c r="H299" s="197" t="s">
        <v>594</v>
      </c>
      <c r="I299" s="199">
        <v>4835.16</v>
      </c>
      <c r="J299" s="199">
        <v>12</v>
      </c>
      <c r="K299" s="200">
        <v>58021.919999999998</v>
      </c>
    </row>
    <row r="300" spans="1:11" ht="14.4" customHeight="1" x14ac:dyDescent="0.3">
      <c r="A300" s="195" t="s">
        <v>289</v>
      </c>
      <c r="B300" s="196" t="s">
        <v>291</v>
      </c>
      <c r="C300" s="197" t="s">
        <v>303</v>
      </c>
      <c r="D300" s="198" t="s">
        <v>304</v>
      </c>
      <c r="E300" s="197" t="s">
        <v>381</v>
      </c>
      <c r="F300" s="198" t="s">
        <v>382</v>
      </c>
      <c r="G300" s="197" t="s">
        <v>931</v>
      </c>
      <c r="H300" s="197" t="s">
        <v>932</v>
      </c>
      <c r="I300" s="199">
        <v>7416.09</v>
      </c>
      <c r="J300" s="199">
        <v>1</v>
      </c>
      <c r="K300" s="200">
        <v>7416.09</v>
      </c>
    </row>
    <row r="301" spans="1:11" ht="14.4" customHeight="1" x14ac:dyDescent="0.3">
      <c r="A301" s="195" t="s">
        <v>289</v>
      </c>
      <c r="B301" s="196" t="s">
        <v>291</v>
      </c>
      <c r="C301" s="197" t="s">
        <v>303</v>
      </c>
      <c r="D301" s="198" t="s">
        <v>304</v>
      </c>
      <c r="E301" s="197" t="s">
        <v>381</v>
      </c>
      <c r="F301" s="198" t="s">
        <v>382</v>
      </c>
      <c r="G301" s="197" t="s">
        <v>933</v>
      </c>
      <c r="H301" s="197" t="s">
        <v>934</v>
      </c>
      <c r="I301" s="199">
        <v>1010.35</v>
      </c>
      <c r="J301" s="199">
        <v>10</v>
      </c>
      <c r="K301" s="200">
        <v>10103.5</v>
      </c>
    </row>
    <row r="302" spans="1:11" ht="14.4" customHeight="1" x14ac:dyDescent="0.3">
      <c r="A302" s="195" t="s">
        <v>289</v>
      </c>
      <c r="B302" s="196" t="s">
        <v>291</v>
      </c>
      <c r="C302" s="197" t="s">
        <v>303</v>
      </c>
      <c r="D302" s="198" t="s">
        <v>304</v>
      </c>
      <c r="E302" s="197" t="s">
        <v>381</v>
      </c>
      <c r="F302" s="198" t="s">
        <v>382</v>
      </c>
      <c r="G302" s="197" t="s">
        <v>935</v>
      </c>
      <c r="H302" s="197" t="s">
        <v>936</v>
      </c>
      <c r="I302" s="199">
        <v>807.07</v>
      </c>
      <c r="J302" s="199">
        <v>20</v>
      </c>
      <c r="K302" s="200">
        <v>16141.4</v>
      </c>
    </row>
    <row r="303" spans="1:11" ht="14.4" customHeight="1" x14ac:dyDescent="0.3">
      <c r="A303" s="195" t="s">
        <v>289</v>
      </c>
      <c r="B303" s="196" t="s">
        <v>291</v>
      </c>
      <c r="C303" s="197" t="s">
        <v>303</v>
      </c>
      <c r="D303" s="198" t="s">
        <v>304</v>
      </c>
      <c r="E303" s="197" t="s">
        <v>381</v>
      </c>
      <c r="F303" s="198" t="s">
        <v>382</v>
      </c>
      <c r="G303" s="197" t="s">
        <v>937</v>
      </c>
      <c r="H303" s="197" t="s">
        <v>938</v>
      </c>
      <c r="I303" s="199">
        <v>871.2</v>
      </c>
      <c r="J303" s="199">
        <v>10</v>
      </c>
      <c r="K303" s="200">
        <v>8712</v>
      </c>
    </row>
    <row r="304" spans="1:11" ht="14.4" customHeight="1" x14ac:dyDescent="0.3">
      <c r="A304" s="195" t="s">
        <v>289</v>
      </c>
      <c r="B304" s="196" t="s">
        <v>291</v>
      </c>
      <c r="C304" s="197" t="s">
        <v>303</v>
      </c>
      <c r="D304" s="198" t="s">
        <v>304</v>
      </c>
      <c r="E304" s="197" t="s">
        <v>381</v>
      </c>
      <c r="F304" s="198" t="s">
        <v>382</v>
      </c>
      <c r="G304" s="197" t="s">
        <v>939</v>
      </c>
      <c r="H304" s="197" t="s">
        <v>940</v>
      </c>
      <c r="I304" s="199">
        <v>3033.47</v>
      </c>
      <c r="J304" s="199">
        <v>20</v>
      </c>
      <c r="K304" s="200">
        <v>60669.4</v>
      </c>
    </row>
    <row r="305" spans="1:11" ht="14.4" customHeight="1" x14ac:dyDescent="0.3">
      <c r="A305" s="195" t="s">
        <v>289</v>
      </c>
      <c r="B305" s="196" t="s">
        <v>291</v>
      </c>
      <c r="C305" s="197" t="s">
        <v>303</v>
      </c>
      <c r="D305" s="198" t="s">
        <v>304</v>
      </c>
      <c r="E305" s="197" t="s">
        <v>381</v>
      </c>
      <c r="F305" s="198" t="s">
        <v>382</v>
      </c>
      <c r="G305" s="197" t="s">
        <v>941</v>
      </c>
      <c r="H305" s="197" t="s">
        <v>942</v>
      </c>
      <c r="I305" s="199">
        <v>1850.09</v>
      </c>
      <c r="J305" s="199">
        <v>20</v>
      </c>
      <c r="K305" s="200">
        <v>37001.800000000003</v>
      </c>
    </row>
    <row r="306" spans="1:11" ht="14.4" customHeight="1" x14ac:dyDescent="0.3">
      <c r="A306" s="195" t="s">
        <v>289</v>
      </c>
      <c r="B306" s="196" t="s">
        <v>291</v>
      </c>
      <c r="C306" s="197" t="s">
        <v>303</v>
      </c>
      <c r="D306" s="198" t="s">
        <v>304</v>
      </c>
      <c r="E306" s="197" t="s">
        <v>381</v>
      </c>
      <c r="F306" s="198" t="s">
        <v>382</v>
      </c>
      <c r="G306" s="197" t="s">
        <v>943</v>
      </c>
      <c r="H306" s="197" t="s">
        <v>944</v>
      </c>
      <c r="I306" s="199">
        <v>4312.4399999999996</v>
      </c>
      <c r="J306" s="199">
        <v>2</v>
      </c>
      <c r="K306" s="200">
        <v>8624.8799999999992</v>
      </c>
    </row>
    <row r="307" spans="1:11" ht="14.4" customHeight="1" x14ac:dyDescent="0.3">
      <c r="A307" s="195" t="s">
        <v>289</v>
      </c>
      <c r="B307" s="196" t="s">
        <v>291</v>
      </c>
      <c r="C307" s="197" t="s">
        <v>303</v>
      </c>
      <c r="D307" s="198" t="s">
        <v>304</v>
      </c>
      <c r="E307" s="197" t="s">
        <v>381</v>
      </c>
      <c r="F307" s="198" t="s">
        <v>382</v>
      </c>
      <c r="G307" s="197" t="s">
        <v>945</v>
      </c>
      <c r="H307" s="197" t="s">
        <v>946</v>
      </c>
      <c r="I307" s="199">
        <v>1109.57</v>
      </c>
      <c r="J307" s="199">
        <v>10</v>
      </c>
      <c r="K307" s="200">
        <v>11095.7</v>
      </c>
    </row>
    <row r="308" spans="1:11" ht="14.4" customHeight="1" x14ac:dyDescent="0.3">
      <c r="A308" s="195" t="s">
        <v>289</v>
      </c>
      <c r="B308" s="196" t="s">
        <v>291</v>
      </c>
      <c r="C308" s="197" t="s">
        <v>303</v>
      </c>
      <c r="D308" s="198" t="s">
        <v>304</v>
      </c>
      <c r="E308" s="197" t="s">
        <v>381</v>
      </c>
      <c r="F308" s="198" t="s">
        <v>382</v>
      </c>
      <c r="G308" s="197" t="s">
        <v>947</v>
      </c>
      <c r="H308" s="197" t="s">
        <v>948</v>
      </c>
      <c r="I308" s="199">
        <v>3127.85</v>
      </c>
      <c r="J308" s="199">
        <v>6</v>
      </c>
      <c r="K308" s="200">
        <v>18767.099999999999</v>
      </c>
    </row>
    <row r="309" spans="1:11" ht="14.4" customHeight="1" x14ac:dyDescent="0.3">
      <c r="A309" s="195" t="s">
        <v>289</v>
      </c>
      <c r="B309" s="196" t="s">
        <v>291</v>
      </c>
      <c r="C309" s="197" t="s">
        <v>303</v>
      </c>
      <c r="D309" s="198" t="s">
        <v>304</v>
      </c>
      <c r="E309" s="197" t="s">
        <v>381</v>
      </c>
      <c r="F309" s="198" t="s">
        <v>382</v>
      </c>
      <c r="G309" s="197" t="s">
        <v>949</v>
      </c>
      <c r="H309" s="197" t="s">
        <v>950</v>
      </c>
      <c r="I309" s="199">
        <v>23081.96</v>
      </c>
      <c r="J309" s="199">
        <v>1</v>
      </c>
      <c r="K309" s="200">
        <v>23081.96</v>
      </c>
    </row>
    <row r="310" spans="1:11" ht="14.4" customHeight="1" x14ac:dyDescent="0.3">
      <c r="A310" s="195" t="s">
        <v>289</v>
      </c>
      <c r="B310" s="196" t="s">
        <v>291</v>
      </c>
      <c r="C310" s="197" t="s">
        <v>303</v>
      </c>
      <c r="D310" s="198" t="s">
        <v>304</v>
      </c>
      <c r="E310" s="197" t="s">
        <v>381</v>
      </c>
      <c r="F310" s="198" t="s">
        <v>382</v>
      </c>
      <c r="G310" s="197" t="s">
        <v>951</v>
      </c>
      <c r="H310" s="197" t="s">
        <v>952</v>
      </c>
      <c r="I310" s="199">
        <v>810.7</v>
      </c>
      <c r="J310" s="199">
        <v>6</v>
      </c>
      <c r="K310" s="200">
        <v>4864.2</v>
      </c>
    </row>
    <row r="311" spans="1:11" ht="14.4" customHeight="1" x14ac:dyDescent="0.3">
      <c r="A311" s="195" t="s">
        <v>289</v>
      </c>
      <c r="B311" s="196" t="s">
        <v>291</v>
      </c>
      <c r="C311" s="197" t="s">
        <v>303</v>
      </c>
      <c r="D311" s="198" t="s">
        <v>304</v>
      </c>
      <c r="E311" s="197" t="s">
        <v>381</v>
      </c>
      <c r="F311" s="198" t="s">
        <v>382</v>
      </c>
      <c r="G311" s="197" t="s">
        <v>953</v>
      </c>
      <c r="H311" s="197" t="s">
        <v>954</v>
      </c>
      <c r="I311" s="199">
        <v>1147.08</v>
      </c>
      <c r="J311" s="199">
        <v>20</v>
      </c>
      <c r="K311" s="200">
        <v>22941.599999999999</v>
      </c>
    </row>
    <row r="312" spans="1:11" ht="14.4" customHeight="1" x14ac:dyDescent="0.3">
      <c r="A312" s="195" t="s">
        <v>289</v>
      </c>
      <c r="B312" s="196" t="s">
        <v>291</v>
      </c>
      <c r="C312" s="197" t="s">
        <v>303</v>
      </c>
      <c r="D312" s="198" t="s">
        <v>304</v>
      </c>
      <c r="E312" s="197" t="s">
        <v>381</v>
      </c>
      <c r="F312" s="198" t="s">
        <v>382</v>
      </c>
      <c r="G312" s="197" t="s">
        <v>955</v>
      </c>
      <c r="H312" s="197" t="s">
        <v>956</v>
      </c>
      <c r="I312" s="199">
        <v>947.43</v>
      </c>
      <c r="J312" s="199">
        <v>4</v>
      </c>
      <c r="K312" s="200">
        <v>3789.72</v>
      </c>
    </row>
    <row r="313" spans="1:11" ht="14.4" customHeight="1" x14ac:dyDescent="0.3">
      <c r="A313" s="195" t="s">
        <v>289</v>
      </c>
      <c r="B313" s="196" t="s">
        <v>291</v>
      </c>
      <c r="C313" s="197" t="s">
        <v>303</v>
      </c>
      <c r="D313" s="198" t="s">
        <v>304</v>
      </c>
      <c r="E313" s="197" t="s">
        <v>381</v>
      </c>
      <c r="F313" s="198" t="s">
        <v>382</v>
      </c>
      <c r="G313" s="197" t="s">
        <v>957</v>
      </c>
      <c r="H313" s="197" t="s">
        <v>958</v>
      </c>
      <c r="I313" s="199">
        <v>3851.43</v>
      </c>
      <c r="J313" s="199">
        <v>2</v>
      </c>
      <c r="K313" s="200">
        <v>7702.86</v>
      </c>
    </row>
    <row r="314" spans="1:11" ht="14.4" customHeight="1" x14ac:dyDescent="0.3">
      <c r="A314" s="195" t="s">
        <v>289</v>
      </c>
      <c r="B314" s="196" t="s">
        <v>291</v>
      </c>
      <c r="C314" s="197" t="s">
        <v>303</v>
      </c>
      <c r="D314" s="198" t="s">
        <v>304</v>
      </c>
      <c r="E314" s="197" t="s">
        <v>381</v>
      </c>
      <c r="F314" s="198" t="s">
        <v>382</v>
      </c>
      <c r="G314" s="197" t="s">
        <v>959</v>
      </c>
      <c r="H314" s="197" t="s">
        <v>960</v>
      </c>
      <c r="I314" s="199">
        <v>2381.2800000000002</v>
      </c>
      <c r="J314" s="199">
        <v>1</v>
      </c>
      <c r="K314" s="200">
        <v>2381.2800000000002</v>
      </c>
    </row>
    <row r="315" spans="1:11" ht="14.4" customHeight="1" x14ac:dyDescent="0.3">
      <c r="A315" s="195" t="s">
        <v>289</v>
      </c>
      <c r="B315" s="196" t="s">
        <v>291</v>
      </c>
      <c r="C315" s="197" t="s">
        <v>303</v>
      </c>
      <c r="D315" s="198" t="s">
        <v>304</v>
      </c>
      <c r="E315" s="197" t="s">
        <v>381</v>
      </c>
      <c r="F315" s="198" t="s">
        <v>382</v>
      </c>
      <c r="G315" s="197" t="s">
        <v>961</v>
      </c>
      <c r="H315" s="197" t="s">
        <v>962</v>
      </c>
      <c r="I315" s="199">
        <v>2381.2800000000002</v>
      </c>
      <c r="J315" s="199">
        <v>1</v>
      </c>
      <c r="K315" s="200">
        <v>2381.2800000000002</v>
      </c>
    </row>
    <row r="316" spans="1:11" ht="14.4" customHeight="1" x14ac:dyDescent="0.3">
      <c r="A316" s="195" t="s">
        <v>289</v>
      </c>
      <c r="B316" s="196" t="s">
        <v>291</v>
      </c>
      <c r="C316" s="197" t="s">
        <v>303</v>
      </c>
      <c r="D316" s="198" t="s">
        <v>304</v>
      </c>
      <c r="E316" s="197" t="s">
        <v>381</v>
      </c>
      <c r="F316" s="198" t="s">
        <v>382</v>
      </c>
      <c r="G316" s="197" t="s">
        <v>963</v>
      </c>
      <c r="H316" s="197" t="s">
        <v>964</v>
      </c>
      <c r="I316" s="199">
        <v>5333.68</v>
      </c>
      <c r="J316" s="199">
        <v>1</v>
      </c>
      <c r="K316" s="200">
        <v>5333.68</v>
      </c>
    </row>
    <row r="317" spans="1:11" ht="14.4" customHeight="1" x14ac:dyDescent="0.3">
      <c r="A317" s="195" t="s">
        <v>289</v>
      </c>
      <c r="B317" s="196" t="s">
        <v>291</v>
      </c>
      <c r="C317" s="197" t="s">
        <v>303</v>
      </c>
      <c r="D317" s="198" t="s">
        <v>304</v>
      </c>
      <c r="E317" s="197" t="s">
        <v>381</v>
      </c>
      <c r="F317" s="198" t="s">
        <v>382</v>
      </c>
      <c r="G317" s="197" t="s">
        <v>965</v>
      </c>
      <c r="H317" s="197" t="s">
        <v>966</v>
      </c>
      <c r="I317" s="199">
        <v>5944.73</v>
      </c>
      <c r="J317" s="199">
        <v>1</v>
      </c>
      <c r="K317" s="200">
        <v>5944.73</v>
      </c>
    </row>
    <row r="318" spans="1:11" ht="14.4" customHeight="1" x14ac:dyDescent="0.3">
      <c r="A318" s="195" t="s">
        <v>289</v>
      </c>
      <c r="B318" s="196" t="s">
        <v>291</v>
      </c>
      <c r="C318" s="197" t="s">
        <v>303</v>
      </c>
      <c r="D318" s="198" t="s">
        <v>304</v>
      </c>
      <c r="E318" s="197" t="s">
        <v>381</v>
      </c>
      <c r="F318" s="198" t="s">
        <v>382</v>
      </c>
      <c r="G318" s="197" t="s">
        <v>967</v>
      </c>
      <c r="H318" s="197" t="s">
        <v>968</v>
      </c>
      <c r="I318" s="199">
        <v>237.16</v>
      </c>
      <c r="J318" s="199">
        <v>4</v>
      </c>
      <c r="K318" s="200">
        <v>948.64</v>
      </c>
    </row>
    <row r="319" spans="1:11" ht="14.4" customHeight="1" x14ac:dyDescent="0.3">
      <c r="A319" s="195" t="s">
        <v>289</v>
      </c>
      <c r="B319" s="196" t="s">
        <v>291</v>
      </c>
      <c r="C319" s="197" t="s">
        <v>303</v>
      </c>
      <c r="D319" s="198" t="s">
        <v>304</v>
      </c>
      <c r="E319" s="197" t="s">
        <v>381</v>
      </c>
      <c r="F319" s="198" t="s">
        <v>382</v>
      </c>
      <c r="G319" s="197" t="s">
        <v>969</v>
      </c>
      <c r="H319" s="197" t="s">
        <v>970</v>
      </c>
      <c r="I319" s="199">
        <v>237.16</v>
      </c>
      <c r="J319" s="199">
        <v>4</v>
      </c>
      <c r="K319" s="200">
        <v>948.64</v>
      </c>
    </row>
    <row r="320" spans="1:11" ht="14.4" customHeight="1" x14ac:dyDescent="0.3">
      <c r="A320" s="195" t="s">
        <v>289</v>
      </c>
      <c r="B320" s="196" t="s">
        <v>291</v>
      </c>
      <c r="C320" s="197" t="s">
        <v>303</v>
      </c>
      <c r="D320" s="198" t="s">
        <v>304</v>
      </c>
      <c r="E320" s="197" t="s">
        <v>381</v>
      </c>
      <c r="F320" s="198" t="s">
        <v>382</v>
      </c>
      <c r="G320" s="197" t="s">
        <v>971</v>
      </c>
      <c r="H320" s="197" t="s">
        <v>972</v>
      </c>
      <c r="I320" s="199">
        <v>3501.74</v>
      </c>
      <c r="J320" s="199">
        <v>1</v>
      </c>
      <c r="K320" s="200">
        <v>3501.74</v>
      </c>
    </row>
    <row r="321" spans="1:11" ht="14.4" customHeight="1" x14ac:dyDescent="0.3">
      <c r="A321" s="195" t="s">
        <v>289</v>
      </c>
      <c r="B321" s="196" t="s">
        <v>291</v>
      </c>
      <c r="C321" s="197" t="s">
        <v>303</v>
      </c>
      <c r="D321" s="198" t="s">
        <v>304</v>
      </c>
      <c r="E321" s="197" t="s">
        <v>381</v>
      </c>
      <c r="F321" s="198" t="s">
        <v>382</v>
      </c>
      <c r="G321" s="197" t="s">
        <v>973</v>
      </c>
      <c r="H321" s="197" t="s">
        <v>974</v>
      </c>
      <c r="I321" s="199">
        <v>8474.84</v>
      </c>
      <c r="J321" s="199">
        <v>2</v>
      </c>
      <c r="K321" s="200">
        <v>16949.68</v>
      </c>
    </row>
    <row r="322" spans="1:11" ht="14.4" customHeight="1" x14ac:dyDescent="0.3">
      <c r="A322" s="195" t="s">
        <v>289</v>
      </c>
      <c r="B322" s="196" t="s">
        <v>291</v>
      </c>
      <c r="C322" s="197" t="s">
        <v>303</v>
      </c>
      <c r="D322" s="198" t="s">
        <v>304</v>
      </c>
      <c r="E322" s="197" t="s">
        <v>381</v>
      </c>
      <c r="F322" s="198" t="s">
        <v>382</v>
      </c>
      <c r="G322" s="197" t="s">
        <v>975</v>
      </c>
      <c r="H322" s="197" t="s">
        <v>976</v>
      </c>
      <c r="I322" s="199">
        <v>9920.7900000000009</v>
      </c>
      <c r="J322" s="199">
        <v>1</v>
      </c>
      <c r="K322" s="200">
        <v>9920.7900000000009</v>
      </c>
    </row>
    <row r="323" spans="1:11" ht="14.4" customHeight="1" x14ac:dyDescent="0.3">
      <c r="A323" s="195" t="s">
        <v>289</v>
      </c>
      <c r="B323" s="196" t="s">
        <v>291</v>
      </c>
      <c r="C323" s="197" t="s">
        <v>303</v>
      </c>
      <c r="D323" s="198" t="s">
        <v>304</v>
      </c>
      <c r="E323" s="197" t="s">
        <v>381</v>
      </c>
      <c r="F323" s="198" t="s">
        <v>382</v>
      </c>
      <c r="G323" s="197" t="s">
        <v>977</v>
      </c>
      <c r="H323" s="197" t="s">
        <v>978</v>
      </c>
      <c r="I323" s="199">
        <v>6756.64</v>
      </c>
      <c r="J323" s="199">
        <v>1</v>
      </c>
      <c r="K323" s="200">
        <v>6756.64</v>
      </c>
    </row>
    <row r="324" spans="1:11" ht="14.4" customHeight="1" x14ac:dyDescent="0.3">
      <c r="A324" s="195" t="s">
        <v>289</v>
      </c>
      <c r="B324" s="196" t="s">
        <v>291</v>
      </c>
      <c r="C324" s="197" t="s">
        <v>303</v>
      </c>
      <c r="D324" s="198" t="s">
        <v>304</v>
      </c>
      <c r="E324" s="197" t="s">
        <v>381</v>
      </c>
      <c r="F324" s="198" t="s">
        <v>382</v>
      </c>
      <c r="G324" s="197" t="s">
        <v>979</v>
      </c>
      <c r="H324" s="197" t="s">
        <v>980</v>
      </c>
      <c r="I324" s="199">
        <v>1906.96</v>
      </c>
      <c r="J324" s="199">
        <v>2</v>
      </c>
      <c r="K324" s="200">
        <v>3813.92</v>
      </c>
    </row>
    <row r="325" spans="1:11" ht="14.4" customHeight="1" x14ac:dyDescent="0.3">
      <c r="A325" s="195" t="s">
        <v>289</v>
      </c>
      <c r="B325" s="196" t="s">
        <v>291</v>
      </c>
      <c r="C325" s="197" t="s">
        <v>303</v>
      </c>
      <c r="D325" s="198" t="s">
        <v>304</v>
      </c>
      <c r="E325" s="197" t="s">
        <v>381</v>
      </c>
      <c r="F325" s="198" t="s">
        <v>382</v>
      </c>
      <c r="G325" s="197" t="s">
        <v>981</v>
      </c>
      <c r="H325" s="197" t="s">
        <v>982</v>
      </c>
      <c r="I325" s="199">
        <v>1906.96</v>
      </c>
      <c r="J325" s="199">
        <v>2</v>
      </c>
      <c r="K325" s="200">
        <v>3813.92</v>
      </c>
    </row>
    <row r="326" spans="1:11" ht="14.4" customHeight="1" x14ac:dyDescent="0.3">
      <c r="A326" s="195" t="s">
        <v>289</v>
      </c>
      <c r="B326" s="196" t="s">
        <v>291</v>
      </c>
      <c r="C326" s="197" t="s">
        <v>303</v>
      </c>
      <c r="D326" s="198" t="s">
        <v>304</v>
      </c>
      <c r="E326" s="197" t="s">
        <v>381</v>
      </c>
      <c r="F326" s="198" t="s">
        <v>382</v>
      </c>
      <c r="G326" s="197" t="s">
        <v>983</v>
      </c>
      <c r="H326" s="197" t="s">
        <v>984</v>
      </c>
      <c r="I326" s="199">
        <v>27.225000000000001</v>
      </c>
      <c r="J326" s="199">
        <v>50</v>
      </c>
      <c r="K326" s="200">
        <v>1362</v>
      </c>
    </row>
    <row r="327" spans="1:11" ht="14.4" customHeight="1" x14ac:dyDescent="0.3">
      <c r="A327" s="195" t="s">
        <v>289</v>
      </c>
      <c r="B327" s="196" t="s">
        <v>291</v>
      </c>
      <c r="C327" s="197" t="s">
        <v>303</v>
      </c>
      <c r="D327" s="198" t="s">
        <v>304</v>
      </c>
      <c r="E327" s="197" t="s">
        <v>381</v>
      </c>
      <c r="F327" s="198" t="s">
        <v>382</v>
      </c>
      <c r="G327" s="197" t="s">
        <v>985</v>
      </c>
      <c r="H327" s="197" t="s">
        <v>986</v>
      </c>
      <c r="I327" s="199">
        <v>217.2</v>
      </c>
      <c r="J327" s="199">
        <v>40</v>
      </c>
      <c r="K327" s="200">
        <v>8688</v>
      </c>
    </row>
    <row r="328" spans="1:11" ht="14.4" customHeight="1" x14ac:dyDescent="0.3">
      <c r="A328" s="195" t="s">
        <v>289</v>
      </c>
      <c r="B328" s="196" t="s">
        <v>291</v>
      </c>
      <c r="C328" s="197" t="s">
        <v>303</v>
      </c>
      <c r="D328" s="198" t="s">
        <v>304</v>
      </c>
      <c r="E328" s="197" t="s">
        <v>381</v>
      </c>
      <c r="F328" s="198" t="s">
        <v>382</v>
      </c>
      <c r="G328" s="197" t="s">
        <v>987</v>
      </c>
      <c r="H328" s="197" t="s">
        <v>988</v>
      </c>
      <c r="I328" s="199">
        <v>4623.41</v>
      </c>
      <c r="J328" s="199">
        <v>2</v>
      </c>
      <c r="K328" s="200">
        <v>9246.82</v>
      </c>
    </row>
    <row r="329" spans="1:11" ht="14.4" customHeight="1" x14ac:dyDescent="0.3">
      <c r="A329" s="195" t="s">
        <v>289</v>
      </c>
      <c r="B329" s="196" t="s">
        <v>291</v>
      </c>
      <c r="C329" s="197" t="s">
        <v>303</v>
      </c>
      <c r="D329" s="198" t="s">
        <v>304</v>
      </c>
      <c r="E329" s="197" t="s">
        <v>381</v>
      </c>
      <c r="F329" s="198" t="s">
        <v>382</v>
      </c>
      <c r="G329" s="197" t="s">
        <v>653</v>
      </c>
      <c r="H329" s="197" t="s">
        <v>654</v>
      </c>
      <c r="I329" s="199">
        <v>2741.86</v>
      </c>
      <c r="J329" s="199">
        <v>6</v>
      </c>
      <c r="K329" s="200">
        <v>16451.16</v>
      </c>
    </row>
    <row r="330" spans="1:11" ht="14.4" customHeight="1" x14ac:dyDescent="0.3">
      <c r="A330" s="195" t="s">
        <v>289</v>
      </c>
      <c r="B330" s="196" t="s">
        <v>291</v>
      </c>
      <c r="C330" s="197" t="s">
        <v>303</v>
      </c>
      <c r="D330" s="198" t="s">
        <v>304</v>
      </c>
      <c r="E330" s="197" t="s">
        <v>381</v>
      </c>
      <c r="F330" s="198" t="s">
        <v>382</v>
      </c>
      <c r="G330" s="197" t="s">
        <v>989</v>
      </c>
      <c r="H330" s="197" t="s">
        <v>990</v>
      </c>
      <c r="I330" s="199">
        <v>10033.32</v>
      </c>
      <c r="J330" s="199">
        <v>1</v>
      </c>
      <c r="K330" s="200">
        <v>10033.32</v>
      </c>
    </row>
    <row r="331" spans="1:11" ht="14.4" customHeight="1" x14ac:dyDescent="0.3">
      <c r="A331" s="195" t="s">
        <v>289</v>
      </c>
      <c r="B331" s="196" t="s">
        <v>291</v>
      </c>
      <c r="C331" s="197" t="s">
        <v>303</v>
      </c>
      <c r="D331" s="198" t="s">
        <v>304</v>
      </c>
      <c r="E331" s="197" t="s">
        <v>381</v>
      </c>
      <c r="F331" s="198" t="s">
        <v>382</v>
      </c>
      <c r="G331" s="197" t="s">
        <v>991</v>
      </c>
      <c r="H331" s="197" t="s">
        <v>992</v>
      </c>
      <c r="I331" s="199">
        <v>7943.65</v>
      </c>
      <c r="J331" s="199">
        <v>2</v>
      </c>
      <c r="K331" s="200">
        <v>15887.3</v>
      </c>
    </row>
    <row r="332" spans="1:11" ht="14.4" customHeight="1" x14ac:dyDescent="0.3">
      <c r="A332" s="195" t="s">
        <v>289</v>
      </c>
      <c r="B332" s="196" t="s">
        <v>291</v>
      </c>
      <c r="C332" s="197" t="s">
        <v>303</v>
      </c>
      <c r="D332" s="198" t="s">
        <v>304</v>
      </c>
      <c r="E332" s="197" t="s">
        <v>381</v>
      </c>
      <c r="F332" s="198" t="s">
        <v>382</v>
      </c>
      <c r="G332" s="197" t="s">
        <v>993</v>
      </c>
      <c r="H332" s="197" t="s">
        <v>994</v>
      </c>
      <c r="I332" s="199">
        <v>8024.72</v>
      </c>
      <c r="J332" s="199">
        <v>2</v>
      </c>
      <c r="K332" s="200">
        <v>16049.44</v>
      </c>
    </row>
    <row r="333" spans="1:11" ht="14.4" customHeight="1" x14ac:dyDescent="0.3">
      <c r="A333" s="195" t="s">
        <v>289</v>
      </c>
      <c r="B333" s="196" t="s">
        <v>291</v>
      </c>
      <c r="C333" s="197" t="s">
        <v>303</v>
      </c>
      <c r="D333" s="198" t="s">
        <v>304</v>
      </c>
      <c r="E333" s="197" t="s">
        <v>381</v>
      </c>
      <c r="F333" s="198" t="s">
        <v>382</v>
      </c>
      <c r="G333" s="197" t="s">
        <v>655</v>
      </c>
      <c r="H333" s="197" t="s">
        <v>656</v>
      </c>
      <c r="I333" s="199">
        <v>28.05</v>
      </c>
      <c r="J333" s="199">
        <v>100</v>
      </c>
      <c r="K333" s="200">
        <v>2805.02</v>
      </c>
    </row>
    <row r="334" spans="1:11" ht="14.4" customHeight="1" x14ac:dyDescent="0.3">
      <c r="A334" s="195" t="s">
        <v>289</v>
      </c>
      <c r="B334" s="196" t="s">
        <v>291</v>
      </c>
      <c r="C334" s="197" t="s">
        <v>303</v>
      </c>
      <c r="D334" s="198" t="s">
        <v>304</v>
      </c>
      <c r="E334" s="197" t="s">
        <v>383</v>
      </c>
      <c r="F334" s="198" t="s">
        <v>384</v>
      </c>
      <c r="G334" s="197" t="s">
        <v>995</v>
      </c>
      <c r="H334" s="197" t="s">
        <v>996</v>
      </c>
      <c r="I334" s="199">
        <v>689.69</v>
      </c>
      <c r="J334" s="199">
        <v>2</v>
      </c>
      <c r="K334" s="200">
        <v>1379.38</v>
      </c>
    </row>
    <row r="335" spans="1:11" ht="14.4" customHeight="1" x14ac:dyDescent="0.3">
      <c r="A335" s="195" t="s">
        <v>289</v>
      </c>
      <c r="B335" s="196" t="s">
        <v>291</v>
      </c>
      <c r="C335" s="197" t="s">
        <v>303</v>
      </c>
      <c r="D335" s="198" t="s">
        <v>304</v>
      </c>
      <c r="E335" s="197" t="s">
        <v>387</v>
      </c>
      <c r="F335" s="198" t="s">
        <v>388</v>
      </c>
      <c r="G335" s="197" t="s">
        <v>685</v>
      </c>
      <c r="H335" s="197" t="s">
        <v>686</v>
      </c>
      <c r="I335" s="199">
        <v>9591</v>
      </c>
      <c r="J335" s="199">
        <v>1</v>
      </c>
      <c r="K335" s="200">
        <v>9591</v>
      </c>
    </row>
    <row r="336" spans="1:11" ht="14.4" customHeight="1" x14ac:dyDescent="0.3">
      <c r="A336" s="195" t="s">
        <v>289</v>
      </c>
      <c r="B336" s="196" t="s">
        <v>291</v>
      </c>
      <c r="C336" s="197" t="s">
        <v>303</v>
      </c>
      <c r="D336" s="198" t="s">
        <v>304</v>
      </c>
      <c r="E336" s="197" t="s">
        <v>391</v>
      </c>
      <c r="F336" s="198" t="s">
        <v>392</v>
      </c>
      <c r="G336" s="197" t="s">
        <v>705</v>
      </c>
      <c r="H336" s="197" t="s">
        <v>706</v>
      </c>
      <c r="I336" s="199">
        <v>122.65</v>
      </c>
      <c r="J336" s="199">
        <v>144</v>
      </c>
      <c r="K336" s="200">
        <v>16786.32</v>
      </c>
    </row>
    <row r="337" spans="1:11" ht="14.4" customHeight="1" x14ac:dyDescent="0.3">
      <c r="A337" s="195" t="s">
        <v>289</v>
      </c>
      <c r="B337" s="196" t="s">
        <v>291</v>
      </c>
      <c r="C337" s="197" t="s">
        <v>303</v>
      </c>
      <c r="D337" s="198" t="s">
        <v>304</v>
      </c>
      <c r="E337" s="197" t="s">
        <v>391</v>
      </c>
      <c r="F337" s="198" t="s">
        <v>392</v>
      </c>
      <c r="G337" s="197" t="s">
        <v>715</v>
      </c>
      <c r="H337" s="197" t="s">
        <v>716</v>
      </c>
      <c r="I337" s="199">
        <v>50.11</v>
      </c>
      <c r="J337" s="199">
        <v>72</v>
      </c>
      <c r="K337" s="200">
        <v>3608.24</v>
      </c>
    </row>
    <row r="338" spans="1:11" ht="14.4" customHeight="1" x14ac:dyDescent="0.3">
      <c r="A338" s="195" t="s">
        <v>289</v>
      </c>
      <c r="B338" s="196" t="s">
        <v>291</v>
      </c>
      <c r="C338" s="197" t="s">
        <v>303</v>
      </c>
      <c r="D338" s="198" t="s">
        <v>304</v>
      </c>
      <c r="E338" s="197" t="s">
        <v>391</v>
      </c>
      <c r="F338" s="198" t="s">
        <v>392</v>
      </c>
      <c r="G338" s="197" t="s">
        <v>721</v>
      </c>
      <c r="H338" s="197" t="s">
        <v>722</v>
      </c>
      <c r="I338" s="199">
        <v>34.880000000000003</v>
      </c>
      <c r="J338" s="199">
        <v>216</v>
      </c>
      <c r="K338" s="200">
        <v>7534.08</v>
      </c>
    </row>
    <row r="339" spans="1:11" ht="14.4" customHeight="1" x14ac:dyDescent="0.3">
      <c r="A339" s="195" t="s">
        <v>289</v>
      </c>
      <c r="B339" s="196" t="s">
        <v>291</v>
      </c>
      <c r="C339" s="197" t="s">
        <v>303</v>
      </c>
      <c r="D339" s="198" t="s">
        <v>304</v>
      </c>
      <c r="E339" s="197" t="s">
        <v>391</v>
      </c>
      <c r="F339" s="198" t="s">
        <v>392</v>
      </c>
      <c r="G339" s="197" t="s">
        <v>729</v>
      </c>
      <c r="H339" s="197" t="s">
        <v>730</v>
      </c>
      <c r="I339" s="199">
        <v>36.19</v>
      </c>
      <c r="J339" s="199">
        <v>72</v>
      </c>
      <c r="K339" s="200">
        <v>2605.7800000000002</v>
      </c>
    </row>
    <row r="340" spans="1:11" ht="14.4" customHeight="1" x14ac:dyDescent="0.3">
      <c r="A340" s="195" t="s">
        <v>289</v>
      </c>
      <c r="B340" s="196" t="s">
        <v>291</v>
      </c>
      <c r="C340" s="197" t="s">
        <v>303</v>
      </c>
      <c r="D340" s="198" t="s">
        <v>304</v>
      </c>
      <c r="E340" s="197" t="s">
        <v>391</v>
      </c>
      <c r="F340" s="198" t="s">
        <v>392</v>
      </c>
      <c r="G340" s="197" t="s">
        <v>733</v>
      </c>
      <c r="H340" s="197" t="s">
        <v>734</v>
      </c>
      <c r="I340" s="199">
        <v>36.729999999999997</v>
      </c>
      <c r="J340" s="199">
        <v>972</v>
      </c>
      <c r="K340" s="200">
        <v>35704.07</v>
      </c>
    </row>
    <row r="341" spans="1:11" ht="14.4" customHeight="1" x14ac:dyDescent="0.3">
      <c r="A341" s="195" t="s">
        <v>289</v>
      </c>
      <c r="B341" s="196" t="s">
        <v>291</v>
      </c>
      <c r="C341" s="197" t="s">
        <v>303</v>
      </c>
      <c r="D341" s="198" t="s">
        <v>304</v>
      </c>
      <c r="E341" s="197" t="s">
        <v>391</v>
      </c>
      <c r="F341" s="198" t="s">
        <v>392</v>
      </c>
      <c r="G341" s="197" t="s">
        <v>743</v>
      </c>
      <c r="H341" s="197" t="s">
        <v>744</v>
      </c>
      <c r="I341" s="199">
        <v>31.365000000000002</v>
      </c>
      <c r="J341" s="199">
        <v>1320</v>
      </c>
      <c r="K341" s="200">
        <v>41402.089999999997</v>
      </c>
    </row>
    <row r="342" spans="1:11" ht="14.4" customHeight="1" x14ac:dyDescent="0.3">
      <c r="A342" s="195" t="s">
        <v>289</v>
      </c>
      <c r="B342" s="196" t="s">
        <v>291</v>
      </c>
      <c r="C342" s="197" t="s">
        <v>303</v>
      </c>
      <c r="D342" s="198" t="s">
        <v>304</v>
      </c>
      <c r="E342" s="197" t="s">
        <v>391</v>
      </c>
      <c r="F342" s="198" t="s">
        <v>392</v>
      </c>
      <c r="G342" s="197" t="s">
        <v>745</v>
      </c>
      <c r="H342" s="197" t="s">
        <v>746</v>
      </c>
      <c r="I342" s="199">
        <v>104.53</v>
      </c>
      <c r="J342" s="199">
        <v>144</v>
      </c>
      <c r="K342" s="200">
        <v>14306.32</v>
      </c>
    </row>
    <row r="343" spans="1:11" ht="14.4" customHeight="1" x14ac:dyDescent="0.3">
      <c r="A343" s="195" t="s">
        <v>289</v>
      </c>
      <c r="B343" s="196" t="s">
        <v>291</v>
      </c>
      <c r="C343" s="197" t="s">
        <v>303</v>
      </c>
      <c r="D343" s="198" t="s">
        <v>304</v>
      </c>
      <c r="E343" s="197" t="s">
        <v>391</v>
      </c>
      <c r="F343" s="198" t="s">
        <v>392</v>
      </c>
      <c r="G343" s="197" t="s">
        <v>747</v>
      </c>
      <c r="H343" s="197" t="s">
        <v>748</v>
      </c>
      <c r="I343" s="199">
        <v>30.305</v>
      </c>
      <c r="J343" s="199">
        <v>480</v>
      </c>
      <c r="K343" s="200">
        <v>14549.41</v>
      </c>
    </row>
    <row r="344" spans="1:11" ht="14.4" customHeight="1" x14ac:dyDescent="0.3">
      <c r="A344" s="195" t="s">
        <v>289</v>
      </c>
      <c r="B344" s="196" t="s">
        <v>291</v>
      </c>
      <c r="C344" s="197" t="s">
        <v>303</v>
      </c>
      <c r="D344" s="198" t="s">
        <v>304</v>
      </c>
      <c r="E344" s="197" t="s">
        <v>391</v>
      </c>
      <c r="F344" s="198" t="s">
        <v>392</v>
      </c>
      <c r="G344" s="197" t="s">
        <v>997</v>
      </c>
      <c r="H344" s="197" t="s">
        <v>998</v>
      </c>
      <c r="I344" s="199">
        <v>72.739999999999995</v>
      </c>
      <c r="J344" s="199">
        <v>72</v>
      </c>
      <c r="K344" s="200">
        <v>5237.1000000000004</v>
      </c>
    </row>
    <row r="345" spans="1:11" ht="14.4" customHeight="1" x14ac:dyDescent="0.3">
      <c r="A345" s="195" t="s">
        <v>289</v>
      </c>
      <c r="B345" s="196" t="s">
        <v>291</v>
      </c>
      <c r="C345" s="197" t="s">
        <v>303</v>
      </c>
      <c r="D345" s="198" t="s">
        <v>304</v>
      </c>
      <c r="E345" s="197" t="s">
        <v>391</v>
      </c>
      <c r="F345" s="198" t="s">
        <v>392</v>
      </c>
      <c r="G345" s="197" t="s">
        <v>999</v>
      </c>
      <c r="H345" s="197" t="s">
        <v>1000</v>
      </c>
      <c r="I345" s="199">
        <v>54.11</v>
      </c>
      <c r="J345" s="199">
        <v>144</v>
      </c>
      <c r="K345" s="200">
        <v>7791.48</v>
      </c>
    </row>
    <row r="346" spans="1:11" ht="14.4" customHeight="1" x14ac:dyDescent="0.3">
      <c r="A346" s="195" t="s">
        <v>289</v>
      </c>
      <c r="B346" s="196" t="s">
        <v>291</v>
      </c>
      <c r="C346" s="197" t="s">
        <v>303</v>
      </c>
      <c r="D346" s="198" t="s">
        <v>304</v>
      </c>
      <c r="E346" s="197" t="s">
        <v>391</v>
      </c>
      <c r="F346" s="198" t="s">
        <v>392</v>
      </c>
      <c r="G346" s="197" t="s">
        <v>807</v>
      </c>
      <c r="H346" s="197" t="s">
        <v>808</v>
      </c>
      <c r="I346" s="199">
        <v>393.27</v>
      </c>
      <c r="J346" s="199">
        <v>60</v>
      </c>
      <c r="K346" s="200">
        <v>23596.39</v>
      </c>
    </row>
    <row r="347" spans="1:11" ht="14.4" customHeight="1" x14ac:dyDescent="0.3">
      <c r="A347" s="195" t="s">
        <v>289</v>
      </c>
      <c r="B347" s="196" t="s">
        <v>291</v>
      </c>
      <c r="C347" s="197" t="s">
        <v>303</v>
      </c>
      <c r="D347" s="198" t="s">
        <v>304</v>
      </c>
      <c r="E347" s="197" t="s">
        <v>391</v>
      </c>
      <c r="F347" s="198" t="s">
        <v>392</v>
      </c>
      <c r="G347" s="197" t="s">
        <v>817</v>
      </c>
      <c r="H347" s="197" t="s">
        <v>818</v>
      </c>
      <c r="I347" s="199">
        <v>103.4</v>
      </c>
      <c r="J347" s="199">
        <v>72</v>
      </c>
      <c r="K347" s="200">
        <v>7444.7</v>
      </c>
    </row>
    <row r="348" spans="1:11" ht="14.4" customHeight="1" x14ac:dyDescent="0.3">
      <c r="A348" s="195" t="s">
        <v>289</v>
      </c>
      <c r="B348" s="196" t="s">
        <v>291</v>
      </c>
      <c r="C348" s="197" t="s">
        <v>303</v>
      </c>
      <c r="D348" s="198" t="s">
        <v>304</v>
      </c>
      <c r="E348" s="197" t="s">
        <v>393</v>
      </c>
      <c r="F348" s="198" t="s">
        <v>394</v>
      </c>
      <c r="G348" s="197" t="s">
        <v>1001</v>
      </c>
      <c r="H348" s="197" t="s">
        <v>1002</v>
      </c>
      <c r="I348" s="199">
        <v>354.53</v>
      </c>
      <c r="J348" s="199">
        <v>10</v>
      </c>
      <c r="K348" s="200">
        <v>3545.3</v>
      </c>
    </row>
    <row r="349" spans="1:11" ht="14.4" customHeight="1" x14ac:dyDescent="0.3">
      <c r="A349" s="195" t="s">
        <v>289</v>
      </c>
      <c r="B349" s="196" t="s">
        <v>291</v>
      </c>
      <c r="C349" s="197" t="s">
        <v>303</v>
      </c>
      <c r="D349" s="198" t="s">
        <v>304</v>
      </c>
      <c r="E349" s="197" t="s">
        <v>393</v>
      </c>
      <c r="F349" s="198" t="s">
        <v>394</v>
      </c>
      <c r="G349" s="197" t="s">
        <v>1003</v>
      </c>
      <c r="H349" s="197" t="s">
        <v>1004</v>
      </c>
      <c r="I349" s="199">
        <v>354.53</v>
      </c>
      <c r="J349" s="199">
        <v>10</v>
      </c>
      <c r="K349" s="200">
        <v>3545.3</v>
      </c>
    </row>
    <row r="350" spans="1:11" ht="14.4" customHeight="1" x14ac:dyDescent="0.3">
      <c r="A350" s="195" t="s">
        <v>289</v>
      </c>
      <c r="B350" s="196" t="s">
        <v>291</v>
      </c>
      <c r="C350" s="197" t="s">
        <v>303</v>
      </c>
      <c r="D350" s="198" t="s">
        <v>304</v>
      </c>
      <c r="E350" s="197" t="s">
        <v>395</v>
      </c>
      <c r="F350" s="198" t="s">
        <v>396</v>
      </c>
      <c r="G350" s="197" t="s">
        <v>861</v>
      </c>
      <c r="H350" s="197" t="s">
        <v>862</v>
      </c>
      <c r="I350" s="199">
        <v>0.81</v>
      </c>
      <c r="J350" s="199">
        <v>2000</v>
      </c>
      <c r="K350" s="200">
        <v>1620</v>
      </c>
    </row>
    <row r="351" spans="1:11" ht="14.4" customHeight="1" x14ac:dyDescent="0.3">
      <c r="A351" s="195" t="s">
        <v>289</v>
      </c>
      <c r="B351" s="196" t="s">
        <v>291</v>
      </c>
      <c r="C351" s="197" t="s">
        <v>303</v>
      </c>
      <c r="D351" s="198" t="s">
        <v>304</v>
      </c>
      <c r="E351" s="197" t="s">
        <v>395</v>
      </c>
      <c r="F351" s="198" t="s">
        <v>396</v>
      </c>
      <c r="G351" s="197" t="s">
        <v>863</v>
      </c>
      <c r="H351" s="197" t="s">
        <v>864</v>
      </c>
      <c r="I351" s="199">
        <v>16.216666666666665</v>
      </c>
      <c r="J351" s="199">
        <v>700</v>
      </c>
      <c r="K351" s="200">
        <v>11349.810000000001</v>
      </c>
    </row>
    <row r="352" spans="1:11" ht="14.4" customHeight="1" x14ac:dyDescent="0.3">
      <c r="A352" s="195" t="s">
        <v>289</v>
      </c>
      <c r="B352" s="196" t="s">
        <v>291</v>
      </c>
      <c r="C352" s="197" t="s">
        <v>303</v>
      </c>
      <c r="D352" s="198" t="s">
        <v>304</v>
      </c>
      <c r="E352" s="197" t="s">
        <v>395</v>
      </c>
      <c r="F352" s="198" t="s">
        <v>396</v>
      </c>
      <c r="G352" s="197" t="s">
        <v>865</v>
      </c>
      <c r="H352" s="197" t="s">
        <v>866</v>
      </c>
      <c r="I352" s="199">
        <v>7.5</v>
      </c>
      <c r="J352" s="199">
        <v>150</v>
      </c>
      <c r="K352" s="200">
        <v>1125</v>
      </c>
    </row>
    <row r="353" spans="1:11" ht="14.4" customHeight="1" x14ac:dyDescent="0.3">
      <c r="A353" s="195" t="s">
        <v>289</v>
      </c>
      <c r="B353" s="196" t="s">
        <v>291</v>
      </c>
      <c r="C353" s="197" t="s">
        <v>303</v>
      </c>
      <c r="D353" s="198" t="s">
        <v>304</v>
      </c>
      <c r="E353" s="197" t="s">
        <v>395</v>
      </c>
      <c r="F353" s="198" t="s">
        <v>396</v>
      </c>
      <c r="G353" s="197" t="s">
        <v>1005</v>
      </c>
      <c r="H353" s="197" t="s">
        <v>1006</v>
      </c>
      <c r="I353" s="199">
        <v>20.395000000000003</v>
      </c>
      <c r="J353" s="199">
        <v>150</v>
      </c>
      <c r="K353" s="200">
        <v>3052.5</v>
      </c>
    </row>
    <row r="354" spans="1:11" ht="14.4" customHeight="1" x14ac:dyDescent="0.3">
      <c r="A354" s="195" t="s">
        <v>289</v>
      </c>
      <c r="B354" s="196" t="s">
        <v>291</v>
      </c>
      <c r="C354" s="197" t="s">
        <v>303</v>
      </c>
      <c r="D354" s="198" t="s">
        <v>304</v>
      </c>
      <c r="E354" s="197" t="s">
        <v>395</v>
      </c>
      <c r="F354" s="198" t="s">
        <v>396</v>
      </c>
      <c r="G354" s="197" t="s">
        <v>869</v>
      </c>
      <c r="H354" s="197" t="s">
        <v>870</v>
      </c>
      <c r="I354" s="199">
        <v>20.246666666666666</v>
      </c>
      <c r="J354" s="199">
        <v>312</v>
      </c>
      <c r="K354" s="200">
        <v>6375.92</v>
      </c>
    </row>
    <row r="355" spans="1:11" ht="14.4" customHeight="1" x14ac:dyDescent="0.3">
      <c r="A355" s="195" t="s">
        <v>289</v>
      </c>
      <c r="B355" s="196" t="s">
        <v>291</v>
      </c>
      <c r="C355" s="197" t="s">
        <v>303</v>
      </c>
      <c r="D355" s="198" t="s">
        <v>304</v>
      </c>
      <c r="E355" s="197" t="s">
        <v>395</v>
      </c>
      <c r="F355" s="198" t="s">
        <v>396</v>
      </c>
      <c r="G355" s="197" t="s">
        <v>871</v>
      </c>
      <c r="H355" s="197" t="s">
        <v>872</v>
      </c>
      <c r="I355" s="199">
        <v>16.21</v>
      </c>
      <c r="J355" s="199">
        <v>725</v>
      </c>
      <c r="K355" s="200">
        <v>11755.150000000001</v>
      </c>
    </row>
    <row r="356" spans="1:11" ht="14.4" customHeight="1" x14ac:dyDescent="0.3">
      <c r="A356" s="195" t="s">
        <v>289</v>
      </c>
      <c r="B356" s="196" t="s">
        <v>291</v>
      </c>
      <c r="C356" s="197" t="s">
        <v>303</v>
      </c>
      <c r="D356" s="198" t="s">
        <v>304</v>
      </c>
      <c r="E356" s="197" t="s">
        <v>395</v>
      </c>
      <c r="F356" s="198" t="s">
        <v>396</v>
      </c>
      <c r="G356" s="197" t="s">
        <v>873</v>
      </c>
      <c r="H356" s="197" t="s">
        <v>874</v>
      </c>
      <c r="I356" s="199">
        <v>10.9475</v>
      </c>
      <c r="J356" s="199">
        <v>1300</v>
      </c>
      <c r="K356" s="200">
        <v>14241.4</v>
      </c>
    </row>
    <row r="357" spans="1:11" ht="14.4" customHeight="1" x14ac:dyDescent="0.3">
      <c r="A357" s="195" t="s">
        <v>289</v>
      </c>
      <c r="B357" s="196" t="s">
        <v>291</v>
      </c>
      <c r="C357" s="197" t="s">
        <v>303</v>
      </c>
      <c r="D357" s="198" t="s">
        <v>304</v>
      </c>
      <c r="E357" s="197" t="s">
        <v>395</v>
      </c>
      <c r="F357" s="198" t="s">
        <v>396</v>
      </c>
      <c r="G357" s="197" t="s">
        <v>875</v>
      </c>
      <c r="H357" s="197" t="s">
        <v>876</v>
      </c>
      <c r="I357" s="199">
        <v>10.965</v>
      </c>
      <c r="J357" s="199">
        <v>720</v>
      </c>
      <c r="K357" s="200">
        <v>7905.6</v>
      </c>
    </row>
    <row r="358" spans="1:11" ht="14.4" customHeight="1" x14ac:dyDescent="0.3">
      <c r="A358" s="195" t="s">
        <v>289</v>
      </c>
      <c r="B358" s="196" t="s">
        <v>291</v>
      </c>
      <c r="C358" s="197" t="s">
        <v>303</v>
      </c>
      <c r="D358" s="198" t="s">
        <v>304</v>
      </c>
      <c r="E358" s="197" t="s">
        <v>395</v>
      </c>
      <c r="F358" s="198" t="s">
        <v>396</v>
      </c>
      <c r="G358" s="197" t="s">
        <v>877</v>
      </c>
      <c r="H358" s="197" t="s">
        <v>878</v>
      </c>
      <c r="I358" s="199">
        <v>10.996666666666668</v>
      </c>
      <c r="J358" s="199">
        <v>1610</v>
      </c>
      <c r="K358" s="200">
        <v>17711.7</v>
      </c>
    </row>
    <row r="359" spans="1:11" ht="14.4" customHeight="1" x14ac:dyDescent="0.3">
      <c r="A359" s="195" t="s">
        <v>289</v>
      </c>
      <c r="B359" s="196" t="s">
        <v>291</v>
      </c>
      <c r="C359" s="197" t="s">
        <v>303</v>
      </c>
      <c r="D359" s="198" t="s">
        <v>304</v>
      </c>
      <c r="E359" s="197" t="s">
        <v>395</v>
      </c>
      <c r="F359" s="198" t="s">
        <v>396</v>
      </c>
      <c r="G359" s="197" t="s">
        <v>879</v>
      </c>
      <c r="H359" s="197" t="s">
        <v>880</v>
      </c>
      <c r="I359" s="199">
        <v>10.68</v>
      </c>
      <c r="J359" s="199">
        <v>740</v>
      </c>
      <c r="K359" s="200">
        <v>7822.6</v>
      </c>
    </row>
    <row r="360" spans="1:11" ht="14.4" customHeight="1" x14ac:dyDescent="0.3">
      <c r="A360" s="195" t="s">
        <v>289</v>
      </c>
      <c r="B360" s="196" t="s">
        <v>291</v>
      </c>
      <c r="C360" s="197" t="s">
        <v>303</v>
      </c>
      <c r="D360" s="198" t="s">
        <v>304</v>
      </c>
      <c r="E360" s="197" t="s">
        <v>395</v>
      </c>
      <c r="F360" s="198" t="s">
        <v>396</v>
      </c>
      <c r="G360" s="197" t="s">
        <v>881</v>
      </c>
      <c r="H360" s="197" t="s">
        <v>882</v>
      </c>
      <c r="I360" s="199">
        <v>10.893333333333333</v>
      </c>
      <c r="J360" s="199">
        <v>1800</v>
      </c>
      <c r="K360" s="200">
        <v>19681.599999999999</v>
      </c>
    </row>
    <row r="361" spans="1:11" ht="14.4" customHeight="1" x14ac:dyDescent="0.3">
      <c r="A361" s="195" t="s">
        <v>289</v>
      </c>
      <c r="B361" s="196" t="s">
        <v>291</v>
      </c>
      <c r="C361" s="197" t="s">
        <v>303</v>
      </c>
      <c r="D361" s="198" t="s">
        <v>304</v>
      </c>
      <c r="E361" s="197" t="s">
        <v>395</v>
      </c>
      <c r="F361" s="198" t="s">
        <v>396</v>
      </c>
      <c r="G361" s="197" t="s">
        <v>1007</v>
      </c>
      <c r="H361" s="197" t="s">
        <v>1008</v>
      </c>
      <c r="I361" s="199">
        <v>10.55</v>
      </c>
      <c r="J361" s="199">
        <v>520</v>
      </c>
      <c r="K361" s="200">
        <v>5486.62</v>
      </c>
    </row>
    <row r="362" spans="1:11" ht="14.4" customHeight="1" x14ac:dyDescent="0.3">
      <c r="A362" s="195" t="s">
        <v>289</v>
      </c>
      <c r="B362" s="196" t="s">
        <v>291</v>
      </c>
      <c r="C362" s="197" t="s">
        <v>303</v>
      </c>
      <c r="D362" s="198" t="s">
        <v>304</v>
      </c>
      <c r="E362" s="197" t="s">
        <v>395</v>
      </c>
      <c r="F362" s="198" t="s">
        <v>396</v>
      </c>
      <c r="G362" s="197" t="s">
        <v>887</v>
      </c>
      <c r="H362" s="197" t="s">
        <v>888</v>
      </c>
      <c r="I362" s="199">
        <v>10.55</v>
      </c>
      <c r="J362" s="199">
        <v>320</v>
      </c>
      <c r="K362" s="200">
        <v>3376.38</v>
      </c>
    </row>
    <row r="363" spans="1:11" ht="14.4" customHeight="1" x14ac:dyDescent="0.3">
      <c r="A363" s="195" t="s">
        <v>289</v>
      </c>
      <c r="B363" s="196" t="s">
        <v>291</v>
      </c>
      <c r="C363" s="197" t="s">
        <v>303</v>
      </c>
      <c r="D363" s="198" t="s">
        <v>304</v>
      </c>
      <c r="E363" s="197" t="s">
        <v>395</v>
      </c>
      <c r="F363" s="198" t="s">
        <v>396</v>
      </c>
      <c r="G363" s="197" t="s">
        <v>889</v>
      </c>
      <c r="H363" s="197" t="s">
        <v>890</v>
      </c>
      <c r="I363" s="199">
        <v>10.55</v>
      </c>
      <c r="J363" s="199">
        <v>120</v>
      </c>
      <c r="K363" s="200">
        <v>1266.1400000000001</v>
      </c>
    </row>
    <row r="364" spans="1:11" ht="14.4" customHeight="1" x14ac:dyDescent="0.3">
      <c r="A364" s="195" t="s">
        <v>289</v>
      </c>
      <c r="B364" s="196" t="s">
        <v>291</v>
      </c>
      <c r="C364" s="197" t="s">
        <v>303</v>
      </c>
      <c r="D364" s="198" t="s">
        <v>304</v>
      </c>
      <c r="E364" s="197" t="s">
        <v>395</v>
      </c>
      <c r="F364" s="198" t="s">
        <v>396</v>
      </c>
      <c r="G364" s="197" t="s">
        <v>891</v>
      </c>
      <c r="H364" s="197" t="s">
        <v>892</v>
      </c>
      <c r="I364" s="199">
        <v>16.21</v>
      </c>
      <c r="J364" s="199">
        <v>650</v>
      </c>
      <c r="K364" s="200">
        <v>10539.1</v>
      </c>
    </row>
    <row r="365" spans="1:11" ht="14.4" customHeight="1" x14ac:dyDescent="0.3">
      <c r="A365" s="195" t="s">
        <v>289</v>
      </c>
      <c r="B365" s="196" t="s">
        <v>291</v>
      </c>
      <c r="C365" s="197" t="s">
        <v>303</v>
      </c>
      <c r="D365" s="198" t="s">
        <v>304</v>
      </c>
      <c r="E365" s="197" t="s">
        <v>395</v>
      </c>
      <c r="F365" s="198" t="s">
        <v>396</v>
      </c>
      <c r="G365" s="197" t="s">
        <v>893</v>
      </c>
      <c r="H365" s="197" t="s">
        <v>894</v>
      </c>
      <c r="I365" s="199">
        <v>16.21</v>
      </c>
      <c r="J365" s="199">
        <v>400</v>
      </c>
      <c r="K365" s="200">
        <v>6485.6</v>
      </c>
    </row>
    <row r="366" spans="1:11" ht="14.4" customHeight="1" x14ac:dyDescent="0.3">
      <c r="A366" s="195" t="s">
        <v>289</v>
      </c>
      <c r="B366" s="196" t="s">
        <v>291</v>
      </c>
      <c r="C366" s="197" t="s">
        <v>303</v>
      </c>
      <c r="D366" s="198" t="s">
        <v>304</v>
      </c>
      <c r="E366" s="197" t="s">
        <v>395</v>
      </c>
      <c r="F366" s="198" t="s">
        <v>396</v>
      </c>
      <c r="G366" s="197" t="s">
        <v>895</v>
      </c>
      <c r="H366" s="197" t="s">
        <v>896</v>
      </c>
      <c r="I366" s="199">
        <v>16.21</v>
      </c>
      <c r="J366" s="199">
        <v>400</v>
      </c>
      <c r="K366" s="200">
        <v>6485.6</v>
      </c>
    </row>
    <row r="367" spans="1:11" ht="14.4" customHeight="1" thickBot="1" x14ac:dyDescent="0.35">
      <c r="A367" s="201" t="s">
        <v>289</v>
      </c>
      <c r="B367" s="202" t="s">
        <v>291</v>
      </c>
      <c r="C367" s="203" t="s">
        <v>303</v>
      </c>
      <c r="D367" s="204" t="s">
        <v>304</v>
      </c>
      <c r="E367" s="203" t="s">
        <v>397</v>
      </c>
      <c r="F367" s="204" t="s">
        <v>398</v>
      </c>
      <c r="G367" s="203" t="s">
        <v>1009</v>
      </c>
      <c r="H367" s="203" t="s">
        <v>1010</v>
      </c>
      <c r="I367" s="205">
        <v>118.27</v>
      </c>
      <c r="J367" s="205">
        <v>72</v>
      </c>
      <c r="K367" s="206">
        <v>8515.34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Obsah</vt:lpstr>
      <vt:lpstr>HI</vt:lpstr>
      <vt:lpstr>Man Tab</vt:lpstr>
      <vt:lpstr>HV</vt:lpstr>
      <vt:lpstr>Léky Žádanky</vt:lpstr>
      <vt:lpstr>LŽ Detail</vt:lpstr>
      <vt:lpstr>Materiál Žádanky</vt:lpstr>
      <vt:lpstr>MŽ 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2013-09-05T07:28:04Z</cp:lastPrinted>
  <dcterms:created xsi:type="dcterms:W3CDTF">2013-04-17T20:15:29Z</dcterms:created>
  <dcterms:modified xsi:type="dcterms:W3CDTF">2013-08-31T13:25:39Z</dcterms:modified>
</cp:coreProperties>
</file>